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mc:AlternateContent xmlns:mc="http://schemas.openxmlformats.org/markup-compatibility/2006">
    <mc:Choice Requires="x15">
      <x15ac:absPath xmlns:x15ac="http://schemas.microsoft.com/office/spreadsheetml/2010/11/ac" url="C:\Users\cog5097\Documents\Triple P\Data Tool Versions\"/>
    </mc:Choice>
  </mc:AlternateContent>
  <xr:revisionPtr revIDLastSave="0" documentId="13_ncr:1_{F9B22539-A7AC-4067-8BFC-1D951800FA86}" xr6:coauthVersionLast="36" xr6:coauthVersionMax="36" xr10:uidLastSave="{00000000-0000-0000-0000-000000000000}"/>
  <bookViews>
    <workbookView xWindow="0" yWindow="0" windowWidth="16800" windowHeight="7850" tabRatio="873" xr2:uid="{00000000-000D-0000-FFFF-FFFF00000000}"/>
  </bookViews>
  <sheets>
    <sheet name="Instructions" sheetId="11" r:id="rId1"/>
    <sheet name="Process PMs" sheetId="7" r:id="rId2"/>
    <sheet name="Outcome PMs" sheetId="13" r:id="rId3"/>
    <sheet name="Session Tracking" sheetId="45" r:id="rId4"/>
    <sheet name="PAFAS Pre-Post" sheetId="44" r:id="rId5"/>
    <sheet name="SDQ Pre-Post" sheetId="48" r:id="rId6"/>
    <sheet name="SDQs" sheetId="50" state="hidden" r:id="rId7"/>
    <sheet name="Fidelity" sheetId="46" r:id="rId8"/>
    <sheet name="Demographics" sheetId="51" r:id="rId9"/>
    <sheet name="calcs" sheetId="18" state="hidden" r:id="rId10"/>
    <sheet name="Navigate" sheetId="12" r:id="rId11"/>
    <sheet name="dbRecords" sheetId="52" state="hidden" r:id="rId12"/>
    <sheet name="lists" sheetId="47" state="hidden" r:id="rId13"/>
  </sheets>
  <definedNames>
    <definedName name="absent">lists!$A$49:$A$53</definedName>
    <definedName name="Checks">lists!$F$16:$G$65</definedName>
    <definedName name="Course3to5">lists!$E$5:$E$11</definedName>
    <definedName name="gender">lists!$L$14:$L$16</definedName>
    <definedName name="grades">lists!$A$42:$A$46</definedName>
    <definedName name="hispanic">lists!$A$32:$A$33</definedName>
    <definedName name="LCourse">lists!$D$5:$D$11</definedName>
    <definedName name="liveswith">lists!$A$36:$A$39</definedName>
    <definedName name="marital">lists!$A$56:$A$61</definedName>
    <definedName name="_xlnm.Print_Titles" localSheetId="4">'PAFAS Pre-Post'!$A:$E,'PAFAS Pre-Post'!$1:$3</definedName>
    <definedName name="_xlnm.Print_Titles" localSheetId="5">'SDQ Pre-Post'!$A:$E,'SDQ Pre-Post'!$1:$3</definedName>
    <definedName name="race">lists!$A$24:$A$29</definedName>
    <definedName name="RelToChild">lists!$A$13:$A$21</definedName>
    <definedName name="Sessions">lists!$M$4:$AA$4</definedName>
  </definedNames>
  <calcPr calcId="191029"/>
</workbook>
</file>

<file path=xl/calcChain.xml><?xml version="1.0" encoding="utf-8"?>
<calcChain xmlns="http://schemas.openxmlformats.org/spreadsheetml/2006/main">
  <c r="CM5" i="48" l="1"/>
  <c r="CM6" i="48"/>
  <c r="CM7" i="48"/>
  <c r="CM8" i="48"/>
  <c r="CM9" i="48"/>
  <c r="CM10" i="48"/>
  <c r="CM11" i="48"/>
  <c r="CM12" i="48"/>
  <c r="CM13" i="48"/>
  <c r="CM14" i="48"/>
  <c r="CM15" i="48"/>
  <c r="CM16" i="48"/>
  <c r="CM17" i="48"/>
  <c r="CM18" i="48"/>
  <c r="CM19" i="48"/>
  <c r="CM20" i="48"/>
  <c r="CM21" i="48"/>
  <c r="CM22" i="48"/>
  <c r="CM23" i="48"/>
  <c r="CM24" i="48"/>
  <c r="CM25" i="48"/>
  <c r="CM26" i="48"/>
  <c r="CM27" i="48"/>
  <c r="CM28" i="48"/>
  <c r="CM29" i="48"/>
  <c r="CM30" i="48"/>
  <c r="CM31" i="48"/>
  <c r="CM32" i="48"/>
  <c r="CM33" i="48"/>
  <c r="CM34" i="48"/>
  <c r="CM35" i="48"/>
  <c r="CM36" i="48"/>
  <c r="CM37" i="48"/>
  <c r="CM38" i="48"/>
  <c r="CM39" i="48"/>
  <c r="CM40" i="48"/>
  <c r="CM41" i="48"/>
  <c r="CM42" i="48"/>
  <c r="CM43" i="48"/>
  <c r="CM44" i="48"/>
  <c r="CM45" i="48"/>
  <c r="CM46" i="48"/>
  <c r="CM47" i="48"/>
  <c r="CM48" i="48"/>
  <c r="CM49" i="48"/>
  <c r="CM50" i="48"/>
  <c r="CM51" i="48"/>
  <c r="CM52" i="48"/>
  <c r="CM53" i="48"/>
  <c r="CM54" i="48"/>
  <c r="CM55" i="48"/>
  <c r="CM56" i="48"/>
  <c r="CM57" i="48"/>
  <c r="CM58" i="48"/>
  <c r="CM59" i="48"/>
  <c r="CM60" i="48"/>
  <c r="CM61" i="48"/>
  <c r="CM62" i="48"/>
  <c r="CM63" i="48"/>
  <c r="CM64" i="48"/>
  <c r="CM65" i="48"/>
  <c r="CM66" i="48"/>
  <c r="CM67" i="48"/>
  <c r="CM68" i="48"/>
  <c r="CM69" i="48"/>
  <c r="CM70" i="48"/>
  <c r="CM71" i="48"/>
  <c r="CM72" i="48"/>
  <c r="CM73" i="48"/>
  <c r="CM74" i="48"/>
  <c r="CM75" i="48"/>
  <c r="CM76" i="48"/>
  <c r="CM77" i="48"/>
  <c r="CM78" i="48"/>
  <c r="CM79" i="48"/>
  <c r="CM80" i="48"/>
  <c r="CM81" i="48"/>
  <c r="CM82" i="48"/>
  <c r="CM83" i="48"/>
  <c r="CM84" i="48"/>
  <c r="CM85" i="48"/>
  <c r="CM86" i="48"/>
  <c r="CM87" i="48"/>
  <c r="CM88" i="48"/>
  <c r="CM89" i="48"/>
  <c r="CM90" i="48"/>
  <c r="CM91" i="48"/>
  <c r="CM92" i="48"/>
  <c r="CM93" i="48"/>
  <c r="CM94" i="48"/>
  <c r="CM95" i="48"/>
  <c r="CM96" i="48"/>
  <c r="CM97" i="48"/>
  <c r="CM98" i="48"/>
  <c r="CM99" i="48"/>
  <c r="CM100" i="48"/>
  <c r="CM101" i="48"/>
  <c r="CM102" i="48"/>
  <c r="CM103" i="48"/>
  <c r="CM104" i="48"/>
  <c r="CM105" i="48"/>
  <c r="CM106" i="48"/>
  <c r="CM107" i="48"/>
  <c r="CM108" i="48"/>
  <c r="CM109" i="48"/>
  <c r="CM110" i="48"/>
  <c r="CM111" i="48"/>
  <c r="CM112" i="48"/>
  <c r="CM113" i="48"/>
  <c r="CM114" i="48"/>
  <c r="CM115" i="48"/>
  <c r="CM116" i="48"/>
  <c r="CM117" i="48"/>
  <c r="CM118" i="48"/>
  <c r="CM119" i="48"/>
  <c r="CM120" i="48"/>
  <c r="CM121" i="48"/>
  <c r="CM122" i="48"/>
  <c r="CM123" i="48"/>
  <c r="CM124" i="48"/>
  <c r="CM125" i="48"/>
  <c r="CM126" i="48"/>
  <c r="CM127" i="48"/>
  <c r="CM128" i="48"/>
  <c r="CM129" i="48"/>
  <c r="CM130" i="48"/>
  <c r="CM131" i="48"/>
  <c r="CM132" i="48"/>
  <c r="CM133" i="48"/>
  <c r="CM134" i="48"/>
  <c r="CM135" i="48"/>
  <c r="CM136" i="48"/>
  <c r="CM137" i="48"/>
  <c r="CM138" i="48"/>
  <c r="CM139" i="48"/>
  <c r="CM140" i="48"/>
  <c r="CM141" i="48"/>
  <c r="CM142" i="48"/>
  <c r="CM143" i="48"/>
  <c r="CM144" i="48"/>
  <c r="CM145" i="48"/>
  <c r="CM146" i="48"/>
  <c r="CM147" i="48"/>
  <c r="CM148" i="48"/>
  <c r="CM149" i="48"/>
  <c r="CM150" i="48"/>
  <c r="CM151" i="48"/>
  <c r="CM152" i="48"/>
  <c r="CM153" i="48"/>
  <c r="CM154" i="48"/>
  <c r="CM155" i="48"/>
  <c r="CM156" i="48"/>
  <c r="CM157" i="48"/>
  <c r="CM158" i="48"/>
  <c r="CM159" i="48"/>
  <c r="CM160" i="48"/>
  <c r="CM161" i="48"/>
  <c r="CM162" i="48"/>
  <c r="CM163" i="48"/>
  <c r="CM164" i="48"/>
  <c r="CM165" i="48"/>
  <c r="CM166" i="48"/>
  <c r="CM167" i="48"/>
  <c r="CM168" i="48"/>
  <c r="CM169" i="48"/>
  <c r="CM170" i="48"/>
  <c r="CM171" i="48"/>
  <c r="CM172" i="48"/>
  <c r="CM173" i="48"/>
  <c r="CM174" i="48"/>
  <c r="CM175" i="48"/>
  <c r="CM176" i="48"/>
  <c r="CM177" i="48"/>
  <c r="CM178" i="48"/>
  <c r="CM179" i="48"/>
  <c r="CM180" i="48"/>
  <c r="CM181" i="48"/>
  <c r="CM182" i="48"/>
  <c r="CM183" i="48"/>
  <c r="CM184" i="48"/>
  <c r="CM185" i="48"/>
  <c r="CM186" i="48"/>
  <c r="CM187" i="48"/>
  <c r="CM188" i="48"/>
  <c r="CM189" i="48"/>
  <c r="CM190" i="48"/>
  <c r="CM191" i="48"/>
  <c r="CM192" i="48"/>
  <c r="CM193" i="48"/>
  <c r="CM194" i="48"/>
  <c r="CM195" i="48"/>
  <c r="CM196" i="48"/>
  <c r="CM197" i="48"/>
  <c r="CM198" i="48"/>
  <c r="CM199" i="48"/>
  <c r="CM200" i="48"/>
  <c r="CM201" i="48"/>
  <c r="CM202" i="48"/>
  <c r="CM203" i="48"/>
  <c r="CM204" i="48"/>
  <c r="CM205" i="48"/>
  <c r="CM206" i="48"/>
  <c r="CM207" i="48"/>
  <c r="CM208" i="48"/>
  <c r="CM209" i="48"/>
  <c r="CM210" i="48"/>
  <c r="CM211" i="48"/>
  <c r="CM212" i="48"/>
  <c r="CM213" i="48"/>
  <c r="CM214" i="48"/>
  <c r="CM215" i="48"/>
  <c r="CM216" i="48"/>
  <c r="CM217" i="48"/>
  <c r="CM218" i="48"/>
  <c r="CM219" i="48"/>
  <c r="CM220" i="48"/>
  <c r="CM221" i="48"/>
  <c r="CM222" i="48"/>
  <c r="CM223" i="48"/>
  <c r="CM224" i="48"/>
  <c r="CM225" i="48"/>
  <c r="CM226" i="48"/>
  <c r="CM227" i="48"/>
  <c r="CM228" i="48"/>
  <c r="CM229" i="48"/>
  <c r="CM230" i="48"/>
  <c r="CM231" i="48"/>
  <c r="CM232" i="48"/>
  <c r="CM233" i="48"/>
  <c r="CM234" i="48"/>
  <c r="CM235" i="48"/>
  <c r="CM236" i="48"/>
  <c r="CM237" i="48"/>
  <c r="CM238" i="48"/>
  <c r="CM239" i="48"/>
  <c r="CM240" i="48"/>
  <c r="CM241" i="48"/>
  <c r="CM242" i="48"/>
  <c r="CM243" i="48"/>
  <c r="CM244" i="48"/>
  <c r="CM245" i="48"/>
  <c r="CM246" i="48"/>
  <c r="CM247" i="48"/>
  <c r="CM248" i="48"/>
  <c r="CM249" i="48"/>
  <c r="CM250" i="48"/>
  <c r="CM251" i="48"/>
  <c r="CM252" i="48"/>
  <c r="CM253" i="48"/>
  <c r="CM254" i="48"/>
  <c r="CM255" i="48"/>
  <c r="CM256" i="48"/>
  <c r="CM257" i="48"/>
  <c r="CM258" i="48"/>
  <c r="CM259" i="48"/>
  <c r="CM260" i="48"/>
  <c r="CM261" i="48"/>
  <c r="CM262" i="48"/>
  <c r="CM263" i="48"/>
  <c r="CM264" i="48"/>
  <c r="CM265" i="48"/>
  <c r="CM266" i="48"/>
  <c r="CM267" i="48"/>
  <c r="CM268" i="48"/>
  <c r="CM269" i="48"/>
  <c r="CM270" i="48"/>
  <c r="CM271" i="48"/>
  <c r="CM272" i="48"/>
  <c r="CM273" i="48"/>
  <c r="CM274" i="48"/>
  <c r="CM275" i="48"/>
  <c r="CM276" i="48"/>
  <c r="CM277" i="48"/>
  <c r="CM278" i="48"/>
  <c r="CM279" i="48"/>
  <c r="CM280" i="48"/>
  <c r="CM281" i="48"/>
  <c r="CM282" i="48"/>
  <c r="CM283" i="48"/>
  <c r="CM284" i="48"/>
  <c r="CM285" i="48"/>
  <c r="CM286" i="48"/>
  <c r="CM287" i="48"/>
  <c r="CM288" i="48"/>
  <c r="CM289" i="48"/>
  <c r="CM290" i="48"/>
  <c r="CM291" i="48"/>
  <c r="CM292" i="48"/>
  <c r="CM293" i="48"/>
  <c r="CM294" i="48"/>
  <c r="CM295" i="48"/>
  <c r="CM296" i="48"/>
  <c r="CM297" i="48"/>
  <c r="CM298" i="48"/>
  <c r="CM299" i="48"/>
  <c r="CM300" i="48"/>
  <c r="CM301" i="48"/>
  <c r="CM302" i="48"/>
  <c r="CM303" i="48"/>
  <c r="CM304" i="48"/>
  <c r="CM305" i="48"/>
  <c r="CM306" i="48"/>
  <c r="CM307" i="48"/>
  <c r="CM308" i="48"/>
  <c r="CM309" i="48"/>
  <c r="CM310" i="48"/>
  <c r="CM311" i="48"/>
  <c r="CM312" i="48"/>
  <c r="CM313" i="48"/>
  <c r="CM314" i="48"/>
  <c r="CM315" i="48"/>
  <c r="CM316" i="48"/>
  <c r="CM317" i="48"/>
  <c r="CM318" i="48"/>
  <c r="CM319" i="48"/>
  <c r="CM320" i="48"/>
  <c r="CM321" i="48"/>
  <c r="CM322" i="48"/>
  <c r="CM323" i="48"/>
  <c r="CM324" i="48"/>
  <c r="CM325" i="48"/>
  <c r="CM326" i="48"/>
  <c r="CM327" i="48"/>
  <c r="CM328" i="48"/>
  <c r="CM329" i="48"/>
  <c r="CM330" i="48"/>
  <c r="CM331" i="48"/>
  <c r="CM332" i="48"/>
  <c r="CM333" i="48"/>
  <c r="CM334" i="48"/>
  <c r="CM335" i="48"/>
  <c r="CM336" i="48"/>
  <c r="CM337" i="48"/>
  <c r="CM338" i="48"/>
  <c r="CM339" i="48"/>
  <c r="CM340" i="48"/>
  <c r="CM341" i="48"/>
  <c r="CM342" i="48"/>
  <c r="CM343" i="48"/>
  <c r="CM344" i="48"/>
  <c r="CM345" i="48"/>
  <c r="CM346" i="48"/>
  <c r="CM347" i="48"/>
  <c r="CM348" i="48"/>
  <c r="CM349" i="48"/>
  <c r="CM350" i="48"/>
  <c r="CM351" i="48"/>
  <c r="CM352" i="48"/>
  <c r="CM353" i="48"/>
  <c r="CM354" i="48"/>
  <c r="CM355" i="48"/>
  <c r="CM356" i="48"/>
  <c r="CM357" i="48"/>
  <c r="CM358" i="48"/>
  <c r="CM359" i="48"/>
  <c r="CM360" i="48"/>
  <c r="CM361" i="48"/>
  <c r="CM362" i="48"/>
  <c r="CM363" i="48"/>
  <c r="CM364" i="48"/>
  <c r="CM365" i="48"/>
  <c r="CM366" i="48"/>
  <c r="CM367" i="48"/>
  <c r="CM368" i="48"/>
  <c r="CM369" i="48"/>
  <c r="CM370" i="48"/>
  <c r="CM371" i="48"/>
  <c r="CM372" i="48"/>
  <c r="CM373" i="48"/>
  <c r="CM374" i="48"/>
  <c r="CM375" i="48"/>
  <c r="CM376" i="48"/>
  <c r="CM377" i="48"/>
  <c r="CM378" i="48"/>
  <c r="CM379" i="48"/>
  <c r="CM380" i="48"/>
  <c r="CM381" i="48"/>
  <c r="CM382" i="48"/>
  <c r="CM383" i="48"/>
  <c r="CM384" i="48"/>
  <c r="CM385" i="48"/>
  <c r="CM386" i="48"/>
  <c r="CM387" i="48"/>
  <c r="CM388" i="48"/>
  <c r="CM389" i="48"/>
  <c r="CM390" i="48"/>
  <c r="CM391" i="48"/>
  <c r="CM392" i="48"/>
  <c r="CM393" i="48"/>
  <c r="CM394" i="48"/>
  <c r="CM395" i="48"/>
  <c r="CM396" i="48"/>
  <c r="CM397" i="48"/>
  <c r="CM398" i="48"/>
  <c r="CM399" i="48"/>
  <c r="CM400" i="48"/>
  <c r="CM401" i="48"/>
  <c r="CM402" i="48"/>
  <c r="CM403" i="48"/>
  <c r="CM404" i="48"/>
  <c r="CM405" i="48"/>
  <c r="CM406" i="48"/>
  <c r="CM407" i="48"/>
  <c r="CM408" i="48"/>
  <c r="CM409" i="48"/>
  <c r="CM410" i="48"/>
  <c r="CM411" i="48"/>
  <c r="CM412" i="48"/>
  <c r="CM413" i="48"/>
  <c r="CM414" i="48"/>
  <c r="CM415" i="48"/>
  <c r="CM416" i="48"/>
  <c r="CM417" i="48"/>
  <c r="CM418" i="48"/>
  <c r="CM419" i="48"/>
  <c r="CM420" i="48"/>
  <c r="CM421" i="48"/>
  <c r="CM422" i="48"/>
  <c r="CM423" i="48"/>
  <c r="CM424" i="48"/>
  <c r="CM425" i="48"/>
  <c r="CM426" i="48"/>
  <c r="CM427" i="48"/>
  <c r="CM428" i="48"/>
  <c r="CM429" i="48"/>
  <c r="CM430" i="48"/>
  <c r="CM431" i="48"/>
  <c r="CM432" i="48"/>
  <c r="CM433" i="48"/>
  <c r="CM434" i="48"/>
  <c r="CM435" i="48"/>
  <c r="CM436" i="48"/>
  <c r="CM437" i="48"/>
  <c r="CM438" i="48"/>
  <c r="CM439" i="48"/>
  <c r="CM440" i="48"/>
  <c r="CM441" i="48"/>
  <c r="CM442" i="48"/>
  <c r="CM443" i="48"/>
  <c r="CM444" i="48"/>
  <c r="CM445" i="48"/>
  <c r="CM446" i="48"/>
  <c r="CM447" i="48"/>
  <c r="CM448" i="48"/>
  <c r="CM449" i="48"/>
  <c r="CM450" i="48"/>
  <c r="CM451" i="48"/>
  <c r="CM452" i="48"/>
  <c r="CM453" i="48"/>
  <c r="CM454" i="48"/>
  <c r="CM455" i="48"/>
  <c r="CM456" i="48"/>
  <c r="CM457" i="48"/>
  <c r="CM458" i="48"/>
  <c r="CM459" i="48"/>
  <c r="CM460" i="48"/>
  <c r="CM461" i="48"/>
  <c r="CM462" i="48"/>
  <c r="CM463" i="48"/>
  <c r="CM464" i="48"/>
  <c r="CM465" i="48"/>
  <c r="CM466" i="48"/>
  <c r="CM467" i="48"/>
  <c r="CM468" i="48"/>
  <c r="CM469" i="48"/>
  <c r="CM470" i="48"/>
  <c r="CM471" i="48"/>
  <c r="CM472" i="48"/>
  <c r="CM473" i="48"/>
  <c r="CM474" i="48"/>
  <c r="CM475" i="48"/>
  <c r="CM476" i="48"/>
  <c r="CM477" i="48"/>
  <c r="CM478" i="48"/>
  <c r="CM479" i="48"/>
  <c r="CM480" i="48"/>
  <c r="CM481" i="48"/>
  <c r="CM482" i="48"/>
  <c r="CM483" i="48"/>
  <c r="CM484" i="48"/>
  <c r="CM485" i="48"/>
  <c r="CM486" i="48"/>
  <c r="CM487" i="48"/>
  <c r="CM488" i="48"/>
  <c r="CM489" i="48"/>
  <c r="CM490" i="48"/>
  <c r="CM491" i="48"/>
  <c r="CM492" i="48"/>
  <c r="CM493" i="48"/>
  <c r="CM494" i="48"/>
  <c r="CM495" i="48"/>
  <c r="CM496" i="48"/>
  <c r="CM497" i="48"/>
  <c r="CM498" i="48"/>
  <c r="CM499" i="48"/>
  <c r="CM500" i="48"/>
  <c r="CM501" i="48"/>
  <c r="CM502" i="48"/>
  <c r="CM503" i="48"/>
  <c r="CM4" i="48"/>
  <c r="Q11" i="18" l="1"/>
  <c r="Q10" i="18"/>
  <c r="Q9" i="18"/>
  <c r="Q8" i="18"/>
  <c r="Q7" i="18"/>
  <c r="Q6" i="18"/>
  <c r="Q5" i="18"/>
  <c r="Q4" i="18"/>
  <c r="P2" i="18" l="1"/>
  <c r="P6" i="52" s="1"/>
  <c r="P4" i="52"/>
  <c r="CV5" i="44"/>
  <c r="CV6" i="44"/>
  <c r="CV7" i="44"/>
  <c r="CV8" i="44"/>
  <c r="CV9" i="44"/>
  <c r="CV10" i="44"/>
  <c r="CV11" i="44"/>
  <c r="CV12" i="44"/>
  <c r="CV13" i="44"/>
  <c r="CV14" i="44"/>
  <c r="CV15" i="44"/>
  <c r="CV16" i="44"/>
  <c r="CV17" i="44"/>
  <c r="CV18" i="44"/>
  <c r="CV19" i="44"/>
  <c r="CV20" i="44"/>
  <c r="CV21" i="44"/>
  <c r="CV22" i="44"/>
  <c r="CV23" i="44"/>
  <c r="CV24" i="44"/>
  <c r="CV25" i="44"/>
  <c r="CV26" i="44"/>
  <c r="CV27" i="44"/>
  <c r="CV28" i="44"/>
  <c r="CV29" i="44"/>
  <c r="CV30" i="44"/>
  <c r="CV31" i="44"/>
  <c r="CV32" i="44"/>
  <c r="CV33" i="44"/>
  <c r="CV34" i="44"/>
  <c r="CV35" i="44"/>
  <c r="CV36" i="44"/>
  <c r="CV37" i="44"/>
  <c r="CV38" i="44"/>
  <c r="CV39" i="44"/>
  <c r="CV40" i="44"/>
  <c r="CV41" i="44"/>
  <c r="CV42" i="44"/>
  <c r="CV43" i="44"/>
  <c r="CV44" i="44"/>
  <c r="CV45" i="44"/>
  <c r="CV46" i="44"/>
  <c r="CV47" i="44"/>
  <c r="CV48" i="44"/>
  <c r="CV49" i="44"/>
  <c r="CV50" i="44"/>
  <c r="CV51" i="44"/>
  <c r="CV52" i="44"/>
  <c r="CV53" i="44"/>
  <c r="CV54" i="44"/>
  <c r="CV55" i="44"/>
  <c r="CV56" i="44"/>
  <c r="CV57" i="44"/>
  <c r="CV58" i="44"/>
  <c r="CV59" i="44"/>
  <c r="CV60" i="44"/>
  <c r="CV61" i="44"/>
  <c r="CV62" i="44"/>
  <c r="CV63" i="44"/>
  <c r="CV64" i="44"/>
  <c r="CV65" i="44"/>
  <c r="CV66" i="44"/>
  <c r="CV67" i="44"/>
  <c r="CV68" i="44"/>
  <c r="CV69" i="44"/>
  <c r="CV70" i="44"/>
  <c r="CV71" i="44"/>
  <c r="CV72" i="44"/>
  <c r="CV73" i="44"/>
  <c r="CV74" i="44"/>
  <c r="CV75" i="44"/>
  <c r="CV76" i="44"/>
  <c r="CV77" i="44"/>
  <c r="CV78" i="44"/>
  <c r="CV79" i="44"/>
  <c r="CV80" i="44"/>
  <c r="CV81" i="44"/>
  <c r="CV82" i="44"/>
  <c r="CV83" i="44"/>
  <c r="CV84" i="44"/>
  <c r="CV85" i="44"/>
  <c r="CV86" i="44"/>
  <c r="CV87" i="44"/>
  <c r="CV88" i="44"/>
  <c r="CV89" i="44"/>
  <c r="CV90" i="44"/>
  <c r="CV91" i="44"/>
  <c r="CV92" i="44"/>
  <c r="CV93" i="44"/>
  <c r="CV94" i="44"/>
  <c r="CV95" i="44"/>
  <c r="CV96" i="44"/>
  <c r="CV97" i="44"/>
  <c r="CV98" i="44"/>
  <c r="CV99" i="44"/>
  <c r="CV100" i="44"/>
  <c r="CV101" i="44"/>
  <c r="CV102" i="44"/>
  <c r="CV103" i="44"/>
  <c r="CV104" i="44"/>
  <c r="CV105" i="44"/>
  <c r="CV106" i="44"/>
  <c r="CV107" i="44"/>
  <c r="CV108" i="44"/>
  <c r="CV109" i="44"/>
  <c r="CV110" i="44"/>
  <c r="CV111" i="44"/>
  <c r="CV112" i="44"/>
  <c r="CV113" i="44"/>
  <c r="CV114" i="44"/>
  <c r="CV115" i="44"/>
  <c r="CV116" i="44"/>
  <c r="CV117" i="44"/>
  <c r="CV118" i="44"/>
  <c r="CV119" i="44"/>
  <c r="CV120" i="44"/>
  <c r="CV121" i="44"/>
  <c r="CV122" i="44"/>
  <c r="CV123" i="44"/>
  <c r="CV124" i="44"/>
  <c r="CV125" i="44"/>
  <c r="CV126" i="44"/>
  <c r="CV127" i="44"/>
  <c r="CV128" i="44"/>
  <c r="CV129" i="44"/>
  <c r="CV130" i="44"/>
  <c r="CV131" i="44"/>
  <c r="CV132" i="44"/>
  <c r="CV133" i="44"/>
  <c r="CV134" i="44"/>
  <c r="CV135" i="44"/>
  <c r="CV136" i="44"/>
  <c r="CV137" i="44"/>
  <c r="CV138" i="44"/>
  <c r="CV139" i="44"/>
  <c r="CV140" i="44"/>
  <c r="CV141" i="44"/>
  <c r="CV142" i="44"/>
  <c r="CV143" i="44"/>
  <c r="CV144" i="44"/>
  <c r="CV145" i="44"/>
  <c r="CV146" i="44"/>
  <c r="CV147" i="44"/>
  <c r="CV148" i="44"/>
  <c r="CV149" i="44"/>
  <c r="CV150" i="44"/>
  <c r="CV151" i="44"/>
  <c r="CV152" i="44"/>
  <c r="CV153" i="44"/>
  <c r="CV154" i="44"/>
  <c r="CV155" i="44"/>
  <c r="CV156" i="44"/>
  <c r="CV157" i="44"/>
  <c r="CV158" i="44"/>
  <c r="CV159" i="44"/>
  <c r="CV160" i="44"/>
  <c r="CV161" i="44"/>
  <c r="CV162" i="44"/>
  <c r="CV163" i="44"/>
  <c r="CV164" i="44"/>
  <c r="CV165" i="44"/>
  <c r="CV166" i="44"/>
  <c r="CV167" i="44"/>
  <c r="CV168" i="44"/>
  <c r="CV169" i="44"/>
  <c r="CV170" i="44"/>
  <c r="CV171" i="44"/>
  <c r="CV172" i="44"/>
  <c r="CV173" i="44"/>
  <c r="CV174" i="44"/>
  <c r="CV175" i="44"/>
  <c r="CV176" i="44"/>
  <c r="CV177" i="44"/>
  <c r="CV178" i="44"/>
  <c r="CV179" i="44"/>
  <c r="CV180" i="44"/>
  <c r="CV181" i="44"/>
  <c r="CV182" i="44"/>
  <c r="CV183" i="44"/>
  <c r="CV184" i="44"/>
  <c r="CV185" i="44"/>
  <c r="CV186" i="44"/>
  <c r="CV187" i="44"/>
  <c r="CV188" i="44"/>
  <c r="CV189" i="44"/>
  <c r="CV190" i="44"/>
  <c r="CV191" i="44"/>
  <c r="CV192" i="44"/>
  <c r="CV193" i="44"/>
  <c r="CV194" i="44"/>
  <c r="CV195" i="44"/>
  <c r="CV196" i="44"/>
  <c r="CV197" i="44"/>
  <c r="CV198" i="44"/>
  <c r="CV199" i="44"/>
  <c r="CV200" i="44"/>
  <c r="CV201" i="44"/>
  <c r="CV202" i="44"/>
  <c r="CV203" i="44"/>
  <c r="CV204" i="44"/>
  <c r="CV205" i="44"/>
  <c r="CV206" i="44"/>
  <c r="CV207" i="44"/>
  <c r="CV208" i="44"/>
  <c r="CV209" i="44"/>
  <c r="CV210" i="44"/>
  <c r="CV211" i="44"/>
  <c r="CV212" i="44"/>
  <c r="CV213" i="44"/>
  <c r="CV214" i="44"/>
  <c r="CV215" i="44"/>
  <c r="CV216" i="44"/>
  <c r="CV217" i="44"/>
  <c r="CV218" i="44"/>
  <c r="CV219" i="44"/>
  <c r="CV220" i="44"/>
  <c r="CV221" i="44"/>
  <c r="CV222" i="44"/>
  <c r="CV223" i="44"/>
  <c r="CV224" i="44"/>
  <c r="CV225" i="44"/>
  <c r="CV226" i="44"/>
  <c r="CV227" i="44"/>
  <c r="CV228" i="44"/>
  <c r="CV229" i="44"/>
  <c r="CV230" i="44"/>
  <c r="CV231" i="44"/>
  <c r="CV232" i="44"/>
  <c r="CV233" i="44"/>
  <c r="CV234" i="44"/>
  <c r="CV235" i="44"/>
  <c r="CV236" i="44"/>
  <c r="CV237" i="44"/>
  <c r="CV238" i="44"/>
  <c r="CV239" i="44"/>
  <c r="CV240" i="44"/>
  <c r="CV241" i="44"/>
  <c r="CV242" i="44"/>
  <c r="CV243" i="44"/>
  <c r="CV244" i="44"/>
  <c r="CV245" i="44"/>
  <c r="CV246" i="44"/>
  <c r="CV247" i="44"/>
  <c r="CV248" i="44"/>
  <c r="CV249" i="44"/>
  <c r="CV250" i="44"/>
  <c r="CV251" i="44"/>
  <c r="CV252" i="44"/>
  <c r="CV253" i="44"/>
  <c r="CV254" i="44"/>
  <c r="CV255" i="44"/>
  <c r="CV256" i="44"/>
  <c r="CV257" i="44"/>
  <c r="CV258" i="44"/>
  <c r="CV259" i="44"/>
  <c r="CV260" i="44"/>
  <c r="CV261" i="44"/>
  <c r="CV262" i="44"/>
  <c r="CV263" i="44"/>
  <c r="CV264" i="44"/>
  <c r="CV265" i="44"/>
  <c r="CV266" i="44"/>
  <c r="CV267" i="44"/>
  <c r="CV268" i="44"/>
  <c r="CV269" i="44"/>
  <c r="CV270" i="44"/>
  <c r="CV271" i="44"/>
  <c r="CV272" i="44"/>
  <c r="CV273" i="44"/>
  <c r="CV274" i="44"/>
  <c r="CV275" i="44"/>
  <c r="CV276" i="44"/>
  <c r="CV277" i="44"/>
  <c r="CV278" i="44"/>
  <c r="CV279" i="44"/>
  <c r="CV280" i="44"/>
  <c r="CV281" i="44"/>
  <c r="CV282" i="44"/>
  <c r="CV283" i="44"/>
  <c r="CV284" i="44"/>
  <c r="CV285" i="44"/>
  <c r="CV286" i="44"/>
  <c r="CV287" i="44"/>
  <c r="CV288" i="44"/>
  <c r="CV289" i="44"/>
  <c r="CV290" i="44"/>
  <c r="CV291" i="44"/>
  <c r="CV292" i="44"/>
  <c r="CV293" i="44"/>
  <c r="CV294" i="44"/>
  <c r="CV295" i="44"/>
  <c r="CV296" i="44"/>
  <c r="CV297" i="44"/>
  <c r="CV298" i="44"/>
  <c r="CV299" i="44"/>
  <c r="CV300" i="44"/>
  <c r="CV301" i="44"/>
  <c r="CV302" i="44"/>
  <c r="CV303" i="44"/>
  <c r="CV304" i="44"/>
  <c r="CV305" i="44"/>
  <c r="CV306" i="44"/>
  <c r="CV307" i="44"/>
  <c r="CV308" i="44"/>
  <c r="CV309" i="44"/>
  <c r="CV310" i="44"/>
  <c r="CV311" i="44"/>
  <c r="CV312" i="44"/>
  <c r="CV313" i="44"/>
  <c r="CV314" i="44"/>
  <c r="CV315" i="44"/>
  <c r="CV316" i="44"/>
  <c r="CV317" i="44"/>
  <c r="CV318" i="44"/>
  <c r="CV319" i="44"/>
  <c r="CV320" i="44"/>
  <c r="CV321" i="44"/>
  <c r="CV322" i="44"/>
  <c r="CV323" i="44"/>
  <c r="CV324" i="44"/>
  <c r="CV325" i="44"/>
  <c r="CV326" i="44"/>
  <c r="CV327" i="44"/>
  <c r="CV328" i="44"/>
  <c r="CV329" i="44"/>
  <c r="CV330" i="44"/>
  <c r="CV331" i="44"/>
  <c r="CV332" i="44"/>
  <c r="CV333" i="44"/>
  <c r="CV334" i="44"/>
  <c r="CV335" i="44"/>
  <c r="CV336" i="44"/>
  <c r="CV337" i="44"/>
  <c r="CV338" i="44"/>
  <c r="CV339" i="44"/>
  <c r="CV340" i="44"/>
  <c r="CV341" i="44"/>
  <c r="CV342" i="44"/>
  <c r="CV343" i="44"/>
  <c r="CV344" i="44"/>
  <c r="CV345" i="44"/>
  <c r="CV346" i="44"/>
  <c r="CV347" i="44"/>
  <c r="CV348" i="44"/>
  <c r="CV349" i="44"/>
  <c r="CV350" i="44"/>
  <c r="CV351" i="44"/>
  <c r="CV352" i="44"/>
  <c r="CV353" i="44"/>
  <c r="CV354" i="44"/>
  <c r="CV355" i="44"/>
  <c r="CV356" i="44"/>
  <c r="CV357" i="44"/>
  <c r="CV358" i="44"/>
  <c r="CV359" i="44"/>
  <c r="CV360" i="44"/>
  <c r="CV361" i="44"/>
  <c r="CV362" i="44"/>
  <c r="CV363" i="44"/>
  <c r="CV364" i="44"/>
  <c r="CV365" i="44"/>
  <c r="CV366" i="44"/>
  <c r="CV367" i="44"/>
  <c r="CV368" i="44"/>
  <c r="CV369" i="44"/>
  <c r="CV370" i="44"/>
  <c r="CV371" i="44"/>
  <c r="CV372" i="44"/>
  <c r="CV373" i="44"/>
  <c r="CV374" i="44"/>
  <c r="CV375" i="44"/>
  <c r="CV376" i="44"/>
  <c r="CV377" i="44"/>
  <c r="CV378" i="44"/>
  <c r="CV379" i="44"/>
  <c r="CV380" i="44"/>
  <c r="CV381" i="44"/>
  <c r="CV382" i="44"/>
  <c r="CV383" i="44"/>
  <c r="CV384" i="44"/>
  <c r="CV385" i="44"/>
  <c r="CV386" i="44"/>
  <c r="CV387" i="44"/>
  <c r="CV388" i="44"/>
  <c r="CV389" i="44"/>
  <c r="CV390" i="44"/>
  <c r="CV391" i="44"/>
  <c r="CV392" i="44"/>
  <c r="CV393" i="44"/>
  <c r="CV394" i="44"/>
  <c r="CV395" i="44"/>
  <c r="CV396" i="44"/>
  <c r="CV397" i="44"/>
  <c r="CV398" i="44"/>
  <c r="CV399" i="44"/>
  <c r="CV400" i="44"/>
  <c r="CV401" i="44"/>
  <c r="CV402" i="44"/>
  <c r="CV403" i="44"/>
  <c r="CV404" i="44"/>
  <c r="CV405" i="44"/>
  <c r="CV406" i="44"/>
  <c r="CV407" i="44"/>
  <c r="CV408" i="44"/>
  <c r="CV409" i="44"/>
  <c r="CV410" i="44"/>
  <c r="CV411" i="44"/>
  <c r="CV412" i="44"/>
  <c r="CV413" i="44"/>
  <c r="CV414" i="44"/>
  <c r="CV415" i="44"/>
  <c r="CV416" i="44"/>
  <c r="CV417" i="44"/>
  <c r="CV418" i="44"/>
  <c r="CV419" i="44"/>
  <c r="CV420" i="44"/>
  <c r="CV421" i="44"/>
  <c r="CV422" i="44"/>
  <c r="CV423" i="44"/>
  <c r="CV424" i="44"/>
  <c r="CV425" i="44"/>
  <c r="CV426" i="44"/>
  <c r="CV427" i="44"/>
  <c r="CV428" i="44"/>
  <c r="CV429" i="44"/>
  <c r="CV430" i="44"/>
  <c r="CV431" i="44"/>
  <c r="CV432" i="44"/>
  <c r="CV433" i="44"/>
  <c r="CV434" i="44"/>
  <c r="CV435" i="44"/>
  <c r="CV436" i="44"/>
  <c r="CV437" i="44"/>
  <c r="CV438" i="44"/>
  <c r="CV439" i="44"/>
  <c r="CV440" i="44"/>
  <c r="CV441" i="44"/>
  <c r="CV442" i="44"/>
  <c r="CV443" i="44"/>
  <c r="CV444" i="44"/>
  <c r="CV445" i="44"/>
  <c r="CV446" i="44"/>
  <c r="CV447" i="44"/>
  <c r="CV448" i="44"/>
  <c r="CV449" i="44"/>
  <c r="CV450" i="44"/>
  <c r="CV451" i="44"/>
  <c r="CV452" i="44"/>
  <c r="CV453" i="44"/>
  <c r="CV454" i="44"/>
  <c r="CV455" i="44"/>
  <c r="CV456" i="44"/>
  <c r="CV457" i="44"/>
  <c r="CV458" i="44"/>
  <c r="CV459" i="44"/>
  <c r="CV460" i="44"/>
  <c r="CV461" i="44"/>
  <c r="CV462" i="44"/>
  <c r="CV463" i="44"/>
  <c r="CV464" i="44"/>
  <c r="CV465" i="44"/>
  <c r="CV466" i="44"/>
  <c r="CV467" i="44"/>
  <c r="CV468" i="44"/>
  <c r="CV469" i="44"/>
  <c r="CV470" i="44"/>
  <c r="CV471" i="44"/>
  <c r="CV472" i="44"/>
  <c r="CV473" i="44"/>
  <c r="CV474" i="44"/>
  <c r="CV475" i="44"/>
  <c r="CV476" i="44"/>
  <c r="CV477" i="44"/>
  <c r="CV478" i="44"/>
  <c r="CV479" i="44"/>
  <c r="CV480" i="44"/>
  <c r="CV481" i="44"/>
  <c r="CV482" i="44"/>
  <c r="CV483" i="44"/>
  <c r="CV484" i="44"/>
  <c r="CV485" i="44"/>
  <c r="CV486" i="44"/>
  <c r="CV487" i="44"/>
  <c r="CV488" i="44"/>
  <c r="CV489" i="44"/>
  <c r="CV490" i="44"/>
  <c r="CV491" i="44"/>
  <c r="CV492" i="44"/>
  <c r="CV493" i="44"/>
  <c r="CV494" i="44"/>
  <c r="CV495" i="44"/>
  <c r="CV496" i="44"/>
  <c r="CV497" i="44"/>
  <c r="CV498" i="44"/>
  <c r="CV499" i="44"/>
  <c r="CV500" i="44"/>
  <c r="CV501" i="44"/>
  <c r="CV502" i="44"/>
  <c r="CV503" i="44"/>
  <c r="BG9" i="52" l="1"/>
  <c r="AU9" i="52"/>
  <c r="AI9" i="52"/>
  <c r="W9" i="52"/>
  <c r="I9" i="52"/>
  <c r="BB8" i="52"/>
  <c r="AP8" i="52"/>
  <c r="AD8" i="52"/>
  <c r="R8" i="52"/>
  <c r="C8" i="52"/>
  <c r="AW7" i="52"/>
  <c r="AK7" i="52"/>
  <c r="Y7" i="52"/>
  <c r="L7" i="52"/>
  <c r="BE6" i="52"/>
  <c r="AS6" i="52"/>
  <c r="AG6" i="52"/>
  <c r="U6" i="52"/>
  <c r="G6" i="52"/>
  <c r="AZ5" i="52"/>
  <c r="AN5" i="52"/>
  <c r="AB5" i="52"/>
  <c r="N5" i="52"/>
  <c r="O5" i="52" s="1"/>
  <c r="P5" i="52" s="1"/>
  <c r="BG4" i="52"/>
  <c r="AU4" i="52"/>
  <c r="AI4" i="52"/>
  <c r="W4" i="52"/>
  <c r="I4" i="52"/>
  <c r="BB3" i="52"/>
  <c r="AP3" i="52"/>
  <c r="AD3" i="52"/>
  <c r="R3" i="52"/>
  <c r="D3" i="52"/>
  <c r="AX2" i="52"/>
  <c r="AL2" i="52"/>
  <c r="Z2" i="52"/>
  <c r="M2" i="52"/>
  <c r="BF9" i="52"/>
  <c r="AT9" i="52"/>
  <c r="AH9" i="52"/>
  <c r="V9" i="52"/>
  <c r="H9" i="52"/>
  <c r="BA8" i="52"/>
  <c r="AO8" i="52"/>
  <c r="AC8" i="52"/>
  <c r="Q8" i="52"/>
  <c r="B8" i="52"/>
  <c r="AV7" i="52"/>
  <c r="AJ7" i="52"/>
  <c r="X7" i="52"/>
  <c r="K7" i="52"/>
  <c r="BD6" i="52"/>
  <c r="AR6" i="52"/>
  <c r="AF6" i="52"/>
  <c r="T6" i="52"/>
  <c r="E6" i="52"/>
  <c r="AY5" i="52"/>
  <c r="AM5" i="52"/>
  <c r="AA5" i="52"/>
  <c r="M5" i="52"/>
  <c r="BF4" i="52"/>
  <c r="AT4" i="52"/>
  <c r="AH4" i="52"/>
  <c r="V4" i="52"/>
  <c r="H4" i="52"/>
  <c r="BA3" i="52"/>
  <c r="AO3" i="52"/>
  <c r="AC3" i="52"/>
  <c r="Q3" i="52"/>
  <c r="C3" i="52"/>
  <c r="AW2" i="52"/>
  <c r="Y2" i="52"/>
  <c r="L2" i="52"/>
  <c r="AS9" i="52"/>
  <c r="AG9" i="52"/>
  <c r="G9" i="52"/>
  <c r="AZ8" i="52"/>
  <c r="AB8" i="52"/>
  <c r="BG7" i="52"/>
  <c r="AI7" i="52"/>
  <c r="J7" i="52"/>
  <c r="BC6" i="52"/>
  <c r="S6" i="52"/>
  <c r="AX5" i="52"/>
  <c r="L5" i="52"/>
  <c r="AK2" i="52"/>
  <c r="AE6" i="52"/>
  <c r="Z5" i="52"/>
  <c r="BE9" i="52"/>
  <c r="U9" i="52"/>
  <c r="AN8" i="52"/>
  <c r="N8" i="52"/>
  <c r="O8" i="52" s="1"/>
  <c r="P8" i="52" s="1"/>
  <c r="AU7" i="52"/>
  <c r="W7" i="52"/>
  <c r="AQ6" i="52"/>
  <c r="D6" i="52"/>
  <c r="AL5" i="52"/>
  <c r="BE4" i="52"/>
  <c r="AZ9" i="52"/>
  <c r="AK9" i="52"/>
  <c r="S9" i="52"/>
  <c r="BG8" i="52"/>
  <c r="AR8" i="52"/>
  <c r="Z8" i="52"/>
  <c r="I8" i="52"/>
  <c r="AY7" i="52"/>
  <c r="AG7" i="52"/>
  <c r="R7" i="52"/>
  <c r="BG6" i="52"/>
  <c r="AO6" i="52"/>
  <c r="Z6" i="52"/>
  <c r="I6" i="52"/>
  <c r="AV5" i="52"/>
  <c r="AG5" i="52"/>
  <c r="R5" i="52"/>
  <c r="AZ3" i="52"/>
  <c r="G2" i="52"/>
  <c r="AY9" i="52"/>
  <c r="AJ9" i="52"/>
  <c r="R9" i="52"/>
  <c r="BF8" i="52"/>
  <c r="AQ8" i="52"/>
  <c r="Y8" i="52"/>
  <c r="H8" i="52"/>
  <c r="AX7" i="52"/>
  <c r="AF7" i="52"/>
  <c r="Q7" i="52"/>
  <c r="BF6" i="52"/>
  <c r="AN6" i="52"/>
  <c r="Y6" i="52"/>
  <c r="H6" i="52"/>
  <c r="AU5" i="52"/>
  <c r="AF5" i="52"/>
  <c r="Q5" i="52"/>
  <c r="BB4" i="52"/>
  <c r="AN4" i="52"/>
  <c r="Z4" i="52"/>
  <c r="J4" i="52"/>
  <c r="AY3" i="52"/>
  <c r="AK3" i="52"/>
  <c r="W3" i="52"/>
  <c r="H3" i="52"/>
  <c r="AY2" i="52"/>
  <c r="AI2" i="52"/>
  <c r="U2" i="52"/>
  <c r="E2" i="52"/>
  <c r="AX9" i="52"/>
  <c r="AF9" i="52"/>
  <c r="Q9" i="52"/>
  <c r="BE8" i="52"/>
  <c r="AM8" i="52"/>
  <c r="X8" i="52"/>
  <c r="G8" i="52"/>
  <c r="AT7" i="52"/>
  <c r="AE7" i="52"/>
  <c r="O7" i="52"/>
  <c r="P7" i="52" s="1"/>
  <c r="BB6" i="52"/>
  <c r="AM6" i="52"/>
  <c r="X6" i="52"/>
  <c r="C6" i="52"/>
  <c r="AT5" i="52"/>
  <c r="AE5" i="52"/>
  <c r="K5" i="52"/>
  <c r="BA4" i="52"/>
  <c r="AM4" i="52"/>
  <c r="Y4" i="52"/>
  <c r="G4" i="52"/>
  <c r="AX3" i="52"/>
  <c r="AJ3" i="52"/>
  <c r="V3" i="52"/>
  <c r="G3" i="52"/>
  <c r="AV2" i="52"/>
  <c r="AH2" i="52"/>
  <c r="T2" i="52"/>
  <c r="D2" i="52"/>
  <c r="AW9" i="52"/>
  <c r="AE9" i="52"/>
  <c r="N9" i="52"/>
  <c r="O9" i="52" s="1"/>
  <c r="P9" i="52" s="1"/>
  <c r="BD8" i="52"/>
  <c r="AL8" i="52"/>
  <c r="W8" i="52"/>
  <c r="E8" i="52"/>
  <c r="AS7" i="52"/>
  <c r="AD7" i="52"/>
  <c r="N7" i="52"/>
  <c r="BA6" i="52"/>
  <c r="AL6" i="52"/>
  <c r="W6" i="52"/>
  <c r="B6" i="52"/>
  <c r="AS5" i="52"/>
  <c r="AD5" i="52"/>
  <c r="J5" i="52"/>
  <c r="AZ4" i="52"/>
  <c r="AL4" i="52"/>
  <c r="X4" i="52"/>
  <c r="E4" i="52"/>
  <c r="AW3" i="52"/>
  <c r="AI3" i="52"/>
  <c r="U3" i="52"/>
  <c r="E3" i="52"/>
  <c r="AU2" i="52"/>
  <c r="AG2" i="52"/>
  <c r="S2" i="52"/>
  <c r="C2" i="52"/>
  <c r="A2" i="52" s="1"/>
  <c r="AT2" i="52"/>
  <c r="AF2" i="52"/>
  <c r="B2" i="52"/>
  <c r="AV9" i="52"/>
  <c r="AD9" i="52"/>
  <c r="M9" i="52"/>
  <c r="BC8" i="52"/>
  <c r="AK8" i="52"/>
  <c r="V8" i="52"/>
  <c r="D8" i="52"/>
  <c r="AR7" i="52"/>
  <c r="AC7" i="52"/>
  <c r="M7" i="52"/>
  <c r="AZ6" i="52"/>
  <c r="AK6" i="52"/>
  <c r="V6" i="52"/>
  <c r="BG5" i="52"/>
  <c r="AR5" i="52"/>
  <c r="AC5" i="52"/>
  <c r="I5" i="52"/>
  <c r="AY4" i="52"/>
  <c r="AK4" i="52"/>
  <c r="U4" i="52"/>
  <c r="D4" i="52"/>
  <c r="AV3" i="52"/>
  <c r="AH3" i="52"/>
  <c r="T3" i="52"/>
  <c r="B3" i="52"/>
  <c r="R2" i="52"/>
  <c r="AR9" i="52"/>
  <c r="AC9" i="52"/>
  <c r="L9" i="52"/>
  <c r="AY8" i="52"/>
  <c r="AJ8" i="52"/>
  <c r="U8" i="52"/>
  <c r="BF7" i="52"/>
  <c r="AQ7" i="52"/>
  <c r="AB7" i="52"/>
  <c r="I7" i="52"/>
  <c r="AY6" i="52"/>
  <c r="AJ6" i="52"/>
  <c r="R6" i="52"/>
  <c r="BF5" i="52"/>
  <c r="AQ5" i="52"/>
  <c r="Y5" i="52"/>
  <c r="H5" i="52"/>
  <c r="AX4" i="52"/>
  <c r="AJ4" i="52"/>
  <c r="T4" i="52"/>
  <c r="C4" i="52"/>
  <c r="AU3" i="52"/>
  <c r="AG3" i="52"/>
  <c r="S3" i="52"/>
  <c r="BG2" i="52"/>
  <c r="AS2" i="52"/>
  <c r="AE2" i="52"/>
  <c r="Q2" i="52"/>
  <c r="J3" i="52"/>
  <c r="BC4" i="52"/>
  <c r="AZ2" i="52"/>
  <c r="AQ9" i="52"/>
  <c r="AB9" i="52"/>
  <c r="K9" i="52"/>
  <c r="AX8" i="52"/>
  <c r="AI8" i="52"/>
  <c r="T8" i="52"/>
  <c r="BE7" i="52"/>
  <c r="AP7" i="52"/>
  <c r="AA7" i="52"/>
  <c r="H7" i="52"/>
  <c r="AX6" i="52"/>
  <c r="AI6" i="52"/>
  <c r="Q6" i="52"/>
  <c r="BE5" i="52"/>
  <c r="AP5" i="52"/>
  <c r="X5" i="52"/>
  <c r="G5" i="52"/>
  <c r="AW4" i="52"/>
  <c r="AG4" i="52"/>
  <c r="S4" i="52"/>
  <c r="B4" i="52"/>
  <c r="AT3" i="52"/>
  <c r="AF3" i="52"/>
  <c r="O3" i="52"/>
  <c r="P3" i="52" s="1"/>
  <c r="BF2" i="52"/>
  <c r="AR2" i="52"/>
  <c r="AD2" i="52"/>
  <c r="O2" i="52"/>
  <c r="P2" i="52" s="1"/>
  <c r="BD5" i="52"/>
  <c r="E5" i="52"/>
  <c r="BG3" i="52"/>
  <c r="AE3" i="52"/>
  <c r="BE2" i="52"/>
  <c r="AC2" i="52"/>
  <c r="N2" i="52"/>
  <c r="S7" i="52"/>
  <c r="BD4" i="52"/>
  <c r="Y3" i="52"/>
  <c r="AJ2" i="52"/>
  <c r="AP9" i="52"/>
  <c r="AA9" i="52"/>
  <c r="J9" i="52"/>
  <c r="AW8" i="52"/>
  <c r="AH8" i="52"/>
  <c r="S8" i="52"/>
  <c r="BD7" i="52"/>
  <c r="AO7" i="52"/>
  <c r="Z7" i="52"/>
  <c r="G7" i="52"/>
  <c r="AW6" i="52"/>
  <c r="AH6" i="52"/>
  <c r="N6" i="52"/>
  <c r="O6" i="52" s="1"/>
  <c r="AO5" i="52"/>
  <c r="W5" i="52"/>
  <c r="AV4" i="52"/>
  <c r="AF4" i="52"/>
  <c r="R4" i="52"/>
  <c r="AS3" i="52"/>
  <c r="N3" i="52"/>
  <c r="AQ2" i="52"/>
  <c r="B7" i="52"/>
  <c r="W2" i="52"/>
  <c r="BD9" i="52"/>
  <c r="AO9" i="52"/>
  <c r="Z9" i="52"/>
  <c r="E9" i="52"/>
  <c r="AV8" i="52"/>
  <c r="AG8" i="52"/>
  <c r="M8" i="52"/>
  <c r="BC7" i="52"/>
  <c r="AN7" i="52"/>
  <c r="V7" i="52"/>
  <c r="E7" i="52"/>
  <c r="AV6" i="52"/>
  <c r="AD6" i="52"/>
  <c r="M6" i="52"/>
  <c r="BC5" i="52"/>
  <c r="AK5" i="52"/>
  <c r="V5" i="52"/>
  <c r="D5" i="52"/>
  <c r="AS4" i="52"/>
  <c r="AE4" i="52"/>
  <c r="Q4" i="52"/>
  <c r="BF3" i="52"/>
  <c r="AR3" i="52"/>
  <c r="AB3" i="52"/>
  <c r="M3" i="52"/>
  <c r="BD2" i="52"/>
  <c r="AP2" i="52"/>
  <c r="AB2" i="52"/>
  <c r="K2" i="52"/>
  <c r="AO2" i="52"/>
  <c r="AA2" i="52"/>
  <c r="X2" i="52"/>
  <c r="BA9" i="52"/>
  <c r="AS8" i="52"/>
  <c r="AZ7" i="52"/>
  <c r="AH5" i="52"/>
  <c r="L4" i="52"/>
  <c r="BA2" i="52"/>
  <c r="AO4" i="52"/>
  <c r="I3" i="52"/>
  <c r="BC9" i="52"/>
  <c r="AN9" i="52"/>
  <c r="Y9" i="52"/>
  <c r="D9" i="52"/>
  <c r="AU8" i="52"/>
  <c r="AF8" i="52"/>
  <c r="L8" i="52"/>
  <c r="BB7" i="52"/>
  <c r="AM7" i="52"/>
  <c r="U7" i="52"/>
  <c r="D7" i="52"/>
  <c r="AU6" i="52"/>
  <c r="AC6" i="52"/>
  <c r="L6" i="52"/>
  <c r="BB5" i="52"/>
  <c r="AJ5" i="52"/>
  <c r="U5" i="52"/>
  <c r="C5" i="52"/>
  <c r="A5" i="52" s="1"/>
  <c r="AR4" i="52"/>
  <c r="AD4" i="52"/>
  <c r="N4" i="52"/>
  <c r="O4" i="52" s="1"/>
  <c r="BE3" i="52"/>
  <c r="AQ3" i="52"/>
  <c r="AA3" i="52"/>
  <c r="L3" i="52"/>
  <c r="BC2" i="52"/>
  <c r="J2" i="52"/>
  <c r="T9" i="52"/>
  <c r="B9" i="52"/>
  <c r="J8" i="52"/>
  <c r="J6" i="52"/>
  <c r="AP4" i="52"/>
  <c r="BC3" i="52"/>
  <c r="AM2" i="52"/>
  <c r="K4" i="52"/>
  <c r="AL3" i="52"/>
  <c r="V2" i="52"/>
  <c r="BB9" i="52"/>
  <c r="AM9" i="52"/>
  <c r="X9" i="52"/>
  <c r="C9" i="52"/>
  <c r="AT8" i="52"/>
  <c r="AE8" i="52"/>
  <c r="K8" i="52"/>
  <c r="BA7" i="52"/>
  <c r="AL7" i="52"/>
  <c r="T7" i="52"/>
  <c r="C7" i="52"/>
  <c r="A7" i="52" s="1"/>
  <c r="AT6" i="52"/>
  <c r="AB6" i="52"/>
  <c r="K6" i="52"/>
  <c r="BA5" i="52"/>
  <c r="AI5" i="52"/>
  <c r="T5" i="52"/>
  <c r="B5" i="52"/>
  <c r="AQ4" i="52"/>
  <c r="AC4" i="52"/>
  <c r="M4" i="52"/>
  <c r="BD3" i="52"/>
  <c r="AN3" i="52"/>
  <c r="Z3" i="52"/>
  <c r="K3" i="52"/>
  <c r="BB2" i="52"/>
  <c r="AN2" i="52"/>
  <c r="I2" i="52"/>
  <c r="AL9" i="52"/>
  <c r="AA8" i="52"/>
  <c r="AH7" i="52"/>
  <c r="AP6" i="52"/>
  <c r="AA6" i="52"/>
  <c r="AW5" i="52"/>
  <c r="S5" i="52"/>
  <c r="AB4" i="52"/>
  <c r="AM3" i="52"/>
  <c r="H2" i="52"/>
  <c r="AA4" i="52"/>
  <c r="X3" i="52"/>
  <c r="A9" i="52" l="1"/>
  <c r="A3" i="52"/>
  <c r="A8" i="52"/>
  <c r="A6" i="52"/>
  <c r="A4" i="52"/>
  <c r="H17" i="51" l="1"/>
  <c r="H18" i="51"/>
  <c r="H19" i="51"/>
  <c r="H20" i="51"/>
  <c r="H21" i="51"/>
  <c r="H22" i="51"/>
  <c r="C40" i="51"/>
  <c r="C29" i="51" l="1"/>
  <c r="C30" i="51"/>
  <c r="C31" i="51"/>
  <c r="C32" i="51"/>
  <c r="C33" i="51"/>
  <c r="C34" i="51"/>
  <c r="C35" i="51"/>
  <c r="C36" i="51"/>
  <c r="C37" i="51"/>
  <c r="C38" i="51"/>
  <c r="C39" i="51"/>
  <c r="C41" i="51"/>
  <c r="C28" i="51"/>
  <c r="H23" i="51"/>
  <c r="H24" i="51"/>
  <c r="H25" i="51"/>
  <c r="H26" i="51"/>
  <c r="H27" i="51"/>
  <c r="H28" i="51"/>
  <c r="H29" i="51"/>
  <c r="H30" i="51"/>
  <c r="H31" i="51"/>
  <c r="H32" i="51"/>
  <c r="H33" i="51"/>
  <c r="H34" i="51"/>
  <c r="H35" i="51"/>
  <c r="H36" i="51"/>
  <c r="H14" i="51"/>
  <c r="H15" i="51"/>
  <c r="H16" i="51"/>
  <c r="H13" i="51"/>
  <c r="H12" i="51"/>
  <c r="I12" i="51" s="1"/>
  <c r="H11" i="51"/>
  <c r="H6" i="51"/>
  <c r="H7" i="51"/>
  <c r="I7" i="51" s="1"/>
  <c r="H8" i="51"/>
  <c r="H9" i="51"/>
  <c r="H10" i="51"/>
  <c r="H5" i="51"/>
  <c r="H3" i="51"/>
  <c r="H4" i="51"/>
  <c r="H2" i="51"/>
  <c r="C20" i="51"/>
  <c r="C21" i="51"/>
  <c r="C22" i="51"/>
  <c r="C23" i="51"/>
  <c r="C24" i="51"/>
  <c r="D24" i="51" s="1"/>
  <c r="C25" i="51"/>
  <c r="C26" i="51"/>
  <c r="C27" i="51"/>
  <c r="C19" i="51"/>
  <c r="C14" i="51"/>
  <c r="C15" i="51"/>
  <c r="C16" i="51"/>
  <c r="C17" i="51"/>
  <c r="C18" i="51"/>
  <c r="C13" i="51"/>
  <c r="C12" i="51"/>
  <c r="C11" i="51"/>
  <c r="D11" i="51" s="1"/>
  <c r="C6" i="51"/>
  <c r="C7" i="51"/>
  <c r="C8" i="51"/>
  <c r="C9" i="51"/>
  <c r="C10" i="51"/>
  <c r="C5" i="51"/>
  <c r="C3" i="51"/>
  <c r="C4" i="51"/>
  <c r="C2" i="51"/>
  <c r="D13" i="48"/>
  <c r="AM502" i="45"/>
  <c r="AL502" i="45"/>
  <c r="AM501" i="45"/>
  <c r="AL501" i="45"/>
  <c r="AM500" i="45"/>
  <c r="AL500" i="45"/>
  <c r="AM499" i="45"/>
  <c r="AL499" i="45"/>
  <c r="AM498" i="45"/>
  <c r="AL498" i="45"/>
  <c r="AM497" i="45"/>
  <c r="AL497" i="45"/>
  <c r="AM496" i="45"/>
  <c r="AL496" i="45"/>
  <c r="AM495" i="45"/>
  <c r="AL495" i="45"/>
  <c r="AM494" i="45"/>
  <c r="AL494" i="45"/>
  <c r="AM493" i="45"/>
  <c r="AL493" i="45"/>
  <c r="AM492" i="45"/>
  <c r="AL492" i="45"/>
  <c r="AM491" i="45"/>
  <c r="AL491" i="45"/>
  <c r="AM490" i="45"/>
  <c r="AL490" i="45"/>
  <c r="AM489" i="45"/>
  <c r="AL489" i="45"/>
  <c r="AM488" i="45"/>
  <c r="AL488" i="45"/>
  <c r="AM487" i="45"/>
  <c r="AL487" i="45"/>
  <c r="AM486" i="45"/>
  <c r="AL486" i="45"/>
  <c r="AM485" i="45"/>
  <c r="AL485" i="45"/>
  <c r="AM484" i="45"/>
  <c r="AL484" i="45"/>
  <c r="AM483" i="45"/>
  <c r="AL483" i="45"/>
  <c r="AM482" i="45"/>
  <c r="AL482" i="45"/>
  <c r="AM481" i="45"/>
  <c r="AL481" i="45"/>
  <c r="AM480" i="45"/>
  <c r="AL480" i="45"/>
  <c r="AM479" i="45"/>
  <c r="AL479" i="45"/>
  <c r="AM478" i="45"/>
  <c r="AL478" i="45"/>
  <c r="AM477" i="45"/>
  <c r="AL477" i="45"/>
  <c r="AM476" i="45"/>
  <c r="AL476" i="45"/>
  <c r="AM475" i="45"/>
  <c r="AL475" i="45"/>
  <c r="AM474" i="45"/>
  <c r="AL474" i="45"/>
  <c r="AM473" i="45"/>
  <c r="AL473" i="45"/>
  <c r="AM472" i="45"/>
  <c r="AL472" i="45"/>
  <c r="AM471" i="45"/>
  <c r="AL471" i="45"/>
  <c r="AM470" i="45"/>
  <c r="AL470" i="45"/>
  <c r="AM469" i="45"/>
  <c r="AL469" i="45"/>
  <c r="AM468" i="45"/>
  <c r="AL468" i="45"/>
  <c r="AM467" i="45"/>
  <c r="AL467" i="45"/>
  <c r="AM466" i="45"/>
  <c r="AL466" i="45"/>
  <c r="AM465" i="45"/>
  <c r="AL465" i="45"/>
  <c r="AM464" i="45"/>
  <c r="AL464" i="45"/>
  <c r="AM463" i="45"/>
  <c r="AL463" i="45"/>
  <c r="AM462" i="45"/>
  <c r="AL462" i="45"/>
  <c r="AM461" i="45"/>
  <c r="AL461" i="45"/>
  <c r="AM460" i="45"/>
  <c r="AL460" i="45"/>
  <c r="AM459" i="45"/>
  <c r="AL459" i="45"/>
  <c r="AM458" i="45"/>
  <c r="AL458" i="45"/>
  <c r="AM457" i="45"/>
  <c r="AL457" i="45"/>
  <c r="AM456" i="45"/>
  <c r="AL456" i="45"/>
  <c r="AM455" i="45"/>
  <c r="AL455" i="45"/>
  <c r="AM454" i="45"/>
  <c r="AL454" i="45"/>
  <c r="AM453" i="45"/>
  <c r="AL453" i="45"/>
  <c r="AM452" i="45"/>
  <c r="AL452" i="45"/>
  <c r="AM451" i="45"/>
  <c r="AL451" i="45"/>
  <c r="AM450" i="45"/>
  <c r="AL450" i="45"/>
  <c r="AM449" i="45"/>
  <c r="AL449" i="45"/>
  <c r="AM448" i="45"/>
  <c r="AL448" i="45"/>
  <c r="AM447" i="45"/>
  <c r="AL447" i="45"/>
  <c r="AM446" i="45"/>
  <c r="AL446" i="45"/>
  <c r="AM445" i="45"/>
  <c r="AL445" i="45"/>
  <c r="AM444" i="45"/>
  <c r="AL444" i="45"/>
  <c r="AM443" i="45"/>
  <c r="AL443" i="45"/>
  <c r="AM442" i="45"/>
  <c r="AL442" i="45"/>
  <c r="AM441" i="45"/>
  <c r="AL441" i="45"/>
  <c r="AM440" i="45"/>
  <c r="AL440" i="45"/>
  <c r="AM439" i="45"/>
  <c r="AL439" i="45"/>
  <c r="AM438" i="45"/>
  <c r="AL438" i="45"/>
  <c r="AM437" i="45"/>
  <c r="AL437" i="45"/>
  <c r="AM436" i="45"/>
  <c r="AL436" i="45"/>
  <c r="AM435" i="45"/>
  <c r="AL435" i="45"/>
  <c r="AM434" i="45"/>
  <c r="AL434" i="45"/>
  <c r="AM433" i="45"/>
  <c r="AL433" i="45"/>
  <c r="AM432" i="45"/>
  <c r="AL432" i="45"/>
  <c r="AM431" i="45"/>
  <c r="AL431" i="45"/>
  <c r="AM430" i="45"/>
  <c r="AL430" i="45"/>
  <c r="AM429" i="45"/>
  <c r="AL429" i="45"/>
  <c r="AM428" i="45"/>
  <c r="AL428" i="45"/>
  <c r="AM427" i="45"/>
  <c r="AL427" i="45"/>
  <c r="AM426" i="45"/>
  <c r="AL426" i="45"/>
  <c r="AM425" i="45"/>
  <c r="AL425" i="45"/>
  <c r="AM424" i="45"/>
  <c r="AL424" i="45"/>
  <c r="AM423" i="45"/>
  <c r="AL423" i="45"/>
  <c r="AM422" i="45"/>
  <c r="AL422" i="45"/>
  <c r="AM421" i="45"/>
  <c r="AL421" i="45"/>
  <c r="AM420" i="45"/>
  <c r="AL420" i="45"/>
  <c r="AM419" i="45"/>
  <c r="AL419" i="45"/>
  <c r="AM418" i="45"/>
  <c r="AL418" i="45"/>
  <c r="AM417" i="45"/>
  <c r="AL417" i="45"/>
  <c r="AM416" i="45"/>
  <c r="AL416" i="45"/>
  <c r="AM415" i="45"/>
  <c r="AL415" i="45"/>
  <c r="AM414" i="45"/>
  <c r="AL414" i="45"/>
  <c r="AM413" i="45"/>
  <c r="AL413" i="45"/>
  <c r="AM412" i="45"/>
  <c r="AL412" i="45"/>
  <c r="AM411" i="45"/>
  <c r="AL411" i="45"/>
  <c r="AM410" i="45"/>
  <c r="AL410" i="45"/>
  <c r="AM409" i="45"/>
  <c r="AL409" i="45"/>
  <c r="AM408" i="45"/>
  <c r="AL408" i="45"/>
  <c r="AM407" i="45"/>
  <c r="AL407" i="45"/>
  <c r="AM406" i="45"/>
  <c r="AL406" i="45"/>
  <c r="AM405" i="45"/>
  <c r="AL405" i="45"/>
  <c r="AM404" i="45"/>
  <c r="AL404" i="45"/>
  <c r="AM403" i="45"/>
  <c r="AL403" i="45"/>
  <c r="AM402" i="45"/>
  <c r="AL402" i="45"/>
  <c r="AM401" i="45"/>
  <c r="AL401" i="45"/>
  <c r="AM400" i="45"/>
  <c r="AL400" i="45"/>
  <c r="AM399" i="45"/>
  <c r="AL399" i="45"/>
  <c r="AM398" i="45"/>
  <c r="AL398" i="45"/>
  <c r="AM397" i="45"/>
  <c r="AL397" i="45"/>
  <c r="AM396" i="45"/>
  <c r="AL396" i="45"/>
  <c r="AM395" i="45"/>
  <c r="AL395" i="45"/>
  <c r="AM394" i="45"/>
  <c r="AL394" i="45"/>
  <c r="AM393" i="45"/>
  <c r="AL393" i="45"/>
  <c r="AM392" i="45"/>
  <c r="AL392" i="45"/>
  <c r="AM391" i="45"/>
  <c r="AL391" i="45"/>
  <c r="AM390" i="45"/>
  <c r="AL390" i="45"/>
  <c r="AM389" i="45"/>
  <c r="AL389" i="45"/>
  <c r="AM388" i="45"/>
  <c r="AL388" i="45"/>
  <c r="AM387" i="45"/>
  <c r="AL387" i="45"/>
  <c r="AM386" i="45"/>
  <c r="AL386" i="45"/>
  <c r="AM385" i="45"/>
  <c r="AL385" i="45"/>
  <c r="AM384" i="45"/>
  <c r="AL384" i="45"/>
  <c r="AM383" i="45"/>
  <c r="AL383" i="45"/>
  <c r="AM382" i="45"/>
  <c r="AL382" i="45"/>
  <c r="AM381" i="45"/>
  <c r="AL381" i="45"/>
  <c r="AM380" i="45"/>
  <c r="AL380" i="45"/>
  <c r="AM379" i="45"/>
  <c r="AL379" i="45"/>
  <c r="AM378" i="45"/>
  <c r="AL378" i="45"/>
  <c r="AM377" i="45"/>
  <c r="AL377" i="45"/>
  <c r="AM376" i="45"/>
  <c r="AL376" i="45"/>
  <c r="AM375" i="45"/>
  <c r="AL375" i="45"/>
  <c r="AM374" i="45"/>
  <c r="AL374" i="45"/>
  <c r="AM373" i="45"/>
  <c r="AL373" i="45"/>
  <c r="AM372" i="45"/>
  <c r="AL372" i="45"/>
  <c r="AM371" i="45"/>
  <c r="AL371" i="45"/>
  <c r="AM370" i="45"/>
  <c r="AL370" i="45"/>
  <c r="AM369" i="45"/>
  <c r="AL369" i="45"/>
  <c r="AM368" i="45"/>
  <c r="AL368" i="45"/>
  <c r="AM367" i="45"/>
  <c r="AL367" i="45"/>
  <c r="AM366" i="45"/>
  <c r="AL366" i="45"/>
  <c r="AM365" i="45"/>
  <c r="AL365" i="45"/>
  <c r="AM364" i="45"/>
  <c r="AL364" i="45"/>
  <c r="AM363" i="45"/>
  <c r="AL363" i="45"/>
  <c r="AM362" i="45"/>
  <c r="AL362" i="45"/>
  <c r="AM361" i="45"/>
  <c r="AL361" i="45"/>
  <c r="AM360" i="45"/>
  <c r="AL360" i="45"/>
  <c r="AM359" i="45"/>
  <c r="AL359" i="45"/>
  <c r="AM358" i="45"/>
  <c r="AL358" i="45"/>
  <c r="AM357" i="45"/>
  <c r="AL357" i="45"/>
  <c r="AM356" i="45"/>
  <c r="AL356" i="45"/>
  <c r="AM355" i="45"/>
  <c r="AL355" i="45"/>
  <c r="AM354" i="45"/>
  <c r="AL354" i="45"/>
  <c r="AM353" i="45"/>
  <c r="AL353" i="45"/>
  <c r="AM352" i="45"/>
  <c r="AL352" i="45"/>
  <c r="AM351" i="45"/>
  <c r="AL351" i="45"/>
  <c r="AM350" i="45"/>
  <c r="AL350" i="45"/>
  <c r="AM349" i="45"/>
  <c r="AL349" i="45"/>
  <c r="AM348" i="45"/>
  <c r="AL348" i="45"/>
  <c r="AM347" i="45"/>
  <c r="AL347" i="45"/>
  <c r="AM346" i="45"/>
  <c r="AL346" i="45"/>
  <c r="AM345" i="45"/>
  <c r="AL345" i="45"/>
  <c r="AM344" i="45"/>
  <c r="AL344" i="45"/>
  <c r="AM343" i="45"/>
  <c r="AL343" i="45"/>
  <c r="AM342" i="45"/>
  <c r="AL342" i="45"/>
  <c r="AM341" i="45"/>
  <c r="AL341" i="45"/>
  <c r="AM340" i="45"/>
  <c r="AL340" i="45"/>
  <c r="AM339" i="45"/>
  <c r="AL339" i="45"/>
  <c r="AM338" i="45"/>
  <c r="AL338" i="45"/>
  <c r="AM337" i="45"/>
  <c r="AL337" i="45"/>
  <c r="AM336" i="45"/>
  <c r="AL336" i="45"/>
  <c r="AM335" i="45"/>
  <c r="AL335" i="45"/>
  <c r="AM334" i="45"/>
  <c r="AL334" i="45"/>
  <c r="AM333" i="45"/>
  <c r="AL333" i="45"/>
  <c r="AM332" i="45"/>
  <c r="AL332" i="45"/>
  <c r="AM331" i="45"/>
  <c r="AL331" i="45"/>
  <c r="AM330" i="45"/>
  <c r="AL330" i="45"/>
  <c r="AM329" i="45"/>
  <c r="AL329" i="45"/>
  <c r="AM328" i="45"/>
  <c r="AL328" i="45"/>
  <c r="AM327" i="45"/>
  <c r="AL327" i="45"/>
  <c r="AM326" i="45"/>
  <c r="AL326" i="45"/>
  <c r="AM325" i="45"/>
  <c r="AL325" i="45"/>
  <c r="AM324" i="45"/>
  <c r="AL324" i="45"/>
  <c r="AM323" i="45"/>
  <c r="AL323" i="45"/>
  <c r="AM322" i="45"/>
  <c r="AL322" i="45"/>
  <c r="AM321" i="45"/>
  <c r="AL321" i="45"/>
  <c r="AM320" i="45"/>
  <c r="AL320" i="45"/>
  <c r="AM319" i="45"/>
  <c r="AL319" i="45"/>
  <c r="AM318" i="45"/>
  <c r="AL318" i="45"/>
  <c r="AM317" i="45"/>
  <c r="AL317" i="45"/>
  <c r="AM316" i="45"/>
  <c r="AL316" i="45"/>
  <c r="AM315" i="45"/>
  <c r="AL315" i="45"/>
  <c r="AM314" i="45"/>
  <c r="AL314" i="45"/>
  <c r="AM313" i="45"/>
  <c r="AL313" i="45"/>
  <c r="AM312" i="45"/>
  <c r="AL312" i="45"/>
  <c r="AM311" i="45"/>
  <c r="AL311" i="45"/>
  <c r="AM310" i="45"/>
  <c r="AL310" i="45"/>
  <c r="AM309" i="45"/>
  <c r="AL309" i="45"/>
  <c r="AM308" i="45"/>
  <c r="AL308" i="45"/>
  <c r="AM307" i="45"/>
  <c r="AL307" i="45"/>
  <c r="AM306" i="45"/>
  <c r="AL306" i="45"/>
  <c r="AM305" i="45"/>
  <c r="AL305" i="45"/>
  <c r="AM304" i="45"/>
  <c r="AL304" i="45"/>
  <c r="AM303" i="45"/>
  <c r="AL303" i="45"/>
  <c r="AM302" i="45"/>
  <c r="AL302" i="45"/>
  <c r="AM301" i="45"/>
  <c r="AL301" i="45"/>
  <c r="AM300" i="45"/>
  <c r="AL300" i="45"/>
  <c r="AM299" i="45"/>
  <c r="AL299" i="45"/>
  <c r="AM298" i="45"/>
  <c r="AL298" i="45"/>
  <c r="AM297" i="45"/>
  <c r="AL297" i="45"/>
  <c r="AM296" i="45"/>
  <c r="AL296" i="45"/>
  <c r="AM295" i="45"/>
  <c r="AL295" i="45"/>
  <c r="AM294" i="45"/>
  <c r="AL294" i="45"/>
  <c r="AM293" i="45"/>
  <c r="AL293" i="45"/>
  <c r="AM292" i="45"/>
  <c r="AL292" i="45"/>
  <c r="AM291" i="45"/>
  <c r="AL291" i="45"/>
  <c r="AM290" i="45"/>
  <c r="AL290" i="45"/>
  <c r="AM289" i="45"/>
  <c r="AL289" i="45"/>
  <c r="AM288" i="45"/>
  <c r="AL288" i="45"/>
  <c r="AM287" i="45"/>
  <c r="AL287" i="45"/>
  <c r="AM286" i="45"/>
  <c r="AL286" i="45"/>
  <c r="AM285" i="45"/>
  <c r="AL285" i="45"/>
  <c r="AM284" i="45"/>
  <c r="AL284" i="45"/>
  <c r="AM283" i="45"/>
  <c r="AL283" i="45"/>
  <c r="AM282" i="45"/>
  <c r="AL282" i="45"/>
  <c r="AM281" i="45"/>
  <c r="AL281" i="45"/>
  <c r="AM280" i="45"/>
  <c r="AL280" i="45"/>
  <c r="AM279" i="45"/>
  <c r="AL279" i="45"/>
  <c r="AM278" i="45"/>
  <c r="AL278" i="45"/>
  <c r="AM277" i="45"/>
  <c r="AL277" i="45"/>
  <c r="AM276" i="45"/>
  <c r="AL276" i="45"/>
  <c r="AM275" i="45"/>
  <c r="AL275" i="45"/>
  <c r="AM274" i="45"/>
  <c r="AL274" i="45"/>
  <c r="AM273" i="45"/>
  <c r="AL273" i="45"/>
  <c r="AM272" i="45"/>
  <c r="AL272" i="45"/>
  <c r="AM271" i="45"/>
  <c r="AL271" i="45"/>
  <c r="AM270" i="45"/>
  <c r="AL270" i="45"/>
  <c r="AM269" i="45"/>
  <c r="AL269" i="45"/>
  <c r="AM268" i="45"/>
  <c r="AL268" i="45"/>
  <c r="AM267" i="45"/>
  <c r="AL267" i="45"/>
  <c r="AM266" i="45"/>
  <c r="AL266" i="45"/>
  <c r="AM265" i="45"/>
  <c r="AL265" i="45"/>
  <c r="AM264" i="45"/>
  <c r="AL264" i="45"/>
  <c r="AM263" i="45"/>
  <c r="AL263" i="45"/>
  <c r="AM262" i="45"/>
  <c r="AL262" i="45"/>
  <c r="AM261" i="45"/>
  <c r="AL261" i="45"/>
  <c r="AM260" i="45"/>
  <c r="AL260" i="45"/>
  <c r="AM259" i="45"/>
  <c r="AL259" i="45"/>
  <c r="AM258" i="45"/>
  <c r="AL258" i="45"/>
  <c r="AM257" i="45"/>
  <c r="AL257" i="45"/>
  <c r="AM256" i="45"/>
  <c r="AL256" i="45"/>
  <c r="AM255" i="45"/>
  <c r="AL255" i="45"/>
  <c r="AM254" i="45"/>
  <c r="AL254" i="45"/>
  <c r="AM253" i="45"/>
  <c r="AL253" i="45"/>
  <c r="AM252" i="45"/>
  <c r="AL252" i="45"/>
  <c r="AM251" i="45"/>
  <c r="AL251" i="45"/>
  <c r="AM250" i="45"/>
  <c r="AL250" i="45"/>
  <c r="AM249" i="45"/>
  <c r="AL249" i="45"/>
  <c r="AM248" i="45"/>
  <c r="AL248" i="45"/>
  <c r="AM247" i="45"/>
  <c r="AL247" i="45"/>
  <c r="AM246" i="45"/>
  <c r="AL246" i="45"/>
  <c r="AM245" i="45"/>
  <c r="AL245" i="45"/>
  <c r="AM244" i="45"/>
  <c r="AL244" i="45"/>
  <c r="AM243" i="45"/>
  <c r="AL243" i="45"/>
  <c r="AM242" i="45"/>
  <c r="AL242" i="45"/>
  <c r="AM241" i="45"/>
  <c r="AL241" i="45"/>
  <c r="AM240" i="45"/>
  <c r="AL240" i="45"/>
  <c r="AM239" i="45"/>
  <c r="AL239" i="45"/>
  <c r="AM238" i="45"/>
  <c r="AL238" i="45"/>
  <c r="AM237" i="45"/>
  <c r="AL237" i="45"/>
  <c r="AM236" i="45"/>
  <c r="AL236" i="45"/>
  <c r="AM235" i="45"/>
  <c r="AL235" i="45"/>
  <c r="AM234" i="45"/>
  <c r="AL234" i="45"/>
  <c r="AM233" i="45"/>
  <c r="AL233" i="45"/>
  <c r="AM232" i="45"/>
  <c r="AL232" i="45"/>
  <c r="AM231" i="45"/>
  <c r="AL231" i="45"/>
  <c r="AM230" i="45"/>
  <c r="AL230" i="45"/>
  <c r="AM229" i="45"/>
  <c r="AL229" i="45"/>
  <c r="AM228" i="45"/>
  <c r="AL228" i="45"/>
  <c r="AM227" i="45"/>
  <c r="AL227" i="45"/>
  <c r="AM226" i="45"/>
  <c r="AL226" i="45"/>
  <c r="AM225" i="45"/>
  <c r="AL225" i="45"/>
  <c r="AM224" i="45"/>
  <c r="AL224" i="45"/>
  <c r="AM223" i="45"/>
  <c r="AL223" i="45"/>
  <c r="AM222" i="45"/>
  <c r="AL222" i="45"/>
  <c r="AM221" i="45"/>
  <c r="AL221" i="45"/>
  <c r="AM220" i="45"/>
  <c r="AL220" i="45"/>
  <c r="AM219" i="45"/>
  <c r="AL219" i="45"/>
  <c r="AM218" i="45"/>
  <c r="AL218" i="45"/>
  <c r="AM217" i="45"/>
  <c r="AL217" i="45"/>
  <c r="AM216" i="45"/>
  <c r="AL216" i="45"/>
  <c r="AM215" i="45"/>
  <c r="AL215" i="45"/>
  <c r="AM214" i="45"/>
  <c r="AL214" i="45"/>
  <c r="AM213" i="45"/>
  <c r="AL213" i="45"/>
  <c r="AM212" i="45"/>
  <c r="AL212" i="45"/>
  <c r="AM211" i="45"/>
  <c r="AL211" i="45"/>
  <c r="AM210" i="45"/>
  <c r="AL210" i="45"/>
  <c r="AM209" i="45"/>
  <c r="AL209" i="45"/>
  <c r="AM208" i="45"/>
  <c r="AL208" i="45"/>
  <c r="AM207" i="45"/>
  <c r="AL207" i="45"/>
  <c r="AM206" i="45"/>
  <c r="AL206" i="45"/>
  <c r="AM205" i="45"/>
  <c r="AL205" i="45"/>
  <c r="AM204" i="45"/>
  <c r="AL204" i="45"/>
  <c r="AM203" i="45"/>
  <c r="AL203" i="45"/>
  <c r="AM202" i="45"/>
  <c r="AL202" i="45"/>
  <c r="AM201" i="45"/>
  <c r="AL201" i="45"/>
  <c r="AM200" i="45"/>
  <c r="AL200" i="45"/>
  <c r="AM199" i="45"/>
  <c r="AL199" i="45"/>
  <c r="AM198" i="45"/>
  <c r="AL198" i="45"/>
  <c r="AM197" i="45"/>
  <c r="AL197" i="45"/>
  <c r="AM196" i="45"/>
  <c r="AL196" i="45"/>
  <c r="AM195" i="45"/>
  <c r="AL195" i="45"/>
  <c r="AM194" i="45"/>
  <c r="AL194" i="45"/>
  <c r="AM193" i="45"/>
  <c r="AL193" i="45"/>
  <c r="AM192" i="45"/>
  <c r="AL192" i="45"/>
  <c r="AM191" i="45"/>
  <c r="AL191" i="45"/>
  <c r="AM190" i="45"/>
  <c r="AL190" i="45"/>
  <c r="AM189" i="45"/>
  <c r="AL189" i="45"/>
  <c r="AM188" i="45"/>
  <c r="AL188" i="45"/>
  <c r="AM187" i="45"/>
  <c r="AL187" i="45"/>
  <c r="AM186" i="45"/>
  <c r="AL186" i="45"/>
  <c r="AM185" i="45"/>
  <c r="AL185" i="45"/>
  <c r="AM184" i="45"/>
  <c r="AL184" i="45"/>
  <c r="AM183" i="45"/>
  <c r="AL183" i="45"/>
  <c r="AM182" i="45"/>
  <c r="AL182" i="45"/>
  <c r="AM181" i="45"/>
  <c r="AL181" i="45"/>
  <c r="AM180" i="45"/>
  <c r="AL180" i="45"/>
  <c r="AM179" i="45"/>
  <c r="AL179" i="45"/>
  <c r="AM178" i="45"/>
  <c r="AL178" i="45"/>
  <c r="AM177" i="45"/>
  <c r="AL177" i="45"/>
  <c r="AM176" i="45"/>
  <c r="AL176" i="45"/>
  <c r="AM175" i="45"/>
  <c r="AL175" i="45"/>
  <c r="AM174" i="45"/>
  <c r="AL174" i="45"/>
  <c r="AM173" i="45"/>
  <c r="AL173" i="45"/>
  <c r="AM172" i="45"/>
  <c r="AL172" i="45"/>
  <c r="AM171" i="45"/>
  <c r="AL171" i="45"/>
  <c r="AM170" i="45"/>
  <c r="AL170" i="45"/>
  <c r="AM169" i="45"/>
  <c r="AL169" i="45"/>
  <c r="AM168" i="45"/>
  <c r="AL168" i="45"/>
  <c r="AM167" i="45"/>
  <c r="AL167" i="45"/>
  <c r="AM166" i="45"/>
  <c r="AL166" i="45"/>
  <c r="AM165" i="45"/>
  <c r="AL165" i="45"/>
  <c r="AM164" i="45"/>
  <c r="AL164" i="45"/>
  <c r="AM163" i="45"/>
  <c r="AL163" i="45"/>
  <c r="AM162" i="45"/>
  <c r="AL162" i="45"/>
  <c r="AM161" i="45"/>
  <c r="AL161" i="45"/>
  <c r="AM160" i="45"/>
  <c r="AL160" i="45"/>
  <c r="AM159" i="45"/>
  <c r="AL159" i="45"/>
  <c r="AM158" i="45"/>
  <c r="AL158" i="45"/>
  <c r="AM157" i="45"/>
  <c r="AL157" i="45"/>
  <c r="AM156" i="45"/>
  <c r="AL156" i="45"/>
  <c r="AM155" i="45"/>
  <c r="AL155" i="45"/>
  <c r="AM154" i="45"/>
  <c r="AL154" i="45"/>
  <c r="AM153" i="45"/>
  <c r="AL153" i="45"/>
  <c r="AM152" i="45"/>
  <c r="AL152" i="45"/>
  <c r="AM151" i="45"/>
  <c r="AL151" i="45"/>
  <c r="AM150" i="45"/>
  <c r="AL150" i="45"/>
  <c r="AM149" i="45"/>
  <c r="AL149" i="45"/>
  <c r="AM148" i="45"/>
  <c r="AL148" i="45"/>
  <c r="AM147" i="45"/>
  <c r="AL147" i="45"/>
  <c r="AM146" i="45"/>
  <c r="AL146" i="45"/>
  <c r="AM145" i="45"/>
  <c r="AL145" i="45"/>
  <c r="AM144" i="45"/>
  <c r="AL144" i="45"/>
  <c r="AM143" i="45"/>
  <c r="AL143" i="45"/>
  <c r="AM142" i="45"/>
  <c r="AL142" i="45"/>
  <c r="AM141" i="45"/>
  <c r="AL141" i="45"/>
  <c r="AM140" i="45"/>
  <c r="AL140" i="45"/>
  <c r="AM139" i="45"/>
  <c r="AL139" i="45"/>
  <c r="AM138" i="45"/>
  <c r="AL138" i="45"/>
  <c r="AM137" i="45"/>
  <c r="AL137" i="45"/>
  <c r="AM136" i="45"/>
  <c r="AL136" i="45"/>
  <c r="AM135" i="45"/>
  <c r="AL135" i="45"/>
  <c r="AM134" i="45"/>
  <c r="AL134" i="45"/>
  <c r="AM133" i="45"/>
  <c r="AL133" i="45"/>
  <c r="AM132" i="45"/>
  <c r="AL132" i="45"/>
  <c r="AM131" i="45"/>
  <c r="AL131" i="45"/>
  <c r="AM130" i="45"/>
  <c r="AL130" i="45"/>
  <c r="AM129" i="45"/>
  <c r="AL129" i="45"/>
  <c r="AM128" i="45"/>
  <c r="AL128" i="45"/>
  <c r="AM127" i="45"/>
  <c r="AL127" i="45"/>
  <c r="AM126" i="45"/>
  <c r="AL126" i="45"/>
  <c r="AM125" i="45"/>
  <c r="AL125" i="45"/>
  <c r="AM124" i="45"/>
  <c r="AL124" i="45"/>
  <c r="AM123" i="45"/>
  <c r="AL123" i="45"/>
  <c r="AM122" i="45"/>
  <c r="AL122" i="45"/>
  <c r="AM121" i="45"/>
  <c r="AL121" i="45"/>
  <c r="AM120" i="45"/>
  <c r="AL120" i="45"/>
  <c r="AM119" i="45"/>
  <c r="AL119" i="45"/>
  <c r="AM118" i="45"/>
  <c r="AL118" i="45"/>
  <c r="AM117" i="45"/>
  <c r="AL117" i="45"/>
  <c r="AM116" i="45"/>
  <c r="AL116" i="45"/>
  <c r="AM115" i="45"/>
  <c r="AL115" i="45"/>
  <c r="AM114" i="45"/>
  <c r="AL114" i="45"/>
  <c r="AM113" i="45"/>
  <c r="AL113" i="45"/>
  <c r="AM112" i="45"/>
  <c r="AL112" i="45"/>
  <c r="AM111" i="45"/>
  <c r="AL111" i="45"/>
  <c r="AM110" i="45"/>
  <c r="AL110" i="45"/>
  <c r="AM109" i="45"/>
  <c r="AL109" i="45"/>
  <c r="AM108" i="45"/>
  <c r="AL108" i="45"/>
  <c r="AM107" i="45"/>
  <c r="AL107" i="45"/>
  <c r="AM106" i="45"/>
  <c r="AL106" i="45"/>
  <c r="AM105" i="45"/>
  <c r="AL105" i="45"/>
  <c r="AM104" i="45"/>
  <c r="AL104" i="45"/>
  <c r="AM103" i="45"/>
  <c r="AL103" i="45"/>
  <c r="AM102" i="45"/>
  <c r="AL102" i="45"/>
  <c r="AM101" i="45"/>
  <c r="AL101" i="45"/>
  <c r="AM100" i="45"/>
  <c r="AL100" i="45"/>
  <c r="AM99" i="45"/>
  <c r="AL99" i="45"/>
  <c r="AM98" i="45"/>
  <c r="AL98" i="45"/>
  <c r="AM97" i="45"/>
  <c r="AL97" i="45"/>
  <c r="AM96" i="45"/>
  <c r="AL96" i="45"/>
  <c r="AM95" i="45"/>
  <c r="AL95" i="45"/>
  <c r="AM94" i="45"/>
  <c r="AL94" i="45"/>
  <c r="AM93" i="45"/>
  <c r="AL93" i="45"/>
  <c r="AM92" i="45"/>
  <c r="AL92" i="45"/>
  <c r="AM91" i="45"/>
  <c r="AL91" i="45"/>
  <c r="AM90" i="45"/>
  <c r="AL90" i="45"/>
  <c r="AM89" i="45"/>
  <c r="AL89" i="45"/>
  <c r="AM88" i="45"/>
  <c r="AL88" i="45"/>
  <c r="AM87" i="45"/>
  <c r="AL87" i="45"/>
  <c r="AM86" i="45"/>
  <c r="AL86" i="45"/>
  <c r="AM85" i="45"/>
  <c r="AL85" i="45"/>
  <c r="AM84" i="45"/>
  <c r="AL84" i="45"/>
  <c r="AM83" i="45"/>
  <c r="AL83" i="45"/>
  <c r="AM82" i="45"/>
  <c r="AL82" i="45"/>
  <c r="AM81" i="45"/>
  <c r="AL81" i="45"/>
  <c r="AM80" i="45"/>
  <c r="AL80" i="45"/>
  <c r="AM79" i="45"/>
  <c r="AL79" i="45"/>
  <c r="AM78" i="45"/>
  <c r="AL78" i="45"/>
  <c r="AM77" i="45"/>
  <c r="AL77" i="45"/>
  <c r="AM76" i="45"/>
  <c r="AL76" i="45"/>
  <c r="AM75" i="45"/>
  <c r="AL75" i="45"/>
  <c r="AM74" i="45"/>
  <c r="AL74" i="45"/>
  <c r="AM73" i="45"/>
  <c r="AL73" i="45"/>
  <c r="AM72" i="45"/>
  <c r="AL72" i="45"/>
  <c r="AM71" i="45"/>
  <c r="AL71" i="45"/>
  <c r="AM70" i="45"/>
  <c r="AL70" i="45"/>
  <c r="AM69" i="45"/>
  <c r="AL69" i="45"/>
  <c r="AM68" i="45"/>
  <c r="AL68" i="45"/>
  <c r="AM67" i="45"/>
  <c r="AL67" i="45"/>
  <c r="AM66" i="45"/>
  <c r="AL66" i="45"/>
  <c r="AM65" i="45"/>
  <c r="AL65" i="45"/>
  <c r="AM64" i="45"/>
  <c r="AL64" i="45"/>
  <c r="AM63" i="45"/>
  <c r="AL63" i="45"/>
  <c r="AM62" i="45"/>
  <c r="AL62" i="45"/>
  <c r="AM61" i="45"/>
  <c r="AL61" i="45"/>
  <c r="AM60" i="45"/>
  <c r="AL60" i="45"/>
  <c r="AM59" i="45"/>
  <c r="AL59" i="45"/>
  <c r="AM58" i="45"/>
  <c r="AL58" i="45"/>
  <c r="AM57" i="45"/>
  <c r="AL57" i="45"/>
  <c r="AM56" i="45"/>
  <c r="AL56" i="45"/>
  <c r="AM55" i="45"/>
  <c r="AL55" i="45"/>
  <c r="AM54" i="45"/>
  <c r="AL54" i="45"/>
  <c r="AM53" i="45"/>
  <c r="AL53" i="45"/>
  <c r="AM52" i="45"/>
  <c r="AL52" i="45"/>
  <c r="AM51" i="45"/>
  <c r="AL51" i="45"/>
  <c r="AM50" i="45"/>
  <c r="AL50" i="45"/>
  <c r="AM49" i="45"/>
  <c r="AL49" i="45"/>
  <c r="AM48" i="45"/>
  <c r="AL48" i="45"/>
  <c r="AM47" i="45"/>
  <c r="AL47" i="45"/>
  <c r="AM46" i="45"/>
  <c r="AL46" i="45"/>
  <c r="AM45" i="45"/>
  <c r="AL45" i="45"/>
  <c r="AM44" i="45"/>
  <c r="AL44" i="45"/>
  <c r="AM43" i="45"/>
  <c r="AL43" i="45"/>
  <c r="AM42" i="45"/>
  <c r="AL42" i="45"/>
  <c r="AM41" i="45"/>
  <c r="AL41" i="45"/>
  <c r="AM40" i="45"/>
  <c r="AL40" i="45"/>
  <c r="AM39" i="45"/>
  <c r="AL39" i="45"/>
  <c r="AM38" i="45"/>
  <c r="AL38" i="45"/>
  <c r="AM37" i="45"/>
  <c r="AL37" i="45"/>
  <c r="AM36" i="45"/>
  <c r="AL36" i="45"/>
  <c r="AM35" i="45"/>
  <c r="AL35" i="45"/>
  <c r="AM34" i="45"/>
  <c r="AL34" i="45"/>
  <c r="AM33" i="45"/>
  <c r="AL33" i="45"/>
  <c r="AM32" i="45"/>
  <c r="AL32" i="45"/>
  <c r="AM31" i="45"/>
  <c r="AL31" i="45"/>
  <c r="AM30" i="45"/>
  <c r="AL30" i="45"/>
  <c r="AM29" i="45"/>
  <c r="AL29" i="45"/>
  <c r="AM28" i="45"/>
  <c r="AL28" i="45"/>
  <c r="AM27" i="45"/>
  <c r="AL27" i="45"/>
  <c r="AM26" i="45"/>
  <c r="AL26" i="45"/>
  <c r="AM25" i="45"/>
  <c r="AL25" i="45"/>
  <c r="AM24" i="45"/>
  <c r="AL24" i="45"/>
  <c r="AM23" i="45"/>
  <c r="AL23" i="45"/>
  <c r="AM22" i="45"/>
  <c r="AL22" i="45"/>
  <c r="AM21" i="45"/>
  <c r="AL21" i="45"/>
  <c r="AM20" i="45"/>
  <c r="AL20" i="45"/>
  <c r="AM19" i="45"/>
  <c r="AL19" i="45"/>
  <c r="AM18" i="45"/>
  <c r="AL18" i="45"/>
  <c r="AM17" i="45"/>
  <c r="AL17" i="45"/>
  <c r="AM16" i="45"/>
  <c r="AL16" i="45"/>
  <c r="AM15" i="45"/>
  <c r="AL15" i="45"/>
  <c r="AM14" i="45"/>
  <c r="AL14" i="45"/>
  <c r="AM13" i="45"/>
  <c r="AL13" i="45"/>
  <c r="AM12" i="45"/>
  <c r="AL12" i="45"/>
  <c r="AM11" i="45"/>
  <c r="AL11" i="45"/>
  <c r="AM10" i="45"/>
  <c r="AL10" i="45"/>
  <c r="AM9" i="45"/>
  <c r="AL9" i="45"/>
  <c r="AM8" i="45"/>
  <c r="AL8" i="45"/>
  <c r="AM7" i="45"/>
  <c r="AL7" i="45"/>
  <c r="AM6" i="45"/>
  <c r="AL6" i="45"/>
  <c r="AM5" i="45"/>
  <c r="AL5" i="45"/>
  <c r="AM4" i="45"/>
  <c r="AL4" i="45"/>
  <c r="AM3" i="45"/>
  <c r="AL3" i="45"/>
  <c r="I20" i="51" l="1"/>
  <c r="I17" i="51"/>
  <c r="I19" i="51"/>
  <c r="I21" i="51"/>
  <c r="I22" i="51"/>
  <c r="I18" i="51"/>
  <c r="I11" i="51"/>
  <c r="D4" i="51"/>
  <c r="D17" i="51"/>
  <c r="I13" i="51"/>
  <c r="I2" i="51"/>
  <c r="I33" i="51"/>
  <c r="D6" i="51"/>
  <c r="D40" i="51"/>
  <c r="D12" i="51"/>
  <c r="D23" i="51"/>
  <c r="I6" i="51"/>
  <c r="I32" i="51"/>
  <c r="D13" i="51"/>
  <c r="D22" i="51"/>
  <c r="I31" i="51"/>
  <c r="D2" i="51"/>
  <c r="D18" i="51"/>
  <c r="D21" i="51"/>
  <c r="I30" i="51"/>
  <c r="D37" i="51"/>
  <c r="D20" i="51"/>
  <c r="I29" i="51"/>
  <c r="D3" i="51"/>
  <c r="D16" i="51"/>
  <c r="I16" i="51"/>
  <c r="I28" i="51"/>
  <c r="D5" i="51"/>
  <c r="D15" i="51"/>
  <c r="I4" i="51"/>
  <c r="I15" i="51"/>
  <c r="I27" i="51"/>
  <c r="D10" i="51"/>
  <c r="D14" i="51"/>
  <c r="I3" i="51"/>
  <c r="I14" i="51"/>
  <c r="I26" i="51"/>
  <c r="D9" i="51"/>
  <c r="D19" i="51"/>
  <c r="I5" i="51"/>
  <c r="I25" i="51"/>
  <c r="D8" i="51"/>
  <c r="D27" i="51"/>
  <c r="I10" i="51"/>
  <c r="I36" i="51"/>
  <c r="I24" i="51"/>
  <c r="D7" i="51"/>
  <c r="D26" i="51"/>
  <c r="I9" i="51"/>
  <c r="I35" i="51"/>
  <c r="I23" i="51"/>
  <c r="D25" i="51"/>
  <c r="I8" i="51"/>
  <c r="I34" i="51"/>
  <c r="D41" i="51"/>
  <c r="D39" i="51"/>
  <c r="D38" i="51"/>
  <c r="D36" i="51"/>
  <c r="D35" i="51"/>
  <c r="D34" i="51"/>
  <c r="D33" i="51"/>
  <c r="D32" i="51"/>
  <c r="D31" i="51"/>
  <c r="D30" i="51"/>
  <c r="D28" i="51"/>
  <c r="D29" i="51"/>
  <c r="CS503" i="48"/>
  <c r="CX503" i="48" s="1"/>
  <c r="CS502" i="48"/>
  <c r="CW502" i="48" s="1"/>
  <c r="CS501" i="48"/>
  <c r="CX501" i="48" s="1"/>
  <c r="CS500" i="48"/>
  <c r="CW500" i="48" s="1"/>
  <c r="CS499" i="48"/>
  <c r="CS498" i="48"/>
  <c r="CW498" i="48" s="1"/>
  <c r="CS497" i="48"/>
  <c r="CX497" i="48" s="1"/>
  <c r="CS496" i="48"/>
  <c r="CW496" i="48" s="1"/>
  <c r="CS495" i="48"/>
  <c r="CX495" i="48" s="1"/>
  <c r="CS494" i="48"/>
  <c r="CS493" i="48"/>
  <c r="CS492" i="48"/>
  <c r="CY492" i="48" s="1"/>
  <c r="CS491" i="48"/>
  <c r="CX491" i="48" s="1"/>
  <c r="CS490" i="48"/>
  <c r="CW490" i="48" s="1"/>
  <c r="CS489" i="48"/>
  <c r="CX489" i="48" s="1"/>
  <c r="CS488" i="48"/>
  <c r="CW488" i="48" s="1"/>
  <c r="CS487" i="48"/>
  <c r="CS486" i="48"/>
  <c r="CW486" i="48" s="1"/>
  <c r="CS485" i="48"/>
  <c r="CW485" i="48" s="1"/>
  <c r="CS484" i="48"/>
  <c r="CW484" i="48" s="1"/>
  <c r="CS483" i="48"/>
  <c r="CX483" i="48" s="1"/>
  <c r="CS482" i="48"/>
  <c r="CS481" i="48"/>
  <c r="CS480" i="48"/>
  <c r="CY480" i="48" s="1"/>
  <c r="CS479" i="48"/>
  <c r="CW479" i="48" s="1"/>
  <c r="CS478" i="48"/>
  <c r="CW478" i="48" s="1"/>
  <c r="CS477" i="48"/>
  <c r="CV477" i="48" s="1"/>
  <c r="CS476" i="48"/>
  <c r="CW476" i="48" s="1"/>
  <c r="CS475" i="48"/>
  <c r="CS474" i="48"/>
  <c r="CW474" i="48" s="1"/>
  <c r="CS473" i="48"/>
  <c r="CW473" i="48" s="1"/>
  <c r="CS472" i="48"/>
  <c r="CW472" i="48" s="1"/>
  <c r="CS471" i="48"/>
  <c r="CW471" i="48" s="1"/>
  <c r="CS470" i="48"/>
  <c r="CS469" i="48"/>
  <c r="CS468" i="48"/>
  <c r="CY468" i="48" s="1"/>
  <c r="CS467" i="48"/>
  <c r="CW467" i="48" s="1"/>
  <c r="CS466" i="48"/>
  <c r="CW466" i="48" s="1"/>
  <c r="CS465" i="48"/>
  <c r="CW465" i="48" s="1"/>
  <c r="CS464" i="48"/>
  <c r="CW464" i="48" s="1"/>
  <c r="CS463" i="48"/>
  <c r="CS462" i="48"/>
  <c r="CW462" i="48" s="1"/>
  <c r="CS461" i="48"/>
  <c r="CW461" i="48" s="1"/>
  <c r="CS460" i="48"/>
  <c r="CW460" i="48" s="1"/>
  <c r="CS459" i="48"/>
  <c r="CW459" i="48" s="1"/>
  <c r="CS458" i="48"/>
  <c r="CS457" i="48"/>
  <c r="CS456" i="48"/>
  <c r="CY456" i="48" s="1"/>
  <c r="CS455" i="48"/>
  <c r="CW455" i="48" s="1"/>
  <c r="CS454" i="48"/>
  <c r="CW454" i="48" s="1"/>
  <c r="CS453" i="48"/>
  <c r="CW453" i="48" s="1"/>
  <c r="CS452" i="48"/>
  <c r="CW452" i="48" s="1"/>
  <c r="CS451" i="48"/>
  <c r="CS450" i="48"/>
  <c r="CW450" i="48" s="1"/>
  <c r="CS449" i="48"/>
  <c r="CW449" i="48" s="1"/>
  <c r="CS448" i="48"/>
  <c r="CW448" i="48" s="1"/>
  <c r="CS447" i="48"/>
  <c r="CW447" i="48" s="1"/>
  <c r="CS446" i="48"/>
  <c r="CS445" i="48"/>
  <c r="CS444" i="48"/>
  <c r="CY444" i="48" s="1"/>
  <c r="CS443" i="48"/>
  <c r="CW443" i="48" s="1"/>
  <c r="CS442" i="48"/>
  <c r="CW442" i="48" s="1"/>
  <c r="CS441" i="48"/>
  <c r="CW441" i="48" s="1"/>
  <c r="CS440" i="48"/>
  <c r="CY440" i="48" s="1"/>
  <c r="CS439" i="48"/>
  <c r="CS438" i="48"/>
  <c r="CS437" i="48"/>
  <c r="CS436" i="48"/>
  <c r="CW436" i="48" s="1"/>
  <c r="CS435" i="48"/>
  <c r="CW435" i="48" s="1"/>
  <c r="CS434" i="48"/>
  <c r="CS433" i="48"/>
  <c r="CS432" i="48"/>
  <c r="CY432" i="48" s="1"/>
  <c r="CS431" i="48"/>
  <c r="CY431" i="48" s="1"/>
  <c r="CS430" i="48"/>
  <c r="CW430" i="48" s="1"/>
  <c r="CS429" i="48"/>
  <c r="CS428" i="48"/>
  <c r="CS427" i="48"/>
  <c r="CS426" i="48"/>
  <c r="CS425" i="48"/>
  <c r="CS424" i="48"/>
  <c r="CY424" i="48" s="1"/>
  <c r="CS423" i="48"/>
  <c r="CS422" i="48"/>
  <c r="CS421" i="48"/>
  <c r="CS420" i="48"/>
  <c r="CY420" i="48" s="1"/>
  <c r="CS419" i="48"/>
  <c r="CY419" i="48" s="1"/>
  <c r="CS418" i="48"/>
  <c r="CS417" i="48"/>
  <c r="CS416" i="48"/>
  <c r="CY416" i="48" s="1"/>
  <c r="CS415" i="48"/>
  <c r="CS414" i="48"/>
  <c r="CS413" i="48"/>
  <c r="CS412" i="48"/>
  <c r="CS411" i="48"/>
  <c r="CS410" i="48"/>
  <c r="CS409" i="48"/>
  <c r="CS408" i="48"/>
  <c r="CY408" i="48" s="1"/>
  <c r="CS407" i="48"/>
  <c r="CY407" i="48" s="1"/>
  <c r="CS406" i="48"/>
  <c r="CS405" i="48"/>
  <c r="CS404" i="48"/>
  <c r="CS403" i="48"/>
  <c r="CS402" i="48"/>
  <c r="CS401" i="48"/>
  <c r="CS400" i="48"/>
  <c r="CU400" i="48" s="1"/>
  <c r="CS399" i="48"/>
  <c r="CS398" i="48"/>
  <c r="CS397" i="48"/>
  <c r="CS396" i="48"/>
  <c r="CY396" i="48" s="1"/>
  <c r="CS395" i="48"/>
  <c r="CY395" i="48" s="1"/>
  <c r="CS394" i="48"/>
  <c r="CS393" i="48"/>
  <c r="CS392" i="48"/>
  <c r="CW392" i="48" s="1"/>
  <c r="CS391" i="48"/>
  <c r="CS390" i="48"/>
  <c r="CS389" i="48"/>
  <c r="CS388" i="48"/>
  <c r="CS387" i="48"/>
  <c r="CS386" i="48"/>
  <c r="CS385" i="48"/>
  <c r="CS384" i="48"/>
  <c r="CY384" i="48" s="1"/>
  <c r="CS383" i="48"/>
  <c r="CY383" i="48" s="1"/>
  <c r="CS382" i="48"/>
  <c r="CS381" i="48"/>
  <c r="CS380" i="48"/>
  <c r="CS379" i="48"/>
  <c r="CS378" i="48"/>
  <c r="CS377" i="48"/>
  <c r="CS376" i="48"/>
  <c r="CY376" i="48" s="1"/>
  <c r="CS375" i="48"/>
  <c r="CS374" i="48"/>
  <c r="CS373" i="48"/>
  <c r="CS372" i="48"/>
  <c r="CY372" i="48" s="1"/>
  <c r="CS371" i="48"/>
  <c r="CY371" i="48" s="1"/>
  <c r="CS370" i="48"/>
  <c r="CS369" i="48"/>
  <c r="CS368" i="48"/>
  <c r="CY368" i="48" s="1"/>
  <c r="CS367" i="48"/>
  <c r="CS366" i="48"/>
  <c r="CS365" i="48"/>
  <c r="CS364" i="48"/>
  <c r="CS363" i="48"/>
  <c r="CS362" i="48"/>
  <c r="CS361" i="48"/>
  <c r="CS360" i="48"/>
  <c r="CY360" i="48" s="1"/>
  <c r="CS359" i="48"/>
  <c r="CT359" i="48" s="1"/>
  <c r="CS358" i="48"/>
  <c r="CS357" i="48"/>
  <c r="CS356" i="48"/>
  <c r="CS355" i="48"/>
  <c r="CS354" i="48"/>
  <c r="CS353" i="48"/>
  <c r="CS352" i="48"/>
  <c r="CU352" i="48" s="1"/>
  <c r="CS351" i="48"/>
  <c r="CS350" i="48"/>
  <c r="CS349" i="48"/>
  <c r="CS348" i="48"/>
  <c r="CY348" i="48" s="1"/>
  <c r="CS347" i="48"/>
  <c r="CU347" i="48" s="1"/>
  <c r="CS346" i="48"/>
  <c r="CS345" i="48"/>
  <c r="CS344" i="48"/>
  <c r="CW344" i="48" s="1"/>
  <c r="CS343" i="48"/>
  <c r="CS342" i="48"/>
  <c r="CS341" i="48"/>
  <c r="CS340" i="48"/>
  <c r="CS339" i="48"/>
  <c r="CS338" i="48"/>
  <c r="CS337" i="48"/>
  <c r="CS336" i="48"/>
  <c r="CY336" i="48" s="1"/>
  <c r="CS335" i="48"/>
  <c r="CV335" i="48" s="1"/>
  <c r="CS334" i="48"/>
  <c r="CS333" i="48"/>
  <c r="CS332" i="48"/>
  <c r="CS331" i="48"/>
  <c r="CS330" i="48"/>
  <c r="CS329" i="48"/>
  <c r="CS328" i="48"/>
  <c r="CY328" i="48" s="1"/>
  <c r="CS327" i="48"/>
  <c r="CS326" i="48"/>
  <c r="CS325" i="48"/>
  <c r="CS324" i="48"/>
  <c r="CY324" i="48" s="1"/>
  <c r="CS323" i="48"/>
  <c r="CV323" i="48" s="1"/>
  <c r="CS322" i="48"/>
  <c r="CS321" i="48"/>
  <c r="CS320" i="48"/>
  <c r="CY320" i="48" s="1"/>
  <c r="CS319" i="48"/>
  <c r="CS318" i="48"/>
  <c r="CS317" i="48"/>
  <c r="CS316" i="48"/>
  <c r="CS315" i="48"/>
  <c r="CS314" i="48"/>
  <c r="CS313" i="48"/>
  <c r="CS312" i="48"/>
  <c r="CY312" i="48" s="1"/>
  <c r="CS311" i="48"/>
  <c r="CW311" i="48" s="1"/>
  <c r="CS310" i="48"/>
  <c r="CS309" i="48"/>
  <c r="CS308" i="48"/>
  <c r="CS307" i="48"/>
  <c r="CS306" i="48"/>
  <c r="CS305" i="48"/>
  <c r="CS304" i="48"/>
  <c r="CU304" i="48" s="1"/>
  <c r="CS303" i="48"/>
  <c r="CS302" i="48"/>
  <c r="CS301" i="48"/>
  <c r="CS300" i="48"/>
  <c r="CY300" i="48" s="1"/>
  <c r="CS299" i="48"/>
  <c r="CX299" i="48" s="1"/>
  <c r="CS298" i="48"/>
  <c r="CS297" i="48"/>
  <c r="CS296" i="48"/>
  <c r="CW296" i="48" s="1"/>
  <c r="CS295" i="48"/>
  <c r="CS294" i="48"/>
  <c r="CS293" i="48"/>
  <c r="CS292" i="48"/>
  <c r="CS291" i="48"/>
  <c r="CS290" i="48"/>
  <c r="CS289" i="48"/>
  <c r="CS288" i="48"/>
  <c r="CY288" i="48" s="1"/>
  <c r="CS287" i="48"/>
  <c r="CY287" i="48" s="1"/>
  <c r="CS286" i="48"/>
  <c r="CS285" i="48"/>
  <c r="CS284" i="48"/>
  <c r="CS283" i="48"/>
  <c r="CS282" i="48"/>
  <c r="CS281" i="48"/>
  <c r="CS280" i="48"/>
  <c r="CY280" i="48" s="1"/>
  <c r="CS279" i="48"/>
  <c r="CS278" i="48"/>
  <c r="CS277" i="48"/>
  <c r="CS276" i="48"/>
  <c r="CY276" i="48" s="1"/>
  <c r="CS275" i="48"/>
  <c r="CY275" i="48" s="1"/>
  <c r="CS274" i="48"/>
  <c r="CS273" i="48"/>
  <c r="CS272" i="48"/>
  <c r="CY272" i="48" s="1"/>
  <c r="CS271" i="48"/>
  <c r="CS270" i="48"/>
  <c r="CS269" i="48"/>
  <c r="CS268" i="48"/>
  <c r="CS267" i="48"/>
  <c r="CS266" i="48"/>
  <c r="CS265" i="48"/>
  <c r="CS264" i="48"/>
  <c r="CY264" i="48" s="1"/>
  <c r="CS263" i="48"/>
  <c r="CY263" i="48" s="1"/>
  <c r="CS262" i="48"/>
  <c r="CS261" i="48"/>
  <c r="CS260" i="48"/>
  <c r="CS259" i="48"/>
  <c r="CS258" i="48"/>
  <c r="CS257" i="48"/>
  <c r="CS256" i="48"/>
  <c r="CU256" i="48" s="1"/>
  <c r="CS255" i="48"/>
  <c r="CS254" i="48"/>
  <c r="CS253" i="48"/>
  <c r="CS252" i="48"/>
  <c r="CY252" i="48" s="1"/>
  <c r="CS251" i="48"/>
  <c r="CY251" i="48" s="1"/>
  <c r="CS250" i="48"/>
  <c r="CS249" i="48"/>
  <c r="CS248" i="48"/>
  <c r="CW248" i="48" s="1"/>
  <c r="CS247" i="48"/>
  <c r="CS246" i="48"/>
  <c r="CS245" i="48"/>
  <c r="CS244" i="48"/>
  <c r="CS243" i="48"/>
  <c r="CS242" i="48"/>
  <c r="CS241" i="48"/>
  <c r="CS240" i="48"/>
  <c r="CY240" i="48" s="1"/>
  <c r="CS239" i="48"/>
  <c r="CY239" i="48" s="1"/>
  <c r="CS238" i="48"/>
  <c r="CS237" i="48"/>
  <c r="CS236" i="48"/>
  <c r="CS235" i="48"/>
  <c r="CS234" i="48"/>
  <c r="CS233" i="48"/>
  <c r="CS232" i="48"/>
  <c r="CY232" i="48" s="1"/>
  <c r="CS231" i="48"/>
  <c r="CS230" i="48"/>
  <c r="CS229" i="48"/>
  <c r="CS228" i="48"/>
  <c r="CY228" i="48" s="1"/>
  <c r="CS227" i="48"/>
  <c r="CY227" i="48" s="1"/>
  <c r="CS226" i="48"/>
  <c r="CS225" i="48"/>
  <c r="CS224" i="48"/>
  <c r="CX224" i="48" s="1"/>
  <c r="CS223" i="48"/>
  <c r="CS222" i="48"/>
  <c r="CS221" i="48"/>
  <c r="CS220" i="48"/>
  <c r="CS219" i="48"/>
  <c r="CS218" i="48"/>
  <c r="CS217" i="48"/>
  <c r="CS216" i="48"/>
  <c r="CY216" i="48" s="1"/>
  <c r="CS215" i="48"/>
  <c r="CY215" i="48" s="1"/>
  <c r="CS214" i="48"/>
  <c r="CS213" i="48"/>
  <c r="CS212" i="48"/>
  <c r="CS211" i="48"/>
  <c r="CS210" i="48"/>
  <c r="CS209" i="48"/>
  <c r="CS208" i="48"/>
  <c r="CU208" i="48" s="1"/>
  <c r="CS207" i="48"/>
  <c r="CS206" i="48"/>
  <c r="CS205" i="48"/>
  <c r="CS204" i="48"/>
  <c r="CY204" i="48" s="1"/>
  <c r="CS203" i="48"/>
  <c r="CT203" i="48" s="1"/>
  <c r="CS202" i="48"/>
  <c r="CS201" i="48"/>
  <c r="CS200" i="48"/>
  <c r="CW200" i="48" s="1"/>
  <c r="CS199" i="48"/>
  <c r="CS198" i="48"/>
  <c r="CS197" i="48"/>
  <c r="CS196" i="48"/>
  <c r="CS195" i="48"/>
  <c r="CS194" i="48"/>
  <c r="CS193" i="48"/>
  <c r="CS192" i="48"/>
  <c r="CY192" i="48" s="1"/>
  <c r="CS191" i="48"/>
  <c r="CW191" i="48" s="1"/>
  <c r="CS190" i="48"/>
  <c r="CS189" i="48"/>
  <c r="CS188" i="48"/>
  <c r="CS187" i="48"/>
  <c r="CS186" i="48"/>
  <c r="CS185" i="48"/>
  <c r="CS184" i="48"/>
  <c r="CY184" i="48" s="1"/>
  <c r="CS183" i="48"/>
  <c r="CS182" i="48"/>
  <c r="CS181" i="48"/>
  <c r="CS180" i="48"/>
  <c r="CY180" i="48" s="1"/>
  <c r="CS179" i="48"/>
  <c r="CX179" i="48" s="1"/>
  <c r="CS178" i="48"/>
  <c r="CS177" i="48"/>
  <c r="CS176" i="48"/>
  <c r="CX176" i="48" s="1"/>
  <c r="CS175" i="48"/>
  <c r="CS174" i="48"/>
  <c r="CS173" i="48"/>
  <c r="CS172" i="48"/>
  <c r="CS171" i="48"/>
  <c r="CS170" i="48"/>
  <c r="CS169" i="48"/>
  <c r="CS168" i="48"/>
  <c r="CY168" i="48" s="1"/>
  <c r="CS167" i="48"/>
  <c r="CY167" i="48" s="1"/>
  <c r="CS166" i="48"/>
  <c r="CS165" i="48"/>
  <c r="CS164" i="48"/>
  <c r="CS163" i="48"/>
  <c r="CS162" i="48"/>
  <c r="CS161" i="48"/>
  <c r="CS160" i="48"/>
  <c r="CU160" i="48" s="1"/>
  <c r="CS159" i="48"/>
  <c r="CS158" i="48"/>
  <c r="CS157" i="48"/>
  <c r="CS156" i="48"/>
  <c r="CY156" i="48" s="1"/>
  <c r="CS155" i="48"/>
  <c r="CY155" i="48" s="1"/>
  <c r="CS154" i="48"/>
  <c r="CS153" i="48"/>
  <c r="CS152" i="48"/>
  <c r="CW152" i="48" s="1"/>
  <c r="CS151" i="48"/>
  <c r="CS150" i="48"/>
  <c r="CS149" i="48"/>
  <c r="CS148" i="48"/>
  <c r="CS147" i="48"/>
  <c r="CS146" i="48"/>
  <c r="CS145" i="48"/>
  <c r="CS144" i="48"/>
  <c r="CY144" i="48" s="1"/>
  <c r="CS143" i="48"/>
  <c r="CT143" i="48" s="1"/>
  <c r="CS142" i="48"/>
  <c r="CS141" i="48"/>
  <c r="CS140" i="48"/>
  <c r="CS139" i="48"/>
  <c r="CS138" i="48"/>
  <c r="CS137" i="48"/>
  <c r="CS136" i="48"/>
  <c r="CY136" i="48" s="1"/>
  <c r="CS135" i="48"/>
  <c r="CS134" i="48"/>
  <c r="CS133" i="48"/>
  <c r="CS132" i="48"/>
  <c r="CY132" i="48" s="1"/>
  <c r="CS131" i="48"/>
  <c r="CV131" i="48" s="1"/>
  <c r="CS130" i="48"/>
  <c r="CS129" i="48"/>
  <c r="CS128" i="48"/>
  <c r="CW128" i="48" s="1"/>
  <c r="CS127" i="48"/>
  <c r="CS126" i="48"/>
  <c r="CS125" i="48"/>
  <c r="CS124" i="48"/>
  <c r="CS123" i="48"/>
  <c r="CS122" i="48"/>
  <c r="CS121" i="48"/>
  <c r="CS120" i="48"/>
  <c r="CY120" i="48" s="1"/>
  <c r="CS119" i="48"/>
  <c r="CY119" i="48" s="1"/>
  <c r="CS118" i="48"/>
  <c r="CS117" i="48"/>
  <c r="CS116" i="48"/>
  <c r="CS115" i="48"/>
  <c r="CS114" i="48"/>
  <c r="CS113" i="48"/>
  <c r="CS112" i="48"/>
  <c r="CU112" i="48" s="1"/>
  <c r="CS111" i="48"/>
  <c r="CS110" i="48"/>
  <c r="CS109" i="48"/>
  <c r="CS108" i="48"/>
  <c r="CY108" i="48" s="1"/>
  <c r="CS107" i="48"/>
  <c r="CY107" i="48" s="1"/>
  <c r="CS106" i="48"/>
  <c r="CS105" i="48"/>
  <c r="CS104" i="48"/>
  <c r="CV104" i="48" s="1"/>
  <c r="CS103" i="48"/>
  <c r="CS102" i="48"/>
  <c r="CS101" i="48"/>
  <c r="CS100" i="48"/>
  <c r="CS99" i="48"/>
  <c r="CS98" i="48"/>
  <c r="CS97" i="48"/>
  <c r="CS96" i="48"/>
  <c r="CY96" i="48" s="1"/>
  <c r="CS95" i="48"/>
  <c r="CV95" i="48" s="1"/>
  <c r="CS94" i="48"/>
  <c r="CS93" i="48"/>
  <c r="CS92" i="48"/>
  <c r="CS91" i="48"/>
  <c r="CS90" i="48"/>
  <c r="CS89" i="48"/>
  <c r="CS88" i="48"/>
  <c r="CY88" i="48" s="1"/>
  <c r="CS87" i="48"/>
  <c r="CS86" i="48"/>
  <c r="CS85" i="48"/>
  <c r="CS84" i="48"/>
  <c r="CY84" i="48" s="1"/>
  <c r="CS83" i="48"/>
  <c r="CY83" i="48" s="1"/>
  <c r="CS82" i="48"/>
  <c r="CS81" i="48"/>
  <c r="CS80" i="48"/>
  <c r="CT80" i="48" s="1"/>
  <c r="CS79" i="48"/>
  <c r="CS78" i="48"/>
  <c r="CS77" i="48"/>
  <c r="CS76" i="48"/>
  <c r="CS75" i="48"/>
  <c r="CS74" i="48"/>
  <c r="CS73" i="48"/>
  <c r="CS72" i="48"/>
  <c r="CX72" i="48" s="1"/>
  <c r="CS71" i="48"/>
  <c r="CT71" i="48" s="1"/>
  <c r="CS70" i="48"/>
  <c r="CS69" i="48"/>
  <c r="CS68" i="48"/>
  <c r="CS67" i="48"/>
  <c r="CS66" i="48"/>
  <c r="CS65" i="48"/>
  <c r="CS64" i="48"/>
  <c r="CX64" i="48" s="1"/>
  <c r="CS63" i="48"/>
  <c r="CS62" i="48"/>
  <c r="CS61" i="48"/>
  <c r="CS60" i="48"/>
  <c r="CX60" i="48" s="1"/>
  <c r="CS59" i="48"/>
  <c r="CY59" i="48" s="1"/>
  <c r="CS58" i="48"/>
  <c r="CS57" i="48"/>
  <c r="CS56" i="48"/>
  <c r="CS55" i="48"/>
  <c r="CS54" i="48"/>
  <c r="CS53" i="48"/>
  <c r="CS52" i="48"/>
  <c r="CS51" i="48"/>
  <c r="CS50" i="48"/>
  <c r="CS49" i="48"/>
  <c r="CS48" i="48"/>
  <c r="CX48" i="48" s="1"/>
  <c r="CS47" i="48"/>
  <c r="CV47" i="48" s="1"/>
  <c r="CS46" i="48"/>
  <c r="CS45" i="48"/>
  <c r="CS44" i="48"/>
  <c r="CS43" i="48"/>
  <c r="CS42" i="48"/>
  <c r="CS41" i="48"/>
  <c r="CS40" i="48"/>
  <c r="CS39" i="48"/>
  <c r="CS38" i="48"/>
  <c r="CS37" i="48"/>
  <c r="CS36" i="48"/>
  <c r="CX36" i="48" s="1"/>
  <c r="CS35" i="48"/>
  <c r="CX35" i="48" s="1"/>
  <c r="CS34" i="48"/>
  <c r="CS33" i="48"/>
  <c r="CS32" i="48"/>
  <c r="CS31" i="48"/>
  <c r="CS30" i="48"/>
  <c r="CS29" i="48"/>
  <c r="CS28" i="48"/>
  <c r="CS27" i="48"/>
  <c r="CS26" i="48"/>
  <c r="CS25" i="48"/>
  <c r="CS24" i="48"/>
  <c r="CX24" i="48" s="1"/>
  <c r="CS23" i="48"/>
  <c r="CY23" i="48" s="1"/>
  <c r="CS22" i="48"/>
  <c r="CS21" i="48"/>
  <c r="CS20" i="48"/>
  <c r="CS19" i="48"/>
  <c r="CS18" i="48"/>
  <c r="CS17" i="48"/>
  <c r="CY502" i="48"/>
  <c r="CX502" i="48"/>
  <c r="CV502" i="48"/>
  <c r="CU502" i="48"/>
  <c r="CT502" i="48"/>
  <c r="CY501" i="48"/>
  <c r="CV501" i="48"/>
  <c r="CU501" i="48"/>
  <c r="CT501" i="48"/>
  <c r="CY500" i="48"/>
  <c r="CX500" i="48"/>
  <c r="CV500" i="48"/>
  <c r="CU500" i="48"/>
  <c r="CT500" i="48"/>
  <c r="CY499" i="48"/>
  <c r="CX499" i="48"/>
  <c r="CW499" i="48"/>
  <c r="CV499" i="48"/>
  <c r="CU499" i="48"/>
  <c r="CT499" i="48"/>
  <c r="CY498" i="48"/>
  <c r="CX498" i="48"/>
  <c r="CV498" i="48"/>
  <c r="CU498" i="48"/>
  <c r="CT498" i="48"/>
  <c r="CY497" i="48"/>
  <c r="CV497" i="48"/>
  <c r="CU497" i="48"/>
  <c r="CT497" i="48"/>
  <c r="CV496" i="48"/>
  <c r="CY495" i="48"/>
  <c r="CV495" i="48"/>
  <c r="CU495" i="48"/>
  <c r="CT495" i="48"/>
  <c r="CY494" i="48"/>
  <c r="CX494" i="48"/>
  <c r="CW494" i="48"/>
  <c r="CV494" i="48"/>
  <c r="CU494" i="48"/>
  <c r="CT494" i="48"/>
  <c r="CY493" i="48"/>
  <c r="CX493" i="48"/>
  <c r="CW493" i="48"/>
  <c r="CV493" i="48"/>
  <c r="CU493" i="48"/>
  <c r="CT493" i="48"/>
  <c r="CT491" i="48"/>
  <c r="CY490" i="48"/>
  <c r="CX490" i="48"/>
  <c r="CV490" i="48"/>
  <c r="CU490" i="48"/>
  <c r="CT490" i="48"/>
  <c r="CY489" i="48"/>
  <c r="CV489" i="48"/>
  <c r="CU489" i="48"/>
  <c r="CT489" i="48"/>
  <c r="CY488" i="48"/>
  <c r="CY487" i="48"/>
  <c r="CX487" i="48"/>
  <c r="CW487" i="48"/>
  <c r="CV487" i="48"/>
  <c r="CU487" i="48"/>
  <c r="CT487" i="48"/>
  <c r="CY486" i="48"/>
  <c r="CX486" i="48"/>
  <c r="CV486" i="48"/>
  <c r="CU486" i="48"/>
  <c r="CT486" i="48"/>
  <c r="CY485" i="48"/>
  <c r="CX485" i="48"/>
  <c r="CV485" i="48"/>
  <c r="CU485" i="48"/>
  <c r="CT485" i="48"/>
  <c r="CY484" i="48"/>
  <c r="CX484" i="48"/>
  <c r="CV484" i="48"/>
  <c r="CU484" i="48"/>
  <c r="CY483" i="48"/>
  <c r="CV483" i="48"/>
  <c r="CU483" i="48"/>
  <c r="CT483" i="48"/>
  <c r="CY482" i="48"/>
  <c r="CX482" i="48"/>
  <c r="CW482" i="48"/>
  <c r="CV482" i="48"/>
  <c r="CU482" i="48"/>
  <c r="CT482" i="48"/>
  <c r="CY481" i="48"/>
  <c r="CX481" i="48"/>
  <c r="CW481" i="48"/>
  <c r="CV481" i="48"/>
  <c r="CU481" i="48"/>
  <c r="CT481" i="48"/>
  <c r="CX479" i="48"/>
  <c r="CY478" i="48"/>
  <c r="CX478" i="48"/>
  <c r="CV478" i="48"/>
  <c r="CU478" i="48"/>
  <c r="CT478" i="48"/>
  <c r="CY476" i="48"/>
  <c r="CX476" i="48"/>
  <c r="CV476" i="48"/>
  <c r="CU476" i="48"/>
  <c r="CT476" i="48"/>
  <c r="CY475" i="48"/>
  <c r="CX475" i="48"/>
  <c r="CW475" i="48"/>
  <c r="CV475" i="48"/>
  <c r="CU475" i="48"/>
  <c r="CT475" i="48"/>
  <c r="CY474" i="48"/>
  <c r="CX474" i="48"/>
  <c r="CV474" i="48"/>
  <c r="CU474" i="48"/>
  <c r="CT474" i="48"/>
  <c r="CY473" i="48"/>
  <c r="CX473" i="48"/>
  <c r="CV473" i="48"/>
  <c r="CU473" i="48"/>
  <c r="CT473" i="48"/>
  <c r="CY471" i="48"/>
  <c r="CX471" i="48"/>
  <c r="CV471" i="48"/>
  <c r="CU471" i="48"/>
  <c r="CT471" i="48"/>
  <c r="CY470" i="48"/>
  <c r="CX470" i="48"/>
  <c r="CW470" i="48"/>
  <c r="CV470" i="48"/>
  <c r="CU470" i="48"/>
  <c r="CT470" i="48"/>
  <c r="CY469" i="48"/>
  <c r="CX469" i="48"/>
  <c r="CW469" i="48"/>
  <c r="CV469" i="48"/>
  <c r="CU469" i="48"/>
  <c r="CT469" i="48"/>
  <c r="CX467" i="48"/>
  <c r="CY466" i="48"/>
  <c r="CX466" i="48"/>
  <c r="CV466" i="48"/>
  <c r="CU466" i="48"/>
  <c r="CT466" i="48"/>
  <c r="CY465" i="48"/>
  <c r="CX465" i="48"/>
  <c r="CV465" i="48"/>
  <c r="CU465" i="48"/>
  <c r="CT465" i="48"/>
  <c r="CV464" i="48"/>
  <c r="CY463" i="48"/>
  <c r="CX463" i="48"/>
  <c r="CW463" i="48"/>
  <c r="CV463" i="48"/>
  <c r="CU463" i="48"/>
  <c r="CT463" i="48"/>
  <c r="CY462" i="48"/>
  <c r="CX462" i="48"/>
  <c r="CV462" i="48"/>
  <c r="CU462" i="48"/>
  <c r="CT462" i="48"/>
  <c r="CY461" i="48"/>
  <c r="CX461" i="48"/>
  <c r="CV461" i="48"/>
  <c r="CU461" i="48"/>
  <c r="CT461" i="48"/>
  <c r="CX460" i="48"/>
  <c r="CV460" i="48"/>
  <c r="CU460" i="48"/>
  <c r="CT460" i="48"/>
  <c r="CY459" i="48"/>
  <c r="CX459" i="48"/>
  <c r="CV459" i="48"/>
  <c r="CU459" i="48"/>
  <c r="CT459" i="48"/>
  <c r="CY458" i="48"/>
  <c r="CX458" i="48"/>
  <c r="CW458" i="48"/>
  <c r="CV458" i="48"/>
  <c r="CU458" i="48"/>
  <c r="CT458" i="48"/>
  <c r="CY457" i="48"/>
  <c r="CX457" i="48"/>
  <c r="CW457" i="48"/>
  <c r="CV457" i="48"/>
  <c r="CU457" i="48"/>
  <c r="CT457" i="48"/>
  <c r="CY454" i="48"/>
  <c r="CX454" i="48"/>
  <c r="CV454" i="48"/>
  <c r="CU454" i="48"/>
  <c r="CT454" i="48"/>
  <c r="CY453" i="48"/>
  <c r="CX453" i="48"/>
  <c r="CV453" i="48"/>
  <c r="CU453" i="48"/>
  <c r="CT453" i="48"/>
  <c r="CY452" i="48"/>
  <c r="CX452" i="48"/>
  <c r="CV452" i="48"/>
  <c r="CU452" i="48"/>
  <c r="CT452" i="48"/>
  <c r="CY451" i="48"/>
  <c r="CX451" i="48"/>
  <c r="CW451" i="48"/>
  <c r="CV451" i="48"/>
  <c r="CU451" i="48"/>
  <c r="CT451" i="48"/>
  <c r="CY450" i="48"/>
  <c r="CX450" i="48"/>
  <c r="CV450" i="48"/>
  <c r="CU450" i="48"/>
  <c r="CT450" i="48"/>
  <c r="CY449" i="48"/>
  <c r="CX449" i="48"/>
  <c r="CV449" i="48"/>
  <c r="CU449" i="48"/>
  <c r="CT449" i="48"/>
  <c r="CU448" i="48"/>
  <c r="CY447" i="48"/>
  <c r="CX447" i="48"/>
  <c r="CV447" i="48"/>
  <c r="CU447" i="48"/>
  <c r="CT447" i="48"/>
  <c r="CY446" i="48"/>
  <c r="CX446" i="48"/>
  <c r="CW446" i="48"/>
  <c r="CV446" i="48"/>
  <c r="CU446" i="48"/>
  <c r="CT446" i="48"/>
  <c r="CY445" i="48"/>
  <c r="CX445" i="48"/>
  <c r="CW445" i="48"/>
  <c r="CV445" i="48"/>
  <c r="CU445" i="48"/>
  <c r="CT445" i="48"/>
  <c r="CV443" i="48"/>
  <c r="CY442" i="48"/>
  <c r="CX442" i="48"/>
  <c r="CV442" i="48"/>
  <c r="CU442" i="48"/>
  <c r="CT442" i="48"/>
  <c r="CY441" i="48"/>
  <c r="CX441" i="48"/>
  <c r="CV441" i="48"/>
  <c r="CU441" i="48"/>
  <c r="CT441" i="48"/>
  <c r="CY439" i="48"/>
  <c r="CX439" i="48"/>
  <c r="CW439" i="48"/>
  <c r="CV439" i="48"/>
  <c r="CU439" i="48"/>
  <c r="CT439" i="48"/>
  <c r="CY438" i="48"/>
  <c r="CX438" i="48"/>
  <c r="CW438" i="48"/>
  <c r="CV438" i="48"/>
  <c r="CU438" i="48"/>
  <c r="CT438" i="48"/>
  <c r="CY437" i="48"/>
  <c r="CX437" i="48"/>
  <c r="CW437" i="48"/>
  <c r="CV437" i="48"/>
  <c r="CU437" i="48"/>
  <c r="CT437" i="48"/>
  <c r="CY436" i="48"/>
  <c r="CX436" i="48"/>
  <c r="CV436" i="48"/>
  <c r="CU436" i="48"/>
  <c r="CT436" i="48"/>
  <c r="CY435" i="48"/>
  <c r="CX435" i="48"/>
  <c r="CV435" i="48"/>
  <c r="CU435" i="48"/>
  <c r="CT435" i="48"/>
  <c r="CY434" i="48"/>
  <c r="CX434" i="48"/>
  <c r="CW434" i="48"/>
  <c r="CV434" i="48"/>
  <c r="CU434" i="48"/>
  <c r="CT434" i="48"/>
  <c r="CY433" i="48"/>
  <c r="CX433" i="48"/>
  <c r="CW433" i="48"/>
  <c r="CV433" i="48"/>
  <c r="CU433" i="48"/>
  <c r="CT433" i="48"/>
  <c r="CY430" i="48"/>
  <c r="CX430" i="48"/>
  <c r="CV430" i="48"/>
  <c r="CU430" i="48"/>
  <c r="CT430" i="48"/>
  <c r="CY429" i="48"/>
  <c r="CX429" i="48"/>
  <c r="CW429" i="48"/>
  <c r="CV429" i="48"/>
  <c r="CU429" i="48"/>
  <c r="CT429" i="48"/>
  <c r="CY428" i="48"/>
  <c r="CX428" i="48"/>
  <c r="CW428" i="48"/>
  <c r="CV428" i="48"/>
  <c r="CU428" i="48"/>
  <c r="CT428" i="48"/>
  <c r="CY427" i="48"/>
  <c r="CX427" i="48"/>
  <c r="CW427" i="48"/>
  <c r="CV427" i="48"/>
  <c r="CU427" i="48"/>
  <c r="CT427" i="48"/>
  <c r="CY426" i="48"/>
  <c r="CX426" i="48"/>
  <c r="CW426" i="48"/>
  <c r="CV426" i="48"/>
  <c r="CU426" i="48"/>
  <c r="CT426" i="48"/>
  <c r="CY425" i="48"/>
  <c r="CX425" i="48"/>
  <c r="CW425" i="48"/>
  <c r="CV425" i="48"/>
  <c r="CU425" i="48"/>
  <c r="CT425" i="48"/>
  <c r="CY423" i="48"/>
  <c r="CX423" i="48"/>
  <c r="CW423" i="48"/>
  <c r="CV423" i="48"/>
  <c r="CU423" i="48"/>
  <c r="CT423" i="48"/>
  <c r="CY422" i="48"/>
  <c r="CX422" i="48"/>
  <c r="CW422" i="48"/>
  <c r="CV422" i="48"/>
  <c r="CU422" i="48"/>
  <c r="CT422" i="48"/>
  <c r="CY421" i="48"/>
  <c r="CX421" i="48"/>
  <c r="CW421" i="48"/>
  <c r="CV421" i="48"/>
  <c r="CU421" i="48"/>
  <c r="CT421" i="48"/>
  <c r="CY418" i="48"/>
  <c r="CX418" i="48"/>
  <c r="CW418" i="48"/>
  <c r="CV418" i="48"/>
  <c r="CU418" i="48"/>
  <c r="CT418" i="48"/>
  <c r="CY417" i="48"/>
  <c r="CX417" i="48"/>
  <c r="CW417" i="48"/>
  <c r="CV417" i="48"/>
  <c r="CU417" i="48"/>
  <c r="CT417" i="48"/>
  <c r="CT416" i="48"/>
  <c r="CY415" i="48"/>
  <c r="CX415" i="48"/>
  <c r="CW415" i="48"/>
  <c r="CV415" i="48"/>
  <c r="CU415" i="48"/>
  <c r="CT415" i="48"/>
  <c r="CY414" i="48"/>
  <c r="CX414" i="48"/>
  <c r="CW414" i="48"/>
  <c r="CV414" i="48"/>
  <c r="CU414" i="48"/>
  <c r="CT414" i="48"/>
  <c r="CY413" i="48"/>
  <c r="CX413" i="48"/>
  <c r="CW413" i="48"/>
  <c r="CV413" i="48"/>
  <c r="CU413" i="48"/>
  <c r="CT413" i="48"/>
  <c r="CY412" i="48"/>
  <c r="CX412" i="48"/>
  <c r="CW412" i="48"/>
  <c r="CV412" i="48"/>
  <c r="CU412" i="48"/>
  <c r="CT412" i="48"/>
  <c r="CY411" i="48"/>
  <c r="CX411" i="48"/>
  <c r="CW411" i="48"/>
  <c r="CV411" i="48"/>
  <c r="CU411" i="48"/>
  <c r="CT411" i="48"/>
  <c r="CY410" i="48"/>
  <c r="CX410" i="48"/>
  <c r="CW410" i="48"/>
  <c r="CV410" i="48"/>
  <c r="CU410" i="48"/>
  <c r="CT410" i="48"/>
  <c r="CY409" i="48"/>
  <c r="CX409" i="48"/>
  <c r="CW409" i="48"/>
  <c r="CV409" i="48"/>
  <c r="CU409" i="48"/>
  <c r="CT409" i="48"/>
  <c r="CY406" i="48"/>
  <c r="CX406" i="48"/>
  <c r="CW406" i="48"/>
  <c r="CV406" i="48"/>
  <c r="CU406" i="48"/>
  <c r="CT406" i="48"/>
  <c r="CY405" i="48"/>
  <c r="CX405" i="48"/>
  <c r="CW405" i="48"/>
  <c r="CV405" i="48"/>
  <c r="CU405" i="48"/>
  <c r="CT405" i="48"/>
  <c r="CY404" i="48"/>
  <c r="CX404" i="48"/>
  <c r="CW404" i="48"/>
  <c r="CV404" i="48"/>
  <c r="CU404" i="48"/>
  <c r="CT404" i="48"/>
  <c r="CY403" i="48"/>
  <c r="CX403" i="48"/>
  <c r="CW403" i="48"/>
  <c r="CV403" i="48"/>
  <c r="CU403" i="48"/>
  <c r="CT403" i="48"/>
  <c r="CY402" i="48"/>
  <c r="CX402" i="48"/>
  <c r="CW402" i="48"/>
  <c r="CV402" i="48"/>
  <c r="CU402" i="48"/>
  <c r="CT402" i="48"/>
  <c r="CY401" i="48"/>
  <c r="CX401" i="48"/>
  <c r="CW401" i="48"/>
  <c r="CV401" i="48"/>
  <c r="CU401" i="48"/>
  <c r="CT401" i="48"/>
  <c r="CV400" i="48"/>
  <c r="CY399" i="48"/>
  <c r="CX399" i="48"/>
  <c r="CW399" i="48"/>
  <c r="CV399" i="48"/>
  <c r="CU399" i="48"/>
  <c r="CT399" i="48"/>
  <c r="CY398" i="48"/>
  <c r="CX398" i="48"/>
  <c r="CW398" i="48"/>
  <c r="CV398" i="48"/>
  <c r="CU398" i="48"/>
  <c r="CT398" i="48"/>
  <c r="CY397" i="48"/>
  <c r="CX397" i="48"/>
  <c r="CW397" i="48"/>
  <c r="CV397" i="48"/>
  <c r="CU397" i="48"/>
  <c r="CT397" i="48"/>
  <c r="CY394" i="48"/>
  <c r="CX394" i="48"/>
  <c r="CW394" i="48"/>
  <c r="CV394" i="48"/>
  <c r="CU394" i="48"/>
  <c r="CT394" i="48"/>
  <c r="CY393" i="48"/>
  <c r="CX393" i="48"/>
  <c r="CW393" i="48"/>
  <c r="CV393" i="48"/>
  <c r="CU393" i="48"/>
  <c r="CT393" i="48"/>
  <c r="CX392" i="48"/>
  <c r="CY391" i="48"/>
  <c r="CX391" i="48"/>
  <c r="CW391" i="48"/>
  <c r="CV391" i="48"/>
  <c r="CU391" i="48"/>
  <c r="CT391" i="48"/>
  <c r="CY390" i="48"/>
  <c r="CX390" i="48"/>
  <c r="CW390" i="48"/>
  <c r="CV390" i="48"/>
  <c r="CU390" i="48"/>
  <c r="CT390" i="48"/>
  <c r="CY389" i="48"/>
  <c r="CX389" i="48"/>
  <c r="CW389" i="48"/>
  <c r="CV389" i="48"/>
  <c r="CU389" i="48"/>
  <c r="CT389" i="48"/>
  <c r="CY388" i="48"/>
  <c r="CX388" i="48"/>
  <c r="CW388" i="48"/>
  <c r="CV388" i="48"/>
  <c r="CU388" i="48"/>
  <c r="CT388" i="48"/>
  <c r="CY387" i="48"/>
  <c r="CX387" i="48"/>
  <c r="CW387" i="48"/>
  <c r="CV387" i="48"/>
  <c r="CU387" i="48"/>
  <c r="CT387" i="48"/>
  <c r="CY386" i="48"/>
  <c r="CX386" i="48"/>
  <c r="CW386" i="48"/>
  <c r="CV386" i="48"/>
  <c r="CU386" i="48"/>
  <c r="CT386" i="48"/>
  <c r="CY385" i="48"/>
  <c r="CX385" i="48"/>
  <c r="CW385" i="48"/>
  <c r="CV385" i="48"/>
  <c r="CU385" i="48"/>
  <c r="CT385" i="48"/>
  <c r="CT383" i="48"/>
  <c r="CY382" i="48"/>
  <c r="CX382" i="48"/>
  <c r="CW382" i="48"/>
  <c r="CV382" i="48"/>
  <c r="CU382" i="48"/>
  <c r="CT382" i="48"/>
  <c r="CY381" i="48"/>
  <c r="CX381" i="48"/>
  <c r="CW381" i="48"/>
  <c r="CV381" i="48"/>
  <c r="CU381" i="48"/>
  <c r="CT381" i="48"/>
  <c r="CY380" i="48"/>
  <c r="CX380" i="48"/>
  <c r="CW380" i="48"/>
  <c r="CV380" i="48"/>
  <c r="CU380" i="48"/>
  <c r="CT380" i="48"/>
  <c r="CY379" i="48"/>
  <c r="CX379" i="48"/>
  <c r="CW379" i="48"/>
  <c r="CV379" i="48"/>
  <c r="CU379" i="48"/>
  <c r="CT379" i="48"/>
  <c r="CY378" i="48"/>
  <c r="CX378" i="48"/>
  <c r="CW378" i="48"/>
  <c r="CV378" i="48"/>
  <c r="CU378" i="48"/>
  <c r="CT378" i="48"/>
  <c r="CY377" i="48"/>
  <c r="CX377" i="48"/>
  <c r="CW377" i="48"/>
  <c r="CV377" i="48"/>
  <c r="CU377" i="48"/>
  <c r="CT377" i="48"/>
  <c r="CY375" i="48"/>
  <c r="CX375" i="48"/>
  <c r="CW375" i="48"/>
  <c r="CV375" i="48"/>
  <c r="CU375" i="48"/>
  <c r="CT375" i="48"/>
  <c r="CY374" i="48"/>
  <c r="CX374" i="48"/>
  <c r="CW374" i="48"/>
  <c r="CV374" i="48"/>
  <c r="CU374" i="48"/>
  <c r="CT374" i="48"/>
  <c r="CY373" i="48"/>
  <c r="CX373" i="48"/>
  <c r="CW373" i="48"/>
  <c r="CV373" i="48"/>
  <c r="CU373" i="48"/>
  <c r="CT373" i="48"/>
  <c r="CT371" i="48"/>
  <c r="CY370" i="48"/>
  <c r="CX370" i="48"/>
  <c r="CW370" i="48"/>
  <c r="CV370" i="48"/>
  <c r="CU370" i="48"/>
  <c r="CT370" i="48"/>
  <c r="CY369" i="48"/>
  <c r="CX369" i="48"/>
  <c r="CW369" i="48"/>
  <c r="CV369" i="48"/>
  <c r="CU369" i="48"/>
  <c r="CT369" i="48"/>
  <c r="CT368" i="48"/>
  <c r="CY367" i="48"/>
  <c r="CX367" i="48"/>
  <c r="CW367" i="48"/>
  <c r="CV367" i="48"/>
  <c r="CU367" i="48"/>
  <c r="CT367" i="48"/>
  <c r="CY366" i="48"/>
  <c r="CX366" i="48"/>
  <c r="CW366" i="48"/>
  <c r="CV366" i="48"/>
  <c r="CU366" i="48"/>
  <c r="CT366" i="48"/>
  <c r="CY365" i="48"/>
  <c r="CX365" i="48"/>
  <c r="CW365" i="48"/>
  <c r="CV365" i="48"/>
  <c r="CU365" i="48"/>
  <c r="CT365" i="48"/>
  <c r="CY364" i="48"/>
  <c r="CX364" i="48"/>
  <c r="CW364" i="48"/>
  <c r="CV364" i="48"/>
  <c r="CU364" i="48"/>
  <c r="CT364" i="48"/>
  <c r="CY363" i="48"/>
  <c r="CX363" i="48"/>
  <c r="CW363" i="48"/>
  <c r="CV363" i="48"/>
  <c r="CU363" i="48"/>
  <c r="CT363" i="48"/>
  <c r="CY362" i="48"/>
  <c r="CX362" i="48"/>
  <c r="CW362" i="48"/>
  <c r="CV362" i="48"/>
  <c r="CU362" i="48"/>
  <c r="CT362" i="48"/>
  <c r="CY361" i="48"/>
  <c r="CX361" i="48"/>
  <c r="CW361" i="48"/>
  <c r="CV361" i="48"/>
  <c r="CU361" i="48"/>
  <c r="CT361" i="48"/>
  <c r="CU359" i="48"/>
  <c r="CY358" i="48"/>
  <c r="CX358" i="48"/>
  <c r="CW358" i="48"/>
  <c r="CV358" i="48"/>
  <c r="CU358" i="48"/>
  <c r="CT358" i="48"/>
  <c r="CY357" i="48"/>
  <c r="CX357" i="48"/>
  <c r="CW357" i="48"/>
  <c r="CV357" i="48"/>
  <c r="CU357" i="48"/>
  <c r="CT357" i="48"/>
  <c r="CY356" i="48"/>
  <c r="CX356" i="48"/>
  <c r="CW356" i="48"/>
  <c r="CV356" i="48"/>
  <c r="CU356" i="48"/>
  <c r="CT356" i="48"/>
  <c r="CY355" i="48"/>
  <c r="CX355" i="48"/>
  <c r="CW355" i="48"/>
  <c r="CV355" i="48"/>
  <c r="CU355" i="48"/>
  <c r="CT355" i="48"/>
  <c r="CY354" i="48"/>
  <c r="CX354" i="48"/>
  <c r="CW354" i="48"/>
  <c r="CV354" i="48"/>
  <c r="CU354" i="48"/>
  <c r="CT354" i="48"/>
  <c r="CY353" i="48"/>
  <c r="CX353" i="48"/>
  <c r="CW353" i="48"/>
  <c r="CV353" i="48"/>
  <c r="CU353" i="48"/>
  <c r="CT353" i="48"/>
  <c r="CV352" i="48"/>
  <c r="CY351" i="48"/>
  <c r="CX351" i="48"/>
  <c r="CW351" i="48"/>
  <c r="CV351" i="48"/>
  <c r="CU351" i="48"/>
  <c r="CT351" i="48"/>
  <c r="CY350" i="48"/>
  <c r="CX350" i="48"/>
  <c r="CW350" i="48"/>
  <c r="CV350" i="48"/>
  <c r="CU350" i="48"/>
  <c r="CT350" i="48"/>
  <c r="CY349" i="48"/>
  <c r="CX349" i="48"/>
  <c r="CW349" i="48"/>
  <c r="CV349" i="48"/>
  <c r="CU349" i="48"/>
  <c r="CT349" i="48"/>
  <c r="CV347" i="48"/>
  <c r="CY346" i="48"/>
  <c r="CX346" i="48"/>
  <c r="CW346" i="48"/>
  <c r="CV346" i="48"/>
  <c r="CU346" i="48"/>
  <c r="CT346" i="48"/>
  <c r="CY345" i="48"/>
  <c r="CX345" i="48"/>
  <c r="CW345" i="48"/>
  <c r="CV345" i="48"/>
  <c r="CU345" i="48"/>
  <c r="CT345" i="48"/>
  <c r="CX344" i="48"/>
  <c r="CY343" i="48"/>
  <c r="CX343" i="48"/>
  <c r="CW343" i="48"/>
  <c r="CV343" i="48"/>
  <c r="CU343" i="48"/>
  <c r="CT343" i="48"/>
  <c r="CY342" i="48"/>
  <c r="CX342" i="48"/>
  <c r="CW342" i="48"/>
  <c r="CV342" i="48"/>
  <c r="CU342" i="48"/>
  <c r="CT342" i="48"/>
  <c r="CY341" i="48"/>
  <c r="CX341" i="48"/>
  <c r="CW341" i="48"/>
  <c r="CV341" i="48"/>
  <c r="CU341" i="48"/>
  <c r="CT341" i="48"/>
  <c r="CY340" i="48"/>
  <c r="CX340" i="48"/>
  <c r="CW340" i="48"/>
  <c r="CV340" i="48"/>
  <c r="CU340" i="48"/>
  <c r="CT340" i="48"/>
  <c r="CY339" i="48"/>
  <c r="CX339" i="48"/>
  <c r="CW339" i="48"/>
  <c r="CV339" i="48"/>
  <c r="CU339" i="48"/>
  <c r="CT339" i="48"/>
  <c r="CY338" i="48"/>
  <c r="CX338" i="48"/>
  <c r="CW338" i="48"/>
  <c r="CV338" i="48"/>
  <c r="CU338" i="48"/>
  <c r="CT338" i="48"/>
  <c r="CY337" i="48"/>
  <c r="CX337" i="48"/>
  <c r="CW337" i="48"/>
  <c r="CV337" i="48"/>
  <c r="CU337" i="48"/>
  <c r="CT337" i="48"/>
  <c r="CW335" i="48"/>
  <c r="CY334" i="48"/>
  <c r="CX334" i="48"/>
  <c r="CW334" i="48"/>
  <c r="CV334" i="48"/>
  <c r="CU334" i="48"/>
  <c r="CT334" i="48"/>
  <c r="CY333" i="48"/>
  <c r="CX333" i="48"/>
  <c r="CW333" i="48"/>
  <c r="CV333" i="48"/>
  <c r="CU333" i="48"/>
  <c r="CT333" i="48"/>
  <c r="CY332" i="48"/>
  <c r="CX332" i="48"/>
  <c r="CW332" i="48"/>
  <c r="CV332" i="48"/>
  <c r="CU332" i="48"/>
  <c r="CT332" i="48"/>
  <c r="CY331" i="48"/>
  <c r="CX331" i="48"/>
  <c r="CW331" i="48"/>
  <c r="CV331" i="48"/>
  <c r="CU331" i="48"/>
  <c r="CT331" i="48"/>
  <c r="CY330" i="48"/>
  <c r="CX330" i="48"/>
  <c r="CW330" i="48"/>
  <c r="CV330" i="48"/>
  <c r="CU330" i="48"/>
  <c r="CT330" i="48"/>
  <c r="CY329" i="48"/>
  <c r="CX329" i="48"/>
  <c r="CW329" i="48"/>
  <c r="CV329" i="48"/>
  <c r="CU329" i="48"/>
  <c r="CT329" i="48"/>
  <c r="CY327" i="48"/>
  <c r="CX327" i="48"/>
  <c r="CW327" i="48"/>
  <c r="CV327" i="48"/>
  <c r="CU327" i="48"/>
  <c r="CT327" i="48"/>
  <c r="CY326" i="48"/>
  <c r="CX326" i="48"/>
  <c r="CW326" i="48"/>
  <c r="CV326" i="48"/>
  <c r="CU326" i="48"/>
  <c r="CT326" i="48"/>
  <c r="CY325" i="48"/>
  <c r="CX325" i="48"/>
  <c r="CW325" i="48"/>
  <c r="CV325" i="48"/>
  <c r="CU325" i="48"/>
  <c r="CT325" i="48"/>
  <c r="CW323" i="48"/>
  <c r="CY322" i="48"/>
  <c r="CX322" i="48"/>
  <c r="CW322" i="48"/>
  <c r="CV322" i="48"/>
  <c r="CU322" i="48"/>
  <c r="CT322" i="48"/>
  <c r="CY321" i="48"/>
  <c r="CX321" i="48"/>
  <c r="CW321" i="48"/>
  <c r="CV321" i="48"/>
  <c r="CU321" i="48"/>
  <c r="CT321" i="48"/>
  <c r="CT320" i="48"/>
  <c r="CY319" i="48"/>
  <c r="CX319" i="48"/>
  <c r="CW319" i="48"/>
  <c r="CV319" i="48"/>
  <c r="CU319" i="48"/>
  <c r="CT319" i="48"/>
  <c r="CY318" i="48"/>
  <c r="CX318" i="48"/>
  <c r="CW318" i="48"/>
  <c r="CV318" i="48"/>
  <c r="CU318" i="48"/>
  <c r="CT318" i="48"/>
  <c r="CY317" i="48"/>
  <c r="CX317" i="48"/>
  <c r="CW317" i="48"/>
  <c r="CV317" i="48"/>
  <c r="CU317" i="48"/>
  <c r="CT317" i="48"/>
  <c r="CY316" i="48"/>
  <c r="CX316" i="48"/>
  <c r="CW316" i="48"/>
  <c r="CV316" i="48"/>
  <c r="CU316" i="48"/>
  <c r="CT316" i="48"/>
  <c r="CY315" i="48"/>
  <c r="CX315" i="48"/>
  <c r="CW315" i="48"/>
  <c r="CV315" i="48"/>
  <c r="CU315" i="48"/>
  <c r="CT315" i="48"/>
  <c r="CY314" i="48"/>
  <c r="CX314" i="48"/>
  <c r="CW314" i="48"/>
  <c r="CV314" i="48"/>
  <c r="CU314" i="48"/>
  <c r="CT314" i="48"/>
  <c r="CY313" i="48"/>
  <c r="CX313" i="48"/>
  <c r="CW313" i="48"/>
  <c r="CV313" i="48"/>
  <c r="CU313" i="48"/>
  <c r="CT313" i="48"/>
  <c r="CX311" i="48"/>
  <c r="CY310" i="48"/>
  <c r="CX310" i="48"/>
  <c r="CW310" i="48"/>
  <c r="CV310" i="48"/>
  <c r="CU310" i="48"/>
  <c r="CT310" i="48"/>
  <c r="CY309" i="48"/>
  <c r="CX309" i="48"/>
  <c r="CW309" i="48"/>
  <c r="CV309" i="48"/>
  <c r="CU309" i="48"/>
  <c r="CT309" i="48"/>
  <c r="CY308" i="48"/>
  <c r="CX308" i="48"/>
  <c r="CW308" i="48"/>
  <c r="CV308" i="48"/>
  <c r="CU308" i="48"/>
  <c r="CT308" i="48"/>
  <c r="CY307" i="48"/>
  <c r="CX307" i="48"/>
  <c r="CW307" i="48"/>
  <c r="CV307" i="48"/>
  <c r="CU307" i="48"/>
  <c r="CT307" i="48"/>
  <c r="CY306" i="48"/>
  <c r="CX306" i="48"/>
  <c r="CW306" i="48"/>
  <c r="CV306" i="48"/>
  <c r="CU306" i="48"/>
  <c r="CT306" i="48"/>
  <c r="CY305" i="48"/>
  <c r="CX305" i="48"/>
  <c r="CW305" i="48"/>
  <c r="CV305" i="48"/>
  <c r="CU305" i="48"/>
  <c r="CT305" i="48"/>
  <c r="CV304" i="48"/>
  <c r="CY303" i="48"/>
  <c r="CX303" i="48"/>
  <c r="CW303" i="48"/>
  <c r="CV303" i="48"/>
  <c r="CU303" i="48"/>
  <c r="CT303" i="48"/>
  <c r="CY302" i="48"/>
  <c r="CX302" i="48"/>
  <c r="CW302" i="48"/>
  <c r="CV302" i="48"/>
  <c r="CU302" i="48"/>
  <c r="CT302" i="48"/>
  <c r="CY301" i="48"/>
  <c r="CX301" i="48"/>
  <c r="CW301" i="48"/>
  <c r="CV301" i="48"/>
  <c r="CU301" i="48"/>
  <c r="CT301" i="48"/>
  <c r="CY299" i="48"/>
  <c r="CY298" i="48"/>
  <c r="CX298" i="48"/>
  <c r="CW298" i="48"/>
  <c r="CV298" i="48"/>
  <c r="CU298" i="48"/>
  <c r="CT298" i="48"/>
  <c r="CY297" i="48"/>
  <c r="CX297" i="48"/>
  <c r="CW297" i="48"/>
  <c r="CV297" i="48"/>
  <c r="CU297" i="48"/>
  <c r="CT297" i="48"/>
  <c r="CX296" i="48"/>
  <c r="CY295" i="48"/>
  <c r="CX295" i="48"/>
  <c r="CW295" i="48"/>
  <c r="CV295" i="48"/>
  <c r="CU295" i="48"/>
  <c r="CT295" i="48"/>
  <c r="CY294" i="48"/>
  <c r="CX294" i="48"/>
  <c r="CW294" i="48"/>
  <c r="CV294" i="48"/>
  <c r="CU294" i="48"/>
  <c r="CT294" i="48"/>
  <c r="CY293" i="48"/>
  <c r="CX293" i="48"/>
  <c r="CW293" i="48"/>
  <c r="CV293" i="48"/>
  <c r="CU293" i="48"/>
  <c r="CT293" i="48"/>
  <c r="CY292" i="48"/>
  <c r="CX292" i="48"/>
  <c r="CW292" i="48"/>
  <c r="CV292" i="48"/>
  <c r="CU292" i="48"/>
  <c r="CT292" i="48"/>
  <c r="CY291" i="48"/>
  <c r="CX291" i="48"/>
  <c r="CW291" i="48"/>
  <c r="CV291" i="48"/>
  <c r="CU291" i="48"/>
  <c r="CT291" i="48"/>
  <c r="CY290" i="48"/>
  <c r="CX290" i="48"/>
  <c r="CW290" i="48"/>
  <c r="CV290" i="48"/>
  <c r="CU290" i="48"/>
  <c r="CT290" i="48"/>
  <c r="CY289" i="48"/>
  <c r="CX289" i="48"/>
  <c r="CW289" i="48"/>
  <c r="CV289" i="48"/>
  <c r="CU289" i="48"/>
  <c r="CT289" i="48"/>
  <c r="CY286" i="48"/>
  <c r="CX286" i="48"/>
  <c r="CW286" i="48"/>
  <c r="CV286" i="48"/>
  <c r="CU286" i="48"/>
  <c r="CT286" i="48"/>
  <c r="CY285" i="48"/>
  <c r="CX285" i="48"/>
  <c r="CW285" i="48"/>
  <c r="CV285" i="48"/>
  <c r="CU285" i="48"/>
  <c r="CT285" i="48"/>
  <c r="CY284" i="48"/>
  <c r="CX284" i="48"/>
  <c r="CW284" i="48"/>
  <c r="CV284" i="48"/>
  <c r="CU284" i="48"/>
  <c r="CT284" i="48"/>
  <c r="CY283" i="48"/>
  <c r="CX283" i="48"/>
  <c r="CW283" i="48"/>
  <c r="CV283" i="48"/>
  <c r="CU283" i="48"/>
  <c r="CT283" i="48"/>
  <c r="CY282" i="48"/>
  <c r="CX282" i="48"/>
  <c r="CW282" i="48"/>
  <c r="CV282" i="48"/>
  <c r="CU282" i="48"/>
  <c r="CT282" i="48"/>
  <c r="CY281" i="48"/>
  <c r="CX281" i="48"/>
  <c r="CW281" i="48"/>
  <c r="CV281" i="48"/>
  <c r="CU281" i="48"/>
  <c r="CT281" i="48"/>
  <c r="CY279" i="48"/>
  <c r="CX279" i="48"/>
  <c r="CW279" i="48"/>
  <c r="CV279" i="48"/>
  <c r="CU279" i="48"/>
  <c r="CT279" i="48"/>
  <c r="CY278" i="48"/>
  <c r="CX278" i="48"/>
  <c r="CW278" i="48"/>
  <c r="CV278" i="48"/>
  <c r="CU278" i="48"/>
  <c r="CT278" i="48"/>
  <c r="CY277" i="48"/>
  <c r="CX277" i="48"/>
  <c r="CW277" i="48"/>
  <c r="CV277" i="48"/>
  <c r="CU277" i="48"/>
  <c r="CT277" i="48"/>
  <c r="CY274" i="48"/>
  <c r="CX274" i="48"/>
  <c r="CW274" i="48"/>
  <c r="CV274" i="48"/>
  <c r="CU274" i="48"/>
  <c r="CT274" i="48"/>
  <c r="CY273" i="48"/>
  <c r="CX273" i="48"/>
  <c r="CW273" i="48"/>
  <c r="CV273" i="48"/>
  <c r="CU273" i="48"/>
  <c r="CT273" i="48"/>
  <c r="CT272" i="48"/>
  <c r="CY271" i="48"/>
  <c r="CX271" i="48"/>
  <c r="CW271" i="48"/>
  <c r="CV271" i="48"/>
  <c r="CU271" i="48"/>
  <c r="CT271" i="48"/>
  <c r="CY270" i="48"/>
  <c r="CX270" i="48"/>
  <c r="CW270" i="48"/>
  <c r="CV270" i="48"/>
  <c r="CU270" i="48"/>
  <c r="CT270" i="48"/>
  <c r="CY269" i="48"/>
  <c r="CX269" i="48"/>
  <c r="CW269" i="48"/>
  <c r="CV269" i="48"/>
  <c r="CU269" i="48"/>
  <c r="CT269" i="48"/>
  <c r="CY268" i="48"/>
  <c r="CX268" i="48"/>
  <c r="CW268" i="48"/>
  <c r="CV268" i="48"/>
  <c r="CU268" i="48"/>
  <c r="CT268" i="48"/>
  <c r="CY267" i="48"/>
  <c r="CX267" i="48"/>
  <c r="CW267" i="48"/>
  <c r="CV267" i="48"/>
  <c r="CU267" i="48"/>
  <c r="CT267" i="48"/>
  <c r="CY266" i="48"/>
  <c r="CX266" i="48"/>
  <c r="CW266" i="48"/>
  <c r="CV266" i="48"/>
  <c r="CU266" i="48"/>
  <c r="CT266" i="48"/>
  <c r="CY265" i="48"/>
  <c r="CX265" i="48"/>
  <c r="CW265" i="48"/>
  <c r="CV265" i="48"/>
  <c r="CU265" i="48"/>
  <c r="CT265" i="48"/>
  <c r="CY262" i="48"/>
  <c r="CX262" i="48"/>
  <c r="CW262" i="48"/>
  <c r="CV262" i="48"/>
  <c r="CU262" i="48"/>
  <c r="CT262" i="48"/>
  <c r="CY261" i="48"/>
  <c r="CX261" i="48"/>
  <c r="CW261" i="48"/>
  <c r="CV261" i="48"/>
  <c r="CU261" i="48"/>
  <c r="CT261" i="48"/>
  <c r="CY260" i="48"/>
  <c r="CX260" i="48"/>
  <c r="CW260" i="48"/>
  <c r="CV260" i="48"/>
  <c r="CU260" i="48"/>
  <c r="CT260" i="48"/>
  <c r="CY259" i="48"/>
  <c r="CX259" i="48"/>
  <c r="CW259" i="48"/>
  <c r="CV259" i="48"/>
  <c r="CU259" i="48"/>
  <c r="CT259" i="48"/>
  <c r="CY258" i="48"/>
  <c r="CX258" i="48"/>
  <c r="CW258" i="48"/>
  <c r="CV258" i="48"/>
  <c r="CU258" i="48"/>
  <c r="CT258" i="48"/>
  <c r="CY257" i="48"/>
  <c r="CX257" i="48"/>
  <c r="CW257" i="48"/>
  <c r="CV257" i="48"/>
  <c r="CU257" i="48"/>
  <c r="CT257" i="48"/>
  <c r="CV256" i="48"/>
  <c r="CY255" i="48"/>
  <c r="CX255" i="48"/>
  <c r="CW255" i="48"/>
  <c r="CV255" i="48"/>
  <c r="CU255" i="48"/>
  <c r="CT255" i="48"/>
  <c r="CY254" i="48"/>
  <c r="CX254" i="48"/>
  <c r="CW254" i="48"/>
  <c r="CV254" i="48"/>
  <c r="CU254" i="48"/>
  <c r="CT254" i="48"/>
  <c r="CY253" i="48"/>
  <c r="CX253" i="48"/>
  <c r="CW253" i="48"/>
  <c r="CV253" i="48"/>
  <c r="CU253" i="48"/>
  <c r="CT253" i="48"/>
  <c r="CY250" i="48"/>
  <c r="CX250" i="48"/>
  <c r="CW250" i="48"/>
  <c r="CV250" i="48"/>
  <c r="CU250" i="48"/>
  <c r="CT250" i="48"/>
  <c r="CY249" i="48"/>
  <c r="CX249" i="48"/>
  <c r="CW249" i="48"/>
  <c r="CV249" i="48"/>
  <c r="CU249" i="48"/>
  <c r="CT249" i="48"/>
  <c r="CX248" i="48"/>
  <c r="CY247" i="48"/>
  <c r="CX247" i="48"/>
  <c r="CW247" i="48"/>
  <c r="CV247" i="48"/>
  <c r="CU247" i="48"/>
  <c r="CT247" i="48"/>
  <c r="CY246" i="48"/>
  <c r="CX246" i="48"/>
  <c r="CW246" i="48"/>
  <c r="CV246" i="48"/>
  <c r="CU246" i="48"/>
  <c r="CT246" i="48"/>
  <c r="CY245" i="48"/>
  <c r="CX245" i="48"/>
  <c r="CW245" i="48"/>
  <c r="CV245" i="48"/>
  <c r="CU245" i="48"/>
  <c r="CT245" i="48"/>
  <c r="CY244" i="48"/>
  <c r="CX244" i="48"/>
  <c r="CW244" i="48"/>
  <c r="CV244" i="48"/>
  <c r="CU244" i="48"/>
  <c r="CT244" i="48"/>
  <c r="CY243" i="48"/>
  <c r="CX243" i="48"/>
  <c r="CW243" i="48"/>
  <c r="CV243" i="48"/>
  <c r="CU243" i="48"/>
  <c r="CT243" i="48"/>
  <c r="CY242" i="48"/>
  <c r="CX242" i="48"/>
  <c r="CW242" i="48"/>
  <c r="CV242" i="48"/>
  <c r="CU242" i="48"/>
  <c r="CT242" i="48"/>
  <c r="CY241" i="48"/>
  <c r="CX241" i="48"/>
  <c r="CW241" i="48"/>
  <c r="CV241" i="48"/>
  <c r="CU241" i="48"/>
  <c r="CT241" i="48"/>
  <c r="CY238" i="48"/>
  <c r="CX238" i="48"/>
  <c r="CW238" i="48"/>
  <c r="CV238" i="48"/>
  <c r="CU238" i="48"/>
  <c r="CT238" i="48"/>
  <c r="CY237" i="48"/>
  <c r="CX237" i="48"/>
  <c r="CW237" i="48"/>
  <c r="CV237" i="48"/>
  <c r="CU237" i="48"/>
  <c r="CT237" i="48"/>
  <c r="CY236" i="48"/>
  <c r="CX236" i="48"/>
  <c r="CW236" i="48"/>
  <c r="CV236" i="48"/>
  <c r="CU236" i="48"/>
  <c r="CT236" i="48"/>
  <c r="CY235" i="48"/>
  <c r="CX235" i="48"/>
  <c r="CW235" i="48"/>
  <c r="CV235" i="48"/>
  <c r="CU235" i="48"/>
  <c r="CT235" i="48"/>
  <c r="CY234" i="48"/>
  <c r="CX234" i="48"/>
  <c r="CW234" i="48"/>
  <c r="CV234" i="48"/>
  <c r="CU234" i="48"/>
  <c r="CT234" i="48"/>
  <c r="CY233" i="48"/>
  <c r="CX233" i="48"/>
  <c r="CW233" i="48"/>
  <c r="CV233" i="48"/>
  <c r="CU233" i="48"/>
  <c r="CT233" i="48"/>
  <c r="CY231" i="48"/>
  <c r="CX231" i="48"/>
  <c r="CW231" i="48"/>
  <c r="CV231" i="48"/>
  <c r="CU231" i="48"/>
  <c r="CT231" i="48"/>
  <c r="CY230" i="48"/>
  <c r="CX230" i="48"/>
  <c r="CW230" i="48"/>
  <c r="CV230" i="48"/>
  <c r="CU230" i="48"/>
  <c r="CT230" i="48"/>
  <c r="CY229" i="48"/>
  <c r="CX229" i="48"/>
  <c r="CW229" i="48"/>
  <c r="CV229" i="48"/>
  <c r="CU229" i="48"/>
  <c r="CT229" i="48"/>
  <c r="CY226" i="48"/>
  <c r="CX226" i="48"/>
  <c r="CW226" i="48"/>
  <c r="CV226" i="48"/>
  <c r="CU226" i="48"/>
  <c r="CT226" i="48"/>
  <c r="CY225" i="48"/>
  <c r="CX225" i="48"/>
  <c r="CW225" i="48"/>
  <c r="CV225" i="48"/>
  <c r="CU225" i="48"/>
  <c r="CT225" i="48"/>
  <c r="CY224" i="48"/>
  <c r="CT224" i="48"/>
  <c r="CY223" i="48"/>
  <c r="CX223" i="48"/>
  <c r="CW223" i="48"/>
  <c r="CV223" i="48"/>
  <c r="CU223" i="48"/>
  <c r="CT223" i="48"/>
  <c r="CY222" i="48"/>
  <c r="CX222" i="48"/>
  <c r="CW222" i="48"/>
  <c r="CV222" i="48"/>
  <c r="CU222" i="48"/>
  <c r="CT222" i="48"/>
  <c r="CY221" i="48"/>
  <c r="CX221" i="48"/>
  <c r="CW221" i="48"/>
  <c r="CV221" i="48"/>
  <c r="CU221" i="48"/>
  <c r="CT221" i="48"/>
  <c r="CY220" i="48"/>
  <c r="CX220" i="48"/>
  <c r="CW220" i="48"/>
  <c r="CV220" i="48"/>
  <c r="CU220" i="48"/>
  <c r="CT220" i="48"/>
  <c r="CY219" i="48"/>
  <c r="CX219" i="48"/>
  <c r="CW219" i="48"/>
  <c r="CV219" i="48"/>
  <c r="CU219" i="48"/>
  <c r="CT219" i="48"/>
  <c r="CY218" i="48"/>
  <c r="CX218" i="48"/>
  <c r="CW218" i="48"/>
  <c r="CV218" i="48"/>
  <c r="CU218" i="48"/>
  <c r="CT218" i="48"/>
  <c r="CY217" i="48"/>
  <c r="CX217" i="48"/>
  <c r="CW217" i="48"/>
  <c r="CV217" i="48"/>
  <c r="CU217" i="48"/>
  <c r="CT217" i="48"/>
  <c r="CY214" i="48"/>
  <c r="CX214" i="48"/>
  <c r="CW214" i="48"/>
  <c r="CV214" i="48"/>
  <c r="CU214" i="48"/>
  <c r="CT214" i="48"/>
  <c r="CY213" i="48"/>
  <c r="CX213" i="48"/>
  <c r="CW213" i="48"/>
  <c r="CV213" i="48"/>
  <c r="CU213" i="48"/>
  <c r="CT213" i="48"/>
  <c r="CY212" i="48"/>
  <c r="CX212" i="48"/>
  <c r="CW212" i="48"/>
  <c r="CV212" i="48"/>
  <c r="CU212" i="48"/>
  <c r="CT212" i="48"/>
  <c r="CY211" i="48"/>
  <c r="CX211" i="48"/>
  <c r="CW211" i="48"/>
  <c r="CV211" i="48"/>
  <c r="CU211" i="48"/>
  <c r="CT211" i="48"/>
  <c r="CY210" i="48"/>
  <c r="CX210" i="48"/>
  <c r="CW210" i="48"/>
  <c r="CV210" i="48"/>
  <c r="CU210" i="48"/>
  <c r="CT210" i="48"/>
  <c r="CY209" i="48"/>
  <c r="CX209" i="48"/>
  <c r="CW209" i="48"/>
  <c r="CV209" i="48"/>
  <c r="CU209" i="48"/>
  <c r="CT209" i="48"/>
  <c r="CW208" i="48"/>
  <c r="CV208" i="48"/>
  <c r="CY207" i="48"/>
  <c r="CX207" i="48"/>
  <c r="CW207" i="48"/>
  <c r="CV207" i="48"/>
  <c r="CU207" i="48"/>
  <c r="CT207" i="48"/>
  <c r="CY206" i="48"/>
  <c r="CX206" i="48"/>
  <c r="CW206" i="48"/>
  <c r="CV206" i="48"/>
  <c r="CU206" i="48"/>
  <c r="CT206" i="48"/>
  <c r="CY205" i="48"/>
  <c r="CX205" i="48"/>
  <c r="CW205" i="48"/>
  <c r="CV205" i="48"/>
  <c r="CU205" i="48"/>
  <c r="CT205" i="48"/>
  <c r="CU203" i="48"/>
  <c r="CY202" i="48"/>
  <c r="CX202" i="48"/>
  <c r="CW202" i="48"/>
  <c r="CV202" i="48"/>
  <c r="CU202" i="48"/>
  <c r="CT202" i="48"/>
  <c r="CY201" i="48"/>
  <c r="CX201" i="48"/>
  <c r="CW201" i="48"/>
  <c r="CV201" i="48"/>
  <c r="CU201" i="48"/>
  <c r="CT201" i="48"/>
  <c r="CY200" i="48"/>
  <c r="CX200" i="48"/>
  <c r="CU200" i="48"/>
  <c r="CY199" i="48"/>
  <c r="CX199" i="48"/>
  <c r="CW199" i="48"/>
  <c r="CV199" i="48"/>
  <c r="CU199" i="48"/>
  <c r="CT199" i="48"/>
  <c r="CY198" i="48"/>
  <c r="CX198" i="48"/>
  <c r="CW198" i="48"/>
  <c r="CV198" i="48"/>
  <c r="CU198" i="48"/>
  <c r="CT198" i="48"/>
  <c r="CY197" i="48"/>
  <c r="CX197" i="48"/>
  <c r="CW197" i="48"/>
  <c r="CV197" i="48"/>
  <c r="CU197" i="48"/>
  <c r="CT197" i="48"/>
  <c r="CY196" i="48"/>
  <c r="CX196" i="48"/>
  <c r="CW196" i="48"/>
  <c r="CV196" i="48"/>
  <c r="CU196" i="48"/>
  <c r="CT196" i="48"/>
  <c r="CY195" i="48"/>
  <c r="CX195" i="48"/>
  <c r="CW195" i="48"/>
  <c r="CV195" i="48"/>
  <c r="CU195" i="48"/>
  <c r="CT195" i="48"/>
  <c r="CY194" i="48"/>
  <c r="CX194" i="48"/>
  <c r="CW194" i="48"/>
  <c r="CV194" i="48"/>
  <c r="CU194" i="48"/>
  <c r="CT194" i="48"/>
  <c r="CY193" i="48"/>
  <c r="CX193" i="48"/>
  <c r="CW193" i="48"/>
  <c r="CV193" i="48"/>
  <c r="CU193" i="48"/>
  <c r="CT193" i="48"/>
  <c r="CX191" i="48"/>
  <c r="CY190" i="48"/>
  <c r="CX190" i="48"/>
  <c r="CW190" i="48"/>
  <c r="CV190" i="48"/>
  <c r="CU190" i="48"/>
  <c r="CT190" i="48"/>
  <c r="CY189" i="48"/>
  <c r="CX189" i="48"/>
  <c r="CW189" i="48"/>
  <c r="CV189" i="48"/>
  <c r="CU189" i="48"/>
  <c r="CT189" i="48"/>
  <c r="CY188" i="48"/>
  <c r="CX188" i="48"/>
  <c r="CW188" i="48"/>
  <c r="CV188" i="48"/>
  <c r="CU188" i="48"/>
  <c r="CT188" i="48"/>
  <c r="CY187" i="48"/>
  <c r="CX187" i="48"/>
  <c r="CW187" i="48"/>
  <c r="CV187" i="48"/>
  <c r="CU187" i="48"/>
  <c r="CT187" i="48"/>
  <c r="CY186" i="48"/>
  <c r="CX186" i="48"/>
  <c r="CW186" i="48"/>
  <c r="CV186" i="48"/>
  <c r="CU186" i="48"/>
  <c r="CT186" i="48"/>
  <c r="CY185" i="48"/>
  <c r="CX185" i="48"/>
  <c r="CW185" i="48"/>
  <c r="CV185" i="48"/>
  <c r="CU185" i="48"/>
  <c r="CT185" i="48"/>
  <c r="CW184" i="48"/>
  <c r="CY183" i="48"/>
  <c r="CX183" i="48"/>
  <c r="CW183" i="48"/>
  <c r="CV183" i="48"/>
  <c r="CU183" i="48"/>
  <c r="CT183" i="48"/>
  <c r="CY182" i="48"/>
  <c r="CX182" i="48"/>
  <c r="CW182" i="48"/>
  <c r="CV182" i="48"/>
  <c r="CU182" i="48"/>
  <c r="CT182" i="48"/>
  <c r="CY181" i="48"/>
  <c r="CX181" i="48"/>
  <c r="CW181" i="48"/>
  <c r="CV181" i="48"/>
  <c r="CU181" i="48"/>
  <c r="CT181" i="48"/>
  <c r="CY179" i="48"/>
  <c r="CY178" i="48"/>
  <c r="CX178" i="48"/>
  <c r="CW178" i="48"/>
  <c r="CV178" i="48"/>
  <c r="CU178" i="48"/>
  <c r="CT178" i="48"/>
  <c r="CY177" i="48"/>
  <c r="CX177" i="48"/>
  <c r="CW177" i="48"/>
  <c r="CV177" i="48"/>
  <c r="CU177" i="48"/>
  <c r="CT177" i="48"/>
  <c r="CY176" i="48"/>
  <c r="CU176" i="48"/>
  <c r="CT176" i="48"/>
  <c r="CY175" i="48"/>
  <c r="CX175" i="48"/>
  <c r="CW175" i="48"/>
  <c r="CV175" i="48"/>
  <c r="CU175" i="48"/>
  <c r="CT175" i="48"/>
  <c r="CY174" i="48"/>
  <c r="CX174" i="48"/>
  <c r="CW174" i="48"/>
  <c r="CV174" i="48"/>
  <c r="CU174" i="48"/>
  <c r="CT174" i="48"/>
  <c r="CY173" i="48"/>
  <c r="CX173" i="48"/>
  <c r="CW173" i="48"/>
  <c r="CV173" i="48"/>
  <c r="CU173" i="48"/>
  <c r="CT173" i="48"/>
  <c r="CY172" i="48"/>
  <c r="CX172" i="48"/>
  <c r="CW172" i="48"/>
  <c r="CV172" i="48"/>
  <c r="CU172" i="48"/>
  <c r="CT172" i="48"/>
  <c r="CY171" i="48"/>
  <c r="CX171" i="48"/>
  <c r="CW171" i="48"/>
  <c r="CV171" i="48"/>
  <c r="CU171" i="48"/>
  <c r="CT171" i="48"/>
  <c r="CY170" i="48"/>
  <c r="CX170" i="48"/>
  <c r="CW170" i="48"/>
  <c r="CV170" i="48"/>
  <c r="CU170" i="48"/>
  <c r="CT170" i="48"/>
  <c r="CY169" i="48"/>
  <c r="CX169" i="48"/>
  <c r="CW169" i="48"/>
  <c r="CV169" i="48"/>
  <c r="CU169" i="48"/>
  <c r="CT169" i="48"/>
  <c r="CY166" i="48"/>
  <c r="CX166" i="48"/>
  <c r="CW166" i="48"/>
  <c r="CV166" i="48"/>
  <c r="CU166" i="48"/>
  <c r="CT166" i="48"/>
  <c r="CY165" i="48"/>
  <c r="CX165" i="48"/>
  <c r="CW165" i="48"/>
  <c r="CV165" i="48"/>
  <c r="CU165" i="48"/>
  <c r="CT165" i="48"/>
  <c r="CY164" i="48"/>
  <c r="CX164" i="48"/>
  <c r="CW164" i="48"/>
  <c r="CV164" i="48"/>
  <c r="CU164" i="48"/>
  <c r="CT164" i="48"/>
  <c r="CY163" i="48"/>
  <c r="CX163" i="48"/>
  <c r="CW163" i="48"/>
  <c r="CV163" i="48"/>
  <c r="CU163" i="48"/>
  <c r="CT163" i="48"/>
  <c r="CY162" i="48"/>
  <c r="CX162" i="48"/>
  <c r="CW162" i="48"/>
  <c r="CV162" i="48"/>
  <c r="CU162" i="48"/>
  <c r="CT162" i="48"/>
  <c r="CY161" i="48"/>
  <c r="CX161" i="48"/>
  <c r="CW161" i="48"/>
  <c r="CV161" i="48"/>
  <c r="CU161" i="48"/>
  <c r="CT161" i="48"/>
  <c r="CW160" i="48"/>
  <c r="CV160" i="48"/>
  <c r="CY159" i="48"/>
  <c r="CX159" i="48"/>
  <c r="CW159" i="48"/>
  <c r="CV159" i="48"/>
  <c r="CU159" i="48"/>
  <c r="CT159" i="48"/>
  <c r="CY158" i="48"/>
  <c r="CX158" i="48"/>
  <c r="CW158" i="48"/>
  <c r="CV158" i="48"/>
  <c r="CU158" i="48"/>
  <c r="CT158" i="48"/>
  <c r="CY157" i="48"/>
  <c r="CX157" i="48"/>
  <c r="CW157" i="48"/>
  <c r="CV157" i="48"/>
  <c r="CU157" i="48"/>
  <c r="CT157" i="48"/>
  <c r="CY154" i="48"/>
  <c r="CX154" i="48"/>
  <c r="CW154" i="48"/>
  <c r="CV154" i="48"/>
  <c r="CU154" i="48"/>
  <c r="CT154" i="48"/>
  <c r="CY153" i="48"/>
  <c r="CX153" i="48"/>
  <c r="CW153" i="48"/>
  <c r="CV153" i="48"/>
  <c r="CU153" i="48"/>
  <c r="CT153" i="48"/>
  <c r="CY152" i="48"/>
  <c r="CX152" i="48"/>
  <c r="CU152" i="48"/>
  <c r="CY151" i="48"/>
  <c r="CX151" i="48"/>
  <c r="CW151" i="48"/>
  <c r="CV151" i="48"/>
  <c r="CU151" i="48"/>
  <c r="CT151" i="48"/>
  <c r="CY150" i="48"/>
  <c r="CX150" i="48"/>
  <c r="CW150" i="48"/>
  <c r="CV150" i="48"/>
  <c r="CU150" i="48"/>
  <c r="CT150" i="48"/>
  <c r="CY149" i="48"/>
  <c r="CX149" i="48"/>
  <c r="CW149" i="48"/>
  <c r="CV149" i="48"/>
  <c r="CU149" i="48"/>
  <c r="CT149" i="48"/>
  <c r="CY148" i="48"/>
  <c r="CX148" i="48"/>
  <c r="CW148" i="48"/>
  <c r="CV148" i="48"/>
  <c r="CU148" i="48"/>
  <c r="CT148" i="48"/>
  <c r="CY147" i="48"/>
  <c r="CX147" i="48"/>
  <c r="CW147" i="48"/>
  <c r="CV147" i="48"/>
  <c r="CU147" i="48"/>
  <c r="CT147" i="48"/>
  <c r="CY146" i="48"/>
  <c r="CX146" i="48"/>
  <c r="CW146" i="48"/>
  <c r="CV146" i="48"/>
  <c r="CU146" i="48"/>
  <c r="CT146" i="48"/>
  <c r="CY145" i="48"/>
  <c r="CX145" i="48"/>
  <c r="CW145" i="48"/>
  <c r="CV145" i="48"/>
  <c r="CU145" i="48"/>
  <c r="CT145" i="48"/>
  <c r="CU143" i="48"/>
  <c r="CY142" i="48"/>
  <c r="CX142" i="48"/>
  <c r="CW142" i="48"/>
  <c r="CV142" i="48"/>
  <c r="CU142" i="48"/>
  <c r="CT142" i="48"/>
  <c r="CY141" i="48"/>
  <c r="CX141" i="48"/>
  <c r="CW141" i="48"/>
  <c r="CV141" i="48"/>
  <c r="CU141" i="48"/>
  <c r="CT141" i="48"/>
  <c r="CY140" i="48"/>
  <c r="CX140" i="48"/>
  <c r="CW140" i="48"/>
  <c r="CV140" i="48"/>
  <c r="CU140" i="48"/>
  <c r="CT140" i="48"/>
  <c r="CY139" i="48"/>
  <c r="CX139" i="48"/>
  <c r="CW139" i="48"/>
  <c r="CV139" i="48"/>
  <c r="CU139" i="48"/>
  <c r="CT139" i="48"/>
  <c r="CY138" i="48"/>
  <c r="CX138" i="48"/>
  <c r="CW138" i="48"/>
  <c r="CV138" i="48"/>
  <c r="CU138" i="48"/>
  <c r="CT138" i="48"/>
  <c r="CY137" i="48"/>
  <c r="CX137" i="48"/>
  <c r="CW137" i="48"/>
  <c r="CV137" i="48"/>
  <c r="CU137" i="48"/>
  <c r="CT137" i="48"/>
  <c r="CW136" i="48"/>
  <c r="CV136" i="48"/>
  <c r="CY135" i="48"/>
  <c r="CX135" i="48"/>
  <c r="CW135" i="48"/>
  <c r="CV135" i="48"/>
  <c r="CU135" i="48"/>
  <c r="CT135" i="48"/>
  <c r="CY134" i="48"/>
  <c r="CX134" i="48"/>
  <c r="CW134" i="48"/>
  <c r="CV134" i="48"/>
  <c r="CU134" i="48"/>
  <c r="CT134" i="48"/>
  <c r="CY133" i="48"/>
  <c r="CX133" i="48"/>
  <c r="CW133" i="48"/>
  <c r="CV133" i="48"/>
  <c r="CU133" i="48"/>
  <c r="CT133" i="48"/>
  <c r="CW131" i="48"/>
  <c r="CY130" i="48"/>
  <c r="CX130" i="48"/>
  <c r="CW130" i="48"/>
  <c r="CV130" i="48"/>
  <c r="CU130" i="48"/>
  <c r="CT130" i="48"/>
  <c r="CY129" i="48"/>
  <c r="CX129" i="48"/>
  <c r="CW129" i="48"/>
  <c r="CV129" i="48"/>
  <c r="CU129" i="48"/>
  <c r="CT129" i="48"/>
  <c r="CY128" i="48"/>
  <c r="CX128" i="48"/>
  <c r="CU128" i="48"/>
  <c r="CT128" i="48"/>
  <c r="CY127" i="48"/>
  <c r="CX127" i="48"/>
  <c r="CW127" i="48"/>
  <c r="CV127" i="48"/>
  <c r="CU127" i="48"/>
  <c r="CT127" i="48"/>
  <c r="CY126" i="48"/>
  <c r="CX126" i="48"/>
  <c r="CW126" i="48"/>
  <c r="CV126" i="48"/>
  <c r="CU126" i="48"/>
  <c r="CT126" i="48"/>
  <c r="CY125" i="48"/>
  <c r="CX125" i="48"/>
  <c r="CW125" i="48"/>
  <c r="CV125" i="48"/>
  <c r="CU125" i="48"/>
  <c r="CT125" i="48"/>
  <c r="CY124" i="48"/>
  <c r="CX124" i="48"/>
  <c r="CW124" i="48"/>
  <c r="CV124" i="48"/>
  <c r="CU124" i="48"/>
  <c r="CT124" i="48"/>
  <c r="CY123" i="48"/>
  <c r="CX123" i="48"/>
  <c r="CW123" i="48"/>
  <c r="CV123" i="48"/>
  <c r="CU123" i="48"/>
  <c r="CT123" i="48"/>
  <c r="CY122" i="48"/>
  <c r="CX122" i="48"/>
  <c r="CW122" i="48"/>
  <c r="CV122" i="48"/>
  <c r="CU122" i="48"/>
  <c r="CT122" i="48"/>
  <c r="CY121" i="48"/>
  <c r="CX121" i="48"/>
  <c r="CW121" i="48"/>
  <c r="CV121" i="48"/>
  <c r="CU121" i="48"/>
  <c r="CT121" i="48"/>
  <c r="CY118" i="48"/>
  <c r="CX118" i="48"/>
  <c r="CW118" i="48"/>
  <c r="CV118" i="48"/>
  <c r="CU118" i="48"/>
  <c r="CT118" i="48"/>
  <c r="CY117" i="48"/>
  <c r="CX117" i="48"/>
  <c r="CW117" i="48"/>
  <c r="CV117" i="48"/>
  <c r="CU117" i="48"/>
  <c r="CT117" i="48"/>
  <c r="CY116" i="48"/>
  <c r="CX116" i="48"/>
  <c r="CW116" i="48"/>
  <c r="CV116" i="48"/>
  <c r="CU116" i="48"/>
  <c r="CT116" i="48"/>
  <c r="CY115" i="48"/>
  <c r="CX115" i="48"/>
  <c r="CW115" i="48"/>
  <c r="CV115" i="48"/>
  <c r="CU115" i="48"/>
  <c r="CT115" i="48"/>
  <c r="CY114" i="48"/>
  <c r="CX114" i="48"/>
  <c r="CW114" i="48"/>
  <c r="CV114" i="48"/>
  <c r="CU114" i="48"/>
  <c r="CT114" i="48"/>
  <c r="CY113" i="48"/>
  <c r="CX113" i="48"/>
  <c r="CW113" i="48"/>
  <c r="CV113" i="48"/>
  <c r="CU113" i="48"/>
  <c r="CT113" i="48"/>
  <c r="CW112" i="48"/>
  <c r="CV112" i="48"/>
  <c r="CY111" i="48"/>
  <c r="CX111" i="48"/>
  <c r="CW111" i="48"/>
  <c r="CV111" i="48"/>
  <c r="CU111" i="48"/>
  <c r="CT111" i="48"/>
  <c r="CY110" i="48"/>
  <c r="CX110" i="48"/>
  <c r="CW110" i="48"/>
  <c r="CV110" i="48"/>
  <c r="CU110" i="48"/>
  <c r="CT110" i="48"/>
  <c r="CY109" i="48"/>
  <c r="CX109" i="48"/>
  <c r="CW109" i="48"/>
  <c r="CV109" i="48"/>
  <c r="CU109" i="48"/>
  <c r="CT109" i="48"/>
  <c r="CY106" i="48"/>
  <c r="CX106" i="48"/>
  <c r="CW106" i="48"/>
  <c r="CV106" i="48"/>
  <c r="CU106" i="48"/>
  <c r="CT106" i="48"/>
  <c r="CY105" i="48"/>
  <c r="CX105" i="48"/>
  <c r="CW105" i="48"/>
  <c r="CV105" i="48"/>
  <c r="CU105" i="48"/>
  <c r="CT105" i="48"/>
  <c r="CY104" i="48"/>
  <c r="CX104" i="48"/>
  <c r="CW104" i="48"/>
  <c r="CU104" i="48"/>
  <c r="CT104" i="48"/>
  <c r="CY103" i="48"/>
  <c r="CX103" i="48"/>
  <c r="CW103" i="48"/>
  <c r="CV103" i="48"/>
  <c r="CU103" i="48"/>
  <c r="CT103" i="48"/>
  <c r="CY102" i="48"/>
  <c r="CX102" i="48"/>
  <c r="CW102" i="48"/>
  <c r="CV102" i="48"/>
  <c r="CU102" i="48"/>
  <c r="CT102" i="48"/>
  <c r="CY101" i="48"/>
  <c r="CX101" i="48"/>
  <c r="CW101" i="48"/>
  <c r="CV101" i="48"/>
  <c r="CU101" i="48"/>
  <c r="CT101" i="48"/>
  <c r="CY100" i="48"/>
  <c r="CX100" i="48"/>
  <c r="CW100" i="48"/>
  <c r="CV100" i="48"/>
  <c r="CU100" i="48"/>
  <c r="CT100" i="48"/>
  <c r="CY99" i="48"/>
  <c r="CX99" i="48"/>
  <c r="CW99" i="48"/>
  <c r="CV99" i="48"/>
  <c r="CU99" i="48"/>
  <c r="CT99" i="48"/>
  <c r="CY98" i="48"/>
  <c r="CX98" i="48"/>
  <c r="CW98" i="48"/>
  <c r="CV98" i="48"/>
  <c r="CU98" i="48"/>
  <c r="CT98" i="48"/>
  <c r="CY97" i="48"/>
  <c r="CX97" i="48"/>
  <c r="CW97" i="48"/>
  <c r="CV97" i="48"/>
  <c r="CU97" i="48"/>
  <c r="CT97" i="48"/>
  <c r="CT96" i="48"/>
  <c r="CW95" i="48"/>
  <c r="CY94" i="48"/>
  <c r="CX94" i="48"/>
  <c r="CW94" i="48"/>
  <c r="CV94" i="48"/>
  <c r="CU94" i="48"/>
  <c r="CT94" i="48"/>
  <c r="CY93" i="48"/>
  <c r="CX93" i="48"/>
  <c r="CW93" i="48"/>
  <c r="CV93" i="48"/>
  <c r="CU93" i="48"/>
  <c r="CT93" i="48"/>
  <c r="CY92" i="48"/>
  <c r="CX92" i="48"/>
  <c r="CW92" i="48"/>
  <c r="CV92" i="48"/>
  <c r="CU92" i="48"/>
  <c r="CT92" i="48"/>
  <c r="CY91" i="48"/>
  <c r="CX91" i="48"/>
  <c r="CW91" i="48"/>
  <c r="CV91" i="48"/>
  <c r="CU91" i="48"/>
  <c r="CT91" i="48"/>
  <c r="CY90" i="48"/>
  <c r="CX90" i="48"/>
  <c r="CW90" i="48"/>
  <c r="CV90" i="48"/>
  <c r="CU90" i="48"/>
  <c r="CT90" i="48"/>
  <c r="CY89" i="48"/>
  <c r="CX89" i="48"/>
  <c r="CW89" i="48"/>
  <c r="CV89" i="48"/>
  <c r="CU89" i="48"/>
  <c r="CT89" i="48"/>
  <c r="CX88" i="48"/>
  <c r="CW88" i="48"/>
  <c r="CV88" i="48"/>
  <c r="CT88" i="48"/>
  <c r="CY87" i="48"/>
  <c r="CX87" i="48"/>
  <c r="CW87" i="48"/>
  <c r="CV87" i="48"/>
  <c r="CU87" i="48"/>
  <c r="CT87" i="48"/>
  <c r="CY86" i="48"/>
  <c r="CX86" i="48"/>
  <c r="CW86" i="48"/>
  <c r="CV86" i="48"/>
  <c r="CU86" i="48"/>
  <c r="CT86" i="48"/>
  <c r="CY85" i="48"/>
  <c r="CX85" i="48"/>
  <c r="CW85" i="48"/>
  <c r="CV85" i="48"/>
  <c r="CU85" i="48"/>
  <c r="CT85" i="48"/>
  <c r="CT84" i="48"/>
  <c r="CY82" i="48"/>
  <c r="CX82" i="48"/>
  <c r="CW82" i="48"/>
  <c r="CV82" i="48"/>
  <c r="CU82" i="48"/>
  <c r="CT82" i="48"/>
  <c r="CY81" i="48"/>
  <c r="CX81" i="48"/>
  <c r="CW81" i="48"/>
  <c r="CV81" i="48"/>
  <c r="CU81" i="48"/>
  <c r="CT81" i="48"/>
  <c r="CY80" i="48"/>
  <c r="CW80" i="48"/>
  <c r="CV80" i="48"/>
  <c r="CU80" i="48"/>
  <c r="CY79" i="48"/>
  <c r="CX79" i="48"/>
  <c r="CW79" i="48"/>
  <c r="CV79" i="48"/>
  <c r="CU79" i="48"/>
  <c r="CT79" i="48"/>
  <c r="CY78" i="48"/>
  <c r="CX78" i="48"/>
  <c r="CW78" i="48"/>
  <c r="CV78" i="48"/>
  <c r="CU78" i="48"/>
  <c r="CT78" i="48"/>
  <c r="CY77" i="48"/>
  <c r="CX77" i="48"/>
  <c r="CW77" i="48"/>
  <c r="CV77" i="48"/>
  <c r="CU77" i="48"/>
  <c r="CT77" i="48"/>
  <c r="CY76" i="48"/>
  <c r="CX76" i="48"/>
  <c r="CW76" i="48"/>
  <c r="CV76" i="48"/>
  <c r="CU76" i="48"/>
  <c r="CT76" i="48"/>
  <c r="CY75" i="48"/>
  <c r="CX75" i="48"/>
  <c r="CW75" i="48"/>
  <c r="CV75" i="48"/>
  <c r="CU75" i="48"/>
  <c r="CT75" i="48"/>
  <c r="CY74" i="48"/>
  <c r="CX74" i="48"/>
  <c r="CW74" i="48"/>
  <c r="CV74" i="48"/>
  <c r="CU74" i="48"/>
  <c r="CT74" i="48"/>
  <c r="CY73" i="48"/>
  <c r="CX73" i="48"/>
  <c r="CW73" i="48"/>
  <c r="CV73" i="48"/>
  <c r="CU73" i="48"/>
  <c r="CT73" i="48"/>
  <c r="CY72" i="48"/>
  <c r="CU71" i="48"/>
  <c r="CY70" i="48"/>
  <c r="CX70" i="48"/>
  <c r="CW70" i="48"/>
  <c r="CV70" i="48"/>
  <c r="CU70" i="48"/>
  <c r="CT70" i="48"/>
  <c r="CY69" i="48"/>
  <c r="CX69" i="48"/>
  <c r="CW69" i="48"/>
  <c r="CV69" i="48"/>
  <c r="CU69" i="48"/>
  <c r="CT69" i="48"/>
  <c r="CY68" i="48"/>
  <c r="CX68" i="48"/>
  <c r="CW68" i="48"/>
  <c r="CV68" i="48"/>
  <c r="CU68" i="48"/>
  <c r="CT68" i="48"/>
  <c r="CY67" i="48"/>
  <c r="CX67" i="48"/>
  <c r="CW67" i="48"/>
  <c r="CV67" i="48"/>
  <c r="CU67" i="48"/>
  <c r="CT67" i="48"/>
  <c r="CY66" i="48"/>
  <c r="CX66" i="48"/>
  <c r="CW66" i="48"/>
  <c r="CV66" i="48"/>
  <c r="CU66" i="48"/>
  <c r="CT66" i="48"/>
  <c r="CY65" i="48"/>
  <c r="CX65" i="48"/>
  <c r="CW65" i="48"/>
  <c r="CV65" i="48"/>
  <c r="CU65" i="48"/>
  <c r="CT65" i="48"/>
  <c r="CY64" i="48"/>
  <c r="CW64" i="48"/>
  <c r="CV64" i="48"/>
  <c r="CU64" i="48"/>
  <c r="CY63" i="48"/>
  <c r="CX63" i="48"/>
  <c r="CW63" i="48"/>
  <c r="CV63" i="48"/>
  <c r="CU63" i="48"/>
  <c r="CT63" i="48"/>
  <c r="CY62" i="48"/>
  <c r="CX62" i="48"/>
  <c r="CW62" i="48"/>
  <c r="CV62" i="48"/>
  <c r="CU62" i="48"/>
  <c r="CT62" i="48"/>
  <c r="CY61" i="48"/>
  <c r="CX61" i="48"/>
  <c r="CW61" i="48"/>
  <c r="CV61" i="48"/>
  <c r="CU61" i="48"/>
  <c r="CT61" i="48"/>
  <c r="CY60" i="48"/>
  <c r="CT60" i="48"/>
  <c r="CY58" i="48"/>
  <c r="CX58" i="48"/>
  <c r="CW58" i="48"/>
  <c r="CV58" i="48"/>
  <c r="CU58" i="48"/>
  <c r="CT58" i="48"/>
  <c r="CY57" i="48"/>
  <c r="CX57" i="48"/>
  <c r="CW57" i="48"/>
  <c r="CV57" i="48"/>
  <c r="CU57" i="48"/>
  <c r="CT57" i="48"/>
  <c r="CY56" i="48"/>
  <c r="CX56" i="48"/>
  <c r="CW56" i="48"/>
  <c r="CV56" i="48"/>
  <c r="CU56" i="48"/>
  <c r="CT56" i="48"/>
  <c r="CY55" i="48"/>
  <c r="CX55" i="48"/>
  <c r="CW55" i="48"/>
  <c r="CV55" i="48"/>
  <c r="CU55" i="48"/>
  <c r="CT55" i="48"/>
  <c r="CY54" i="48"/>
  <c r="CX54" i="48"/>
  <c r="CW54" i="48"/>
  <c r="CV54" i="48"/>
  <c r="CU54" i="48"/>
  <c r="CT54" i="48"/>
  <c r="CY53" i="48"/>
  <c r="CX53" i="48"/>
  <c r="CW53" i="48"/>
  <c r="CV53" i="48"/>
  <c r="CU53" i="48"/>
  <c r="CT53" i="48"/>
  <c r="CY52" i="48"/>
  <c r="CX52" i="48"/>
  <c r="CW52" i="48"/>
  <c r="CV52" i="48"/>
  <c r="CU52" i="48"/>
  <c r="CT52" i="48"/>
  <c r="CY51" i="48"/>
  <c r="CX51" i="48"/>
  <c r="CW51" i="48"/>
  <c r="CV51" i="48"/>
  <c r="CU51" i="48"/>
  <c r="CT51" i="48"/>
  <c r="CY50" i="48"/>
  <c r="CX50" i="48"/>
  <c r="CW50" i="48"/>
  <c r="CV50" i="48"/>
  <c r="CU50" i="48"/>
  <c r="CT50" i="48"/>
  <c r="CY49" i="48"/>
  <c r="CX49" i="48"/>
  <c r="CW49" i="48"/>
  <c r="CV49" i="48"/>
  <c r="CU49" i="48"/>
  <c r="CT49" i="48"/>
  <c r="CY48" i="48"/>
  <c r="CT48" i="48"/>
  <c r="CW47" i="48"/>
  <c r="CY46" i="48"/>
  <c r="CX46" i="48"/>
  <c r="CW46" i="48"/>
  <c r="CV46" i="48"/>
  <c r="CU46" i="48"/>
  <c r="CT46" i="48"/>
  <c r="CY45" i="48"/>
  <c r="CX45" i="48"/>
  <c r="CW45" i="48"/>
  <c r="CV45" i="48"/>
  <c r="CU45" i="48"/>
  <c r="CT45" i="48"/>
  <c r="CY44" i="48"/>
  <c r="CX44" i="48"/>
  <c r="CW44" i="48"/>
  <c r="CV44" i="48"/>
  <c r="CU44" i="48"/>
  <c r="CT44" i="48"/>
  <c r="CY43" i="48"/>
  <c r="CX43" i="48"/>
  <c r="CW43" i="48"/>
  <c r="CV43" i="48"/>
  <c r="CU43" i="48"/>
  <c r="CT43" i="48"/>
  <c r="CY42" i="48"/>
  <c r="CX42" i="48"/>
  <c r="CW42" i="48"/>
  <c r="CV42" i="48"/>
  <c r="CU42" i="48"/>
  <c r="CT42" i="48"/>
  <c r="CY41" i="48"/>
  <c r="CX41" i="48"/>
  <c r="CW41" i="48"/>
  <c r="CV41" i="48"/>
  <c r="CU41" i="48"/>
  <c r="CT41" i="48"/>
  <c r="CY40" i="48"/>
  <c r="CX40" i="48"/>
  <c r="CW40" i="48"/>
  <c r="CV40" i="48"/>
  <c r="CU40" i="48"/>
  <c r="CT40" i="48"/>
  <c r="CY39" i="48"/>
  <c r="CX39" i="48"/>
  <c r="CW39" i="48"/>
  <c r="CV39" i="48"/>
  <c r="CU39" i="48"/>
  <c r="CT39" i="48"/>
  <c r="CY38" i="48"/>
  <c r="CX38" i="48"/>
  <c r="CW38" i="48"/>
  <c r="CV38" i="48"/>
  <c r="CU38" i="48"/>
  <c r="CT38" i="48"/>
  <c r="CY37" i="48"/>
  <c r="CX37" i="48"/>
  <c r="CW37" i="48"/>
  <c r="CV37" i="48"/>
  <c r="CU37" i="48"/>
  <c r="CT37" i="48"/>
  <c r="CY36" i="48"/>
  <c r="CT36" i="48"/>
  <c r="CY34" i="48"/>
  <c r="CX34" i="48"/>
  <c r="CW34" i="48"/>
  <c r="CV34" i="48"/>
  <c r="CU34" i="48"/>
  <c r="CT34" i="48"/>
  <c r="CY33" i="48"/>
  <c r="CX33" i="48"/>
  <c r="CW33" i="48"/>
  <c r="CV33" i="48"/>
  <c r="CU33" i="48"/>
  <c r="CT33" i="48"/>
  <c r="CY32" i="48"/>
  <c r="CX32" i="48"/>
  <c r="CW32" i="48"/>
  <c r="CV32" i="48"/>
  <c r="CU32" i="48"/>
  <c r="CT32" i="48"/>
  <c r="CY31" i="48"/>
  <c r="CX31" i="48"/>
  <c r="CW31" i="48"/>
  <c r="CV31" i="48"/>
  <c r="CU31" i="48"/>
  <c r="CT31" i="48"/>
  <c r="CY30" i="48"/>
  <c r="CX30" i="48"/>
  <c r="CW30" i="48"/>
  <c r="CV30" i="48"/>
  <c r="CU30" i="48"/>
  <c r="CT30" i="48"/>
  <c r="CY29" i="48"/>
  <c r="CX29" i="48"/>
  <c r="CW29" i="48"/>
  <c r="CV29" i="48"/>
  <c r="CU29" i="48"/>
  <c r="CT29" i="48"/>
  <c r="CY28" i="48"/>
  <c r="CX28" i="48"/>
  <c r="CW28" i="48"/>
  <c r="CV28" i="48"/>
  <c r="CU28" i="48"/>
  <c r="CT28" i="48"/>
  <c r="CY27" i="48"/>
  <c r="CX27" i="48"/>
  <c r="CW27" i="48"/>
  <c r="CV27" i="48"/>
  <c r="CU27" i="48"/>
  <c r="CT27" i="48"/>
  <c r="CY26" i="48"/>
  <c r="CX26" i="48"/>
  <c r="CW26" i="48"/>
  <c r="CV26" i="48"/>
  <c r="CU26" i="48"/>
  <c r="CT26" i="48"/>
  <c r="CY25" i="48"/>
  <c r="CX25" i="48"/>
  <c r="CW25" i="48"/>
  <c r="CV25" i="48"/>
  <c r="CU25" i="48"/>
  <c r="CT25" i="48"/>
  <c r="CY24" i="48"/>
  <c r="CT24" i="48"/>
  <c r="CY22" i="48"/>
  <c r="CX22" i="48"/>
  <c r="CW22" i="48"/>
  <c r="CV22" i="48"/>
  <c r="CU22" i="48"/>
  <c r="CT22" i="48"/>
  <c r="CY21" i="48"/>
  <c r="CX21" i="48"/>
  <c r="CW21" i="48"/>
  <c r="CV21" i="48"/>
  <c r="CU21" i="48"/>
  <c r="CT21" i="48"/>
  <c r="CY20" i="48"/>
  <c r="CX20" i="48"/>
  <c r="CW20" i="48"/>
  <c r="CV20" i="48"/>
  <c r="CU20" i="48"/>
  <c r="CT20" i="48"/>
  <c r="CY19" i="48"/>
  <c r="CX19" i="48"/>
  <c r="CW19" i="48"/>
  <c r="CV19" i="48"/>
  <c r="CU19" i="48"/>
  <c r="CT19" i="48"/>
  <c r="CY18" i="48"/>
  <c r="CX18" i="48"/>
  <c r="CW18" i="48"/>
  <c r="CV18" i="48"/>
  <c r="CU18" i="48"/>
  <c r="CT18" i="48"/>
  <c r="CY17" i="48"/>
  <c r="CX17" i="48"/>
  <c r="CW17" i="48"/>
  <c r="CV17" i="48"/>
  <c r="CU17" i="48"/>
  <c r="CT17" i="48"/>
  <c r="CX47" i="48" l="1"/>
  <c r="CV71" i="48"/>
  <c r="CX95" i="48"/>
  <c r="CX131" i="48"/>
  <c r="CV143" i="48"/>
  <c r="CY191" i="48"/>
  <c r="CV203" i="48"/>
  <c r="CT215" i="48"/>
  <c r="CY311" i="48"/>
  <c r="CX323" i="48"/>
  <c r="CX335" i="48"/>
  <c r="CW347" i="48"/>
  <c r="CV359" i="48"/>
  <c r="CU371" i="48"/>
  <c r="CU383" i="48"/>
  <c r="CT395" i="48"/>
  <c r="CX443" i="48"/>
  <c r="CY467" i="48"/>
  <c r="CY479" i="48"/>
  <c r="CU491" i="48"/>
  <c r="CY47" i="48"/>
  <c r="CW71" i="48"/>
  <c r="CY95" i="48"/>
  <c r="CY131" i="48"/>
  <c r="CW143" i="48"/>
  <c r="CT155" i="48"/>
  <c r="CW203" i="48"/>
  <c r="CU215" i="48"/>
  <c r="CY323" i="48"/>
  <c r="CY335" i="48"/>
  <c r="CX347" i="48"/>
  <c r="CW359" i="48"/>
  <c r="CV371" i="48"/>
  <c r="CV383" i="48"/>
  <c r="CU395" i="48"/>
  <c r="CT407" i="48"/>
  <c r="CT431" i="48"/>
  <c r="CY443" i="48"/>
  <c r="CV491" i="48"/>
  <c r="CT503" i="48"/>
  <c r="CV35" i="48"/>
  <c r="CX71" i="48"/>
  <c r="CT107" i="48"/>
  <c r="CX143" i="48"/>
  <c r="CU155" i="48"/>
  <c r="CX203" i="48"/>
  <c r="CV215" i="48"/>
  <c r="CT227" i="48"/>
  <c r="CT239" i="48"/>
  <c r="CY347" i="48"/>
  <c r="CX359" i="48"/>
  <c r="CW371" i="48"/>
  <c r="CW383" i="48"/>
  <c r="CV395" i="48"/>
  <c r="CU407" i="48"/>
  <c r="CT419" i="48"/>
  <c r="CU431" i="48"/>
  <c r="CY491" i="48"/>
  <c r="CU503" i="48"/>
  <c r="CW35" i="48"/>
  <c r="CY71" i="48"/>
  <c r="CT83" i="48"/>
  <c r="CU107" i="48"/>
  <c r="CY143" i="48"/>
  <c r="CV155" i="48"/>
  <c r="CT167" i="48"/>
  <c r="CY203" i="48"/>
  <c r="CW215" i="48"/>
  <c r="CU227" i="48"/>
  <c r="CU239" i="48"/>
  <c r="CT251" i="48"/>
  <c r="CY359" i="48"/>
  <c r="CX371" i="48"/>
  <c r="CX383" i="48"/>
  <c r="CW395" i="48"/>
  <c r="CV407" i="48"/>
  <c r="CU419" i="48"/>
  <c r="CV431" i="48"/>
  <c r="CT455" i="48"/>
  <c r="CV503" i="48"/>
  <c r="CT59" i="48"/>
  <c r="CU83" i="48"/>
  <c r="CV107" i="48"/>
  <c r="CT119" i="48"/>
  <c r="CW155" i="48"/>
  <c r="CU167" i="48"/>
  <c r="CX215" i="48"/>
  <c r="CV227" i="48"/>
  <c r="CV239" i="48"/>
  <c r="CU251" i="48"/>
  <c r="CT263" i="48"/>
  <c r="CX395" i="48"/>
  <c r="CW407" i="48"/>
  <c r="CV419" i="48"/>
  <c r="CW431" i="48"/>
  <c r="CU455" i="48"/>
  <c r="CY503" i="48"/>
  <c r="CT35" i="48"/>
  <c r="CU35" i="48"/>
  <c r="CU23" i="48"/>
  <c r="CY35" i="48"/>
  <c r="CU59" i="48"/>
  <c r="CV83" i="48"/>
  <c r="CW107" i="48"/>
  <c r="CU119" i="48"/>
  <c r="CX155" i="48"/>
  <c r="CV167" i="48"/>
  <c r="CW227" i="48"/>
  <c r="CW239" i="48"/>
  <c r="CV251" i="48"/>
  <c r="CU263" i="48"/>
  <c r="CT275" i="48"/>
  <c r="CT287" i="48"/>
  <c r="CX407" i="48"/>
  <c r="CW419" i="48"/>
  <c r="CX431" i="48"/>
  <c r="CV455" i="48"/>
  <c r="CV23" i="48"/>
  <c r="CV59" i="48"/>
  <c r="CW83" i="48"/>
  <c r="CX107" i="48"/>
  <c r="CV119" i="48"/>
  <c r="CW167" i="48"/>
  <c r="CT179" i="48"/>
  <c r="CX227" i="48"/>
  <c r="CX239" i="48"/>
  <c r="CW251" i="48"/>
  <c r="CV263" i="48"/>
  <c r="CU275" i="48"/>
  <c r="CU287" i="48"/>
  <c r="CT299" i="48"/>
  <c r="CX419" i="48"/>
  <c r="CX455" i="48"/>
  <c r="CW23" i="48"/>
  <c r="CW59" i="48"/>
  <c r="CX83" i="48"/>
  <c r="CW119" i="48"/>
  <c r="CX167" i="48"/>
  <c r="CU179" i="48"/>
  <c r="CT191" i="48"/>
  <c r="CX251" i="48"/>
  <c r="CW263" i="48"/>
  <c r="CV275" i="48"/>
  <c r="CV287" i="48"/>
  <c r="CU299" i="48"/>
  <c r="CT311" i="48"/>
  <c r="CY455" i="48"/>
  <c r="CX23" i="48"/>
  <c r="CT47" i="48"/>
  <c r="CX59" i="48"/>
  <c r="CT95" i="48"/>
  <c r="CX119" i="48"/>
  <c r="CT131" i="48"/>
  <c r="CV179" i="48"/>
  <c r="CU191" i="48"/>
  <c r="CX263" i="48"/>
  <c r="CW275" i="48"/>
  <c r="CW287" i="48"/>
  <c r="CV299" i="48"/>
  <c r="CU311" i="48"/>
  <c r="CT323" i="48"/>
  <c r="CT335" i="48"/>
  <c r="CT467" i="48"/>
  <c r="CT479" i="48"/>
  <c r="CT23" i="48"/>
  <c r="CU47" i="48"/>
  <c r="CU95" i="48"/>
  <c r="CU131" i="48"/>
  <c r="CW179" i="48"/>
  <c r="CV191" i="48"/>
  <c r="CX275" i="48"/>
  <c r="CX287" i="48"/>
  <c r="CW299" i="48"/>
  <c r="CV311" i="48"/>
  <c r="CU323" i="48"/>
  <c r="CU335" i="48"/>
  <c r="CT347" i="48"/>
  <c r="CT443" i="48"/>
  <c r="CU467" i="48"/>
  <c r="CU479" i="48"/>
  <c r="CU443" i="48"/>
  <c r="CV467" i="48"/>
  <c r="CV479" i="48"/>
  <c r="CY460" i="48"/>
  <c r="CT484" i="48"/>
  <c r="CU224" i="48"/>
  <c r="CY248" i="48"/>
  <c r="CW256" i="48"/>
  <c r="CU272" i="48"/>
  <c r="CY296" i="48"/>
  <c r="CW304" i="48"/>
  <c r="CU320" i="48"/>
  <c r="CY344" i="48"/>
  <c r="CW352" i="48"/>
  <c r="CU368" i="48"/>
  <c r="CY392" i="48"/>
  <c r="CW400" i="48"/>
  <c r="CU416" i="48"/>
  <c r="CT440" i="48"/>
  <c r="CV448" i="48"/>
  <c r="CX464" i="48"/>
  <c r="CX496" i="48"/>
  <c r="CT64" i="48"/>
  <c r="CT72" i="48"/>
  <c r="CX80" i="48"/>
  <c r="CU88" i="48"/>
  <c r="CX112" i="48"/>
  <c r="CV128" i="48"/>
  <c r="CT136" i="48"/>
  <c r="CX160" i="48"/>
  <c r="CV176" i="48"/>
  <c r="CT184" i="48"/>
  <c r="CX208" i="48"/>
  <c r="CV224" i="48"/>
  <c r="CT232" i="48"/>
  <c r="CX256" i="48"/>
  <c r="CV272" i="48"/>
  <c r="CT280" i="48"/>
  <c r="CX304" i="48"/>
  <c r="CV320" i="48"/>
  <c r="CT328" i="48"/>
  <c r="CX352" i="48"/>
  <c r="CV368" i="48"/>
  <c r="CT376" i="48"/>
  <c r="CX400" i="48"/>
  <c r="CV416" i="48"/>
  <c r="CT424" i="48"/>
  <c r="CU440" i="48"/>
  <c r="CX448" i="48"/>
  <c r="CY464" i="48"/>
  <c r="CY496" i="48"/>
  <c r="CY112" i="48"/>
  <c r="CU136" i="48"/>
  <c r="CY160" i="48"/>
  <c r="CW176" i="48"/>
  <c r="CU184" i="48"/>
  <c r="CY208" i="48"/>
  <c r="CW224" i="48"/>
  <c r="CU232" i="48"/>
  <c r="CY256" i="48"/>
  <c r="CW272" i="48"/>
  <c r="CU280" i="48"/>
  <c r="CY304" i="48"/>
  <c r="CW320" i="48"/>
  <c r="CU328" i="48"/>
  <c r="CY352" i="48"/>
  <c r="CW368" i="48"/>
  <c r="CU376" i="48"/>
  <c r="CY400" i="48"/>
  <c r="CW416" i="48"/>
  <c r="CU424" i="48"/>
  <c r="CV440" i="48"/>
  <c r="CY448" i="48"/>
  <c r="CT472" i="48"/>
  <c r="CT152" i="48"/>
  <c r="CV184" i="48"/>
  <c r="CT200" i="48"/>
  <c r="CV232" i="48"/>
  <c r="CT248" i="48"/>
  <c r="CX272" i="48"/>
  <c r="CV280" i="48"/>
  <c r="CT296" i="48"/>
  <c r="CX320" i="48"/>
  <c r="CV328" i="48"/>
  <c r="CT344" i="48"/>
  <c r="CX368" i="48"/>
  <c r="CV376" i="48"/>
  <c r="CT392" i="48"/>
  <c r="CX416" i="48"/>
  <c r="CV424" i="48"/>
  <c r="CW440" i="48"/>
  <c r="CU472" i="48"/>
  <c r="CT488" i="48"/>
  <c r="CW232" i="48"/>
  <c r="CU248" i="48"/>
  <c r="CW280" i="48"/>
  <c r="CU296" i="48"/>
  <c r="CW328" i="48"/>
  <c r="CU344" i="48"/>
  <c r="CW376" i="48"/>
  <c r="CU392" i="48"/>
  <c r="CW424" i="48"/>
  <c r="CX440" i="48"/>
  <c r="CV472" i="48"/>
  <c r="CU488" i="48"/>
  <c r="CT112" i="48"/>
  <c r="CX136" i="48"/>
  <c r="CV152" i="48"/>
  <c r="CT160" i="48"/>
  <c r="CX184" i="48"/>
  <c r="CV200" i="48"/>
  <c r="CT208" i="48"/>
  <c r="CX232" i="48"/>
  <c r="CV248" i="48"/>
  <c r="CT256" i="48"/>
  <c r="CX280" i="48"/>
  <c r="CV296" i="48"/>
  <c r="CT304" i="48"/>
  <c r="CX328" i="48"/>
  <c r="CV344" i="48"/>
  <c r="CT352" i="48"/>
  <c r="CX376" i="48"/>
  <c r="CV392" i="48"/>
  <c r="CT400" i="48"/>
  <c r="CX424" i="48"/>
  <c r="CT464" i="48"/>
  <c r="CX472" i="48"/>
  <c r="CV488" i="48"/>
  <c r="CT496" i="48"/>
  <c r="CT448" i="48"/>
  <c r="CU464" i="48"/>
  <c r="CY472" i="48"/>
  <c r="CX488" i="48"/>
  <c r="CU496" i="48"/>
  <c r="CX477" i="48"/>
  <c r="CT477" i="48"/>
  <c r="CU477" i="48"/>
  <c r="CW483" i="48"/>
  <c r="CW489" i="48"/>
  <c r="CW491" i="48"/>
  <c r="CW495" i="48"/>
  <c r="CW497" i="48"/>
  <c r="CW501" i="48"/>
  <c r="CW503" i="48"/>
  <c r="CT108" i="48"/>
  <c r="CT120" i="48"/>
  <c r="CT132" i="48"/>
  <c r="CT144" i="48"/>
  <c r="CT156" i="48"/>
  <c r="CT168" i="48"/>
  <c r="CT180" i="48"/>
  <c r="CT192" i="48"/>
  <c r="CT204" i="48"/>
  <c r="CT216" i="48"/>
  <c r="CT228" i="48"/>
  <c r="CT240" i="48"/>
  <c r="CT252" i="48"/>
  <c r="CT264" i="48"/>
  <c r="CT276" i="48"/>
  <c r="CT288" i="48"/>
  <c r="CT300" i="48"/>
  <c r="CT312" i="48"/>
  <c r="CT324" i="48"/>
  <c r="CT336" i="48"/>
  <c r="CT348" i="48"/>
  <c r="CT360" i="48"/>
  <c r="CT372" i="48"/>
  <c r="CT384" i="48"/>
  <c r="CT396" i="48"/>
  <c r="CT408" i="48"/>
  <c r="CT420" i="48"/>
  <c r="CT432" i="48"/>
  <c r="CT444" i="48"/>
  <c r="CT456" i="48"/>
  <c r="CT468" i="48"/>
  <c r="CT480" i="48"/>
  <c r="CT492" i="48"/>
  <c r="CU72" i="48"/>
  <c r="CU120" i="48"/>
  <c r="CU168" i="48"/>
  <c r="CU180" i="48"/>
  <c r="CU192" i="48"/>
  <c r="CU204" i="48"/>
  <c r="CU216" i="48"/>
  <c r="CU228" i="48"/>
  <c r="CU240" i="48"/>
  <c r="CU252" i="48"/>
  <c r="CU264" i="48"/>
  <c r="CU276" i="48"/>
  <c r="CU288" i="48"/>
  <c r="CU300" i="48"/>
  <c r="CU312" i="48"/>
  <c r="CU324" i="48"/>
  <c r="CU336" i="48"/>
  <c r="CU348" i="48"/>
  <c r="CU360" i="48"/>
  <c r="CU372" i="48"/>
  <c r="CU384" i="48"/>
  <c r="CU396" i="48"/>
  <c r="CU408" i="48"/>
  <c r="CU420" i="48"/>
  <c r="CU432" i="48"/>
  <c r="CU444" i="48"/>
  <c r="CU456" i="48"/>
  <c r="CU468" i="48"/>
  <c r="CU480" i="48"/>
  <c r="CU492" i="48"/>
  <c r="CU84" i="48"/>
  <c r="CV36" i="48"/>
  <c r="CV60" i="48"/>
  <c r="CV72" i="48"/>
  <c r="CV96" i="48"/>
  <c r="CV108" i="48"/>
  <c r="CV120" i="48"/>
  <c r="CV132" i="48"/>
  <c r="CV144" i="48"/>
  <c r="CV156" i="48"/>
  <c r="CV168" i="48"/>
  <c r="CV180" i="48"/>
  <c r="CV192" i="48"/>
  <c r="CV204" i="48"/>
  <c r="CV216" i="48"/>
  <c r="CV228" i="48"/>
  <c r="CV240" i="48"/>
  <c r="CV252" i="48"/>
  <c r="CV264" i="48"/>
  <c r="CV276" i="48"/>
  <c r="CV288" i="48"/>
  <c r="CV300" i="48"/>
  <c r="CV312" i="48"/>
  <c r="CV324" i="48"/>
  <c r="CV336" i="48"/>
  <c r="CV348" i="48"/>
  <c r="CV360" i="48"/>
  <c r="CV372" i="48"/>
  <c r="CV384" i="48"/>
  <c r="CV396" i="48"/>
  <c r="CV408" i="48"/>
  <c r="CV420" i="48"/>
  <c r="CV432" i="48"/>
  <c r="CV444" i="48"/>
  <c r="CV456" i="48"/>
  <c r="CV468" i="48"/>
  <c r="CV480" i="48"/>
  <c r="CV492" i="48"/>
  <c r="CU36" i="48"/>
  <c r="CU48" i="48"/>
  <c r="CU96" i="48"/>
  <c r="CU108" i="48"/>
  <c r="CU132" i="48"/>
  <c r="CU144" i="48"/>
  <c r="CU156" i="48"/>
  <c r="CV24" i="48"/>
  <c r="CV48" i="48"/>
  <c r="CV84" i="48"/>
  <c r="CW24" i="48"/>
  <c r="CW36" i="48"/>
  <c r="CW48" i="48"/>
  <c r="CW60" i="48"/>
  <c r="CW72" i="48"/>
  <c r="CW84" i="48"/>
  <c r="CW96" i="48"/>
  <c r="CW108" i="48"/>
  <c r="CW120" i="48"/>
  <c r="CW132" i="48"/>
  <c r="CW144" i="48"/>
  <c r="CW156" i="48"/>
  <c r="CW168" i="48"/>
  <c r="CW180" i="48"/>
  <c r="CW192" i="48"/>
  <c r="CW204" i="48"/>
  <c r="CW216" i="48"/>
  <c r="CW228" i="48"/>
  <c r="CW240" i="48"/>
  <c r="CW252" i="48"/>
  <c r="CW264" i="48"/>
  <c r="CW276" i="48"/>
  <c r="CW288" i="48"/>
  <c r="CW300" i="48"/>
  <c r="CW312" i="48"/>
  <c r="CW324" i="48"/>
  <c r="CW336" i="48"/>
  <c r="CW348" i="48"/>
  <c r="CW360" i="48"/>
  <c r="CW372" i="48"/>
  <c r="CW384" i="48"/>
  <c r="CW396" i="48"/>
  <c r="CW408" i="48"/>
  <c r="CW420" i="48"/>
  <c r="CW432" i="48"/>
  <c r="CW444" i="48"/>
  <c r="CW456" i="48"/>
  <c r="CW468" i="48"/>
  <c r="CW480" i="48"/>
  <c r="CW492" i="48"/>
  <c r="CU24" i="48"/>
  <c r="CU60" i="48"/>
  <c r="CX84" i="48"/>
  <c r="CX96" i="48"/>
  <c r="CX108" i="48"/>
  <c r="CX120" i="48"/>
  <c r="CX132" i="48"/>
  <c r="CX144" i="48"/>
  <c r="CX156" i="48"/>
  <c r="CX168" i="48"/>
  <c r="CX180" i="48"/>
  <c r="CX192" i="48"/>
  <c r="CX204" i="48"/>
  <c r="CX216" i="48"/>
  <c r="CX228" i="48"/>
  <c r="CX240" i="48"/>
  <c r="CX252" i="48"/>
  <c r="CX264" i="48"/>
  <c r="CX276" i="48"/>
  <c r="CX288" i="48"/>
  <c r="CX300" i="48"/>
  <c r="CX312" i="48"/>
  <c r="CX324" i="48"/>
  <c r="CX336" i="48"/>
  <c r="CX348" i="48"/>
  <c r="CX360" i="48"/>
  <c r="CX372" i="48"/>
  <c r="CX384" i="48"/>
  <c r="CX396" i="48"/>
  <c r="CX408" i="48"/>
  <c r="CX420" i="48"/>
  <c r="CX432" i="48"/>
  <c r="CX444" i="48"/>
  <c r="CX456" i="48"/>
  <c r="CX468" i="48"/>
  <c r="CX480" i="48"/>
  <c r="CX492" i="48"/>
  <c r="BU503" i="48" l="1"/>
  <c r="BU502" i="48"/>
  <c r="BU501" i="48"/>
  <c r="BU500" i="48"/>
  <c r="BU499" i="48"/>
  <c r="BU498" i="48"/>
  <c r="BU497" i="48"/>
  <c r="BU496" i="48"/>
  <c r="BU495" i="48"/>
  <c r="BU494" i="48"/>
  <c r="BU493" i="48"/>
  <c r="BU492" i="48"/>
  <c r="BU491" i="48"/>
  <c r="BU490" i="48"/>
  <c r="BU489" i="48"/>
  <c r="BU488" i="48"/>
  <c r="BU487" i="48"/>
  <c r="BU486" i="48"/>
  <c r="BU485" i="48"/>
  <c r="BU484" i="48"/>
  <c r="BU483" i="48"/>
  <c r="BU482" i="48"/>
  <c r="BU481" i="48"/>
  <c r="BU480" i="48"/>
  <c r="BU479" i="48"/>
  <c r="BU478" i="48"/>
  <c r="BU477" i="48"/>
  <c r="BU476" i="48"/>
  <c r="BU475" i="48"/>
  <c r="BU474" i="48"/>
  <c r="BU473" i="48"/>
  <c r="BU472" i="48"/>
  <c r="BU471" i="48"/>
  <c r="BU470" i="48"/>
  <c r="BU469" i="48"/>
  <c r="BU468" i="48"/>
  <c r="BU467" i="48"/>
  <c r="BU466" i="48"/>
  <c r="BU465" i="48"/>
  <c r="BU464" i="48"/>
  <c r="BU463" i="48"/>
  <c r="BU462" i="48"/>
  <c r="BU461" i="48"/>
  <c r="BU460" i="48"/>
  <c r="BU459" i="48"/>
  <c r="BU458" i="48"/>
  <c r="BU457" i="48"/>
  <c r="BU456" i="48"/>
  <c r="BU455" i="48"/>
  <c r="BU454" i="48"/>
  <c r="BU453" i="48"/>
  <c r="BU452" i="48"/>
  <c r="BU451" i="48"/>
  <c r="BU450" i="48"/>
  <c r="BU449" i="48"/>
  <c r="BU448" i="48"/>
  <c r="BU447" i="48"/>
  <c r="BU446" i="48"/>
  <c r="BU445" i="48"/>
  <c r="BU444" i="48"/>
  <c r="BV444" i="48" s="1"/>
  <c r="BU443" i="48"/>
  <c r="BU442" i="48"/>
  <c r="BU441" i="48"/>
  <c r="BU440" i="48"/>
  <c r="BU439" i="48"/>
  <c r="BU438" i="48"/>
  <c r="BU437" i="48"/>
  <c r="BU436" i="48"/>
  <c r="BU435" i="48"/>
  <c r="BU434" i="48"/>
  <c r="BU433" i="48"/>
  <c r="BU432" i="48"/>
  <c r="BU431" i="48"/>
  <c r="BU430" i="48"/>
  <c r="BU429" i="48"/>
  <c r="BU428" i="48"/>
  <c r="BU427" i="48"/>
  <c r="BU426" i="48"/>
  <c r="BU425" i="48"/>
  <c r="BU424" i="48"/>
  <c r="BU423" i="48"/>
  <c r="BU422" i="48"/>
  <c r="BU421" i="48"/>
  <c r="BU420" i="48"/>
  <c r="BV420" i="48" s="1"/>
  <c r="BU419" i="48"/>
  <c r="BU418" i="48"/>
  <c r="BU417" i="48"/>
  <c r="BU416" i="48"/>
  <c r="BU415" i="48"/>
  <c r="BU414" i="48"/>
  <c r="BU413" i="48"/>
  <c r="BU412" i="48"/>
  <c r="BU411" i="48"/>
  <c r="BU410" i="48"/>
  <c r="BU409" i="48"/>
  <c r="BU408" i="48"/>
  <c r="BU407" i="48"/>
  <c r="BU406" i="48"/>
  <c r="BU405" i="48"/>
  <c r="BU404" i="48"/>
  <c r="BU403" i="48"/>
  <c r="BU402" i="48"/>
  <c r="BU401" i="48"/>
  <c r="BU400" i="48"/>
  <c r="BU399" i="48"/>
  <c r="BU398" i="48"/>
  <c r="BU397" i="48"/>
  <c r="BU396" i="48"/>
  <c r="BU395" i="48"/>
  <c r="BU394" i="48"/>
  <c r="BU393" i="48"/>
  <c r="BU392" i="48"/>
  <c r="BU391" i="48"/>
  <c r="BU390" i="48"/>
  <c r="BU389" i="48"/>
  <c r="BU388" i="48"/>
  <c r="BU387" i="48"/>
  <c r="BU386" i="48"/>
  <c r="BU385" i="48"/>
  <c r="BU384" i="48"/>
  <c r="BU383" i="48"/>
  <c r="BU382" i="48"/>
  <c r="BU381" i="48"/>
  <c r="BU380" i="48"/>
  <c r="BU379" i="48"/>
  <c r="BU378" i="48"/>
  <c r="BU377" i="48"/>
  <c r="BU376" i="48"/>
  <c r="BU375" i="48"/>
  <c r="BU374" i="48"/>
  <c r="BU373" i="48"/>
  <c r="BU372" i="48"/>
  <c r="BU371" i="48"/>
  <c r="BU370" i="48"/>
  <c r="BU369" i="48"/>
  <c r="BU368" i="48"/>
  <c r="BU367" i="48"/>
  <c r="BU366" i="48"/>
  <c r="BU365" i="48"/>
  <c r="BU364" i="48"/>
  <c r="BU363" i="48"/>
  <c r="BV363" i="48" s="1"/>
  <c r="BU362" i="48"/>
  <c r="BU361" i="48"/>
  <c r="BU360" i="48"/>
  <c r="BU359" i="48"/>
  <c r="BU358" i="48"/>
  <c r="BU357" i="48"/>
  <c r="BU356" i="48"/>
  <c r="BU355" i="48"/>
  <c r="BU354" i="48"/>
  <c r="BU353" i="48"/>
  <c r="BU352" i="48"/>
  <c r="BU351" i="48"/>
  <c r="BU350" i="48"/>
  <c r="BU349" i="48"/>
  <c r="BU348" i="48"/>
  <c r="BU347" i="48"/>
  <c r="BU346" i="48"/>
  <c r="BU345" i="48"/>
  <c r="BU344" i="48"/>
  <c r="BU343" i="48"/>
  <c r="BU342" i="48"/>
  <c r="BU341" i="48"/>
  <c r="BU340" i="48"/>
  <c r="BU339" i="48"/>
  <c r="BU338" i="48"/>
  <c r="BU337" i="48"/>
  <c r="BU336" i="48"/>
  <c r="BU335" i="48"/>
  <c r="BU334" i="48"/>
  <c r="BU333" i="48"/>
  <c r="BV333" i="48" s="1"/>
  <c r="BU332" i="48"/>
  <c r="BU331" i="48"/>
  <c r="BU330" i="48"/>
  <c r="BU329" i="48"/>
  <c r="BU328" i="48"/>
  <c r="BU327" i="48"/>
  <c r="BU326" i="48"/>
  <c r="BV326" i="48" s="1"/>
  <c r="BU325" i="48"/>
  <c r="BU324" i="48"/>
  <c r="BU323" i="48"/>
  <c r="BU322" i="48"/>
  <c r="BU321" i="48"/>
  <c r="BU320" i="48"/>
  <c r="BU319" i="48"/>
  <c r="BU318" i="48"/>
  <c r="BU317" i="48"/>
  <c r="BU316" i="48"/>
  <c r="BU315" i="48"/>
  <c r="BU314" i="48"/>
  <c r="BU313" i="48"/>
  <c r="BU312" i="48"/>
  <c r="BU311" i="48"/>
  <c r="BU310" i="48"/>
  <c r="BU309" i="48"/>
  <c r="BU308" i="48"/>
  <c r="BU307" i="48"/>
  <c r="BU306" i="48"/>
  <c r="BU305" i="48"/>
  <c r="BU304" i="48"/>
  <c r="BU303" i="48"/>
  <c r="BU302" i="48"/>
  <c r="BU301" i="48"/>
  <c r="BU300" i="48"/>
  <c r="BU299" i="48"/>
  <c r="BU298" i="48"/>
  <c r="BU297" i="48"/>
  <c r="BU296" i="48"/>
  <c r="BU295" i="48"/>
  <c r="BU294" i="48"/>
  <c r="BU293" i="48"/>
  <c r="BU292" i="48"/>
  <c r="BU291" i="48"/>
  <c r="BU290" i="48"/>
  <c r="BU289" i="48"/>
  <c r="BU288" i="48"/>
  <c r="BU287" i="48"/>
  <c r="BU286" i="48"/>
  <c r="BU285" i="48"/>
  <c r="BV285" i="48" s="1"/>
  <c r="BU284" i="48"/>
  <c r="BU283" i="48"/>
  <c r="BU282" i="48"/>
  <c r="BU281" i="48"/>
  <c r="BU280" i="48"/>
  <c r="BU279" i="48"/>
  <c r="BU278" i="48"/>
  <c r="BU277" i="48"/>
  <c r="BU276" i="48"/>
  <c r="BU275" i="48"/>
  <c r="BU274" i="48"/>
  <c r="BU273" i="48"/>
  <c r="BU272" i="48"/>
  <c r="BU271" i="48"/>
  <c r="BU270" i="48"/>
  <c r="BU269" i="48"/>
  <c r="BU268" i="48"/>
  <c r="BU267" i="48"/>
  <c r="BU266" i="48"/>
  <c r="BU265" i="48"/>
  <c r="BU264" i="48"/>
  <c r="BU263" i="48"/>
  <c r="BU262" i="48"/>
  <c r="BU261" i="48"/>
  <c r="BU260" i="48"/>
  <c r="BU259" i="48"/>
  <c r="BU258" i="48"/>
  <c r="BU257" i="48"/>
  <c r="BU256" i="48"/>
  <c r="BU255" i="48"/>
  <c r="BU254" i="48"/>
  <c r="BU253" i="48"/>
  <c r="BU252" i="48"/>
  <c r="BU251" i="48"/>
  <c r="BU250" i="48"/>
  <c r="BU249" i="48"/>
  <c r="BU248" i="48"/>
  <c r="BU247" i="48"/>
  <c r="BU246" i="48"/>
  <c r="BU245" i="48"/>
  <c r="BU244" i="48"/>
  <c r="BU243" i="48"/>
  <c r="BU242" i="48"/>
  <c r="BU241" i="48"/>
  <c r="BU240" i="48"/>
  <c r="BV240" i="48" s="1"/>
  <c r="BU239" i="48"/>
  <c r="BU238" i="48"/>
  <c r="BU237" i="48"/>
  <c r="BU236" i="48"/>
  <c r="BU235" i="48"/>
  <c r="BU234" i="48"/>
  <c r="BU233" i="48"/>
  <c r="BU232" i="48"/>
  <c r="BU231" i="48"/>
  <c r="BU230" i="48"/>
  <c r="BU229" i="48"/>
  <c r="BU228" i="48"/>
  <c r="BV228" i="48" s="1"/>
  <c r="BU227" i="48"/>
  <c r="BU226" i="48"/>
  <c r="BU225" i="48"/>
  <c r="BU224" i="48"/>
  <c r="BU223" i="48"/>
  <c r="BU222" i="48"/>
  <c r="BU221" i="48"/>
  <c r="BU220" i="48"/>
  <c r="BU219" i="48"/>
  <c r="BU218" i="48"/>
  <c r="BU217" i="48"/>
  <c r="BU216" i="48"/>
  <c r="BU215" i="48"/>
  <c r="BU214" i="48"/>
  <c r="BU213" i="48"/>
  <c r="BU212" i="48"/>
  <c r="BU211" i="48"/>
  <c r="BU210" i="48"/>
  <c r="BU209" i="48"/>
  <c r="BU208" i="48"/>
  <c r="BU207" i="48"/>
  <c r="BU206" i="48"/>
  <c r="BU205" i="48"/>
  <c r="BU204" i="48"/>
  <c r="BU203" i="48"/>
  <c r="BU202" i="48"/>
  <c r="BU201" i="48"/>
  <c r="BU200" i="48"/>
  <c r="BU199" i="48"/>
  <c r="BU198" i="48"/>
  <c r="BU197" i="48"/>
  <c r="BU196" i="48"/>
  <c r="BU195" i="48"/>
  <c r="BU194" i="48"/>
  <c r="BU193" i="48"/>
  <c r="BU192" i="48"/>
  <c r="BV192" i="48" s="1"/>
  <c r="BU191" i="48"/>
  <c r="BU190" i="48"/>
  <c r="BU189" i="48"/>
  <c r="BU188" i="48"/>
  <c r="BU187" i="48"/>
  <c r="BU186" i="48"/>
  <c r="BU185" i="48"/>
  <c r="BU184" i="48"/>
  <c r="BU183" i="48"/>
  <c r="BU182" i="48"/>
  <c r="BU181" i="48"/>
  <c r="BU180" i="48"/>
  <c r="BV180" i="48" s="1"/>
  <c r="BU179" i="48"/>
  <c r="BU178" i="48"/>
  <c r="BU177" i="48"/>
  <c r="BU176" i="48"/>
  <c r="BU175" i="48"/>
  <c r="BU174" i="48"/>
  <c r="BU173" i="48"/>
  <c r="BU172" i="48"/>
  <c r="BU171" i="48"/>
  <c r="BU170" i="48"/>
  <c r="BU169" i="48"/>
  <c r="BU168" i="48"/>
  <c r="BU167" i="48"/>
  <c r="BU166" i="48"/>
  <c r="BU165" i="48"/>
  <c r="BU164" i="48"/>
  <c r="BU163" i="48"/>
  <c r="BU162" i="48"/>
  <c r="BU161" i="48"/>
  <c r="BU160" i="48"/>
  <c r="BU159" i="48"/>
  <c r="BU158" i="48"/>
  <c r="BU157" i="48"/>
  <c r="BU156" i="48"/>
  <c r="BU155" i="48"/>
  <c r="BU154" i="48"/>
  <c r="BU153" i="48"/>
  <c r="BU152" i="48"/>
  <c r="BU151" i="48"/>
  <c r="BU150" i="48"/>
  <c r="BU149" i="48"/>
  <c r="BU148" i="48"/>
  <c r="BU147" i="48"/>
  <c r="BU146" i="48"/>
  <c r="BU145" i="48"/>
  <c r="BU144" i="48"/>
  <c r="BV144" i="48" s="1"/>
  <c r="BU143" i="48"/>
  <c r="BU142" i="48"/>
  <c r="BU141" i="48"/>
  <c r="BU140" i="48"/>
  <c r="BU139" i="48"/>
  <c r="BU138" i="48"/>
  <c r="BU137" i="48"/>
  <c r="BU136" i="48"/>
  <c r="BU135" i="48"/>
  <c r="BU134" i="48"/>
  <c r="BU133" i="48"/>
  <c r="BU132" i="48"/>
  <c r="BV132" i="48" s="1"/>
  <c r="BU131" i="48"/>
  <c r="BU130" i="48"/>
  <c r="BU129" i="48"/>
  <c r="BU128" i="48"/>
  <c r="BU127" i="48"/>
  <c r="BU126" i="48"/>
  <c r="BU125" i="48"/>
  <c r="BU124" i="48"/>
  <c r="BU123" i="48"/>
  <c r="BU122" i="48"/>
  <c r="BU121" i="48"/>
  <c r="BU120" i="48"/>
  <c r="BV120" i="48" s="1"/>
  <c r="BU119" i="48"/>
  <c r="BU118" i="48"/>
  <c r="BU117" i="48"/>
  <c r="BU116" i="48"/>
  <c r="BU115" i="48"/>
  <c r="BU114" i="48"/>
  <c r="BU113" i="48"/>
  <c r="BU112" i="48"/>
  <c r="BU111" i="48"/>
  <c r="BU110" i="48"/>
  <c r="BU109" i="48"/>
  <c r="BU108" i="48"/>
  <c r="BV108" i="48" s="1"/>
  <c r="BU107" i="48"/>
  <c r="BU106" i="48"/>
  <c r="BU105" i="48"/>
  <c r="BU104" i="48"/>
  <c r="BU103" i="48"/>
  <c r="BU102" i="48"/>
  <c r="BU101" i="48"/>
  <c r="BU100" i="48"/>
  <c r="BU99" i="48"/>
  <c r="BU98" i="48"/>
  <c r="BU97" i="48"/>
  <c r="BU96" i="48"/>
  <c r="BV96" i="48" s="1"/>
  <c r="BU95" i="48"/>
  <c r="BU94" i="48"/>
  <c r="BU93" i="48"/>
  <c r="BU92" i="48"/>
  <c r="BU91" i="48"/>
  <c r="BU90" i="48"/>
  <c r="BU89" i="48"/>
  <c r="BU88" i="48"/>
  <c r="BU87" i="48"/>
  <c r="BU86" i="48"/>
  <c r="BU85" i="48"/>
  <c r="BU84" i="48"/>
  <c r="BV84" i="48" s="1"/>
  <c r="BU83" i="48"/>
  <c r="BU82" i="48"/>
  <c r="BU81" i="48"/>
  <c r="BU80" i="48"/>
  <c r="BU79" i="48"/>
  <c r="BU78" i="48"/>
  <c r="BU77" i="48"/>
  <c r="BU76" i="48"/>
  <c r="BU75" i="48"/>
  <c r="BU74" i="48"/>
  <c r="BU73" i="48"/>
  <c r="BU72" i="48"/>
  <c r="BV72" i="48" s="1"/>
  <c r="BU71" i="48"/>
  <c r="BU70" i="48"/>
  <c r="BU69" i="48"/>
  <c r="BU68" i="48"/>
  <c r="BU67" i="48"/>
  <c r="BU66" i="48"/>
  <c r="BU65" i="48"/>
  <c r="BU64" i="48"/>
  <c r="BU63" i="48"/>
  <c r="BU62" i="48"/>
  <c r="BU61" i="48"/>
  <c r="BU60" i="48"/>
  <c r="BU59" i="48"/>
  <c r="BU58" i="48"/>
  <c r="BU57" i="48"/>
  <c r="BU56" i="48"/>
  <c r="BU55" i="48"/>
  <c r="BU54" i="48"/>
  <c r="BU53" i="48"/>
  <c r="BU52" i="48"/>
  <c r="BU51" i="48"/>
  <c r="BU50" i="48"/>
  <c r="BU49" i="48"/>
  <c r="BU48" i="48"/>
  <c r="BV48" i="48" s="1"/>
  <c r="BU47" i="48"/>
  <c r="BU46" i="48"/>
  <c r="BU45" i="48"/>
  <c r="BU44" i="48"/>
  <c r="BU43" i="48"/>
  <c r="BU42" i="48"/>
  <c r="BU41" i="48"/>
  <c r="BU40" i="48"/>
  <c r="BU39" i="48"/>
  <c r="BU38" i="48"/>
  <c r="BU37" i="48"/>
  <c r="BU36" i="48"/>
  <c r="BU35" i="48"/>
  <c r="BU34" i="48"/>
  <c r="BU33" i="48"/>
  <c r="BU32" i="48"/>
  <c r="BU31" i="48"/>
  <c r="BU30" i="48"/>
  <c r="BU29" i="48"/>
  <c r="BU28" i="48"/>
  <c r="BU27" i="48"/>
  <c r="BU26" i="48"/>
  <c r="BU25" i="48"/>
  <c r="BU24" i="48"/>
  <c r="BV24" i="48" s="1"/>
  <c r="BU23" i="48"/>
  <c r="BU22" i="48"/>
  <c r="BU21" i="48"/>
  <c r="BU20" i="48"/>
  <c r="BU19" i="48"/>
  <c r="BU18" i="48"/>
  <c r="BU17" i="48"/>
  <c r="BU16" i="48"/>
  <c r="BU15" i="48"/>
  <c r="BU14" i="48"/>
  <c r="BU13" i="48"/>
  <c r="BU12" i="48"/>
  <c r="BU11" i="48"/>
  <c r="BU10" i="48"/>
  <c r="BU9" i="48"/>
  <c r="BU8" i="48"/>
  <c r="BU7" i="48"/>
  <c r="BU6" i="48"/>
  <c r="BU5" i="48"/>
  <c r="BU4" i="48"/>
  <c r="BX503" i="48"/>
  <c r="BW503" i="48"/>
  <c r="BY503" i="48" s="1"/>
  <c r="BT503" i="48"/>
  <c r="BR503" i="48"/>
  <c r="BQ503" i="48"/>
  <c r="BS503" i="48" s="1"/>
  <c r="BO503" i="48"/>
  <c r="BN503" i="48"/>
  <c r="BP503" i="48" s="1"/>
  <c r="BL503" i="48"/>
  <c r="BM503" i="48" s="1"/>
  <c r="BK503" i="48"/>
  <c r="BI503" i="48"/>
  <c r="BH503" i="48"/>
  <c r="BX502" i="48"/>
  <c r="BW502" i="48"/>
  <c r="BY502" i="48" s="1"/>
  <c r="BT502" i="48"/>
  <c r="BV502" i="48" s="1"/>
  <c r="BR502" i="48"/>
  <c r="BQ502" i="48"/>
  <c r="BS502" i="48" s="1"/>
  <c r="BO502" i="48"/>
  <c r="BN502" i="48"/>
  <c r="BM502" i="48"/>
  <c r="BL502" i="48"/>
  <c r="BK502" i="48"/>
  <c r="BI502" i="48"/>
  <c r="BH502" i="48"/>
  <c r="BJ502" i="48" s="1"/>
  <c r="BX501" i="48"/>
  <c r="BW501" i="48"/>
  <c r="BY501" i="48" s="1"/>
  <c r="BT501" i="48"/>
  <c r="BV501" i="48" s="1"/>
  <c r="BS501" i="48"/>
  <c r="BR501" i="48"/>
  <c r="BQ501" i="48"/>
  <c r="BO501" i="48"/>
  <c r="BN501" i="48"/>
  <c r="BP501" i="48" s="1"/>
  <c r="BL501" i="48"/>
  <c r="BK501" i="48"/>
  <c r="BM501" i="48" s="1"/>
  <c r="BI501" i="48"/>
  <c r="BH501" i="48"/>
  <c r="BX500" i="48"/>
  <c r="BW500" i="48"/>
  <c r="BY500" i="48" s="1"/>
  <c r="BT500" i="48"/>
  <c r="BV500" i="48" s="1"/>
  <c r="BR500" i="48"/>
  <c r="BS500" i="48" s="1"/>
  <c r="BQ500" i="48"/>
  <c r="BO500" i="48"/>
  <c r="BN500" i="48"/>
  <c r="BL500" i="48"/>
  <c r="BK500" i="48"/>
  <c r="BM500" i="48" s="1"/>
  <c r="BI500" i="48"/>
  <c r="BH500" i="48"/>
  <c r="BX499" i="48"/>
  <c r="BW499" i="48"/>
  <c r="BY499" i="48" s="1"/>
  <c r="BT499" i="48"/>
  <c r="BR499" i="48"/>
  <c r="BQ499" i="48"/>
  <c r="BS499" i="48" s="1"/>
  <c r="BO499" i="48"/>
  <c r="BN499" i="48"/>
  <c r="BP499" i="48" s="1"/>
  <c r="BL499" i="48"/>
  <c r="BM499" i="48" s="1"/>
  <c r="BK499" i="48"/>
  <c r="BI499" i="48"/>
  <c r="BH499" i="48"/>
  <c r="BX498" i="48"/>
  <c r="BW498" i="48"/>
  <c r="BY498" i="48" s="1"/>
  <c r="BT498" i="48"/>
  <c r="BV498" i="48" s="1"/>
  <c r="BR498" i="48"/>
  <c r="BQ498" i="48"/>
  <c r="BS498" i="48" s="1"/>
  <c r="BO498" i="48"/>
  <c r="BN498" i="48"/>
  <c r="BM498" i="48"/>
  <c r="BL498" i="48"/>
  <c r="BK498" i="48"/>
  <c r="BI498" i="48"/>
  <c r="BH498" i="48"/>
  <c r="BJ498" i="48" s="1"/>
  <c r="BX497" i="48"/>
  <c r="BW497" i="48"/>
  <c r="BY497" i="48" s="1"/>
  <c r="BT497" i="48"/>
  <c r="BV497" i="48" s="1"/>
  <c r="BS497" i="48"/>
  <c r="BR497" i="48"/>
  <c r="BQ497" i="48"/>
  <c r="BO497" i="48"/>
  <c r="BN497" i="48"/>
  <c r="BP497" i="48" s="1"/>
  <c r="BL497" i="48"/>
  <c r="BK497" i="48"/>
  <c r="BM497" i="48" s="1"/>
  <c r="BI497" i="48"/>
  <c r="BH497" i="48"/>
  <c r="BX496" i="48"/>
  <c r="BW496" i="48"/>
  <c r="BY496" i="48" s="1"/>
  <c r="BT496" i="48"/>
  <c r="BV496" i="48" s="1"/>
  <c r="BR496" i="48"/>
  <c r="BS496" i="48" s="1"/>
  <c r="BQ496" i="48"/>
  <c r="BO496" i="48"/>
  <c r="BN496" i="48"/>
  <c r="BL496" i="48"/>
  <c r="BK496" i="48"/>
  <c r="BM496" i="48" s="1"/>
  <c r="BI496" i="48"/>
  <c r="BH496" i="48"/>
  <c r="BJ496" i="48" s="1"/>
  <c r="BX495" i="48"/>
  <c r="BW495" i="48"/>
  <c r="BY495" i="48" s="1"/>
  <c r="BT495" i="48"/>
  <c r="BR495" i="48"/>
  <c r="BQ495" i="48"/>
  <c r="BS495" i="48" s="1"/>
  <c r="BO495" i="48"/>
  <c r="BN495" i="48"/>
  <c r="BP495" i="48" s="1"/>
  <c r="BL495" i="48"/>
  <c r="BM495" i="48" s="1"/>
  <c r="BK495" i="48"/>
  <c r="BI495" i="48"/>
  <c r="BH495" i="48"/>
  <c r="BY494" i="48"/>
  <c r="BX494" i="48"/>
  <c r="BW494" i="48"/>
  <c r="BT494" i="48"/>
  <c r="BR494" i="48"/>
  <c r="BQ494" i="48"/>
  <c r="BO494" i="48"/>
  <c r="BN494" i="48"/>
  <c r="BM494" i="48"/>
  <c r="BL494" i="48"/>
  <c r="BK494" i="48"/>
  <c r="BI494" i="48"/>
  <c r="BH494" i="48"/>
  <c r="BJ494" i="48" s="1"/>
  <c r="BX493" i="48"/>
  <c r="BW493" i="48"/>
  <c r="BY493" i="48" s="1"/>
  <c r="BT493" i="48"/>
  <c r="BS493" i="48"/>
  <c r="BR493" i="48"/>
  <c r="BQ493" i="48"/>
  <c r="BO493" i="48"/>
  <c r="BN493" i="48"/>
  <c r="BP493" i="48" s="1"/>
  <c r="BL493" i="48"/>
  <c r="BK493" i="48"/>
  <c r="BM493" i="48" s="1"/>
  <c r="BI493" i="48"/>
  <c r="BH493" i="48"/>
  <c r="BX492" i="48"/>
  <c r="BW492" i="48"/>
  <c r="BY492" i="48" s="1"/>
  <c r="BT492" i="48"/>
  <c r="BR492" i="48"/>
  <c r="BS492" i="48" s="1"/>
  <c r="BQ492" i="48"/>
  <c r="BO492" i="48"/>
  <c r="BN492" i="48"/>
  <c r="BL492" i="48"/>
  <c r="BK492" i="48"/>
  <c r="BM492" i="48" s="1"/>
  <c r="BI492" i="48"/>
  <c r="BH492" i="48"/>
  <c r="BX491" i="48"/>
  <c r="BW491" i="48"/>
  <c r="BY491" i="48" s="1"/>
  <c r="BT491" i="48"/>
  <c r="BR491" i="48"/>
  <c r="BQ491" i="48"/>
  <c r="BS491" i="48" s="1"/>
  <c r="BO491" i="48"/>
  <c r="BN491" i="48"/>
  <c r="BP491" i="48" s="1"/>
  <c r="BL491" i="48"/>
  <c r="BM491" i="48" s="1"/>
  <c r="BK491" i="48"/>
  <c r="BI491" i="48"/>
  <c r="BH491" i="48"/>
  <c r="BY490" i="48"/>
  <c r="BX490" i="48"/>
  <c r="BW490" i="48"/>
  <c r="BT490" i="48"/>
  <c r="BR490" i="48"/>
  <c r="BQ490" i="48"/>
  <c r="BS490" i="48" s="1"/>
  <c r="BO490" i="48"/>
  <c r="BN490" i="48"/>
  <c r="BM490" i="48"/>
  <c r="BL490" i="48"/>
  <c r="BK490" i="48"/>
  <c r="BI490" i="48"/>
  <c r="BH490" i="48"/>
  <c r="BJ490" i="48" s="1"/>
  <c r="BX489" i="48"/>
  <c r="BW489" i="48"/>
  <c r="BY489" i="48" s="1"/>
  <c r="BT489" i="48"/>
  <c r="BS489" i="48"/>
  <c r="BR489" i="48"/>
  <c r="BQ489" i="48"/>
  <c r="BO489" i="48"/>
  <c r="BN489" i="48"/>
  <c r="BP489" i="48" s="1"/>
  <c r="BL489" i="48"/>
  <c r="BK489" i="48"/>
  <c r="BM489" i="48" s="1"/>
  <c r="BI489" i="48"/>
  <c r="BH489" i="48"/>
  <c r="BX488" i="48"/>
  <c r="BW488" i="48"/>
  <c r="BY488" i="48" s="1"/>
  <c r="BT488" i="48"/>
  <c r="BR488" i="48"/>
  <c r="BS488" i="48" s="1"/>
  <c r="BQ488" i="48"/>
  <c r="BO488" i="48"/>
  <c r="BN488" i="48"/>
  <c r="BL488" i="48"/>
  <c r="BK488" i="48"/>
  <c r="BM488" i="48" s="1"/>
  <c r="BI488" i="48"/>
  <c r="BH488" i="48"/>
  <c r="BJ488" i="48" s="1"/>
  <c r="BX487" i="48"/>
  <c r="BW487" i="48"/>
  <c r="BY487" i="48" s="1"/>
  <c r="BT487" i="48"/>
  <c r="BR487" i="48"/>
  <c r="BQ487" i="48"/>
  <c r="BS487" i="48" s="1"/>
  <c r="BO487" i="48"/>
  <c r="BN487" i="48"/>
  <c r="BP487" i="48" s="1"/>
  <c r="BM487" i="48"/>
  <c r="BL487" i="48"/>
  <c r="BK487" i="48"/>
  <c r="BI487" i="48"/>
  <c r="BH487" i="48"/>
  <c r="BY486" i="48"/>
  <c r="BX486" i="48"/>
  <c r="BW486" i="48"/>
  <c r="BT486" i="48"/>
  <c r="BV486" i="48" s="1"/>
  <c r="BR486" i="48"/>
  <c r="BQ486" i="48"/>
  <c r="BS486" i="48" s="1"/>
  <c r="BO486" i="48"/>
  <c r="BN486" i="48"/>
  <c r="BM486" i="48"/>
  <c r="BL486" i="48"/>
  <c r="BK486" i="48"/>
  <c r="BI486" i="48"/>
  <c r="BH486" i="48"/>
  <c r="BJ486" i="48" s="1"/>
  <c r="BX485" i="48"/>
  <c r="BW485" i="48"/>
  <c r="BY485" i="48" s="1"/>
  <c r="BT485" i="48"/>
  <c r="BS485" i="48"/>
  <c r="BR485" i="48"/>
  <c r="BQ485" i="48"/>
  <c r="BO485" i="48"/>
  <c r="BN485" i="48"/>
  <c r="BP485" i="48" s="1"/>
  <c r="BL485" i="48"/>
  <c r="BK485" i="48"/>
  <c r="BM485" i="48" s="1"/>
  <c r="BI485" i="48"/>
  <c r="BH485" i="48"/>
  <c r="BX484" i="48"/>
  <c r="BY484" i="48" s="1"/>
  <c r="BW484" i="48"/>
  <c r="BT484" i="48"/>
  <c r="BR484" i="48"/>
  <c r="BS484" i="48" s="1"/>
  <c r="BQ484" i="48"/>
  <c r="BO484" i="48"/>
  <c r="BN484" i="48"/>
  <c r="BL484" i="48"/>
  <c r="BK484" i="48"/>
  <c r="BM484" i="48" s="1"/>
  <c r="BI484" i="48"/>
  <c r="BH484" i="48"/>
  <c r="BJ484" i="48" s="1"/>
  <c r="BX483" i="48"/>
  <c r="BW483" i="48"/>
  <c r="BY483" i="48" s="1"/>
  <c r="BT483" i="48"/>
  <c r="BR483" i="48"/>
  <c r="BQ483" i="48"/>
  <c r="BS483" i="48" s="1"/>
  <c r="BO483" i="48"/>
  <c r="BN483" i="48"/>
  <c r="BP483" i="48" s="1"/>
  <c r="BM483" i="48"/>
  <c r="BL483" i="48"/>
  <c r="BK483" i="48"/>
  <c r="BI483" i="48"/>
  <c r="BH483" i="48"/>
  <c r="BY482" i="48"/>
  <c r="BX482" i="48"/>
  <c r="BW482" i="48"/>
  <c r="BT482" i="48"/>
  <c r="BR482" i="48"/>
  <c r="BQ482" i="48"/>
  <c r="BS482" i="48" s="1"/>
  <c r="BO482" i="48"/>
  <c r="BN482" i="48"/>
  <c r="BM482" i="48"/>
  <c r="BL482" i="48"/>
  <c r="BK482" i="48"/>
  <c r="BI482" i="48"/>
  <c r="BH482" i="48"/>
  <c r="BJ482" i="48" s="1"/>
  <c r="BX481" i="48"/>
  <c r="BW481" i="48"/>
  <c r="BY481" i="48" s="1"/>
  <c r="BT481" i="48"/>
  <c r="BV481" i="48" s="1"/>
  <c r="BS481" i="48"/>
  <c r="BR481" i="48"/>
  <c r="BQ481" i="48"/>
  <c r="BO481" i="48"/>
  <c r="BN481" i="48"/>
  <c r="BP481" i="48" s="1"/>
  <c r="BL481" i="48"/>
  <c r="BK481" i="48"/>
  <c r="BM481" i="48" s="1"/>
  <c r="BI481" i="48"/>
  <c r="BH481" i="48"/>
  <c r="BY480" i="48"/>
  <c r="BX480" i="48"/>
  <c r="BW480" i="48"/>
  <c r="BT480" i="48"/>
  <c r="BR480" i="48"/>
  <c r="BS480" i="48" s="1"/>
  <c r="BQ480" i="48"/>
  <c r="BO480" i="48"/>
  <c r="BN480" i="48"/>
  <c r="BL480" i="48"/>
  <c r="BK480" i="48"/>
  <c r="BM480" i="48" s="1"/>
  <c r="BI480" i="48"/>
  <c r="BH480" i="48"/>
  <c r="BX479" i="48"/>
  <c r="BW479" i="48"/>
  <c r="BY479" i="48" s="1"/>
  <c r="BT479" i="48"/>
  <c r="BR479" i="48"/>
  <c r="BQ479" i="48"/>
  <c r="BS479" i="48" s="1"/>
  <c r="BO479" i="48"/>
  <c r="BN479" i="48"/>
  <c r="BP479" i="48" s="1"/>
  <c r="BL479" i="48"/>
  <c r="BM479" i="48" s="1"/>
  <c r="BK479" i="48"/>
  <c r="BI479" i="48"/>
  <c r="BH479" i="48"/>
  <c r="BY478" i="48"/>
  <c r="BX478" i="48"/>
  <c r="BW478" i="48"/>
  <c r="BT478" i="48"/>
  <c r="BR478" i="48"/>
  <c r="BQ478" i="48"/>
  <c r="BS478" i="48" s="1"/>
  <c r="BO478" i="48"/>
  <c r="BN478" i="48"/>
  <c r="BM478" i="48"/>
  <c r="BL478" i="48"/>
  <c r="BK478" i="48"/>
  <c r="BI478" i="48"/>
  <c r="BH478" i="48"/>
  <c r="BJ478" i="48" s="1"/>
  <c r="BX477" i="48"/>
  <c r="BY477" i="48" s="1"/>
  <c r="CY477" i="48" s="1"/>
  <c r="BW477" i="48"/>
  <c r="BT477" i="48"/>
  <c r="BR477" i="48"/>
  <c r="BS477" i="48" s="1"/>
  <c r="CW477" i="48" s="1"/>
  <c r="BQ477" i="48"/>
  <c r="BO477" i="48"/>
  <c r="BN477" i="48"/>
  <c r="BP477" i="48" s="1"/>
  <c r="BL477" i="48"/>
  <c r="BK477" i="48"/>
  <c r="BM477" i="48" s="1"/>
  <c r="BI477" i="48"/>
  <c r="BH477" i="48"/>
  <c r="BX476" i="48"/>
  <c r="BW476" i="48"/>
  <c r="BY476" i="48" s="1"/>
  <c r="BT476" i="48"/>
  <c r="BR476" i="48"/>
  <c r="BS476" i="48" s="1"/>
  <c r="BQ476" i="48"/>
  <c r="BO476" i="48"/>
  <c r="BN476" i="48"/>
  <c r="BL476" i="48"/>
  <c r="BK476" i="48"/>
  <c r="BM476" i="48" s="1"/>
  <c r="BI476" i="48"/>
  <c r="BH476" i="48"/>
  <c r="BX475" i="48"/>
  <c r="BW475" i="48"/>
  <c r="BY475" i="48" s="1"/>
  <c r="BT475" i="48"/>
  <c r="BR475" i="48"/>
  <c r="BQ475" i="48"/>
  <c r="BS475" i="48" s="1"/>
  <c r="BO475" i="48"/>
  <c r="BN475" i="48"/>
  <c r="BP475" i="48" s="1"/>
  <c r="BL475" i="48"/>
  <c r="BM475" i="48" s="1"/>
  <c r="BK475" i="48"/>
  <c r="BI475" i="48"/>
  <c r="BH475" i="48"/>
  <c r="BY474" i="48"/>
  <c r="BX474" i="48"/>
  <c r="BW474" i="48"/>
  <c r="BT474" i="48"/>
  <c r="BV474" i="48" s="1"/>
  <c r="BR474" i="48"/>
  <c r="BQ474" i="48"/>
  <c r="BO474" i="48"/>
  <c r="BN474" i="48"/>
  <c r="BM474" i="48"/>
  <c r="BL474" i="48"/>
  <c r="BK474" i="48"/>
  <c r="BI474" i="48"/>
  <c r="BH474" i="48"/>
  <c r="BJ474" i="48" s="1"/>
  <c r="BX473" i="48"/>
  <c r="BY473" i="48" s="1"/>
  <c r="BW473" i="48"/>
  <c r="BT473" i="48"/>
  <c r="BR473" i="48"/>
  <c r="BQ473" i="48"/>
  <c r="BS473" i="48" s="1"/>
  <c r="BO473" i="48"/>
  <c r="BN473" i="48"/>
  <c r="BP473" i="48" s="1"/>
  <c r="BL473" i="48"/>
  <c r="BK473" i="48"/>
  <c r="BM473" i="48" s="1"/>
  <c r="BI473" i="48"/>
  <c r="BH473" i="48"/>
  <c r="BY472" i="48"/>
  <c r="BX472" i="48"/>
  <c r="BW472" i="48"/>
  <c r="BT472" i="48"/>
  <c r="BV472" i="48" s="1"/>
  <c r="BR472" i="48"/>
  <c r="BQ472" i="48"/>
  <c r="BS472" i="48" s="1"/>
  <c r="BO472" i="48"/>
  <c r="BN472" i="48"/>
  <c r="BL472" i="48"/>
  <c r="BK472" i="48"/>
  <c r="BM472" i="48" s="1"/>
  <c r="BI472" i="48"/>
  <c r="BH472" i="48"/>
  <c r="BJ472" i="48" s="1"/>
  <c r="BX471" i="48"/>
  <c r="BW471" i="48"/>
  <c r="BT471" i="48"/>
  <c r="BR471" i="48"/>
  <c r="BQ471" i="48"/>
  <c r="BS471" i="48" s="1"/>
  <c r="BO471" i="48"/>
  <c r="BN471" i="48"/>
  <c r="BP471" i="48" s="1"/>
  <c r="BM471" i="48"/>
  <c r="BL471" i="48"/>
  <c r="BK471" i="48"/>
  <c r="BI471" i="48"/>
  <c r="BH471" i="48"/>
  <c r="BY470" i="48"/>
  <c r="BX470" i="48"/>
  <c r="BW470" i="48"/>
  <c r="BT470" i="48"/>
  <c r="BV470" i="48" s="1"/>
  <c r="BR470" i="48"/>
  <c r="BQ470" i="48"/>
  <c r="BS470" i="48" s="1"/>
  <c r="BO470" i="48"/>
  <c r="BN470" i="48"/>
  <c r="BM470" i="48"/>
  <c r="BL470" i="48"/>
  <c r="BK470" i="48"/>
  <c r="BI470" i="48"/>
  <c r="BH470" i="48"/>
  <c r="BJ470" i="48" s="1"/>
  <c r="BX469" i="48"/>
  <c r="BY469" i="48" s="1"/>
  <c r="BW469" i="48"/>
  <c r="BT469" i="48"/>
  <c r="BS469" i="48"/>
  <c r="BR469" i="48"/>
  <c r="BQ469" i="48"/>
  <c r="BO469" i="48"/>
  <c r="BN469" i="48"/>
  <c r="BP469" i="48" s="1"/>
  <c r="BL469" i="48"/>
  <c r="BK469" i="48"/>
  <c r="BM469" i="48" s="1"/>
  <c r="BI469" i="48"/>
  <c r="BH469" i="48"/>
  <c r="BX468" i="48"/>
  <c r="BW468" i="48"/>
  <c r="BY468" i="48" s="1"/>
  <c r="BT468" i="48"/>
  <c r="BR468" i="48"/>
  <c r="BQ468" i="48"/>
  <c r="BS468" i="48" s="1"/>
  <c r="BO468" i="48"/>
  <c r="BN468" i="48"/>
  <c r="BM468" i="48"/>
  <c r="BL468" i="48"/>
  <c r="BK468" i="48"/>
  <c r="BI468" i="48"/>
  <c r="BH468" i="48"/>
  <c r="BJ468" i="48" s="1"/>
  <c r="BX467" i="48"/>
  <c r="BW467" i="48"/>
  <c r="BY467" i="48" s="1"/>
  <c r="BT467" i="48"/>
  <c r="BR467" i="48"/>
  <c r="BQ467" i="48"/>
  <c r="BS467" i="48" s="1"/>
  <c r="BO467" i="48"/>
  <c r="BN467" i="48"/>
  <c r="BP467" i="48" s="1"/>
  <c r="BL467" i="48"/>
  <c r="BM467" i="48" s="1"/>
  <c r="BK467" i="48"/>
  <c r="BI467" i="48"/>
  <c r="BH467" i="48"/>
  <c r="BY466" i="48"/>
  <c r="BX466" i="48"/>
  <c r="BW466" i="48"/>
  <c r="BT466" i="48"/>
  <c r="BV466" i="48" s="1"/>
  <c r="BR466" i="48"/>
  <c r="BQ466" i="48"/>
  <c r="BO466" i="48"/>
  <c r="BN466" i="48"/>
  <c r="BM466" i="48"/>
  <c r="BL466" i="48"/>
  <c r="BK466" i="48"/>
  <c r="BI466" i="48"/>
  <c r="BH466" i="48"/>
  <c r="BJ466" i="48" s="1"/>
  <c r="BX465" i="48"/>
  <c r="BY465" i="48" s="1"/>
  <c r="BW465" i="48"/>
  <c r="BT465" i="48"/>
  <c r="BS465" i="48"/>
  <c r="BR465" i="48"/>
  <c r="BQ465" i="48"/>
  <c r="BO465" i="48"/>
  <c r="BN465" i="48"/>
  <c r="BP465" i="48" s="1"/>
  <c r="BL465" i="48"/>
  <c r="BK465" i="48"/>
  <c r="BM465" i="48" s="1"/>
  <c r="BI465" i="48"/>
  <c r="BH465" i="48"/>
  <c r="BX464" i="48"/>
  <c r="BW464" i="48"/>
  <c r="BY464" i="48" s="1"/>
  <c r="BT464" i="48"/>
  <c r="BV464" i="48" s="1"/>
  <c r="BR464" i="48"/>
  <c r="BQ464" i="48"/>
  <c r="BS464" i="48" s="1"/>
  <c r="BO464" i="48"/>
  <c r="BN464" i="48"/>
  <c r="BL464" i="48"/>
  <c r="BK464" i="48"/>
  <c r="BM464" i="48" s="1"/>
  <c r="BI464" i="48"/>
  <c r="BH464" i="48"/>
  <c r="BJ464" i="48" s="1"/>
  <c r="BX463" i="48"/>
  <c r="BW463" i="48"/>
  <c r="BT463" i="48"/>
  <c r="BR463" i="48"/>
  <c r="BQ463" i="48"/>
  <c r="BS463" i="48" s="1"/>
  <c r="BO463" i="48"/>
  <c r="BN463" i="48"/>
  <c r="BP463" i="48" s="1"/>
  <c r="BL463" i="48"/>
  <c r="BM463" i="48" s="1"/>
  <c r="BK463" i="48"/>
  <c r="BI463" i="48"/>
  <c r="BH463" i="48"/>
  <c r="BY462" i="48"/>
  <c r="BX462" i="48"/>
  <c r="BW462" i="48"/>
  <c r="BT462" i="48"/>
  <c r="BV462" i="48" s="1"/>
  <c r="BR462" i="48"/>
  <c r="BQ462" i="48"/>
  <c r="BS462" i="48" s="1"/>
  <c r="BO462" i="48"/>
  <c r="BN462" i="48"/>
  <c r="BM462" i="48"/>
  <c r="BL462" i="48"/>
  <c r="BK462" i="48"/>
  <c r="BI462" i="48"/>
  <c r="BH462" i="48"/>
  <c r="BJ462" i="48" s="1"/>
  <c r="BX461" i="48"/>
  <c r="BY461" i="48" s="1"/>
  <c r="BW461" i="48"/>
  <c r="BT461" i="48"/>
  <c r="BR461" i="48"/>
  <c r="BQ461" i="48"/>
  <c r="BS461" i="48" s="1"/>
  <c r="BO461" i="48"/>
  <c r="BN461" i="48"/>
  <c r="BP461" i="48" s="1"/>
  <c r="BL461" i="48"/>
  <c r="BK461" i="48"/>
  <c r="BM461" i="48" s="1"/>
  <c r="BI461" i="48"/>
  <c r="BH461" i="48"/>
  <c r="BX460" i="48"/>
  <c r="BW460" i="48"/>
  <c r="BY460" i="48" s="1"/>
  <c r="BT460" i="48"/>
  <c r="BV460" i="48" s="1"/>
  <c r="BR460" i="48"/>
  <c r="BQ460" i="48"/>
  <c r="BS460" i="48" s="1"/>
  <c r="BO460" i="48"/>
  <c r="BN460" i="48"/>
  <c r="BM460" i="48"/>
  <c r="BL460" i="48"/>
  <c r="BK460" i="48"/>
  <c r="BI460" i="48"/>
  <c r="BH460" i="48"/>
  <c r="BJ460" i="48" s="1"/>
  <c r="BX459" i="48"/>
  <c r="BW459" i="48"/>
  <c r="BY459" i="48" s="1"/>
  <c r="BT459" i="48"/>
  <c r="BR459" i="48"/>
  <c r="BQ459" i="48"/>
  <c r="BS459" i="48" s="1"/>
  <c r="BO459" i="48"/>
  <c r="BN459" i="48"/>
  <c r="BP459" i="48" s="1"/>
  <c r="BL459" i="48"/>
  <c r="BM459" i="48" s="1"/>
  <c r="BK459" i="48"/>
  <c r="BI459" i="48"/>
  <c r="BH459" i="48"/>
  <c r="BY458" i="48"/>
  <c r="BX458" i="48"/>
  <c r="BW458" i="48"/>
  <c r="BT458" i="48"/>
  <c r="BV458" i="48" s="1"/>
  <c r="BR458" i="48"/>
  <c r="BQ458" i="48"/>
  <c r="BO458" i="48"/>
  <c r="BN458" i="48"/>
  <c r="BM458" i="48"/>
  <c r="BL458" i="48"/>
  <c r="BK458" i="48"/>
  <c r="BI458" i="48"/>
  <c r="BH458" i="48"/>
  <c r="BJ458" i="48" s="1"/>
  <c r="BX457" i="48"/>
  <c r="BY457" i="48" s="1"/>
  <c r="BW457" i="48"/>
  <c r="BT457" i="48"/>
  <c r="BS457" i="48"/>
  <c r="BR457" i="48"/>
  <c r="BQ457" i="48"/>
  <c r="BO457" i="48"/>
  <c r="BN457" i="48"/>
  <c r="BP457" i="48" s="1"/>
  <c r="BL457" i="48"/>
  <c r="BK457" i="48"/>
  <c r="BM457" i="48" s="1"/>
  <c r="BI457" i="48"/>
  <c r="BH457" i="48"/>
  <c r="BX456" i="48"/>
  <c r="BW456" i="48"/>
  <c r="BY456" i="48" s="1"/>
  <c r="BT456" i="48"/>
  <c r="BR456" i="48"/>
  <c r="BQ456" i="48"/>
  <c r="BO456" i="48"/>
  <c r="BN456" i="48"/>
  <c r="BL456" i="48"/>
  <c r="BK456" i="48"/>
  <c r="BM456" i="48" s="1"/>
  <c r="BI456" i="48"/>
  <c r="BH456" i="48"/>
  <c r="BJ456" i="48" s="1"/>
  <c r="BX455" i="48"/>
  <c r="BW455" i="48"/>
  <c r="BT455" i="48"/>
  <c r="BR455" i="48"/>
  <c r="BQ455" i="48"/>
  <c r="BS455" i="48" s="1"/>
  <c r="BO455" i="48"/>
  <c r="BN455" i="48"/>
  <c r="BP455" i="48" s="1"/>
  <c r="BL455" i="48"/>
  <c r="BM455" i="48" s="1"/>
  <c r="BK455" i="48"/>
  <c r="BI455" i="48"/>
  <c r="BH455" i="48"/>
  <c r="BY454" i="48"/>
  <c r="BX454" i="48"/>
  <c r="BW454" i="48"/>
  <c r="BT454" i="48"/>
  <c r="BV454" i="48" s="1"/>
  <c r="BR454" i="48"/>
  <c r="BQ454" i="48"/>
  <c r="BS454" i="48" s="1"/>
  <c r="BO454" i="48"/>
  <c r="BN454" i="48"/>
  <c r="BL454" i="48"/>
  <c r="BK454" i="48"/>
  <c r="BM454" i="48" s="1"/>
  <c r="BI454" i="48"/>
  <c r="BH454" i="48"/>
  <c r="BJ454" i="48" s="1"/>
  <c r="BX453" i="48"/>
  <c r="BY453" i="48" s="1"/>
  <c r="BW453" i="48"/>
  <c r="BT453" i="48"/>
  <c r="BS453" i="48"/>
  <c r="BR453" i="48"/>
  <c r="BQ453" i="48"/>
  <c r="BO453" i="48"/>
  <c r="BN453" i="48"/>
  <c r="BP453" i="48" s="1"/>
  <c r="BL453" i="48"/>
  <c r="BK453" i="48"/>
  <c r="BM453" i="48" s="1"/>
  <c r="BI453" i="48"/>
  <c r="BH453" i="48"/>
  <c r="BX452" i="48"/>
  <c r="BW452" i="48"/>
  <c r="BY452" i="48" s="1"/>
  <c r="BT452" i="48"/>
  <c r="BV452" i="48" s="1"/>
  <c r="BR452" i="48"/>
  <c r="BQ452" i="48"/>
  <c r="BO452" i="48"/>
  <c r="BN452" i="48"/>
  <c r="BP452" i="48" s="1"/>
  <c r="BM452" i="48"/>
  <c r="BL452" i="48"/>
  <c r="BK452" i="48"/>
  <c r="BI452" i="48"/>
  <c r="BH452" i="48"/>
  <c r="BJ452" i="48" s="1"/>
  <c r="BX451" i="48"/>
  <c r="BW451" i="48"/>
  <c r="BY451" i="48" s="1"/>
  <c r="BT451" i="48"/>
  <c r="BR451" i="48"/>
  <c r="BQ451" i="48"/>
  <c r="BS451" i="48" s="1"/>
  <c r="BO451" i="48"/>
  <c r="BN451" i="48"/>
  <c r="BP451" i="48" s="1"/>
  <c r="BL451" i="48"/>
  <c r="BM451" i="48" s="1"/>
  <c r="BK451" i="48"/>
  <c r="BI451" i="48"/>
  <c r="BH451" i="48"/>
  <c r="BY450" i="48"/>
  <c r="BX450" i="48"/>
  <c r="BW450" i="48"/>
  <c r="BT450" i="48"/>
  <c r="BV450" i="48" s="1"/>
  <c r="BR450" i="48"/>
  <c r="BQ450" i="48"/>
  <c r="BO450" i="48"/>
  <c r="BN450" i="48"/>
  <c r="BL450" i="48"/>
  <c r="BK450" i="48"/>
  <c r="BM450" i="48" s="1"/>
  <c r="BI450" i="48"/>
  <c r="BH450" i="48"/>
  <c r="BJ450" i="48" s="1"/>
  <c r="BX449" i="48"/>
  <c r="BY449" i="48" s="1"/>
  <c r="BW449" i="48"/>
  <c r="BT449" i="48"/>
  <c r="BS449" i="48"/>
  <c r="BR449" i="48"/>
  <c r="BQ449" i="48"/>
  <c r="BO449" i="48"/>
  <c r="BN449" i="48"/>
  <c r="BP449" i="48" s="1"/>
  <c r="BL449" i="48"/>
  <c r="BK449" i="48"/>
  <c r="BM449" i="48" s="1"/>
  <c r="BI449" i="48"/>
  <c r="BH449" i="48"/>
  <c r="BX448" i="48"/>
  <c r="BW448" i="48"/>
  <c r="BY448" i="48" s="1"/>
  <c r="BT448" i="48"/>
  <c r="BV448" i="48" s="1"/>
  <c r="BR448" i="48"/>
  <c r="BQ448" i="48"/>
  <c r="BO448" i="48"/>
  <c r="BN448" i="48"/>
  <c r="BP448" i="48" s="1"/>
  <c r="BM448" i="48"/>
  <c r="BL448" i="48"/>
  <c r="BK448" i="48"/>
  <c r="BI448" i="48"/>
  <c r="BH448" i="48"/>
  <c r="BJ448" i="48" s="1"/>
  <c r="BX447" i="48"/>
  <c r="BW447" i="48"/>
  <c r="BT447" i="48"/>
  <c r="BR447" i="48"/>
  <c r="BQ447" i="48"/>
  <c r="BS447" i="48" s="1"/>
  <c r="BO447" i="48"/>
  <c r="BN447" i="48"/>
  <c r="BP447" i="48" s="1"/>
  <c r="BL447" i="48"/>
  <c r="BM447" i="48" s="1"/>
  <c r="BK447" i="48"/>
  <c r="BJ447" i="48"/>
  <c r="BI447" i="48"/>
  <c r="BH447" i="48"/>
  <c r="BX446" i="48"/>
  <c r="BW446" i="48"/>
  <c r="BY446" i="48" s="1"/>
  <c r="BT446" i="48"/>
  <c r="BV446" i="48" s="1"/>
  <c r="BR446" i="48"/>
  <c r="BS446" i="48" s="1"/>
  <c r="BQ446" i="48"/>
  <c r="BO446" i="48"/>
  <c r="BN446" i="48"/>
  <c r="BP446" i="48" s="1"/>
  <c r="BL446" i="48"/>
  <c r="BK446" i="48"/>
  <c r="BM446" i="48" s="1"/>
  <c r="BI446" i="48"/>
  <c r="BH446" i="48"/>
  <c r="BJ446" i="48" s="1"/>
  <c r="BX445" i="48"/>
  <c r="BY445" i="48" s="1"/>
  <c r="BW445" i="48"/>
  <c r="BV445" i="48"/>
  <c r="BT445" i="48"/>
  <c r="BR445" i="48"/>
  <c r="BQ445" i="48"/>
  <c r="BS445" i="48" s="1"/>
  <c r="BO445" i="48"/>
  <c r="BN445" i="48"/>
  <c r="BP445" i="48" s="1"/>
  <c r="BM445" i="48"/>
  <c r="BL445" i="48"/>
  <c r="BK445" i="48"/>
  <c r="BJ445" i="48"/>
  <c r="BI445" i="48"/>
  <c r="BH445" i="48"/>
  <c r="BX444" i="48"/>
  <c r="BW444" i="48"/>
  <c r="BY444" i="48" s="1"/>
  <c r="BT444" i="48"/>
  <c r="BR444" i="48"/>
  <c r="BS444" i="48" s="1"/>
  <c r="BQ444" i="48"/>
  <c r="BO444" i="48"/>
  <c r="BN444" i="48"/>
  <c r="BP444" i="48" s="1"/>
  <c r="BL444" i="48"/>
  <c r="BK444" i="48"/>
  <c r="BM444" i="48" s="1"/>
  <c r="BJ444" i="48"/>
  <c r="BI444" i="48"/>
  <c r="BH444" i="48"/>
  <c r="BY443" i="48"/>
  <c r="BX443" i="48"/>
  <c r="BW443" i="48"/>
  <c r="BT443" i="48"/>
  <c r="BV443" i="48" s="1"/>
  <c r="BR443" i="48"/>
  <c r="BQ443" i="48"/>
  <c r="BS443" i="48" s="1"/>
  <c r="BP443" i="48"/>
  <c r="BO443" i="48"/>
  <c r="BN443" i="48"/>
  <c r="BL443" i="48"/>
  <c r="BM443" i="48" s="1"/>
  <c r="BK443" i="48"/>
  <c r="BI443" i="48"/>
  <c r="BH443" i="48"/>
  <c r="BJ443" i="48" s="1"/>
  <c r="BX442" i="48"/>
  <c r="BW442" i="48"/>
  <c r="BY442" i="48" s="1"/>
  <c r="BT442" i="48"/>
  <c r="BV442" i="48" s="1"/>
  <c r="BS442" i="48"/>
  <c r="BR442" i="48"/>
  <c r="BQ442" i="48"/>
  <c r="BO442" i="48"/>
  <c r="BN442" i="48"/>
  <c r="BP442" i="48" s="1"/>
  <c r="BL442" i="48"/>
  <c r="BK442" i="48"/>
  <c r="BM442" i="48" s="1"/>
  <c r="BI442" i="48"/>
  <c r="BH442" i="48"/>
  <c r="BJ442" i="48" s="1"/>
  <c r="BY441" i="48"/>
  <c r="BX441" i="48"/>
  <c r="BW441" i="48"/>
  <c r="BT441" i="48"/>
  <c r="BV441" i="48" s="1"/>
  <c r="BR441" i="48"/>
  <c r="BQ441" i="48"/>
  <c r="BS441" i="48" s="1"/>
  <c r="BP441" i="48"/>
  <c r="BO441" i="48"/>
  <c r="BN441" i="48"/>
  <c r="BM441" i="48"/>
  <c r="BL441" i="48"/>
  <c r="BK441" i="48"/>
  <c r="BI441" i="48"/>
  <c r="BH441" i="48"/>
  <c r="BJ441" i="48" s="1"/>
  <c r="BX440" i="48"/>
  <c r="BW440" i="48"/>
  <c r="BV440" i="48"/>
  <c r="BT440" i="48"/>
  <c r="BR440" i="48"/>
  <c r="BS440" i="48" s="1"/>
  <c r="BQ440" i="48"/>
  <c r="BP440" i="48"/>
  <c r="BO440" i="48"/>
  <c r="BN440" i="48"/>
  <c r="BL440" i="48"/>
  <c r="BK440" i="48"/>
  <c r="BM440" i="48" s="1"/>
  <c r="BI440" i="48"/>
  <c r="BH440" i="48"/>
  <c r="BJ440" i="48" s="1"/>
  <c r="BY439" i="48"/>
  <c r="BX439" i="48"/>
  <c r="BW439" i="48"/>
  <c r="BV439" i="48"/>
  <c r="BT439" i="48"/>
  <c r="BR439" i="48"/>
  <c r="BQ439" i="48"/>
  <c r="BO439" i="48"/>
  <c r="BN439" i="48"/>
  <c r="BP439" i="48" s="1"/>
  <c r="BL439" i="48"/>
  <c r="BM439" i="48" s="1"/>
  <c r="BK439" i="48"/>
  <c r="BJ439" i="48"/>
  <c r="BI439" i="48"/>
  <c r="BH439" i="48"/>
  <c r="BX438" i="48"/>
  <c r="BW438" i="48"/>
  <c r="BY438" i="48" s="1"/>
  <c r="BT438" i="48"/>
  <c r="BV438" i="48" s="1"/>
  <c r="BR438" i="48"/>
  <c r="BS438" i="48" s="1"/>
  <c r="BQ438" i="48"/>
  <c r="BO438" i="48"/>
  <c r="BN438" i="48"/>
  <c r="BP438" i="48" s="1"/>
  <c r="BL438" i="48"/>
  <c r="BK438" i="48"/>
  <c r="BI438" i="48"/>
  <c r="BH438" i="48"/>
  <c r="BJ438" i="48" s="1"/>
  <c r="BX437" i="48"/>
  <c r="BY437" i="48" s="1"/>
  <c r="BW437" i="48"/>
  <c r="BT437" i="48"/>
  <c r="BV437" i="48" s="1"/>
  <c r="BR437" i="48"/>
  <c r="BQ437" i="48"/>
  <c r="BO437" i="48"/>
  <c r="BN437" i="48"/>
  <c r="BP437" i="48" s="1"/>
  <c r="BM437" i="48"/>
  <c r="BL437" i="48"/>
  <c r="BK437" i="48"/>
  <c r="BJ437" i="48"/>
  <c r="BI437" i="48"/>
  <c r="BH437" i="48"/>
  <c r="BX436" i="48"/>
  <c r="BW436" i="48"/>
  <c r="BV436" i="48"/>
  <c r="BT436" i="48"/>
  <c r="BR436" i="48"/>
  <c r="BS436" i="48" s="1"/>
  <c r="BQ436" i="48"/>
  <c r="BP436" i="48"/>
  <c r="BO436" i="48"/>
  <c r="BN436" i="48"/>
  <c r="BL436" i="48"/>
  <c r="BK436" i="48"/>
  <c r="BM436" i="48" s="1"/>
  <c r="BJ436" i="48"/>
  <c r="BI436" i="48"/>
  <c r="BH436" i="48"/>
  <c r="BY435" i="48"/>
  <c r="BX435" i="48"/>
  <c r="BW435" i="48"/>
  <c r="BT435" i="48"/>
  <c r="BR435" i="48"/>
  <c r="BQ435" i="48"/>
  <c r="BP435" i="48"/>
  <c r="BO435" i="48"/>
  <c r="BN435" i="48"/>
  <c r="BL435" i="48"/>
  <c r="BM435" i="48" s="1"/>
  <c r="BK435" i="48"/>
  <c r="BI435" i="48"/>
  <c r="BH435" i="48"/>
  <c r="BJ435" i="48" s="1"/>
  <c r="BX434" i="48"/>
  <c r="BW434" i="48"/>
  <c r="BT434" i="48"/>
  <c r="BS434" i="48"/>
  <c r="BR434" i="48"/>
  <c r="BQ434" i="48"/>
  <c r="BO434" i="48"/>
  <c r="BN434" i="48"/>
  <c r="BP434" i="48" s="1"/>
  <c r="BL434" i="48"/>
  <c r="BK434" i="48"/>
  <c r="BM434" i="48" s="1"/>
  <c r="BJ434" i="48"/>
  <c r="BI434" i="48"/>
  <c r="BH434" i="48"/>
  <c r="BY433" i="48"/>
  <c r="BX433" i="48"/>
  <c r="BW433" i="48"/>
  <c r="BT433" i="48"/>
  <c r="BV433" i="48" s="1"/>
  <c r="BR433" i="48"/>
  <c r="BQ433" i="48"/>
  <c r="BS433" i="48" s="1"/>
  <c r="BO433" i="48"/>
  <c r="BP433" i="48" s="1"/>
  <c r="BN433" i="48"/>
  <c r="BM433" i="48"/>
  <c r="BL433" i="48"/>
  <c r="BK433" i="48"/>
  <c r="BI433" i="48"/>
  <c r="BH433" i="48"/>
  <c r="BJ433" i="48" s="1"/>
  <c r="BX432" i="48"/>
  <c r="BW432" i="48"/>
  <c r="BT432" i="48"/>
  <c r="BR432" i="48"/>
  <c r="BQ432" i="48"/>
  <c r="BP432" i="48"/>
  <c r="BO432" i="48"/>
  <c r="BN432" i="48"/>
  <c r="BL432" i="48"/>
  <c r="BK432" i="48"/>
  <c r="BM432" i="48" s="1"/>
  <c r="BI432" i="48"/>
  <c r="BH432" i="48"/>
  <c r="BX431" i="48"/>
  <c r="BW431" i="48"/>
  <c r="BY431" i="48" s="1"/>
  <c r="BV431" i="48"/>
  <c r="BT431" i="48"/>
  <c r="BR431" i="48"/>
  <c r="BQ431" i="48"/>
  <c r="BO431" i="48"/>
  <c r="BN431" i="48"/>
  <c r="BP431" i="48" s="1"/>
  <c r="BM431" i="48"/>
  <c r="BL431" i="48"/>
  <c r="BK431" i="48"/>
  <c r="BJ431" i="48"/>
  <c r="BI431" i="48"/>
  <c r="BH431" i="48"/>
  <c r="BX430" i="48"/>
  <c r="BW430" i="48"/>
  <c r="BY430" i="48" s="1"/>
  <c r="BV430" i="48"/>
  <c r="BT430" i="48"/>
  <c r="BR430" i="48"/>
  <c r="BQ430" i="48"/>
  <c r="BS430" i="48" s="1"/>
  <c r="BO430" i="48"/>
  <c r="BN430" i="48"/>
  <c r="BL430" i="48"/>
  <c r="BK430" i="48"/>
  <c r="BI430" i="48"/>
  <c r="BH430" i="48"/>
  <c r="BJ430" i="48" s="1"/>
  <c r="BX429" i="48"/>
  <c r="BW429" i="48"/>
  <c r="BV429" i="48"/>
  <c r="BT429" i="48"/>
  <c r="BR429" i="48"/>
  <c r="BQ429" i="48"/>
  <c r="BO429" i="48"/>
  <c r="BN429" i="48"/>
  <c r="BP429" i="48" s="1"/>
  <c r="BL429" i="48"/>
  <c r="BK429" i="48"/>
  <c r="BM429" i="48" s="1"/>
  <c r="BI429" i="48"/>
  <c r="BJ429" i="48" s="1"/>
  <c r="BH429" i="48"/>
  <c r="BX428" i="48"/>
  <c r="BW428" i="48"/>
  <c r="BV428" i="48"/>
  <c r="BT428" i="48"/>
  <c r="BR428" i="48"/>
  <c r="BS428" i="48" s="1"/>
  <c r="BQ428" i="48"/>
  <c r="BO428" i="48"/>
  <c r="BN428" i="48"/>
  <c r="BP428" i="48" s="1"/>
  <c r="BL428" i="48"/>
  <c r="BK428" i="48"/>
  <c r="BM428" i="48" s="1"/>
  <c r="BJ428" i="48"/>
  <c r="BI428" i="48"/>
  <c r="BH428" i="48"/>
  <c r="BX427" i="48"/>
  <c r="BW427" i="48"/>
  <c r="BY427" i="48" s="1"/>
  <c r="BT427" i="48"/>
  <c r="BV427" i="48" s="1"/>
  <c r="BR427" i="48"/>
  <c r="BQ427" i="48"/>
  <c r="BO427" i="48"/>
  <c r="BP427" i="48" s="1"/>
  <c r="BN427" i="48"/>
  <c r="BL427" i="48"/>
  <c r="BK427" i="48"/>
  <c r="BM427" i="48" s="1"/>
  <c r="BI427" i="48"/>
  <c r="BH427" i="48"/>
  <c r="BJ427" i="48" s="1"/>
  <c r="BX426" i="48"/>
  <c r="BW426" i="48"/>
  <c r="BY426" i="48" s="1"/>
  <c r="BT426" i="48"/>
  <c r="BS426" i="48"/>
  <c r="BR426" i="48"/>
  <c r="BQ426" i="48"/>
  <c r="BO426" i="48"/>
  <c r="BP426" i="48" s="1"/>
  <c r="BN426" i="48"/>
  <c r="BL426" i="48"/>
  <c r="BK426" i="48"/>
  <c r="BM426" i="48" s="1"/>
  <c r="BJ426" i="48"/>
  <c r="BI426" i="48"/>
  <c r="BH426" i="48"/>
  <c r="BY425" i="48"/>
  <c r="BX425" i="48"/>
  <c r="BW425" i="48"/>
  <c r="BT425" i="48"/>
  <c r="BV425" i="48" s="1"/>
  <c r="BR425" i="48"/>
  <c r="BQ425" i="48"/>
  <c r="BS425" i="48" s="1"/>
  <c r="BO425" i="48"/>
  <c r="BP425" i="48" s="1"/>
  <c r="BN425" i="48"/>
  <c r="BL425" i="48"/>
  <c r="BK425" i="48"/>
  <c r="BM425" i="48" s="1"/>
  <c r="BI425" i="48"/>
  <c r="BH425" i="48"/>
  <c r="BJ425" i="48" s="1"/>
  <c r="BX424" i="48"/>
  <c r="BW424" i="48"/>
  <c r="BT424" i="48"/>
  <c r="BV424" i="48" s="1"/>
  <c r="BR424" i="48"/>
  <c r="BQ424" i="48"/>
  <c r="BP424" i="48"/>
  <c r="BO424" i="48"/>
  <c r="BN424" i="48"/>
  <c r="BL424" i="48"/>
  <c r="BK424" i="48"/>
  <c r="BM424" i="48" s="1"/>
  <c r="BI424" i="48"/>
  <c r="BH424" i="48"/>
  <c r="BJ424" i="48" s="1"/>
  <c r="BX423" i="48"/>
  <c r="BW423" i="48"/>
  <c r="BY423" i="48" s="1"/>
  <c r="BV423" i="48"/>
  <c r="BT423" i="48"/>
  <c r="BR423" i="48"/>
  <c r="BQ423" i="48"/>
  <c r="BO423" i="48"/>
  <c r="BN423" i="48"/>
  <c r="BP423" i="48" s="1"/>
  <c r="BL423" i="48"/>
  <c r="BM423" i="48" s="1"/>
  <c r="BK423" i="48"/>
  <c r="BJ423" i="48"/>
  <c r="BI423" i="48"/>
  <c r="BH423" i="48"/>
  <c r="BX422" i="48"/>
  <c r="BW422" i="48"/>
  <c r="BY422" i="48" s="1"/>
  <c r="BV422" i="48"/>
  <c r="BT422" i="48"/>
  <c r="BR422" i="48"/>
  <c r="BQ422" i="48"/>
  <c r="BS422" i="48" s="1"/>
  <c r="BO422" i="48"/>
  <c r="BN422" i="48"/>
  <c r="BL422" i="48"/>
  <c r="BK422" i="48"/>
  <c r="BI422" i="48"/>
  <c r="BH422" i="48"/>
  <c r="BJ422" i="48" s="1"/>
  <c r="BX421" i="48"/>
  <c r="BW421" i="48"/>
  <c r="BY421" i="48" s="1"/>
  <c r="BT421" i="48"/>
  <c r="BV421" i="48" s="1"/>
  <c r="BR421" i="48"/>
  <c r="BQ421" i="48"/>
  <c r="BS421" i="48" s="1"/>
  <c r="BO421" i="48"/>
  <c r="BN421" i="48"/>
  <c r="BP421" i="48" s="1"/>
  <c r="BL421" i="48"/>
  <c r="BK421" i="48"/>
  <c r="BM421" i="48" s="1"/>
  <c r="BJ421" i="48"/>
  <c r="BI421" i="48"/>
  <c r="BH421" i="48"/>
  <c r="BX420" i="48"/>
  <c r="BW420" i="48"/>
  <c r="BT420" i="48"/>
  <c r="BR420" i="48"/>
  <c r="BS420" i="48" s="1"/>
  <c r="BQ420" i="48"/>
  <c r="BO420" i="48"/>
  <c r="BN420" i="48"/>
  <c r="BP420" i="48" s="1"/>
  <c r="BL420" i="48"/>
  <c r="BK420" i="48"/>
  <c r="BM420" i="48" s="1"/>
  <c r="BJ420" i="48"/>
  <c r="BI420" i="48"/>
  <c r="BH420" i="48"/>
  <c r="BX419" i="48"/>
  <c r="BW419" i="48"/>
  <c r="BY419" i="48" s="1"/>
  <c r="BT419" i="48"/>
  <c r="BR419" i="48"/>
  <c r="BQ419" i="48"/>
  <c r="BP419" i="48"/>
  <c r="BO419" i="48"/>
  <c r="BN419" i="48"/>
  <c r="BL419" i="48"/>
  <c r="BK419" i="48"/>
  <c r="BM419" i="48" s="1"/>
  <c r="BI419" i="48"/>
  <c r="BH419" i="48"/>
  <c r="BJ419" i="48" s="1"/>
  <c r="BX418" i="48"/>
  <c r="BW418" i="48"/>
  <c r="BT418" i="48"/>
  <c r="BS418" i="48"/>
  <c r="BR418" i="48"/>
  <c r="BQ418" i="48"/>
  <c r="BO418" i="48"/>
  <c r="BP418" i="48" s="1"/>
  <c r="BN418" i="48"/>
  <c r="BL418" i="48"/>
  <c r="BK418" i="48"/>
  <c r="BM418" i="48" s="1"/>
  <c r="BJ418" i="48"/>
  <c r="BI418" i="48"/>
  <c r="BH418" i="48"/>
  <c r="BY417" i="48"/>
  <c r="BX417" i="48"/>
  <c r="BW417" i="48"/>
  <c r="BT417" i="48"/>
  <c r="BV417" i="48" s="1"/>
  <c r="BR417" i="48"/>
  <c r="BQ417" i="48"/>
  <c r="BS417" i="48" s="1"/>
  <c r="BO417" i="48"/>
  <c r="BP417" i="48" s="1"/>
  <c r="BN417" i="48"/>
  <c r="BM417" i="48"/>
  <c r="BL417" i="48"/>
  <c r="BK417" i="48"/>
  <c r="BI417" i="48"/>
  <c r="BH417" i="48"/>
  <c r="BJ417" i="48" s="1"/>
  <c r="BX416" i="48"/>
  <c r="BW416" i="48"/>
  <c r="BV416" i="48"/>
  <c r="BT416" i="48"/>
  <c r="BR416" i="48"/>
  <c r="BQ416" i="48"/>
  <c r="BP416" i="48"/>
  <c r="BO416" i="48"/>
  <c r="BN416" i="48"/>
  <c r="BL416" i="48"/>
  <c r="BK416" i="48"/>
  <c r="BM416" i="48" s="1"/>
  <c r="BI416" i="48"/>
  <c r="BH416" i="48"/>
  <c r="BY415" i="48"/>
  <c r="BX415" i="48"/>
  <c r="BW415" i="48"/>
  <c r="BV415" i="48"/>
  <c r="BT415" i="48"/>
  <c r="BR415" i="48"/>
  <c r="BQ415" i="48"/>
  <c r="BO415" i="48"/>
  <c r="BN415" i="48"/>
  <c r="BP415" i="48" s="1"/>
  <c r="BM415" i="48"/>
  <c r="BL415" i="48"/>
  <c r="BK415" i="48"/>
  <c r="BI415" i="48"/>
  <c r="BH415" i="48"/>
  <c r="BJ415" i="48" s="1"/>
  <c r="BX414" i="48"/>
  <c r="BW414" i="48"/>
  <c r="BY414" i="48" s="1"/>
  <c r="BV414" i="48"/>
  <c r="BT414" i="48"/>
  <c r="BR414" i="48"/>
  <c r="BQ414" i="48"/>
  <c r="BS414" i="48" s="1"/>
  <c r="BO414" i="48"/>
  <c r="BN414" i="48"/>
  <c r="BP414" i="48" s="1"/>
  <c r="BL414" i="48"/>
  <c r="BK414" i="48"/>
  <c r="BI414" i="48"/>
  <c r="BH414" i="48"/>
  <c r="BJ414" i="48" s="1"/>
  <c r="BX413" i="48"/>
  <c r="BW413" i="48"/>
  <c r="BV413" i="48"/>
  <c r="BT413" i="48"/>
  <c r="BR413" i="48"/>
  <c r="BQ413" i="48"/>
  <c r="BO413" i="48"/>
  <c r="BN413" i="48"/>
  <c r="BP413" i="48" s="1"/>
  <c r="BL413" i="48"/>
  <c r="BK413" i="48"/>
  <c r="BM413" i="48" s="1"/>
  <c r="BJ413" i="48"/>
  <c r="BI413" i="48"/>
  <c r="BH413" i="48"/>
  <c r="BX412" i="48"/>
  <c r="BW412" i="48"/>
  <c r="BY412" i="48" s="1"/>
  <c r="BV412" i="48"/>
  <c r="BT412" i="48"/>
  <c r="BR412" i="48"/>
  <c r="BS412" i="48" s="1"/>
  <c r="BQ412" i="48"/>
  <c r="BP412" i="48"/>
  <c r="BO412" i="48"/>
  <c r="BN412" i="48"/>
  <c r="BL412" i="48"/>
  <c r="BK412" i="48"/>
  <c r="BM412" i="48" s="1"/>
  <c r="BI412" i="48"/>
  <c r="BJ412" i="48" s="1"/>
  <c r="BH412" i="48"/>
  <c r="BX411" i="48"/>
  <c r="BW411" i="48"/>
  <c r="BY411" i="48" s="1"/>
  <c r="BT411" i="48"/>
  <c r="BR411" i="48"/>
  <c r="BQ411" i="48"/>
  <c r="BP411" i="48"/>
  <c r="BO411" i="48"/>
  <c r="BN411" i="48"/>
  <c r="BL411" i="48"/>
  <c r="BK411" i="48"/>
  <c r="BM411" i="48" s="1"/>
  <c r="BI411" i="48"/>
  <c r="BH411" i="48"/>
  <c r="BJ411" i="48" s="1"/>
  <c r="BX410" i="48"/>
  <c r="BW410" i="48"/>
  <c r="BT410" i="48"/>
  <c r="BV410" i="48" s="1"/>
  <c r="BS410" i="48"/>
  <c r="BR410" i="48"/>
  <c r="BQ410" i="48"/>
  <c r="BO410" i="48"/>
  <c r="BP410" i="48" s="1"/>
  <c r="BN410" i="48"/>
  <c r="BL410" i="48"/>
  <c r="BK410" i="48"/>
  <c r="BJ410" i="48"/>
  <c r="BI410" i="48"/>
  <c r="BH410" i="48"/>
  <c r="BX409" i="48"/>
  <c r="BY409" i="48" s="1"/>
  <c r="BW409" i="48"/>
  <c r="BT409" i="48"/>
  <c r="BV409" i="48" s="1"/>
  <c r="BR409" i="48"/>
  <c r="BQ409" i="48"/>
  <c r="BS409" i="48" s="1"/>
  <c r="BO409" i="48"/>
  <c r="BN409" i="48"/>
  <c r="BP409" i="48" s="1"/>
  <c r="BM409" i="48"/>
  <c r="BL409" i="48"/>
  <c r="BK409" i="48"/>
  <c r="BI409" i="48"/>
  <c r="BH409" i="48"/>
  <c r="BJ409" i="48" s="1"/>
  <c r="BX408" i="48"/>
  <c r="BW408" i="48"/>
  <c r="BY408" i="48" s="1"/>
  <c r="BT408" i="48"/>
  <c r="BR408" i="48"/>
  <c r="BS408" i="48" s="1"/>
  <c r="BQ408" i="48"/>
  <c r="BO408" i="48"/>
  <c r="BN408" i="48"/>
  <c r="BP408" i="48" s="1"/>
  <c r="BL408" i="48"/>
  <c r="BK408" i="48"/>
  <c r="BM408" i="48" s="1"/>
  <c r="BI408" i="48"/>
  <c r="BH408" i="48"/>
  <c r="BJ408" i="48" s="1"/>
  <c r="BY407" i="48"/>
  <c r="BX407" i="48"/>
  <c r="BW407" i="48"/>
  <c r="BT407" i="48"/>
  <c r="BV407" i="48" s="1"/>
  <c r="BR407" i="48"/>
  <c r="BQ407" i="48"/>
  <c r="BS407" i="48" s="1"/>
  <c r="BP407" i="48"/>
  <c r="BO407" i="48"/>
  <c r="BN407" i="48"/>
  <c r="BM407" i="48"/>
  <c r="BL407" i="48"/>
  <c r="BK407" i="48"/>
  <c r="BI407" i="48"/>
  <c r="BH407" i="48"/>
  <c r="BJ407" i="48" s="1"/>
  <c r="BX406" i="48"/>
  <c r="BW406" i="48"/>
  <c r="BY406" i="48" s="1"/>
  <c r="BT406" i="48"/>
  <c r="BV406" i="48" s="1"/>
  <c r="BS406" i="48"/>
  <c r="BR406" i="48"/>
  <c r="BQ406" i="48"/>
  <c r="BO406" i="48"/>
  <c r="BN406" i="48"/>
  <c r="BP406" i="48" s="1"/>
  <c r="BL406" i="48"/>
  <c r="BK406" i="48"/>
  <c r="BJ406" i="48"/>
  <c r="BI406" i="48"/>
  <c r="BH406" i="48"/>
  <c r="BX405" i="48"/>
  <c r="BY405" i="48" s="1"/>
  <c r="BW405" i="48"/>
  <c r="BT405" i="48"/>
  <c r="BV405" i="48" s="1"/>
  <c r="BR405" i="48"/>
  <c r="BQ405" i="48"/>
  <c r="BS405" i="48" s="1"/>
  <c r="BO405" i="48"/>
  <c r="BN405" i="48"/>
  <c r="BP405" i="48" s="1"/>
  <c r="BM405" i="48"/>
  <c r="BL405" i="48"/>
  <c r="BK405" i="48"/>
  <c r="BI405" i="48"/>
  <c r="BH405" i="48"/>
  <c r="BJ405" i="48" s="1"/>
  <c r="BX404" i="48"/>
  <c r="BW404" i="48"/>
  <c r="BY404" i="48" s="1"/>
  <c r="BT404" i="48"/>
  <c r="BV404" i="48" s="1"/>
  <c r="BR404" i="48"/>
  <c r="BS404" i="48" s="1"/>
  <c r="BQ404" i="48"/>
  <c r="BO404" i="48"/>
  <c r="BN404" i="48"/>
  <c r="BP404" i="48" s="1"/>
  <c r="BL404" i="48"/>
  <c r="BK404" i="48"/>
  <c r="BI404" i="48"/>
  <c r="BH404" i="48"/>
  <c r="BJ404" i="48" s="1"/>
  <c r="BY403" i="48"/>
  <c r="BX403" i="48"/>
  <c r="BW403" i="48"/>
  <c r="BT403" i="48"/>
  <c r="BV403" i="48" s="1"/>
  <c r="BR403" i="48"/>
  <c r="BQ403" i="48"/>
  <c r="BS403" i="48" s="1"/>
  <c r="BP403" i="48"/>
  <c r="BO403" i="48"/>
  <c r="BN403" i="48"/>
  <c r="BM403" i="48"/>
  <c r="BL403" i="48"/>
  <c r="BK403" i="48"/>
  <c r="BI403" i="48"/>
  <c r="BH403" i="48"/>
  <c r="BJ403" i="48" s="1"/>
  <c r="BX402" i="48"/>
  <c r="BW402" i="48"/>
  <c r="BY402" i="48" s="1"/>
  <c r="BT402" i="48"/>
  <c r="BV402" i="48" s="1"/>
  <c r="BS402" i="48"/>
  <c r="BR402" i="48"/>
  <c r="BQ402" i="48"/>
  <c r="BO402" i="48"/>
  <c r="BN402" i="48"/>
  <c r="BP402" i="48" s="1"/>
  <c r="BL402" i="48"/>
  <c r="BK402" i="48"/>
  <c r="BJ402" i="48"/>
  <c r="BI402" i="48"/>
  <c r="BH402" i="48"/>
  <c r="BY401" i="48"/>
  <c r="BX401" i="48"/>
  <c r="BW401" i="48"/>
  <c r="BT401" i="48"/>
  <c r="BV401" i="48" s="1"/>
  <c r="BR401" i="48"/>
  <c r="BQ401" i="48"/>
  <c r="BS401" i="48" s="1"/>
  <c r="BO401" i="48"/>
  <c r="BN401" i="48"/>
  <c r="BP401" i="48" s="1"/>
  <c r="BM401" i="48"/>
  <c r="BL401" i="48"/>
  <c r="BK401" i="48"/>
  <c r="BI401" i="48"/>
  <c r="BH401" i="48"/>
  <c r="BX400" i="48"/>
  <c r="BW400" i="48"/>
  <c r="BY400" i="48" s="1"/>
  <c r="BT400" i="48"/>
  <c r="BV400" i="48" s="1"/>
  <c r="BR400" i="48"/>
  <c r="BS400" i="48" s="1"/>
  <c r="BQ400" i="48"/>
  <c r="BO400" i="48"/>
  <c r="BN400" i="48"/>
  <c r="BP400" i="48" s="1"/>
  <c r="BL400" i="48"/>
  <c r="BK400" i="48"/>
  <c r="BI400" i="48"/>
  <c r="BH400" i="48"/>
  <c r="BJ400" i="48" s="1"/>
  <c r="BY399" i="48"/>
  <c r="BX399" i="48"/>
  <c r="BW399" i="48"/>
  <c r="BT399" i="48"/>
  <c r="BV399" i="48" s="1"/>
  <c r="BR399" i="48"/>
  <c r="BQ399" i="48"/>
  <c r="BS399" i="48" s="1"/>
  <c r="BP399" i="48"/>
  <c r="BO399" i="48"/>
  <c r="BN399" i="48"/>
  <c r="BM399" i="48"/>
  <c r="BL399" i="48"/>
  <c r="BK399" i="48"/>
  <c r="BI399" i="48"/>
  <c r="BH399" i="48"/>
  <c r="BX398" i="48"/>
  <c r="BW398" i="48"/>
  <c r="BY398" i="48" s="1"/>
  <c r="BT398" i="48"/>
  <c r="BV398" i="48" s="1"/>
  <c r="BS398" i="48"/>
  <c r="BR398" i="48"/>
  <c r="BQ398" i="48"/>
  <c r="BO398" i="48"/>
  <c r="BN398" i="48"/>
  <c r="BP398" i="48" s="1"/>
  <c r="BL398" i="48"/>
  <c r="BK398" i="48"/>
  <c r="BJ398" i="48"/>
  <c r="BI398" i="48"/>
  <c r="BH398" i="48"/>
  <c r="BX397" i="48"/>
  <c r="BY397" i="48" s="1"/>
  <c r="BW397" i="48"/>
  <c r="BT397" i="48"/>
  <c r="BV397" i="48" s="1"/>
  <c r="BR397" i="48"/>
  <c r="BQ397" i="48"/>
  <c r="BS397" i="48" s="1"/>
  <c r="BO397" i="48"/>
  <c r="BN397" i="48"/>
  <c r="BP397" i="48" s="1"/>
  <c r="BM397" i="48"/>
  <c r="BL397" i="48"/>
  <c r="BK397" i="48"/>
  <c r="BI397" i="48"/>
  <c r="BH397" i="48"/>
  <c r="BJ397" i="48" s="1"/>
  <c r="BX396" i="48"/>
  <c r="BW396" i="48"/>
  <c r="BY396" i="48" s="1"/>
  <c r="BT396" i="48"/>
  <c r="BR396" i="48"/>
  <c r="BS396" i="48" s="1"/>
  <c r="BQ396" i="48"/>
  <c r="BO396" i="48"/>
  <c r="BN396" i="48"/>
  <c r="BP396" i="48" s="1"/>
  <c r="BL396" i="48"/>
  <c r="BK396" i="48"/>
  <c r="BM396" i="48" s="1"/>
  <c r="BI396" i="48"/>
  <c r="BH396" i="48"/>
  <c r="BJ396" i="48" s="1"/>
  <c r="BY395" i="48"/>
  <c r="BX395" i="48"/>
  <c r="BW395" i="48"/>
  <c r="BT395" i="48"/>
  <c r="BV395" i="48" s="1"/>
  <c r="BR395" i="48"/>
  <c r="BQ395" i="48"/>
  <c r="BS395" i="48" s="1"/>
  <c r="BP395" i="48"/>
  <c r="BO395" i="48"/>
  <c r="BN395" i="48"/>
  <c r="BM395" i="48"/>
  <c r="BL395" i="48"/>
  <c r="BK395" i="48"/>
  <c r="BI395" i="48"/>
  <c r="BH395" i="48"/>
  <c r="BX394" i="48"/>
  <c r="BW394" i="48"/>
  <c r="BY394" i="48" s="1"/>
  <c r="BT394" i="48"/>
  <c r="BV394" i="48" s="1"/>
  <c r="BR394" i="48"/>
  <c r="BQ394" i="48"/>
  <c r="BS394" i="48" s="1"/>
  <c r="BO394" i="48"/>
  <c r="BN394" i="48"/>
  <c r="BP394" i="48" s="1"/>
  <c r="BL394" i="48"/>
  <c r="BK394" i="48"/>
  <c r="BJ394" i="48"/>
  <c r="BI394" i="48"/>
  <c r="BH394" i="48"/>
  <c r="BX393" i="48"/>
  <c r="BW393" i="48"/>
  <c r="BY393" i="48" s="1"/>
  <c r="BT393" i="48"/>
  <c r="BV393" i="48" s="1"/>
  <c r="BR393" i="48"/>
  <c r="BQ393" i="48"/>
  <c r="BS393" i="48" s="1"/>
  <c r="BO393" i="48"/>
  <c r="BN393" i="48"/>
  <c r="BP393" i="48" s="1"/>
  <c r="BL393" i="48"/>
  <c r="BK393" i="48"/>
  <c r="BM393" i="48" s="1"/>
  <c r="BI393" i="48"/>
  <c r="BH393" i="48"/>
  <c r="BJ393" i="48" s="1"/>
  <c r="BX392" i="48"/>
  <c r="BW392" i="48"/>
  <c r="BY392" i="48" s="1"/>
  <c r="BT392" i="48"/>
  <c r="BV392" i="48" s="1"/>
  <c r="BR392" i="48"/>
  <c r="BQ392" i="48"/>
  <c r="BS392" i="48" s="1"/>
  <c r="BO392" i="48"/>
  <c r="BN392" i="48"/>
  <c r="BP392" i="48" s="1"/>
  <c r="BL392" i="48"/>
  <c r="BK392" i="48"/>
  <c r="BM392" i="48" s="1"/>
  <c r="BI392" i="48"/>
  <c r="BH392" i="48"/>
  <c r="BJ392" i="48" s="1"/>
  <c r="BY391" i="48"/>
  <c r="BX391" i="48"/>
  <c r="BW391" i="48"/>
  <c r="BT391" i="48"/>
  <c r="BV391" i="48" s="1"/>
  <c r="BR391" i="48"/>
  <c r="BQ391" i="48"/>
  <c r="BS391" i="48" s="1"/>
  <c r="BP391" i="48"/>
  <c r="BO391" i="48"/>
  <c r="BN391" i="48"/>
  <c r="BM391" i="48"/>
  <c r="BL391" i="48"/>
  <c r="BK391" i="48"/>
  <c r="BI391" i="48"/>
  <c r="BH391" i="48"/>
  <c r="BX390" i="48"/>
  <c r="BW390" i="48"/>
  <c r="BY390" i="48" s="1"/>
  <c r="BT390" i="48"/>
  <c r="BV390" i="48" s="1"/>
  <c r="BR390" i="48"/>
  <c r="BQ390" i="48"/>
  <c r="BS390" i="48" s="1"/>
  <c r="BO390" i="48"/>
  <c r="BN390" i="48"/>
  <c r="BP390" i="48" s="1"/>
  <c r="BL390" i="48"/>
  <c r="BK390" i="48"/>
  <c r="BJ390" i="48"/>
  <c r="BI390" i="48"/>
  <c r="BH390" i="48"/>
  <c r="BX389" i="48"/>
  <c r="BW389" i="48"/>
  <c r="BY389" i="48" s="1"/>
  <c r="BT389" i="48"/>
  <c r="BV389" i="48" s="1"/>
  <c r="BR389" i="48"/>
  <c r="BQ389" i="48"/>
  <c r="BS389" i="48" s="1"/>
  <c r="BO389" i="48"/>
  <c r="BN389" i="48"/>
  <c r="BP389" i="48" s="1"/>
  <c r="BM389" i="48"/>
  <c r="BL389" i="48"/>
  <c r="BK389" i="48"/>
  <c r="BI389" i="48"/>
  <c r="BH389" i="48"/>
  <c r="BJ389" i="48" s="1"/>
  <c r="BX388" i="48"/>
  <c r="BW388" i="48"/>
  <c r="BY388" i="48" s="1"/>
  <c r="BT388" i="48"/>
  <c r="BV388" i="48" s="1"/>
  <c r="BR388" i="48"/>
  <c r="BQ388" i="48"/>
  <c r="BS388" i="48" s="1"/>
  <c r="BO388" i="48"/>
  <c r="BN388" i="48"/>
  <c r="BP388" i="48" s="1"/>
  <c r="BL388" i="48"/>
  <c r="BK388" i="48"/>
  <c r="BM388" i="48" s="1"/>
  <c r="BI388" i="48"/>
  <c r="BH388" i="48"/>
  <c r="BJ388" i="48" s="1"/>
  <c r="BY387" i="48"/>
  <c r="BX387" i="48"/>
  <c r="BW387" i="48"/>
  <c r="BT387" i="48"/>
  <c r="BV387" i="48" s="1"/>
  <c r="BR387" i="48"/>
  <c r="BQ387" i="48"/>
  <c r="BS387" i="48" s="1"/>
  <c r="BP387" i="48"/>
  <c r="BO387" i="48"/>
  <c r="BN387" i="48"/>
  <c r="BM387" i="48"/>
  <c r="BL387" i="48"/>
  <c r="BK387" i="48"/>
  <c r="BI387" i="48"/>
  <c r="BH387" i="48"/>
  <c r="BX386" i="48"/>
  <c r="BW386" i="48"/>
  <c r="BY386" i="48" s="1"/>
  <c r="BT386" i="48"/>
  <c r="BS386" i="48"/>
  <c r="BR386" i="48"/>
  <c r="BQ386" i="48"/>
  <c r="BO386" i="48"/>
  <c r="BN386" i="48"/>
  <c r="BP386" i="48" s="1"/>
  <c r="BL386" i="48"/>
  <c r="BK386" i="48"/>
  <c r="BI386" i="48"/>
  <c r="BJ386" i="48" s="1"/>
  <c r="BH386" i="48"/>
  <c r="BY385" i="48"/>
  <c r="BX385" i="48"/>
  <c r="BW385" i="48"/>
  <c r="BT385" i="48"/>
  <c r="BV385" i="48" s="1"/>
  <c r="BR385" i="48"/>
  <c r="BQ385" i="48"/>
  <c r="BS385" i="48" s="1"/>
  <c r="BO385" i="48"/>
  <c r="BN385" i="48"/>
  <c r="BP385" i="48" s="1"/>
  <c r="BM385" i="48"/>
  <c r="BL385" i="48"/>
  <c r="BK385" i="48"/>
  <c r="BI385" i="48"/>
  <c r="BH385" i="48"/>
  <c r="BX384" i="48"/>
  <c r="BW384" i="48"/>
  <c r="BY384" i="48" s="1"/>
  <c r="BT384" i="48"/>
  <c r="BV384" i="48" s="1"/>
  <c r="BR384" i="48"/>
  <c r="BQ384" i="48"/>
  <c r="BS384" i="48" s="1"/>
  <c r="BO384" i="48"/>
  <c r="BN384" i="48"/>
  <c r="BP384" i="48" s="1"/>
  <c r="BL384" i="48"/>
  <c r="BK384" i="48"/>
  <c r="BI384" i="48"/>
  <c r="BH384" i="48"/>
  <c r="BY383" i="48"/>
  <c r="BX383" i="48"/>
  <c r="BW383" i="48"/>
  <c r="BT383" i="48"/>
  <c r="BV383" i="48" s="1"/>
  <c r="BR383" i="48"/>
  <c r="BQ383" i="48"/>
  <c r="BS383" i="48" s="1"/>
  <c r="BO383" i="48"/>
  <c r="BP383" i="48" s="1"/>
  <c r="BN383" i="48"/>
  <c r="BM383" i="48"/>
  <c r="BL383" i="48"/>
  <c r="BK383" i="48"/>
  <c r="BI383" i="48"/>
  <c r="BH383" i="48"/>
  <c r="BX382" i="48"/>
  <c r="BW382" i="48"/>
  <c r="BY382" i="48" s="1"/>
  <c r="BT382" i="48"/>
  <c r="BS382" i="48"/>
  <c r="BR382" i="48"/>
  <c r="BQ382" i="48"/>
  <c r="BO382" i="48"/>
  <c r="BN382" i="48"/>
  <c r="BP382" i="48" s="1"/>
  <c r="BL382" i="48"/>
  <c r="BK382" i="48"/>
  <c r="BI382" i="48"/>
  <c r="BJ382" i="48" s="1"/>
  <c r="BH382" i="48"/>
  <c r="BX381" i="48"/>
  <c r="BW381" i="48"/>
  <c r="BY381" i="48" s="1"/>
  <c r="BT381" i="48"/>
  <c r="BV381" i="48" s="1"/>
  <c r="BR381" i="48"/>
  <c r="BQ381" i="48"/>
  <c r="BS381" i="48" s="1"/>
  <c r="BO381" i="48"/>
  <c r="BN381" i="48"/>
  <c r="BP381" i="48" s="1"/>
  <c r="BM381" i="48"/>
  <c r="BL381" i="48"/>
  <c r="BK381" i="48"/>
  <c r="BI381" i="48"/>
  <c r="BH381" i="48"/>
  <c r="BJ381" i="48" s="1"/>
  <c r="BX380" i="48"/>
  <c r="BW380" i="48"/>
  <c r="BY380" i="48" s="1"/>
  <c r="BT380" i="48"/>
  <c r="BV380" i="48" s="1"/>
  <c r="BR380" i="48"/>
  <c r="BQ380" i="48"/>
  <c r="BS380" i="48" s="1"/>
  <c r="BO380" i="48"/>
  <c r="BN380" i="48"/>
  <c r="BP380" i="48" s="1"/>
  <c r="BL380" i="48"/>
  <c r="BK380" i="48"/>
  <c r="BM380" i="48" s="1"/>
  <c r="BI380" i="48"/>
  <c r="BH380" i="48"/>
  <c r="BJ380" i="48" s="1"/>
  <c r="BY379" i="48"/>
  <c r="BX379" i="48"/>
  <c r="BW379" i="48"/>
  <c r="BT379" i="48"/>
  <c r="BV379" i="48" s="1"/>
  <c r="BR379" i="48"/>
  <c r="BQ379" i="48"/>
  <c r="BS379" i="48" s="1"/>
  <c r="BP379" i="48"/>
  <c r="BO379" i="48"/>
  <c r="BN379" i="48"/>
  <c r="BL379" i="48"/>
  <c r="BK379" i="48"/>
  <c r="BM379" i="48" s="1"/>
  <c r="BI379" i="48"/>
  <c r="BH379" i="48"/>
  <c r="BJ379" i="48" s="1"/>
  <c r="BX378" i="48"/>
  <c r="BW378" i="48"/>
  <c r="BT378" i="48"/>
  <c r="BV378" i="48" s="1"/>
  <c r="BR378" i="48"/>
  <c r="BQ378" i="48"/>
  <c r="BS378" i="48" s="1"/>
  <c r="BP378" i="48"/>
  <c r="BO378" i="48"/>
  <c r="BN378" i="48"/>
  <c r="BL378" i="48"/>
  <c r="BK378" i="48"/>
  <c r="BM378" i="48" s="1"/>
  <c r="BI378" i="48"/>
  <c r="BH378" i="48"/>
  <c r="BJ378" i="48" s="1"/>
  <c r="BX377" i="48"/>
  <c r="BW377" i="48"/>
  <c r="BY377" i="48" s="1"/>
  <c r="BT377" i="48"/>
  <c r="BV377" i="48" s="1"/>
  <c r="BR377" i="48"/>
  <c r="BQ377" i="48"/>
  <c r="BS377" i="48" s="1"/>
  <c r="BP377" i="48"/>
  <c r="BO377" i="48"/>
  <c r="BN377" i="48"/>
  <c r="BL377" i="48"/>
  <c r="BM377" i="48" s="1"/>
  <c r="BK377" i="48"/>
  <c r="BJ377" i="48"/>
  <c r="BI377" i="48"/>
  <c r="BH377" i="48"/>
  <c r="BX376" i="48"/>
  <c r="BW376" i="48"/>
  <c r="BV376" i="48"/>
  <c r="BT376" i="48"/>
  <c r="BS376" i="48"/>
  <c r="BR376" i="48"/>
  <c r="BQ376" i="48"/>
  <c r="BO376" i="48"/>
  <c r="BN376" i="48"/>
  <c r="BL376" i="48"/>
  <c r="BK376" i="48"/>
  <c r="BI376" i="48"/>
  <c r="BH376" i="48"/>
  <c r="BJ376" i="48" s="1"/>
  <c r="BX375" i="48"/>
  <c r="BW375" i="48"/>
  <c r="BY375" i="48" s="1"/>
  <c r="BT375" i="48"/>
  <c r="BV375" i="48" s="1"/>
  <c r="BR375" i="48"/>
  <c r="BQ375" i="48"/>
  <c r="BS375" i="48" s="1"/>
  <c r="BO375" i="48"/>
  <c r="BN375" i="48"/>
  <c r="BP375" i="48" s="1"/>
  <c r="BM375" i="48"/>
  <c r="BL375" i="48"/>
  <c r="BK375" i="48"/>
  <c r="BI375" i="48"/>
  <c r="BJ375" i="48" s="1"/>
  <c r="BH375" i="48"/>
  <c r="BX374" i="48"/>
  <c r="BW374" i="48"/>
  <c r="BV374" i="48"/>
  <c r="BT374" i="48"/>
  <c r="BR374" i="48"/>
  <c r="BS374" i="48" s="1"/>
  <c r="BQ374" i="48"/>
  <c r="BO374" i="48"/>
  <c r="BN374" i="48"/>
  <c r="BP374" i="48" s="1"/>
  <c r="BL374" i="48"/>
  <c r="BK374" i="48"/>
  <c r="BM374" i="48" s="1"/>
  <c r="BI374" i="48"/>
  <c r="BH374" i="48"/>
  <c r="BX373" i="48"/>
  <c r="BW373" i="48"/>
  <c r="BY373" i="48" s="1"/>
  <c r="BT373" i="48"/>
  <c r="BV373" i="48" s="1"/>
  <c r="BR373" i="48"/>
  <c r="BQ373" i="48"/>
  <c r="BO373" i="48"/>
  <c r="BN373" i="48"/>
  <c r="BP373" i="48" s="1"/>
  <c r="BL373" i="48"/>
  <c r="BK373" i="48"/>
  <c r="BM373" i="48" s="1"/>
  <c r="BJ373" i="48"/>
  <c r="BI373" i="48"/>
  <c r="BH373" i="48"/>
  <c r="BX372" i="48"/>
  <c r="BW372" i="48"/>
  <c r="BY372" i="48" s="1"/>
  <c r="BT372" i="48"/>
  <c r="BS372" i="48"/>
  <c r="BR372" i="48"/>
  <c r="BQ372" i="48"/>
  <c r="BO372" i="48"/>
  <c r="BP372" i="48" s="1"/>
  <c r="BN372" i="48"/>
  <c r="BL372" i="48"/>
  <c r="BK372" i="48"/>
  <c r="BJ372" i="48"/>
  <c r="BI372" i="48"/>
  <c r="BH372" i="48"/>
  <c r="BX371" i="48"/>
  <c r="BW371" i="48"/>
  <c r="BT371" i="48"/>
  <c r="BV371" i="48" s="1"/>
  <c r="BR371" i="48"/>
  <c r="BQ371" i="48"/>
  <c r="BS371" i="48" s="1"/>
  <c r="BP371" i="48"/>
  <c r="BO371" i="48"/>
  <c r="BN371" i="48"/>
  <c r="BM371" i="48"/>
  <c r="BL371" i="48"/>
  <c r="BK371" i="48"/>
  <c r="BI371" i="48"/>
  <c r="BH371" i="48"/>
  <c r="BJ371" i="48" s="1"/>
  <c r="BX370" i="48"/>
  <c r="BW370" i="48"/>
  <c r="BT370" i="48"/>
  <c r="BV370" i="48" s="1"/>
  <c r="BR370" i="48"/>
  <c r="BQ370" i="48"/>
  <c r="BP370" i="48"/>
  <c r="BO370" i="48"/>
  <c r="BN370" i="48"/>
  <c r="BL370" i="48"/>
  <c r="BK370" i="48"/>
  <c r="BM370" i="48" s="1"/>
  <c r="BI370" i="48"/>
  <c r="BH370" i="48"/>
  <c r="BJ370" i="48" s="1"/>
  <c r="BX369" i="48"/>
  <c r="BW369" i="48"/>
  <c r="BY369" i="48" s="1"/>
  <c r="BT369" i="48"/>
  <c r="BR369" i="48"/>
  <c r="BQ369" i="48"/>
  <c r="BS369" i="48" s="1"/>
  <c r="BP369" i="48"/>
  <c r="BO369" i="48"/>
  <c r="BN369" i="48"/>
  <c r="BL369" i="48"/>
  <c r="BM369" i="48" s="1"/>
  <c r="BK369" i="48"/>
  <c r="BI369" i="48"/>
  <c r="BH369" i="48"/>
  <c r="BJ369" i="48" s="1"/>
  <c r="BX368" i="48"/>
  <c r="BW368" i="48"/>
  <c r="BY368" i="48" s="1"/>
  <c r="BT368" i="48"/>
  <c r="BV368" i="48" s="1"/>
  <c r="BR368" i="48"/>
  <c r="BS368" i="48" s="1"/>
  <c r="BQ368" i="48"/>
  <c r="BO368" i="48"/>
  <c r="BN368" i="48"/>
  <c r="BP368" i="48" s="1"/>
  <c r="BL368" i="48"/>
  <c r="BK368" i="48"/>
  <c r="BM368" i="48" s="1"/>
  <c r="BJ368" i="48"/>
  <c r="BI368" i="48"/>
  <c r="BH368" i="48"/>
  <c r="BY367" i="48"/>
  <c r="BX367" i="48"/>
  <c r="BW367" i="48"/>
  <c r="BT367" i="48"/>
  <c r="BV367" i="48" s="1"/>
  <c r="BR367" i="48"/>
  <c r="BQ367" i="48"/>
  <c r="BS367" i="48" s="1"/>
  <c r="BP367" i="48"/>
  <c r="BO367" i="48"/>
  <c r="BN367" i="48"/>
  <c r="BL367" i="48"/>
  <c r="BM367" i="48" s="1"/>
  <c r="BK367" i="48"/>
  <c r="BI367" i="48"/>
  <c r="BH367" i="48"/>
  <c r="BJ367" i="48" s="1"/>
  <c r="BX366" i="48"/>
  <c r="BW366" i="48"/>
  <c r="BY366" i="48" s="1"/>
  <c r="BV366" i="48"/>
  <c r="BT366" i="48"/>
  <c r="BR366" i="48"/>
  <c r="BS366" i="48" s="1"/>
  <c r="BQ366" i="48"/>
  <c r="BO366" i="48"/>
  <c r="BN366" i="48"/>
  <c r="BP366" i="48" s="1"/>
  <c r="BL366" i="48"/>
  <c r="BK366" i="48"/>
  <c r="BM366" i="48" s="1"/>
  <c r="BJ366" i="48"/>
  <c r="BI366" i="48"/>
  <c r="BH366" i="48"/>
  <c r="BY365" i="48"/>
  <c r="BX365" i="48"/>
  <c r="BW365" i="48"/>
  <c r="BV365" i="48"/>
  <c r="BT365" i="48"/>
  <c r="BR365" i="48"/>
  <c r="BQ365" i="48"/>
  <c r="BS365" i="48" s="1"/>
  <c r="BP365" i="48"/>
  <c r="BO365" i="48"/>
  <c r="BN365" i="48"/>
  <c r="BL365" i="48"/>
  <c r="BM365" i="48" s="1"/>
  <c r="BK365" i="48"/>
  <c r="BJ365" i="48"/>
  <c r="BI365" i="48"/>
  <c r="BH365" i="48"/>
  <c r="BX364" i="48"/>
  <c r="BW364" i="48"/>
  <c r="BY364" i="48" s="1"/>
  <c r="BV364" i="48"/>
  <c r="BT364" i="48"/>
  <c r="BS364" i="48"/>
  <c r="BR364" i="48"/>
  <c r="BQ364" i="48"/>
  <c r="BO364" i="48"/>
  <c r="BN364" i="48"/>
  <c r="BP364" i="48" s="1"/>
  <c r="BL364" i="48"/>
  <c r="BK364" i="48"/>
  <c r="BM364" i="48" s="1"/>
  <c r="BI364" i="48"/>
  <c r="BH364" i="48"/>
  <c r="BJ364" i="48" s="1"/>
  <c r="BY363" i="48"/>
  <c r="BX363" i="48"/>
  <c r="BW363" i="48"/>
  <c r="BT363" i="48"/>
  <c r="BR363" i="48"/>
  <c r="BQ363" i="48"/>
  <c r="BS363" i="48" s="1"/>
  <c r="BO363" i="48"/>
  <c r="BN363" i="48"/>
  <c r="BP363" i="48" s="1"/>
  <c r="BL363" i="48"/>
  <c r="BM363" i="48" s="1"/>
  <c r="BK363" i="48"/>
  <c r="BJ363" i="48"/>
  <c r="BI363" i="48"/>
  <c r="BH363" i="48"/>
  <c r="BX362" i="48"/>
  <c r="BW362" i="48"/>
  <c r="BY362" i="48" s="1"/>
  <c r="BT362" i="48"/>
  <c r="BV362" i="48" s="1"/>
  <c r="BR362" i="48"/>
  <c r="BS362" i="48" s="1"/>
  <c r="BQ362" i="48"/>
  <c r="BP362" i="48"/>
  <c r="BO362" i="48"/>
  <c r="BN362" i="48"/>
  <c r="BL362" i="48"/>
  <c r="BK362" i="48"/>
  <c r="BM362" i="48" s="1"/>
  <c r="BJ362" i="48"/>
  <c r="BI362" i="48"/>
  <c r="BH362" i="48"/>
  <c r="BX361" i="48"/>
  <c r="BY361" i="48" s="1"/>
  <c r="BW361" i="48"/>
  <c r="BV361" i="48"/>
  <c r="BT361" i="48"/>
  <c r="BR361" i="48"/>
  <c r="BQ361" i="48"/>
  <c r="BS361" i="48" s="1"/>
  <c r="BP361" i="48"/>
  <c r="BO361" i="48"/>
  <c r="BN361" i="48"/>
  <c r="BL361" i="48"/>
  <c r="BM361" i="48" s="1"/>
  <c r="BK361" i="48"/>
  <c r="BI361" i="48"/>
  <c r="BH361" i="48"/>
  <c r="BJ361" i="48" s="1"/>
  <c r="BX360" i="48"/>
  <c r="BW360" i="48"/>
  <c r="BY360" i="48" s="1"/>
  <c r="BT360" i="48"/>
  <c r="BR360" i="48"/>
  <c r="BS360" i="48" s="1"/>
  <c r="BQ360" i="48"/>
  <c r="BO360" i="48"/>
  <c r="BN360" i="48"/>
  <c r="BP360" i="48" s="1"/>
  <c r="BL360" i="48"/>
  <c r="BK360" i="48"/>
  <c r="BM360" i="48" s="1"/>
  <c r="BJ360" i="48"/>
  <c r="BI360" i="48"/>
  <c r="BH360" i="48"/>
  <c r="BY359" i="48"/>
  <c r="BX359" i="48"/>
  <c r="BW359" i="48"/>
  <c r="BT359" i="48"/>
  <c r="BV359" i="48" s="1"/>
  <c r="BR359" i="48"/>
  <c r="BQ359" i="48"/>
  <c r="BS359" i="48" s="1"/>
  <c r="BP359" i="48"/>
  <c r="BO359" i="48"/>
  <c r="BN359" i="48"/>
  <c r="BL359" i="48"/>
  <c r="BM359" i="48" s="1"/>
  <c r="BK359" i="48"/>
  <c r="BI359" i="48"/>
  <c r="BH359" i="48"/>
  <c r="BJ359" i="48" s="1"/>
  <c r="BX358" i="48"/>
  <c r="BW358" i="48"/>
  <c r="BY358" i="48" s="1"/>
  <c r="BV358" i="48"/>
  <c r="BT358" i="48"/>
  <c r="BR358" i="48"/>
  <c r="BS358" i="48" s="1"/>
  <c r="BQ358" i="48"/>
  <c r="BO358" i="48"/>
  <c r="BN358" i="48"/>
  <c r="BP358" i="48" s="1"/>
  <c r="BL358" i="48"/>
  <c r="BK358" i="48"/>
  <c r="BM358" i="48" s="1"/>
  <c r="BJ358" i="48"/>
  <c r="BI358" i="48"/>
  <c r="BH358" i="48"/>
  <c r="BY357" i="48"/>
  <c r="BX357" i="48"/>
  <c r="BW357" i="48"/>
  <c r="BV357" i="48"/>
  <c r="BT357" i="48"/>
  <c r="BR357" i="48"/>
  <c r="BQ357" i="48"/>
  <c r="BS357" i="48" s="1"/>
  <c r="BP357" i="48"/>
  <c r="BO357" i="48"/>
  <c r="BN357" i="48"/>
  <c r="BL357" i="48"/>
  <c r="BM357" i="48" s="1"/>
  <c r="BK357" i="48"/>
  <c r="BJ357" i="48"/>
  <c r="BI357" i="48"/>
  <c r="BH357" i="48"/>
  <c r="BX356" i="48"/>
  <c r="BW356" i="48"/>
  <c r="BY356" i="48" s="1"/>
  <c r="BT356" i="48"/>
  <c r="BV356" i="48" s="1"/>
  <c r="BS356" i="48"/>
  <c r="BR356" i="48"/>
  <c r="BQ356" i="48"/>
  <c r="BO356" i="48"/>
  <c r="BN356" i="48"/>
  <c r="BP356" i="48" s="1"/>
  <c r="BL356" i="48"/>
  <c r="BK356" i="48"/>
  <c r="BM356" i="48" s="1"/>
  <c r="BI356" i="48"/>
  <c r="BH356" i="48"/>
  <c r="BJ356" i="48" s="1"/>
  <c r="BX355" i="48"/>
  <c r="BY355" i="48" s="1"/>
  <c r="BW355" i="48"/>
  <c r="BV355" i="48"/>
  <c r="BT355" i="48"/>
  <c r="BR355" i="48"/>
  <c r="BQ355" i="48"/>
  <c r="BS355" i="48" s="1"/>
  <c r="BO355" i="48"/>
  <c r="BN355" i="48"/>
  <c r="BP355" i="48" s="1"/>
  <c r="BL355" i="48"/>
  <c r="BM355" i="48" s="1"/>
  <c r="BK355" i="48"/>
  <c r="BJ355" i="48"/>
  <c r="BI355" i="48"/>
  <c r="BH355" i="48"/>
  <c r="BX354" i="48"/>
  <c r="BW354" i="48"/>
  <c r="BY354" i="48" s="1"/>
  <c r="BT354" i="48"/>
  <c r="BV354" i="48" s="1"/>
  <c r="BS354" i="48"/>
  <c r="BR354" i="48"/>
  <c r="BQ354" i="48"/>
  <c r="BP354" i="48"/>
  <c r="BO354" i="48"/>
  <c r="BN354" i="48"/>
  <c r="BL354" i="48"/>
  <c r="BK354" i="48"/>
  <c r="BM354" i="48" s="1"/>
  <c r="BJ354" i="48"/>
  <c r="BI354" i="48"/>
  <c r="BH354" i="48"/>
  <c r="BX353" i="48"/>
  <c r="BY353" i="48" s="1"/>
  <c r="BW353" i="48"/>
  <c r="BV353" i="48"/>
  <c r="BT353" i="48"/>
  <c r="BR353" i="48"/>
  <c r="BQ353" i="48"/>
  <c r="BS353" i="48" s="1"/>
  <c r="BP353" i="48"/>
  <c r="BO353" i="48"/>
  <c r="BN353" i="48"/>
  <c r="BL353" i="48"/>
  <c r="BM353" i="48" s="1"/>
  <c r="BK353" i="48"/>
  <c r="BJ353" i="48"/>
  <c r="BI353" i="48"/>
  <c r="BH353" i="48"/>
  <c r="BX352" i="48"/>
  <c r="BW352" i="48"/>
  <c r="BY352" i="48" s="1"/>
  <c r="BT352" i="48"/>
  <c r="BV352" i="48" s="1"/>
  <c r="BR352" i="48"/>
  <c r="BS352" i="48" s="1"/>
  <c r="BQ352" i="48"/>
  <c r="BP352" i="48"/>
  <c r="BO352" i="48"/>
  <c r="BN352" i="48"/>
  <c r="BL352" i="48"/>
  <c r="BK352" i="48"/>
  <c r="BM352" i="48" s="1"/>
  <c r="BJ352" i="48"/>
  <c r="BI352" i="48"/>
  <c r="BH352" i="48"/>
  <c r="BY351" i="48"/>
  <c r="BX351" i="48"/>
  <c r="BW351" i="48"/>
  <c r="BT351" i="48"/>
  <c r="BV351" i="48" s="1"/>
  <c r="BR351" i="48"/>
  <c r="BQ351" i="48"/>
  <c r="BS351" i="48" s="1"/>
  <c r="BP351" i="48"/>
  <c r="BO351" i="48"/>
  <c r="BN351" i="48"/>
  <c r="BL351" i="48"/>
  <c r="BM351" i="48" s="1"/>
  <c r="BK351" i="48"/>
  <c r="BI351" i="48"/>
  <c r="BH351" i="48"/>
  <c r="BJ351" i="48" s="1"/>
  <c r="BX350" i="48"/>
  <c r="BW350" i="48"/>
  <c r="BY350" i="48" s="1"/>
  <c r="BV350" i="48"/>
  <c r="BT350" i="48"/>
  <c r="BR350" i="48"/>
  <c r="BS350" i="48" s="1"/>
  <c r="BQ350" i="48"/>
  <c r="BO350" i="48"/>
  <c r="BN350" i="48"/>
  <c r="BP350" i="48" s="1"/>
  <c r="BL350" i="48"/>
  <c r="BK350" i="48"/>
  <c r="BM350" i="48" s="1"/>
  <c r="BJ350" i="48"/>
  <c r="BI350" i="48"/>
  <c r="BH350" i="48"/>
  <c r="BY349" i="48"/>
  <c r="BX349" i="48"/>
  <c r="BW349" i="48"/>
  <c r="BV349" i="48"/>
  <c r="BT349" i="48"/>
  <c r="BR349" i="48"/>
  <c r="BQ349" i="48"/>
  <c r="BS349" i="48" s="1"/>
  <c r="BO349" i="48"/>
  <c r="BN349" i="48"/>
  <c r="BP349" i="48" s="1"/>
  <c r="BL349" i="48"/>
  <c r="BM349" i="48" s="1"/>
  <c r="BK349" i="48"/>
  <c r="BJ349" i="48"/>
  <c r="BI349" i="48"/>
  <c r="BH349" i="48"/>
  <c r="BX348" i="48"/>
  <c r="BW348" i="48"/>
  <c r="BY348" i="48" s="1"/>
  <c r="BT348" i="48"/>
  <c r="BS348" i="48"/>
  <c r="BR348" i="48"/>
  <c r="BQ348" i="48"/>
  <c r="BO348" i="48"/>
  <c r="BN348" i="48"/>
  <c r="BP348" i="48" s="1"/>
  <c r="BL348" i="48"/>
  <c r="BK348" i="48"/>
  <c r="BM348" i="48" s="1"/>
  <c r="BI348" i="48"/>
  <c r="BH348" i="48"/>
  <c r="BJ348" i="48" s="1"/>
  <c r="BX347" i="48"/>
  <c r="BY347" i="48" s="1"/>
  <c r="BW347" i="48"/>
  <c r="BV347" i="48"/>
  <c r="BT347" i="48"/>
  <c r="BR347" i="48"/>
  <c r="BQ347" i="48"/>
  <c r="BS347" i="48" s="1"/>
  <c r="BO347" i="48"/>
  <c r="BN347" i="48"/>
  <c r="BP347" i="48" s="1"/>
  <c r="BL347" i="48"/>
  <c r="BM347" i="48" s="1"/>
  <c r="BK347" i="48"/>
  <c r="BJ347" i="48"/>
  <c r="BI347" i="48"/>
  <c r="BH347" i="48"/>
  <c r="BX346" i="48"/>
  <c r="BW346" i="48"/>
  <c r="BY346" i="48" s="1"/>
  <c r="BT346" i="48"/>
  <c r="BR346" i="48"/>
  <c r="BS346" i="48" s="1"/>
  <c r="BQ346" i="48"/>
  <c r="BP346" i="48"/>
  <c r="BO346" i="48"/>
  <c r="BN346" i="48"/>
  <c r="BL346" i="48"/>
  <c r="BK346" i="48"/>
  <c r="BM346" i="48" s="1"/>
  <c r="BJ346" i="48"/>
  <c r="BI346" i="48"/>
  <c r="BH346" i="48"/>
  <c r="BX345" i="48"/>
  <c r="BY345" i="48" s="1"/>
  <c r="BW345" i="48"/>
  <c r="BV345" i="48"/>
  <c r="BT345" i="48"/>
  <c r="BR345" i="48"/>
  <c r="BQ345" i="48"/>
  <c r="BS345" i="48" s="1"/>
  <c r="BP345" i="48"/>
  <c r="BO345" i="48"/>
  <c r="BN345" i="48"/>
  <c r="BL345" i="48"/>
  <c r="BM345" i="48" s="1"/>
  <c r="BK345" i="48"/>
  <c r="BI345" i="48"/>
  <c r="BH345" i="48"/>
  <c r="BJ345" i="48" s="1"/>
  <c r="BX344" i="48"/>
  <c r="BW344" i="48"/>
  <c r="BY344" i="48" s="1"/>
  <c r="BT344" i="48"/>
  <c r="BV344" i="48" s="1"/>
  <c r="BR344" i="48"/>
  <c r="BS344" i="48" s="1"/>
  <c r="BQ344" i="48"/>
  <c r="BP344" i="48"/>
  <c r="BO344" i="48"/>
  <c r="BN344" i="48"/>
  <c r="BL344" i="48"/>
  <c r="BK344" i="48"/>
  <c r="BM344" i="48" s="1"/>
  <c r="BJ344" i="48"/>
  <c r="BI344" i="48"/>
  <c r="BH344" i="48"/>
  <c r="BY343" i="48"/>
  <c r="BX343" i="48"/>
  <c r="BW343" i="48"/>
  <c r="BT343" i="48"/>
  <c r="BV343" i="48" s="1"/>
  <c r="BR343" i="48"/>
  <c r="BQ343" i="48"/>
  <c r="BS343" i="48" s="1"/>
  <c r="BP343" i="48"/>
  <c r="BO343" i="48"/>
  <c r="BN343" i="48"/>
  <c r="BL343" i="48"/>
  <c r="BM343" i="48" s="1"/>
  <c r="BK343" i="48"/>
  <c r="BI343" i="48"/>
  <c r="BH343" i="48"/>
  <c r="BJ343" i="48" s="1"/>
  <c r="BX342" i="48"/>
  <c r="BW342" i="48"/>
  <c r="BY342" i="48" s="1"/>
  <c r="BV342" i="48"/>
  <c r="BT342" i="48"/>
  <c r="BR342" i="48"/>
  <c r="BS342" i="48" s="1"/>
  <c r="BQ342" i="48"/>
  <c r="BO342" i="48"/>
  <c r="BN342" i="48"/>
  <c r="BP342" i="48" s="1"/>
  <c r="BL342" i="48"/>
  <c r="BK342" i="48"/>
  <c r="BM342" i="48" s="1"/>
  <c r="BJ342" i="48"/>
  <c r="BI342" i="48"/>
  <c r="BH342" i="48"/>
  <c r="BY341" i="48"/>
  <c r="BX341" i="48"/>
  <c r="BW341" i="48"/>
  <c r="BV341" i="48"/>
  <c r="BT341" i="48"/>
  <c r="BR341" i="48"/>
  <c r="BQ341" i="48"/>
  <c r="BS341" i="48" s="1"/>
  <c r="BO341" i="48"/>
  <c r="BN341" i="48"/>
  <c r="BP341" i="48" s="1"/>
  <c r="BL341" i="48"/>
  <c r="BM341" i="48" s="1"/>
  <c r="BK341" i="48"/>
  <c r="BJ341" i="48"/>
  <c r="BI341" i="48"/>
  <c r="BH341" i="48"/>
  <c r="BX340" i="48"/>
  <c r="BW340" i="48"/>
  <c r="BY340" i="48" s="1"/>
  <c r="BT340" i="48"/>
  <c r="BV340" i="48" s="1"/>
  <c r="BS340" i="48"/>
  <c r="BR340" i="48"/>
  <c r="BQ340" i="48"/>
  <c r="BO340" i="48"/>
  <c r="BN340" i="48"/>
  <c r="BP340" i="48" s="1"/>
  <c r="BL340" i="48"/>
  <c r="BK340" i="48"/>
  <c r="BM340" i="48" s="1"/>
  <c r="BI340" i="48"/>
  <c r="BH340" i="48"/>
  <c r="BJ340" i="48" s="1"/>
  <c r="BX339" i="48"/>
  <c r="BY339" i="48" s="1"/>
  <c r="BW339" i="48"/>
  <c r="BV339" i="48"/>
  <c r="BT339" i="48"/>
  <c r="BR339" i="48"/>
  <c r="BQ339" i="48"/>
  <c r="BS339" i="48" s="1"/>
  <c r="BO339" i="48"/>
  <c r="BN339" i="48"/>
  <c r="BP339" i="48" s="1"/>
  <c r="BL339" i="48"/>
  <c r="BM339" i="48" s="1"/>
  <c r="BK339" i="48"/>
  <c r="BJ339" i="48"/>
  <c r="BI339" i="48"/>
  <c r="BH339" i="48"/>
  <c r="BX338" i="48"/>
  <c r="BW338" i="48"/>
  <c r="BY338" i="48" s="1"/>
  <c r="BT338" i="48"/>
  <c r="BV338" i="48" s="1"/>
  <c r="BS338" i="48"/>
  <c r="BR338" i="48"/>
  <c r="BQ338" i="48"/>
  <c r="BP338" i="48"/>
  <c r="BO338" i="48"/>
  <c r="BN338" i="48"/>
  <c r="BL338" i="48"/>
  <c r="BK338" i="48"/>
  <c r="BM338" i="48" s="1"/>
  <c r="BJ338" i="48"/>
  <c r="BI338" i="48"/>
  <c r="BH338" i="48"/>
  <c r="BX337" i="48"/>
  <c r="BY337" i="48" s="1"/>
  <c r="BW337" i="48"/>
  <c r="BV337" i="48"/>
  <c r="BT337" i="48"/>
  <c r="BR337" i="48"/>
  <c r="BQ337" i="48"/>
  <c r="BS337" i="48" s="1"/>
  <c r="BP337" i="48"/>
  <c r="BO337" i="48"/>
  <c r="BN337" i="48"/>
  <c r="BL337" i="48"/>
  <c r="BM337" i="48" s="1"/>
  <c r="BK337" i="48"/>
  <c r="BI337" i="48"/>
  <c r="BH337" i="48"/>
  <c r="BJ337" i="48" s="1"/>
  <c r="BX336" i="48"/>
  <c r="BW336" i="48"/>
  <c r="BY336" i="48" s="1"/>
  <c r="BT336" i="48"/>
  <c r="BR336" i="48"/>
  <c r="BS336" i="48" s="1"/>
  <c r="BQ336" i="48"/>
  <c r="BO336" i="48"/>
  <c r="BN336" i="48"/>
  <c r="BP336" i="48" s="1"/>
  <c r="BL336" i="48"/>
  <c r="BK336" i="48"/>
  <c r="BM336" i="48" s="1"/>
  <c r="BJ336" i="48"/>
  <c r="BI336" i="48"/>
  <c r="BH336" i="48"/>
  <c r="BY335" i="48"/>
  <c r="BX335" i="48"/>
  <c r="BW335" i="48"/>
  <c r="BT335" i="48"/>
  <c r="BR335" i="48"/>
  <c r="BQ335" i="48"/>
  <c r="BS335" i="48" s="1"/>
  <c r="BO335" i="48"/>
  <c r="BP335" i="48" s="1"/>
  <c r="BN335" i="48"/>
  <c r="BL335" i="48"/>
  <c r="BM335" i="48" s="1"/>
  <c r="BK335" i="48"/>
  <c r="BI335" i="48"/>
  <c r="BH335" i="48"/>
  <c r="BJ335" i="48" s="1"/>
  <c r="BX334" i="48"/>
  <c r="BW334" i="48"/>
  <c r="BY334" i="48" s="1"/>
  <c r="BV334" i="48"/>
  <c r="BT334" i="48"/>
  <c r="BR334" i="48"/>
  <c r="BS334" i="48" s="1"/>
  <c r="BQ334" i="48"/>
  <c r="BO334" i="48"/>
  <c r="BN334" i="48"/>
  <c r="BP334" i="48" s="1"/>
  <c r="BL334" i="48"/>
  <c r="BK334" i="48"/>
  <c r="BM334" i="48" s="1"/>
  <c r="BI334" i="48"/>
  <c r="BJ334" i="48" s="1"/>
  <c r="BH334" i="48"/>
  <c r="BY333" i="48"/>
  <c r="BX333" i="48"/>
  <c r="BW333" i="48"/>
  <c r="BT333" i="48"/>
  <c r="BR333" i="48"/>
  <c r="BQ333" i="48"/>
  <c r="BS333" i="48" s="1"/>
  <c r="BP333" i="48"/>
  <c r="BO333" i="48"/>
  <c r="BN333" i="48"/>
  <c r="BL333" i="48"/>
  <c r="BM333" i="48" s="1"/>
  <c r="BK333" i="48"/>
  <c r="BI333" i="48"/>
  <c r="BJ333" i="48" s="1"/>
  <c r="BH333" i="48"/>
  <c r="BX332" i="48"/>
  <c r="BW332" i="48"/>
  <c r="BY332" i="48" s="1"/>
  <c r="BV332" i="48"/>
  <c r="BT332" i="48"/>
  <c r="BS332" i="48"/>
  <c r="BR332" i="48"/>
  <c r="BQ332" i="48"/>
  <c r="BO332" i="48"/>
  <c r="BN332" i="48"/>
  <c r="BP332" i="48" s="1"/>
  <c r="BL332" i="48"/>
  <c r="BK332" i="48"/>
  <c r="BM332" i="48" s="1"/>
  <c r="BI332" i="48"/>
  <c r="BH332" i="48"/>
  <c r="BY331" i="48"/>
  <c r="BX331" i="48"/>
  <c r="BW331" i="48"/>
  <c r="BV331" i="48"/>
  <c r="BT331" i="48"/>
  <c r="BR331" i="48"/>
  <c r="BQ331" i="48"/>
  <c r="BO331" i="48"/>
  <c r="BN331" i="48"/>
  <c r="BP331" i="48" s="1"/>
  <c r="BM331" i="48"/>
  <c r="BL331" i="48"/>
  <c r="BK331" i="48"/>
  <c r="BI331" i="48"/>
  <c r="BJ331" i="48" s="1"/>
  <c r="BH331" i="48"/>
  <c r="BX330" i="48"/>
  <c r="BW330" i="48"/>
  <c r="BY330" i="48" s="1"/>
  <c r="BT330" i="48"/>
  <c r="BV330" i="48" s="1"/>
  <c r="BR330" i="48"/>
  <c r="BQ330" i="48"/>
  <c r="BS330" i="48" s="1"/>
  <c r="BP330" i="48"/>
  <c r="BO330" i="48"/>
  <c r="BN330" i="48"/>
  <c r="BL330" i="48"/>
  <c r="BK330" i="48"/>
  <c r="BM330" i="48" s="1"/>
  <c r="BJ330" i="48"/>
  <c r="BI330" i="48"/>
  <c r="BH330" i="48"/>
  <c r="BX329" i="48"/>
  <c r="BW329" i="48"/>
  <c r="BY329" i="48" s="1"/>
  <c r="BV329" i="48"/>
  <c r="BT329" i="48"/>
  <c r="BR329" i="48"/>
  <c r="BQ329" i="48"/>
  <c r="BO329" i="48"/>
  <c r="BP329" i="48" s="1"/>
  <c r="BN329" i="48"/>
  <c r="BL329" i="48"/>
  <c r="BK329" i="48"/>
  <c r="BM329" i="48" s="1"/>
  <c r="BI329" i="48"/>
  <c r="BH329" i="48"/>
  <c r="BJ329" i="48" s="1"/>
  <c r="BX328" i="48"/>
  <c r="BW328" i="48"/>
  <c r="BY328" i="48" s="1"/>
  <c r="BT328" i="48"/>
  <c r="BR328" i="48"/>
  <c r="BQ328" i="48"/>
  <c r="BS328" i="48" s="1"/>
  <c r="BO328" i="48"/>
  <c r="BN328" i="48"/>
  <c r="BP328" i="48" s="1"/>
  <c r="BL328" i="48"/>
  <c r="BK328" i="48"/>
  <c r="BJ328" i="48"/>
  <c r="BI328" i="48"/>
  <c r="BH328" i="48"/>
  <c r="BY327" i="48"/>
  <c r="BX327" i="48"/>
  <c r="BW327" i="48"/>
  <c r="BT327" i="48"/>
  <c r="BR327" i="48"/>
  <c r="BQ327" i="48"/>
  <c r="BO327" i="48"/>
  <c r="BP327" i="48" s="1"/>
  <c r="BN327" i="48"/>
  <c r="BL327" i="48"/>
  <c r="BM327" i="48" s="1"/>
  <c r="BK327" i="48"/>
  <c r="BI327" i="48"/>
  <c r="BH327" i="48"/>
  <c r="BJ327" i="48" s="1"/>
  <c r="BX326" i="48"/>
  <c r="BW326" i="48"/>
  <c r="BY326" i="48" s="1"/>
  <c r="BT326" i="48"/>
  <c r="BR326" i="48"/>
  <c r="BQ326" i="48"/>
  <c r="BS326" i="48" s="1"/>
  <c r="BO326" i="48"/>
  <c r="BN326" i="48"/>
  <c r="BP326" i="48" s="1"/>
  <c r="BL326" i="48"/>
  <c r="BK326" i="48"/>
  <c r="BM326" i="48" s="1"/>
  <c r="BJ326" i="48"/>
  <c r="BI326" i="48"/>
  <c r="BH326" i="48"/>
  <c r="BY325" i="48"/>
  <c r="BX325" i="48"/>
  <c r="BW325" i="48"/>
  <c r="BV325" i="48"/>
  <c r="BT325" i="48"/>
  <c r="BR325" i="48"/>
  <c r="BQ325" i="48"/>
  <c r="BS325" i="48" s="1"/>
  <c r="BO325" i="48"/>
  <c r="BP325" i="48" s="1"/>
  <c r="BN325" i="48"/>
  <c r="BL325" i="48"/>
  <c r="BM325" i="48" s="1"/>
  <c r="BK325" i="48"/>
  <c r="BI325" i="48"/>
  <c r="BJ325" i="48" s="1"/>
  <c r="BH325" i="48"/>
  <c r="BX324" i="48"/>
  <c r="BW324" i="48"/>
  <c r="BY324" i="48" s="1"/>
  <c r="BT324" i="48"/>
  <c r="BS324" i="48"/>
  <c r="BR324" i="48"/>
  <c r="BQ324" i="48"/>
  <c r="BO324" i="48"/>
  <c r="BN324" i="48"/>
  <c r="BP324" i="48" s="1"/>
  <c r="BL324" i="48"/>
  <c r="BK324" i="48"/>
  <c r="BM324" i="48" s="1"/>
  <c r="BI324" i="48"/>
  <c r="BH324" i="48"/>
  <c r="BJ324" i="48" s="1"/>
  <c r="BX323" i="48"/>
  <c r="BY323" i="48" s="1"/>
  <c r="BW323" i="48"/>
  <c r="BV323" i="48"/>
  <c r="BT323" i="48"/>
  <c r="BR323" i="48"/>
  <c r="BQ323" i="48"/>
  <c r="BO323" i="48"/>
  <c r="BN323" i="48"/>
  <c r="BP323" i="48" s="1"/>
  <c r="BL323" i="48"/>
  <c r="BK323" i="48"/>
  <c r="BM323" i="48" s="1"/>
  <c r="BI323" i="48"/>
  <c r="BJ323" i="48" s="1"/>
  <c r="BH323" i="48"/>
  <c r="BX322" i="48"/>
  <c r="BW322" i="48"/>
  <c r="BY322" i="48" s="1"/>
  <c r="BT322" i="48"/>
  <c r="BV322" i="48" s="1"/>
  <c r="BR322" i="48"/>
  <c r="BQ322" i="48"/>
  <c r="BS322" i="48" s="1"/>
  <c r="BP322" i="48"/>
  <c r="BO322" i="48"/>
  <c r="BN322" i="48"/>
  <c r="BL322" i="48"/>
  <c r="BK322" i="48"/>
  <c r="BM322" i="48" s="1"/>
  <c r="BJ322" i="48"/>
  <c r="BI322" i="48"/>
  <c r="BH322" i="48"/>
  <c r="BX321" i="48"/>
  <c r="BW321" i="48"/>
  <c r="BV321" i="48"/>
  <c r="BT321" i="48"/>
  <c r="BR321" i="48"/>
  <c r="BQ321" i="48"/>
  <c r="BO321" i="48"/>
  <c r="BP321" i="48" s="1"/>
  <c r="BN321" i="48"/>
  <c r="BL321" i="48"/>
  <c r="BK321" i="48"/>
  <c r="BM321" i="48" s="1"/>
  <c r="BI321" i="48"/>
  <c r="BH321" i="48"/>
  <c r="BJ321" i="48" s="1"/>
  <c r="BX320" i="48"/>
  <c r="BW320" i="48"/>
  <c r="BY320" i="48" s="1"/>
  <c r="BT320" i="48"/>
  <c r="BV320" i="48" s="1"/>
  <c r="BR320" i="48"/>
  <c r="BQ320" i="48"/>
  <c r="BS320" i="48" s="1"/>
  <c r="BO320" i="48"/>
  <c r="BN320" i="48"/>
  <c r="BP320" i="48" s="1"/>
  <c r="BL320" i="48"/>
  <c r="BK320" i="48"/>
  <c r="BJ320" i="48"/>
  <c r="BI320" i="48"/>
  <c r="BH320" i="48"/>
  <c r="BY319" i="48"/>
  <c r="BX319" i="48"/>
  <c r="BW319" i="48"/>
  <c r="BT319" i="48"/>
  <c r="BV319" i="48" s="1"/>
  <c r="BR319" i="48"/>
  <c r="BQ319" i="48"/>
  <c r="BO319" i="48"/>
  <c r="BP319" i="48" s="1"/>
  <c r="BN319" i="48"/>
  <c r="BL319" i="48"/>
  <c r="BM319" i="48" s="1"/>
  <c r="BK319" i="48"/>
  <c r="BI319" i="48"/>
  <c r="BH319" i="48"/>
  <c r="BJ319" i="48" s="1"/>
  <c r="BX318" i="48"/>
  <c r="BW318" i="48"/>
  <c r="BY318" i="48" s="1"/>
  <c r="BV318" i="48"/>
  <c r="BT318" i="48"/>
  <c r="BR318" i="48"/>
  <c r="BQ318" i="48"/>
  <c r="BS318" i="48" s="1"/>
  <c r="BO318" i="48"/>
  <c r="BN318" i="48"/>
  <c r="BP318" i="48" s="1"/>
  <c r="BL318" i="48"/>
  <c r="BK318" i="48"/>
  <c r="BI318" i="48"/>
  <c r="BJ318" i="48" s="1"/>
  <c r="BH318" i="48"/>
  <c r="BY317" i="48"/>
  <c r="BX317" i="48"/>
  <c r="BW317" i="48"/>
  <c r="BV317" i="48"/>
  <c r="BT317" i="48"/>
  <c r="BR317" i="48"/>
  <c r="BQ317" i="48"/>
  <c r="BS317" i="48" s="1"/>
  <c r="BO317" i="48"/>
  <c r="BN317" i="48"/>
  <c r="BP317" i="48" s="1"/>
  <c r="BL317" i="48"/>
  <c r="BM317" i="48" s="1"/>
  <c r="BK317" i="48"/>
  <c r="BI317" i="48"/>
  <c r="BJ317" i="48" s="1"/>
  <c r="BH317" i="48"/>
  <c r="BX316" i="48"/>
  <c r="BW316" i="48"/>
  <c r="BY316" i="48" s="1"/>
  <c r="BT316" i="48"/>
  <c r="BV316" i="48" s="1"/>
  <c r="BS316" i="48"/>
  <c r="BR316" i="48"/>
  <c r="BQ316" i="48"/>
  <c r="BO316" i="48"/>
  <c r="BN316" i="48"/>
  <c r="BP316" i="48" s="1"/>
  <c r="BL316" i="48"/>
  <c r="BK316" i="48"/>
  <c r="BM316" i="48" s="1"/>
  <c r="BI316" i="48"/>
  <c r="BH316" i="48"/>
  <c r="BJ316" i="48" s="1"/>
  <c r="BX315" i="48"/>
  <c r="BY315" i="48" s="1"/>
  <c r="BW315" i="48"/>
  <c r="BV315" i="48"/>
  <c r="BT315" i="48"/>
  <c r="BR315" i="48"/>
  <c r="BQ315" i="48"/>
  <c r="BO315" i="48"/>
  <c r="BN315" i="48"/>
  <c r="BM315" i="48"/>
  <c r="BL315" i="48"/>
  <c r="BK315" i="48"/>
  <c r="BI315" i="48"/>
  <c r="BJ315" i="48" s="1"/>
  <c r="BH315" i="48"/>
  <c r="BX314" i="48"/>
  <c r="BW314" i="48"/>
  <c r="BY314" i="48" s="1"/>
  <c r="BT314" i="48"/>
  <c r="BV314" i="48" s="1"/>
  <c r="BR314" i="48"/>
  <c r="BS314" i="48" s="1"/>
  <c r="BQ314" i="48"/>
  <c r="BP314" i="48"/>
  <c r="BO314" i="48"/>
  <c r="BN314" i="48"/>
  <c r="BL314" i="48"/>
  <c r="BK314" i="48"/>
  <c r="BM314" i="48" s="1"/>
  <c r="BJ314" i="48"/>
  <c r="BI314" i="48"/>
  <c r="BH314" i="48"/>
  <c r="BX313" i="48"/>
  <c r="BW313" i="48"/>
  <c r="BV313" i="48"/>
  <c r="BT313" i="48"/>
  <c r="BR313" i="48"/>
  <c r="BQ313" i="48"/>
  <c r="BO313" i="48"/>
  <c r="BP313" i="48" s="1"/>
  <c r="BN313" i="48"/>
  <c r="BL313" i="48"/>
  <c r="BK313" i="48"/>
  <c r="BM313" i="48" s="1"/>
  <c r="BI313" i="48"/>
  <c r="BH313" i="48"/>
  <c r="BX312" i="48"/>
  <c r="BW312" i="48"/>
  <c r="BY312" i="48" s="1"/>
  <c r="BT312" i="48"/>
  <c r="BR312" i="48"/>
  <c r="BQ312" i="48"/>
  <c r="BS312" i="48" s="1"/>
  <c r="BO312" i="48"/>
  <c r="BN312" i="48"/>
  <c r="BP312" i="48" s="1"/>
  <c r="BL312" i="48"/>
  <c r="BK312" i="48"/>
  <c r="BJ312" i="48"/>
  <c r="BI312" i="48"/>
  <c r="BH312" i="48"/>
  <c r="BY311" i="48"/>
  <c r="BX311" i="48"/>
  <c r="BW311" i="48"/>
  <c r="BT311" i="48"/>
  <c r="BR311" i="48"/>
  <c r="BQ311" i="48"/>
  <c r="BO311" i="48"/>
  <c r="BP311" i="48" s="1"/>
  <c r="BN311" i="48"/>
  <c r="BL311" i="48"/>
  <c r="BM311" i="48" s="1"/>
  <c r="BK311" i="48"/>
  <c r="BI311" i="48"/>
  <c r="BH311" i="48"/>
  <c r="BX310" i="48"/>
  <c r="BW310" i="48"/>
  <c r="BT310" i="48"/>
  <c r="BV310" i="48" s="1"/>
  <c r="BR310" i="48"/>
  <c r="BQ310" i="48"/>
  <c r="BS310" i="48" s="1"/>
  <c r="BO310" i="48"/>
  <c r="BN310" i="48"/>
  <c r="BP310" i="48" s="1"/>
  <c r="BL310" i="48"/>
  <c r="BK310" i="48"/>
  <c r="BI310" i="48"/>
  <c r="BJ310" i="48" s="1"/>
  <c r="BH310" i="48"/>
  <c r="BY309" i="48"/>
  <c r="BX309" i="48"/>
  <c r="BW309" i="48"/>
  <c r="BV309" i="48"/>
  <c r="BT309" i="48"/>
  <c r="BR309" i="48"/>
  <c r="BQ309" i="48"/>
  <c r="BS309" i="48" s="1"/>
  <c r="BO309" i="48"/>
  <c r="BN309" i="48"/>
  <c r="BP309" i="48" s="1"/>
  <c r="BL309" i="48"/>
  <c r="BM309" i="48" s="1"/>
  <c r="BK309" i="48"/>
  <c r="BI309" i="48"/>
  <c r="BJ309" i="48" s="1"/>
  <c r="BH309" i="48"/>
  <c r="BX308" i="48"/>
  <c r="BW308" i="48"/>
  <c r="BY308" i="48" s="1"/>
  <c r="BV308" i="48"/>
  <c r="BT308" i="48"/>
  <c r="BR308" i="48"/>
  <c r="BQ308" i="48"/>
  <c r="BS308" i="48" s="1"/>
  <c r="BO308" i="48"/>
  <c r="BN308" i="48"/>
  <c r="BP308" i="48" s="1"/>
  <c r="BL308" i="48"/>
  <c r="BK308" i="48"/>
  <c r="BM308" i="48" s="1"/>
  <c r="BI308" i="48"/>
  <c r="BH308" i="48"/>
  <c r="BX307" i="48"/>
  <c r="BY307" i="48" s="1"/>
  <c r="BW307" i="48"/>
  <c r="BV307" i="48"/>
  <c r="BT307" i="48"/>
  <c r="BR307" i="48"/>
  <c r="BQ307" i="48"/>
  <c r="BO307" i="48"/>
  <c r="BN307" i="48"/>
  <c r="BL307" i="48"/>
  <c r="BM307" i="48" s="1"/>
  <c r="BK307" i="48"/>
  <c r="BI307" i="48"/>
  <c r="BJ307" i="48" s="1"/>
  <c r="BH307" i="48"/>
  <c r="BX306" i="48"/>
  <c r="BW306" i="48"/>
  <c r="BY306" i="48" s="1"/>
  <c r="BT306" i="48"/>
  <c r="BV306" i="48" s="1"/>
  <c r="BR306" i="48"/>
  <c r="BQ306" i="48"/>
  <c r="BS306" i="48" s="1"/>
  <c r="BP306" i="48"/>
  <c r="BO306" i="48"/>
  <c r="BN306" i="48"/>
  <c r="BL306" i="48"/>
  <c r="BK306" i="48"/>
  <c r="BM306" i="48" s="1"/>
  <c r="BJ306" i="48"/>
  <c r="BI306" i="48"/>
  <c r="BH306" i="48"/>
  <c r="BX305" i="48"/>
  <c r="BW305" i="48"/>
  <c r="BY305" i="48" s="1"/>
  <c r="BV305" i="48"/>
  <c r="BT305" i="48"/>
  <c r="BR305" i="48"/>
  <c r="BQ305" i="48"/>
  <c r="BO305" i="48"/>
  <c r="BP305" i="48" s="1"/>
  <c r="BN305" i="48"/>
  <c r="BL305" i="48"/>
  <c r="BK305" i="48"/>
  <c r="BI305" i="48"/>
  <c r="BH305" i="48"/>
  <c r="BJ305" i="48" s="1"/>
  <c r="BX304" i="48"/>
  <c r="BW304" i="48"/>
  <c r="BY304" i="48" s="1"/>
  <c r="BT304" i="48"/>
  <c r="BR304" i="48"/>
  <c r="BQ304" i="48"/>
  <c r="BS304" i="48" s="1"/>
  <c r="BO304" i="48"/>
  <c r="BN304" i="48"/>
  <c r="BP304" i="48" s="1"/>
  <c r="BL304" i="48"/>
  <c r="BK304" i="48"/>
  <c r="BJ304" i="48"/>
  <c r="BI304" i="48"/>
  <c r="BH304" i="48"/>
  <c r="BY303" i="48"/>
  <c r="BX303" i="48"/>
  <c r="BW303" i="48"/>
  <c r="BT303" i="48"/>
  <c r="BV303" i="48" s="1"/>
  <c r="BR303" i="48"/>
  <c r="BQ303" i="48"/>
  <c r="BS303" i="48" s="1"/>
  <c r="BO303" i="48"/>
  <c r="BP303" i="48" s="1"/>
  <c r="BN303" i="48"/>
  <c r="BL303" i="48"/>
  <c r="BM303" i="48" s="1"/>
  <c r="BK303" i="48"/>
  <c r="BI303" i="48"/>
  <c r="BH303" i="48"/>
  <c r="BX302" i="48"/>
  <c r="BW302" i="48"/>
  <c r="BT302" i="48"/>
  <c r="BR302" i="48"/>
  <c r="BQ302" i="48"/>
  <c r="BS302" i="48" s="1"/>
  <c r="BO302" i="48"/>
  <c r="BN302" i="48"/>
  <c r="BP302" i="48" s="1"/>
  <c r="BL302" i="48"/>
  <c r="BK302" i="48"/>
  <c r="BM302" i="48" s="1"/>
  <c r="BI302" i="48"/>
  <c r="BJ302" i="48" s="1"/>
  <c r="BH302" i="48"/>
  <c r="BY301" i="48"/>
  <c r="BX301" i="48"/>
  <c r="BW301" i="48"/>
  <c r="BV301" i="48"/>
  <c r="BT301" i="48"/>
  <c r="BR301" i="48"/>
  <c r="BQ301" i="48"/>
  <c r="BS301" i="48" s="1"/>
  <c r="BP301" i="48"/>
  <c r="BO301" i="48"/>
  <c r="BN301" i="48"/>
  <c r="BL301" i="48"/>
  <c r="BM301" i="48" s="1"/>
  <c r="BK301" i="48"/>
  <c r="BI301" i="48"/>
  <c r="BJ301" i="48" s="1"/>
  <c r="BH301" i="48"/>
  <c r="BX300" i="48"/>
  <c r="BW300" i="48"/>
  <c r="BY300" i="48" s="1"/>
  <c r="BT300" i="48"/>
  <c r="BS300" i="48"/>
  <c r="BR300" i="48"/>
  <c r="BQ300" i="48"/>
  <c r="BO300" i="48"/>
  <c r="BN300" i="48"/>
  <c r="BP300" i="48" s="1"/>
  <c r="BL300" i="48"/>
  <c r="BK300" i="48"/>
  <c r="BM300" i="48" s="1"/>
  <c r="BI300" i="48"/>
  <c r="BH300" i="48"/>
  <c r="BJ300" i="48" s="1"/>
  <c r="BX299" i="48"/>
  <c r="BY299" i="48" s="1"/>
  <c r="BW299" i="48"/>
  <c r="BV299" i="48"/>
  <c r="BT299" i="48"/>
  <c r="BR299" i="48"/>
  <c r="BQ299" i="48"/>
  <c r="BO299" i="48"/>
  <c r="BN299" i="48"/>
  <c r="BP299" i="48" s="1"/>
  <c r="BL299" i="48"/>
  <c r="BK299" i="48"/>
  <c r="BM299" i="48" s="1"/>
  <c r="BI299" i="48"/>
  <c r="BJ299" i="48" s="1"/>
  <c r="BH299" i="48"/>
  <c r="BX298" i="48"/>
  <c r="BW298" i="48"/>
  <c r="BY298" i="48" s="1"/>
  <c r="BT298" i="48"/>
  <c r="BV298" i="48" s="1"/>
  <c r="BS298" i="48"/>
  <c r="BR298" i="48"/>
  <c r="BQ298" i="48"/>
  <c r="BO298" i="48"/>
  <c r="BN298" i="48"/>
  <c r="BP298" i="48" s="1"/>
  <c r="BL298" i="48"/>
  <c r="BK298" i="48"/>
  <c r="BM298" i="48" s="1"/>
  <c r="BJ298" i="48"/>
  <c r="BI298" i="48"/>
  <c r="BH298" i="48"/>
  <c r="BX297" i="48"/>
  <c r="BW297" i="48"/>
  <c r="BY297" i="48" s="1"/>
  <c r="BV297" i="48"/>
  <c r="BT297" i="48"/>
  <c r="BR297" i="48"/>
  <c r="BQ297" i="48"/>
  <c r="BO297" i="48"/>
  <c r="BP297" i="48" s="1"/>
  <c r="BN297" i="48"/>
  <c r="BL297" i="48"/>
  <c r="BK297" i="48"/>
  <c r="BI297" i="48"/>
  <c r="BH297" i="48"/>
  <c r="BJ297" i="48" s="1"/>
  <c r="BX296" i="48"/>
  <c r="BW296" i="48"/>
  <c r="BY296" i="48" s="1"/>
  <c r="BT296" i="48"/>
  <c r="BV296" i="48" s="1"/>
  <c r="BR296" i="48"/>
  <c r="BQ296" i="48"/>
  <c r="BS296" i="48" s="1"/>
  <c r="BO296" i="48"/>
  <c r="BN296" i="48"/>
  <c r="BP296" i="48" s="1"/>
  <c r="BL296" i="48"/>
  <c r="BK296" i="48"/>
  <c r="BJ296" i="48"/>
  <c r="BI296" i="48"/>
  <c r="BH296" i="48"/>
  <c r="BY295" i="48"/>
  <c r="BX295" i="48"/>
  <c r="BW295" i="48"/>
  <c r="BV295" i="48"/>
  <c r="BT295" i="48"/>
  <c r="BR295" i="48"/>
  <c r="BQ295" i="48"/>
  <c r="BO295" i="48"/>
  <c r="BP295" i="48" s="1"/>
  <c r="BN295" i="48"/>
  <c r="BL295" i="48"/>
  <c r="BM295" i="48" s="1"/>
  <c r="BK295" i="48"/>
  <c r="BI295" i="48"/>
  <c r="BH295" i="48"/>
  <c r="BX294" i="48"/>
  <c r="BW294" i="48"/>
  <c r="BY294" i="48" s="1"/>
  <c r="BT294" i="48"/>
  <c r="BV294" i="48" s="1"/>
  <c r="BR294" i="48"/>
  <c r="BQ294" i="48"/>
  <c r="BS294" i="48" s="1"/>
  <c r="BO294" i="48"/>
  <c r="BN294" i="48"/>
  <c r="BP294" i="48" s="1"/>
  <c r="BL294" i="48"/>
  <c r="BK294" i="48"/>
  <c r="BM294" i="48" s="1"/>
  <c r="BI294" i="48"/>
  <c r="BJ294" i="48" s="1"/>
  <c r="BH294" i="48"/>
  <c r="BY293" i="48"/>
  <c r="BX293" i="48"/>
  <c r="BW293" i="48"/>
  <c r="BV293" i="48"/>
  <c r="BT293" i="48"/>
  <c r="BR293" i="48"/>
  <c r="BQ293" i="48"/>
  <c r="BS293" i="48" s="1"/>
  <c r="BO293" i="48"/>
  <c r="BN293" i="48"/>
  <c r="BP293" i="48" s="1"/>
  <c r="BL293" i="48"/>
  <c r="BM293" i="48" s="1"/>
  <c r="BK293" i="48"/>
  <c r="BI293" i="48"/>
  <c r="BJ293" i="48" s="1"/>
  <c r="BH293" i="48"/>
  <c r="BX292" i="48"/>
  <c r="BW292" i="48"/>
  <c r="BY292" i="48" s="1"/>
  <c r="BT292" i="48"/>
  <c r="BV292" i="48" s="1"/>
  <c r="BR292" i="48"/>
  <c r="BQ292" i="48"/>
  <c r="BS292" i="48" s="1"/>
  <c r="BO292" i="48"/>
  <c r="BN292" i="48"/>
  <c r="BP292" i="48" s="1"/>
  <c r="BL292" i="48"/>
  <c r="BK292" i="48"/>
  <c r="BM292" i="48" s="1"/>
  <c r="BI292" i="48"/>
  <c r="BH292" i="48"/>
  <c r="BJ292" i="48" s="1"/>
  <c r="BX291" i="48"/>
  <c r="BY291" i="48" s="1"/>
  <c r="BW291" i="48"/>
  <c r="BV291" i="48"/>
  <c r="BT291" i="48"/>
  <c r="BR291" i="48"/>
  <c r="BQ291" i="48"/>
  <c r="BO291" i="48"/>
  <c r="BN291" i="48"/>
  <c r="BM291" i="48"/>
  <c r="BL291" i="48"/>
  <c r="BK291" i="48"/>
  <c r="BI291" i="48"/>
  <c r="BJ291" i="48" s="1"/>
  <c r="BH291" i="48"/>
  <c r="BX290" i="48"/>
  <c r="BW290" i="48"/>
  <c r="BY290" i="48" s="1"/>
  <c r="BT290" i="48"/>
  <c r="BV290" i="48" s="1"/>
  <c r="BS290" i="48"/>
  <c r="BR290" i="48"/>
  <c r="BQ290" i="48"/>
  <c r="BP290" i="48"/>
  <c r="BO290" i="48"/>
  <c r="BN290" i="48"/>
  <c r="BL290" i="48"/>
  <c r="BK290" i="48"/>
  <c r="BM290" i="48" s="1"/>
  <c r="BJ290" i="48"/>
  <c r="BI290" i="48"/>
  <c r="BH290" i="48"/>
  <c r="BX289" i="48"/>
  <c r="BW289" i="48"/>
  <c r="BY289" i="48" s="1"/>
  <c r="BV289" i="48"/>
  <c r="BT289" i="48"/>
  <c r="BR289" i="48"/>
  <c r="BQ289" i="48"/>
  <c r="BO289" i="48"/>
  <c r="BP289" i="48" s="1"/>
  <c r="BN289" i="48"/>
  <c r="BL289" i="48"/>
  <c r="BK289" i="48"/>
  <c r="BI289" i="48"/>
  <c r="BH289" i="48"/>
  <c r="BJ289" i="48" s="1"/>
  <c r="BX288" i="48"/>
  <c r="BW288" i="48"/>
  <c r="BY288" i="48" s="1"/>
  <c r="BT288" i="48"/>
  <c r="BR288" i="48"/>
  <c r="BQ288" i="48"/>
  <c r="BS288" i="48" s="1"/>
  <c r="BO288" i="48"/>
  <c r="BN288" i="48"/>
  <c r="BL288" i="48"/>
  <c r="BK288" i="48"/>
  <c r="BJ288" i="48"/>
  <c r="BI288" i="48"/>
  <c r="BH288" i="48"/>
  <c r="BY287" i="48"/>
  <c r="BX287" i="48"/>
  <c r="BW287" i="48"/>
  <c r="BT287" i="48"/>
  <c r="BV287" i="48" s="1"/>
  <c r="BR287" i="48"/>
  <c r="BQ287" i="48"/>
  <c r="BO287" i="48"/>
  <c r="BP287" i="48" s="1"/>
  <c r="BN287" i="48"/>
  <c r="BL287" i="48"/>
  <c r="BM287" i="48" s="1"/>
  <c r="BK287" i="48"/>
  <c r="BI287" i="48"/>
  <c r="BH287" i="48"/>
  <c r="BJ287" i="48" s="1"/>
  <c r="BX286" i="48"/>
  <c r="BW286" i="48"/>
  <c r="BY286" i="48" s="1"/>
  <c r="BT286" i="48"/>
  <c r="BR286" i="48"/>
  <c r="BQ286" i="48"/>
  <c r="BS286" i="48" s="1"/>
  <c r="BO286" i="48"/>
  <c r="BN286" i="48"/>
  <c r="BP286" i="48" s="1"/>
  <c r="BL286" i="48"/>
  <c r="BK286" i="48"/>
  <c r="BI286" i="48"/>
  <c r="BJ286" i="48" s="1"/>
  <c r="BH286" i="48"/>
  <c r="BY285" i="48"/>
  <c r="BX285" i="48"/>
  <c r="BW285" i="48"/>
  <c r="BT285" i="48"/>
  <c r="BR285" i="48"/>
  <c r="BQ285" i="48"/>
  <c r="BS285" i="48" s="1"/>
  <c r="BO285" i="48"/>
  <c r="BN285" i="48"/>
  <c r="BP285" i="48" s="1"/>
  <c r="BL285" i="48"/>
  <c r="BM285" i="48" s="1"/>
  <c r="BK285" i="48"/>
  <c r="BI285" i="48"/>
  <c r="BJ285" i="48" s="1"/>
  <c r="BH285" i="48"/>
  <c r="BX284" i="48"/>
  <c r="BW284" i="48"/>
  <c r="BY284" i="48" s="1"/>
  <c r="BT284" i="48"/>
  <c r="BR284" i="48"/>
  <c r="BQ284" i="48"/>
  <c r="BS284" i="48" s="1"/>
  <c r="BO284" i="48"/>
  <c r="BN284" i="48"/>
  <c r="BP284" i="48" s="1"/>
  <c r="BL284" i="48"/>
  <c r="BK284" i="48"/>
  <c r="BM284" i="48" s="1"/>
  <c r="BI284" i="48"/>
  <c r="BH284" i="48"/>
  <c r="BJ284" i="48" s="1"/>
  <c r="BX283" i="48"/>
  <c r="BY283" i="48" s="1"/>
  <c r="BW283" i="48"/>
  <c r="BV283" i="48"/>
  <c r="BT283" i="48"/>
  <c r="BR283" i="48"/>
  <c r="BQ283" i="48"/>
  <c r="BO283" i="48"/>
  <c r="BN283" i="48"/>
  <c r="BM283" i="48"/>
  <c r="BL283" i="48"/>
  <c r="BK283" i="48"/>
  <c r="BI283" i="48"/>
  <c r="BJ283" i="48" s="1"/>
  <c r="BH283" i="48"/>
  <c r="BX282" i="48"/>
  <c r="BW282" i="48"/>
  <c r="BY282" i="48" s="1"/>
  <c r="BT282" i="48"/>
  <c r="BV282" i="48" s="1"/>
  <c r="BR282" i="48"/>
  <c r="BS282" i="48" s="1"/>
  <c r="BQ282" i="48"/>
  <c r="BP282" i="48"/>
  <c r="BO282" i="48"/>
  <c r="BN282" i="48"/>
  <c r="BL282" i="48"/>
  <c r="BK282" i="48"/>
  <c r="BM282" i="48" s="1"/>
  <c r="BJ282" i="48"/>
  <c r="BI282" i="48"/>
  <c r="BH282" i="48"/>
  <c r="BX281" i="48"/>
  <c r="BW281" i="48"/>
  <c r="BY281" i="48" s="1"/>
  <c r="BV281" i="48"/>
  <c r="BT281" i="48"/>
  <c r="BR281" i="48"/>
  <c r="BQ281" i="48"/>
  <c r="BO281" i="48"/>
  <c r="BP281" i="48" s="1"/>
  <c r="BN281" i="48"/>
  <c r="BL281" i="48"/>
  <c r="BK281" i="48"/>
  <c r="BM281" i="48" s="1"/>
  <c r="BI281" i="48"/>
  <c r="BJ281" i="48" s="1"/>
  <c r="BH281" i="48"/>
  <c r="BX280" i="48"/>
  <c r="BW280" i="48"/>
  <c r="BY280" i="48" s="1"/>
  <c r="BT280" i="48"/>
  <c r="BV280" i="48" s="1"/>
  <c r="BR280" i="48"/>
  <c r="BQ280" i="48"/>
  <c r="BS280" i="48" s="1"/>
  <c r="BO280" i="48"/>
  <c r="BN280" i="48"/>
  <c r="BP280" i="48" s="1"/>
  <c r="BL280" i="48"/>
  <c r="BK280" i="48"/>
  <c r="BJ280" i="48"/>
  <c r="BI280" i="48"/>
  <c r="BH280" i="48"/>
  <c r="BX279" i="48"/>
  <c r="BW279" i="48"/>
  <c r="BY279" i="48" s="1"/>
  <c r="BT279" i="48"/>
  <c r="BV279" i="48" s="1"/>
  <c r="BR279" i="48"/>
  <c r="BQ279" i="48"/>
  <c r="BS279" i="48" s="1"/>
  <c r="BO279" i="48"/>
  <c r="BP279" i="48" s="1"/>
  <c r="BN279" i="48"/>
  <c r="BL279" i="48"/>
  <c r="BM279" i="48" s="1"/>
  <c r="BK279" i="48"/>
  <c r="BI279" i="48"/>
  <c r="BH279" i="48"/>
  <c r="BJ279" i="48" s="1"/>
  <c r="BX278" i="48"/>
  <c r="BW278" i="48"/>
  <c r="BY278" i="48" s="1"/>
  <c r="BT278" i="48"/>
  <c r="BR278" i="48"/>
  <c r="BQ278" i="48"/>
  <c r="BS278" i="48" s="1"/>
  <c r="BO278" i="48"/>
  <c r="BN278" i="48"/>
  <c r="BL278" i="48"/>
  <c r="BK278" i="48"/>
  <c r="BM278" i="48" s="1"/>
  <c r="BI278" i="48"/>
  <c r="BJ278" i="48" s="1"/>
  <c r="BH278" i="48"/>
  <c r="BY277" i="48"/>
  <c r="BX277" i="48"/>
  <c r="BW277" i="48"/>
  <c r="BV277" i="48"/>
  <c r="BT277" i="48"/>
  <c r="BR277" i="48"/>
  <c r="BQ277" i="48"/>
  <c r="BP277" i="48"/>
  <c r="BO277" i="48"/>
  <c r="BN277" i="48"/>
  <c r="BL277" i="48"/>
  <c r="BM277" i="48" s="1"/>
  <c r="BK277" i="48"/>
  <c r="BI277" i="48"/>
  <c r="BJ277" i="48" s="1"/>
  <c r="BH277" i="48"/>
  <c r="BX276" i="48"/>
  <c r="BW276" i="48"/>
  <c r="BV276" i="48"/>
  <c r="BT276" i="48"/>
  <c r="BS276" i="48"/>
  <c r="BR276" i="48"/>
  <c r="BQ276" i="48"/>
  <c r="BO276" i="48"/>
  <c r="BN276" i="48"/>
  <c r="BP276" i="48" s="1"/>
  <c r="BL276" i="48"/>
  <c r="BK276" i="48"/>
  <c r="BM276" i="48" s="1"/>
  <c r="BJ276" i="48"/>
  <c r="BI276" i="48"/>
  <c r="BH276" i="48"/>
  <c r="BX275" i="48"/>
  <c r="BW275" i="48"/>
  <c r="BY275" i="48" s="1"/>
  <c r="BV275" i="48"/>
  <c r="BT275" i="48"/>
  <c r="BR275" i="48"/>
  <c r="BQ275" i="48"/>
  <c r="BP275" i="48"/>
  <c r="BO275" i="48"/>
  <c r="BN275" i="48"/>
  <c r="BM275" i="48"/>
  <c r="BL275" i="48"/>
  <c r="BK275" i="48"/>
  <c r="BJ275" i="48"/>
  <c r="BI275" i="48"/>
  <c r="BH275" i="48"/>
  <c r="BX274" i="48"/>
  <c r="BW274" i="48"/>
  <c r="BY274" i="48" s="1"/>
  <c r="BT274" i="48"/>
  <c r="BV274" i="48" s="1"/>
  <c r="BS274" i="48"/>
  <c r="BR274" i="48"/>
  <c r="BQ274" i="48"/>
  <c r="BO274" i="48"/>
  <c r="BN274" i="48"/>
  <c r="BP274" i="48" s="1"/>
  <c r="BL274" i="48"/>
  <c r="BK274" i="48"/>
  <c r="BM274" i="48" s="1"/>
  <c r="BI274" i="48"/>
  <c r="BH274" i="48"/>
  <c r="BJ274" i="48" s="1"/>
  <c r="BX273" i="48"/>
  <c r="BY273" i="48" s="1"/>
  <c r="BW273" i="48"/>
  <c r="BV273" i="48"/>
  <c r="BT273" i="48"/>
  <c r="BR273" i="48"/>
  <c r="BQ273" i="48"/>
  <c r="BO273" i="48"/>
  <c r="BP273" i="48" s="1"/>
  <c r="BN273" i="48"/>
  <c r="BL273" i="48"/>
  <c r="BK273" i="48"/>
  <c r="BM273" i="48" s="1"/>
  <c r="BJ273" i="48"/>
  <c r="BI273" i="48"/>
  <c r="BH273" i="48"/>
  <c r="BX272" i="48"/>
  <c r="BW272" i="48"/>
  <c r="BT272" i="48"/>
  <c r="BR272" i="48"/>
  <c r="BQ272" i="48"/>
  <c r="BS272" i="48" s="1"/>
  <c r="BO272" i="48"/>
  <c r="BN272" i="48"/>
  <c r="BP272" i="48" s="1"/>
  <c r="BL272" i="48"/>
  <c r="BK272" i="48"/>
  <c r="BJ272" i="48"/>
  <c r="BI272" i="48"/>
  <c r="BH272" i="48"/>
  <c r="BY271" i="48"/>
  <c r="BX271" i="48"/>
  <c r="BW271" i="48"/>
  <c r="BT271" i="48"/>
  <c r="BV271" i="48" s="1"/>
  <c r="BR271" i="48"/>
  <c r="BQ271" i="48"/>
  <c r="BS271" i="48" s="1"/>
  <c r="BO271" i="48"/>
  <c r="BP271" i="48" s="1"/>
  <c r="BN271" i="48"/>
  <c r="BL271" i="48"/>
  <c r="BM271" i="48" s="1"/>
  <c r="BK271" i="48"/>
  <c r="BI271" i="48"/>
  <c r="BH271" i="48"/>
  <c r="BJ271" i="48" s="1"/>
  <c r="BX270" i="48"/>
  <c r="BW270" i="48"/>
  <c r="BY270" i="48" s="1"/>
  <c r="BV270" i="48"/>
  <c r="BT270" i="48"/>
  <c r="BR270" i="48"/>
  <c r="BQ270" i="48"/>
  <c r="BO270" i="48"/>
  <c r="BN270" i="48"/>
  <c r="BL270" i="48"/>
  <c r="BK270" i="48"/>
  <c r="BM270" i="48" s="1"/>
  <c r="BI270" i="48"/>
  <c r="BH270" i="48"/>
  <c r="BJ270" i="48" s="1"/>
  <c r="BY269" i="48"/>
  <c r="BX269" i="48"/>
  <c r="BW269" i="48"/>
  <c r="BT269" i="48"/>
  <c r="BV269" i="48" s="1"/>
  <c r="BR269" i="48"/>
  <c r="BQ269" i="48"/>
  <c r="BS269" i="48" s="1"/>
  <c r="BO269" i="48"/>
  <c r="BN269" i="48"/>
  <c r="BP269" i="48" s="1"/>
  <c r="BM269" i="48"/>
  <c r="BL269" i="48"/>
  <c r="BK269" i="48"/>
  <c r="BJ269" i="48"/>
  <c r="BI269" i="48"/>
  <c r="BH269" i="48"/>
  <c r="BX268" i="48"/>
  <c r="BW268" i="48"/>
  <c r="BT268" i="48"/>
  <c r="BV268" i="48" s="1"/>
  <c r="BR268" i="48"/>
  <c r="BQ268" i="48"/>
  <c r="BO268" i="48"/>
  <c r="BN268" i="48"/>
  <c r="BP268" i="48" s="1"/>
  <c r="BL268" i="48"/>
  <c r="BK268" i="48"/>
  <c r="BM268" i="48" s="1"/>
  <c r="BJ268" i="48"/>
  <c r="BI268" i="48"/>
  <c r="BH268" i="48"/>
  <c r="BX267" i="48"/>
  <c r="BW267" i="48"/>
  <c r="BY267" i="48" s="1"/>
  <c r="BV267" i="48"/>
  <c r="BT267" i="48"/>
  <c r="BR267" i="48"/>
  <c r="BQ267" i="48"/>
  <c r="BO267" i="48"/>
  <c r="BN267" i="48"/>
  <c r="BP267" i="48" s="1"/>
  <c r="BL267" i="48"/>
  <c r="BK267" i="48"/>
  <c r="BM267" i="48" s="1"/>
  <c r="BI267" i="48"/>
  <c r="BJ267" i="48" s="1"/>
  <c r="BH267" i="48"/>
  <c r="BX266" i="48"/>
  <c r="BW266" i="48"/>
  <c r="BY266" i="48" s="1"/>
  <c r="BT266" i="48"/>
  <c r="BS266" i="48"/>
  <c r="BR266" i="48"/>
  <c r="BQ266" i="48"/>
  <c r="BO266" i="48"/>
  <c r="BN266" i="48"/>
  <c r="BP266" i="48" s="1"/>
  <c r="BL266" i="48"/>
  <c r="BK266" i="48"/>
  <c r="BI266" i="48"/>
  <c r="BH266" i="48"/>
  <c r="BJ266" i="48" s="1"/>
  <c r="BX265" i="48"/>
  <c r="BW265" i="48"/>
  <c r="BY265" i="48" s="1"/>
  <c r="BT265" i="48"/>
  <c r="BV265" i="48" s="1"/>
  <c r="BR265" i="48"/>
  <c r="BQ265" i="48"/>
  <c r="BO265" i="48"/>
  <c r="BN265" i="48"/>
  <c r="BP265" i="48" s="1"/>
  <c r="BL265" i="48"/>
  <c r="BK265" i="48"/>
  <c r="BM265" i="48" s="1"/>
  <c r="BI265" i="48"/>
  <c r="BH265" i="48"/>
  <c r="BJ265" i="48" s="1"/>
  <c r="BX264" i="48"/>
  <c r="BW264" i="48"/>
  <c r="BY264" i="48" s="1"/>
  <c r="BT264" i="48"/>
  <c r="BS264" i="48"/>
  <c r="BR264" i="48"/>
  <c r="BQ264" i="48"/>
  <c r="BP264" i="48"/>
  <c r="BO264" i="48"/>
  <c r="BN264" i="48"/>
  <c r="BL264" i="48"/>
  <c r="BK264" i="48"/>
  <c r="BI264" i="48"/>
  <c r="BH264" i="48"/>
  <c r="BJ264" i="48" s="1"/>
  <c r="BX263" i="48"/>
  <c r="BW263" i="48"/>
  <c r="BY263" i="48" s="1"/>
  <c r="BV263" i="48"/>
  <c r="BT263" i="48"/>
  <c r="BR263" i="48"/>
  <c r="BQ263" i="48"/>
  <c r="BO263" i="48"/>
  <c r="BN263" i="48"/>
  <c r="BL263" i="48"/>
  <c r="BK263" i="48"/>
  <c r="BM263" i="48" s="1"/>
  <c r="BI263" i="48"/>
  <c r="BH263" i="48"/>
  <c r="BX262" i="48"/>
  <c r="BW262" i="48"/>
  <c r="BY262" i="48" s="1"/>
  <c r="BT262" i="48"/>
  <c r="BS262" i="48"/>
  <c r="BR262" i="48"/>
  <c r="BQ262" i="48"/>
  <c r="BO262" i="48"/>
  <c r="BP262" i="48" s="1"/>
  <c r="BN262" i="48"/>
  <c r="BL262" i="48"/>
  <c r="BK262" i="48"/>
  <c r="BM262" i="48" s="1"/>
  <c r="BI262" i="48"/>
  <c r="BH262" i="48"/>
  <c r="BJ262" i="48" s="1"/>
  <c r="BX261" i="48"/>
  <c r="BW261" i="48"/>
  <c r="BY261" i="48" s="1"/>
  <c r="BT261" i="48"/>
  <c r="BV261" i="48" s="1"/>
  <c r="BR261" i="48"/>
  <c r="BQ261" i="48"/>
  <c r="BO261" i="48"/>
  <c r="BN261" i="48"/>
  <c r="BL261" i="48"/>
  <c r="BM261" i="48" s="1"/>
  <c r="BK261" i="48"/>
  <c r="BI261" i="48"/>
  <c r="BH261" i="48"/>
  <c r="BJ261" i="48" s="1"/>
  <c r="BX260" i="48"/>
  <c r="BW260" i="48"/>
  <c r="BY260" i="48" s="1"/>
  <c r="BT260" i="48"/>
  <c r="BS260" i="48"/>
  <c r="BR260" i="48"/>
  <c r="BQ260" i="48"/>
  <c r="BP260" i="48"/>
  <c r="BO260" i="48"/>
  <c r="BN260" i="48"/>
  <c r="BL260" i="48"/>
  <c r="BK260" i="48"/>
  <c r="BI260" i="48"/>
  <c r="BH260" i="48"/>
  <c r="BJ260" i="48" s="1"/>
  <c r="BX259" i="48"/>
  <c r="BW259" i="48"/>
  <c r="BY259" i="48" s="1"/>
  <c r="BV259" i="48"/>
  <c r="BT259" i="48"/>
  <c r="BR259" i="48"/>
  <c r="BQ259" i="48"/>
  <c r="BO259" i="48"/>
  <c r="BN259" i="48"/>
  <c r="BL259" i="48"/>
  <c r="BK259" i="48"/>
  <c r="BM259" i="48" s="1"/>
  <c r="BI259" i="48"/>
  <c r="BH259" i="48"/>
  <c r="BJ259" i="48" s="1"/>
  <c r="BX258" i="48"/>
  <c r="BW258" i="48"/>
  <c r="BY258" i="48" s="1"/>
  <c r="BT258" i="48"/>
  <c r="BS258" i="48"/>
  <c r="BR258" i="48"/>
  <c r="BQ258" i="48"/>
  <c r="BO258" i="48"/>
  <c r="BP258" i="48" s="1"/>
  <c r="BN258" i="48"/>
  <c r="BL258" i="48"/>
  <c r="BK258" i="48"/>
  <c r="BI258" i="48"/>
  <c r="BH258" i="48"/>
  <c r="BJ258" i="48" s="1"/>
  <c r="BX257" i="48"/>
  <c r="BW257" i="48"/>
  <c r="BY257" i="48" s="1"/>
  <c r="BT257" i="48"/>
  <c r="BV257" i="48" s="1"/>
  <c r="BR257" i="48"/>
  <c r="BQ257" i="48"/>
  <c r="BO257" i="48"/>
  <c r="BN257" i="48"/>
  <c r="BL257" i="48"/>
  <c r="BM257" i="48" s="1"/>
  <c r="BK257" i="48"/>
  <c r="BI257" i="48"/>
  <c r="BH257" i="48"/>
  <c r="BJ257" i="48" s="1"/>
  <c r="BX256" i="48"/>
  <c r="BW256" i="48"/>
  <c r="BY256" i="48" s="1"/>
  <c r="BT256" i="48"/>
  <c r="BR256" i="48"/>
  <c r="BS256" i="48" s="1"/>
  <c r="BQ256" i="48"/>
  <c r="BP256" i="48"/>
  <c r="BO256" i="48"/>
  <c r="BN256" i="48"/>
  <c r="BL256" i="48"/>
  <c r="BK256" i="48"/>
  <c r="BI256" i="48"/>
  <c r="BH256" i="48"/>
  <c r="BJ256" i="48" s="1"/>
  <c r="BX255" i="48"/>
  <c r="BW255" i="48"/>
  <c r="BY255" i="48" s="1"/>
  <c r="BV255" i="48"/>
  <c r="BT255" i="48"/>
  <c r="BR255" i="48"/>
  <c r="BQ255" i="48"/>
  <c r="BO255" i="48"/>
  <c r="BN255" i="48"/>
  <c r="BL255" i="48"/>
  <c r="BK255" i="48"/>
  <c r="BM255" i="48" s="1"/>
  <c r="BI255" i="48"/>
  <c r="BH255" i="48"/>
  <c r="BJ255" i="48" s="1"/>
  <c r="BX254" i="48"/>
  <c r="BW254" i="48"/>
  <c r="BY254" i="48" s="1"/>
  <c r="BT254" i="48"/>
  <c r="BS254" i="48"/>
  <c r="BR254" i="48"/>
  <c r="BQ254" i="48"/>
  <c r="BO254" i="48"/>
  <c r="BP254" i="48" s="1"/>
  <c r="BN254" i="48"/>
  <c r="BL254" i="48"/>
  <c r="BK254" i="48"/>
  <c r="BI254" i="48"/>
  <c r="BH254" i="48"/>
  <c r="BJ254" i="48" s="1"/>
  <c r="BX253" i="48"/>
  <c r="BW253" i="48"/>
  <c r="BY253" i="48" s="1"/>
  <c r="BT253" i="48"/>
  <c r="BV253" i="48" s="1"/>
  <c r="BR253" i="48"/>
  <c r="BQ253" i="48"/>
  <c r="BO253" i="48"/>
  <c r="BN253" i="48"/>
  <c r="BP253" i="48" s="1"/>
  <c r="BL253" i="48"/>
  <c r="BM253" i="48" s="1"/>
  <c r="BK253" i="48"/>
  <c r="BI253" i="48"/>
  <c r="BH253" i="48"/>
  <c r="BX252" i="48"/>
  <c r="BW252" i="48"/>
  <c r="BY252" i="48" s="1"/>
  <c r="BT252" i="48"/>
  <c r="BS252" i="48"/>
  <c r="BR252" i="48"/>
  <c r="BQ252" i="48"/>
  <c r="BP252" i="48"/>
  <c r="BO252" i="48"/>
  <c r="BN252" i="48"/>
  <c r="BL252" i="48"/>
  <c r="BK252" i="48"/>
  <c r="BI252" i="48"/>
  <c r="BH252" i="48"/>
  <c r="BJ252" i="48" s="1"/>
  <c r="BX251" i="48"/>
  <c r="BW251" i="48"/>
  <c r="BY251" i="48" s="1"/>
  <c r="BV251" i="48"/>
  <c r="BT251" i="48"/>
  <c r="BR251" i="48"/>
  <c r="BQ251" i="48"/>
  <c r="BO251" i="48"/>
  <c r="BN251" i="48"/>
  <c r="BL251" i="48"/>
  <c r="BK251" i="48"/>
  <c r="BM251" i="48" s="1"/>
  <c r="BI251" i="48"/>
  <c r="BH251" i="48"/>
  <c r="BX250" i="48"/>
  <c r="BW250" i="48"/>
  <c r="BY250" i="48" s="1"/>
  <c r="BT250" i="48"/>
  <c r="BS250" i="48"/>
  <c r="BR250" i="48"/>
  <c r="BQ250" i="48"/>
  <c r="BO250" i="48"/>
  <c r="BP250" i="48" s="1"/>
  <c r="BN250" i="48"/>
  <c r="BL250" i="48"/>
  <c r="BK250" i="48"/>
  <c r="BM250" i="48" s="1"/>
  <c r="BI250" i="48"/>
  <c r="BH250" i="48"/>
  <c r="BJ250" i="48" s="1"/>
  <c r="BX249" i="48"/>
  <c r="BW249" i="48"/>
  <c r="BY249" i="48" s="1"/>
  <c r="BT249" i="48"/>
  <c r="BV249" i="48" s="1"/>
  <c r="BR249" i="48"/>
  <c r="BQ249" i="48"/>
  <c r="BO249" i="48"/>
  <c r="BN249" i="48"/>
  <c r="BL249" i="48"/>
  <c r="BM249" i="48" s="1"/>
  <c r="BK249" i="48"/>
  <c r="BI249" i="48"/>
  <c r="BH249" i="48"/>
  <c r="BX248" i="48"/>
  <c r="BW248" i="48"/>
  <c r="BY248" i="48" s="1"/>
  <c r="BT248" i="48"/>
  <c r="BS248" i="48"/>
  <c r="BR248" i="48"/>
  <c r="BQ248" i="48"/>
  <c r="BP248" i="48"/>
  <c r="BO248" i="48"/>
  <c r="BN248" i="48"/>
  <c r="BL248" i="48"/>
  <c r="BK248" i="48"/>
  <c r="BI248" i="48"/>
  <c r="BH248" i="48"/>
  <c r="BJ248" i="48" s="1"/>
  <c r="BX247" i="48"/>
  <c r="BW247" i="48"/>
  <c r="BY247" i="48" s="1"/>
  <c r="BV247" i="48"/>
  <c r="BT247" i="48"/>
  <c r="BR247" i="48"/>
  <c r="BQ247" i="48"/>
  <c r="BO247" i="48"/>
  <c r="BN247" i="48"/>
  <c r="BL247" i="48"/>
  <c r="BK247" i="48"/>
  <c r="BM247" i="48" s="1"/>
  <c r="BI247" i="48"/>
  <c r="BH247" i="48"/>
  <c r="BJ247" i="48" s="1"/>
  <c r="BX246" i="48"/>
  <c r="BW246" i="48"/>
  <c r="BY246" i="48" s="1"/>
  <c r="BT246" i="48"/>
  <c r="BS246" i="48"/>
  <c r="BR246" i="48"/>
  <c r="BQ246" i="48"/>
  <c r="BO246" i="48"/>
  <c r="BP246" i="48" s="1"/>
  <c r="BN246" i="48"/>
  <c r="BL246" i="48"/>
  <c r="BK246" i="48"/>
  <c r="BI246" i="48"/>
  <c r="BH246" i="48"/>
  <c r="BJ246" i="48" s="1"/>
  <c r="BX245" i="48"/>
  <c r="BW245" i="48"/>
  <c r="BY245" i="48" s="1"/>
  <c r="BT245" i="48"/>
  <c r="BV245" i="48" s="1"/>
  <c r="BR245" i="48"/>
  <c r="BQ245" i="48"/>
  <c r="BO245" i="48"/>
  <c r="BN245" i="48"/>
  <c r="BL245" i="48"/>
  <c r="BM245" i="48" s="1"/>
  <c r="BK245" i="48"/>
  <c r="BI245" i="48"/>
  <c r="BH245" i="48"/>
  <c r="BJ245" i="48" s="1"/>
  <c r="BX244" i="48"/>
  <c r="BW244" i="48"/>
  <c r="BY244" i="48" s="1"/>
  <c r="BT244" i="48"/>
  <c r="BR244" i="48"/>
  <c r="BS244" i="48" s="1"/>
  <c r="BQ244" i="48"/>
  <c r="BP244" i="48"/>
  <c r="BO244" i="48"/>
  <c r="BN244" i="48"/>
  <c r="BL244" i="48"/>
  <c r="BK244" i="48"/>
  <c r="BI244" i="48"/>
  <c r="BH244" i="48"/>
  <c r="BJ244" i="48" s="1"/>
  <c r="BX243" i="48"/>
  <c r="BW243" i="48"/>
  <c r="BV243" i="48"/>
  <c r="BT243" i="48"/>
  <c r="BR243" i="48"/>
  <c r="BQ243" i="48"/>
  <c r="BS243" i="48" s="1"/>
  <c r="BO243" i="48"/>
  <c r="BN243" i="48"/>
  <c r="BP243" i="48" s="1"/>
  <c r="BL243" i="48"/>
  <c r="BK243" i="48"/>
  <c r="BM243" i="48" s="1"/>
  <c r="BJ243" i="48"/>
  <c r="BI243" i="48"/>
  <c r="BH243" i="48"/>
  <c r="BX242" i="48"/>
  <c r="BW242" i="48"/>
  <c r="BV242" i="48"/>
  <c r="BT242" i="48"/>
  <c r="BR242" i="48"/>
  <c r="BS242" i="48" s="1"/>
  <c r="BQ242" i="48"/>
  <c r="BO242" i="48"/>
  <c r="BP242" i="48" s="1"/>
  <c r="BN242" i="48"/>
  <c r="BL242" i="48"/>
  <c r="BK242" i="48"/>
  <c r="BI242" i="48"/>
  <c r="BH242" i="48"/>
  <c r="BJ242" i="48" s="1"/>
  <c r="BX241" i="48"/>
  <c r="BW241" i="48"/>
  <c r="BY241" i="48" s="1"/>
  <c r="BT241" i="48"/>
  <c r="BR241" i="48"/>
  <c r="BQ241" i="48"/>
  <c r="BS241" i="48" s="1"/>
  <c r="BO241" i="48"/>
  <c r="BN241" i="48"/>
  <c r="BP241" i="48" s="1"/>
  <c r="BL241" i="48"/>
  <c r="BK241" i="48"/>
  <c r="BM241" i="48" s="1"/>
  <c r="BI241" i="48"/>
  <c r="BH241" i="48"/>
  <c r="BJ241" i="48" s="1"/>
  <c r="BX240" i="48"/>
  <c r="BW240" i="48"/>
  <c r="BT240" i="48"/>
  <c r="BS240" i="48"/>
  <c r="BR240" i="48"/>
  <c r="BQ240" i="48"/>
  <c r="BO240" i="48"/>
  <c r="BP240" i="48" s="1"/>
  <c r="BN240" i="48"/>
  <c r="BL240" i="48"/>
  <c r="BK240" i="48"/>
  <c r="BM240" i="48" s="1"/>
  <c r="BI240" i="48"/>
  <c r="BJ240" i="48" s="1"/>
  <c r="BH240" i="48"/>
  <c r="BX239" i="48"/>
  <c r="BW239" i="48"/>
  <c r="BT239" i="48"/>
  <c r="BV239" i="48" s="1"/>
  <c r="BR239" i="48"/>
  <c r="BQ239" i="48"/>
  <c r="BS239" i="48" s="1"/>
  <c r="BP239" i="48"/>
  <c r="BO239" i="48"/>
  <c r="BN239" i="48"/>
  <c r="BL239" i="48"/>
  <c r="BK239" i="48"/>
  <c r="BM239" i="48" s="1"/>
  <c r="BI239" i="48"/>
  <c r="BH239" i="48"/>
  <c r="BJ239" i="48" s="1"/>
  <c r="BX238" i="48"/>
  <c r="BW238" i="48"/>
  <c r="BV238" i="48"/>
  <c r="BT238" i="48"/>
  <c r="BS238" i="48"/>
  <c r="BR238" i="48"/>
  <c r="BQ238" i="48"/>
  <c r="BP238" i="48"/>
  <c r="BO238" i="48"/>
  <c r="BN238" i="48"/>
  <c r="BL238" i="48"/>
  <c r="BK238" i="48"/>
  <c r="BM238" i="48" s="1"/>
  <c r="BI238" i="48"/>
  <c r="BH238" i="48"/>
  <c r="BJ238" i="48" s="1"/>
  <c r="BX237" i="48"/>
  <c r="BY237" i="48" s="1"/>
  <c r="BW237" i="48"/>
  <c r="BT237" i="48"/>
  <c r="BV237" i="48" s="1"/>
  <c r="BR237" i="48"/>
  <c r="BQ237" i="48"/>
  <c r="BS237" i="48" s="1"/>
  <c r="BO237" i="48"/>
  <c r="BN237" i="48"/>
  <c r="BP237" i="48" s="1"/>
  <c r="BM237" i="48"/>
  <c r="BL237" i="48"/>
  <c r="BK237" i="48"/>
  <c r="BI237" i="48"/>
  <c r="BH237" i="48"/>
  <c r="BJ237" i="48" s="1"/>
  <c r="BX236" i="48"/>
  <c r="BW236" i="48"/>
  <c r="BY236" i="48" s="1"/>
  <c r="BV236" i="48"/>
  <c r="BT236" i="48"/>
  <c r="BR236" i="48"/>
  <c r="BS236" i="48" s="1"/>
  <c r="BQ236" i="48"/>
  <c r="BP236" i="48"/>
  <c r="BO236" i="48"/>
  <c r="BN236" i="48"/>
  <c r="BM236" i="48"/>
  <c r="BL236" i="48"/>
  <c r="BK236" i="48"/>
  <c r="BI236" i="48"/>
  <c r="BJ236" i="48" s="1"/>
  <c r="BH236" i="48"/>
  <c r="BX235" i="48"/>
  <c r="BY235" i="48" s="1"/>
  <c r="BW235" i="48"/>
  <c r="BV235" i="48"/>
  <c r="BT235" i="48"/>
  <c r="BS235" i="48"/>
  <c r="BR235" i="48"/>
  <c r="BQ235" i="48"/>
  <c r="BO235" i="48"/>
  <c r="BP235" i="48" s="1"/>
  <c r="BN235" i="48"/>
  <c r="BM235" i="48"/>
  <c r="BL235" i="48"/>
  <c r="BK235" i="48"/>
  <c r="BJ235" i="48"/>
  <c r="BI235" i="48"/>
  <c r="BH235" i="48"/>
  <c r="BY234" i="48"/>
  <c r="BX234" i="48"/>
  <c r="BW234" i="48"/>
  <c r="BV234" i="48"/>
  <c r="BT234" i="48"/>
  <c r="BR234" i="48"/>
  <c r="BS234" i="48" s="1"/>
  <c r="BQ234" i="48"/>
  <c r="BP234" i="48"/>
  <c r="BO234" i="48"/>
  <c r="BN234" i="48"/>
  <c r="BM234" i="48"/>
  <c r="BL234" i="48"/>
  <c r="BK234" i="48"/>
  <c r="BI234" i="48"/>
  <c r="BJ234" i="48" s="1"/>
  <c r="BH234" i="48"/>
  <c r="BY233" i="48"/>
  <c r="BX233" i="48"/>
  <c r="BW233" i="48"/>
  <c r="BV233" i="48"/>
  <c r="BT233" i="48"/>
  <c r="BS233" i="48"/>
  <c r="BR233" i="48"/>
  <c r="BQ233" i="48"/>
  <c r="BO233" i="48"/>
  <c r="BP233" i="48" s="1"/>
  <c r="BN233" i="48"/>
  <c r="BL233" i="48"/>
  <c r="BM233" i="48" s="1"/>
  <c r="BK233" i="48"/>
  <c r="BJ233" i="48"/>
  <c r="BI233" i="48"/>
  <c r="BH233" i="48"/>
  <c r="BY232" i="48"/>
  <c r="BX232" i="48"/>
  <c r="BW232" i="48"/>
  <c r="BV232" i="48"/>
  <c r="BT232" i="48"/>
  <c r="BR232" i="48"/>
  <c r="BS232" i="48" s="1"/>
  <c r="BQ232" i="48"/>
  <c r="BP232" i="48"/>
  <c r="BO232" i="48"/>
  <c r="BN232" i="48"/>
  <c r="BM232" i="48"/>
  <c r="BL232" i="48"/>
  <c r="BK232" i="48"/>
  <c r="BI232" i="48"/>
  <c r="BJ232" i="48" s="1"/>
  <c r="BH232" i="48"/>
  <c r="BX231" i="48"/>
  <c r="BY231" i="48" s="1"/>
  <c r="BW231" i="48"/>
  <c r="BV231" i="48"/>
  <c r="BT231" i="48"/>
  <c r="BS231" i="48"/>
  <c r="BR231" i="48"/>
  <c r="BQ231" i="48"/>
  <c r="BO231" i="48"/>
  <c r="BP231" i="48" s="1"/>
  <c r="BN231" i="48"/>
  <c r="BM231" i="48"/>
  <c r="BL231" i="48"/>
  <c r="BK231" i="48"/>
  <c r="BJ231" i="48"/>
  <c r="BI231" i="48"/>
  <c r="BH231" i="48"/>
  <c r="BY230" i="48"/>
  <c r="BX230" i="48"/>
  <c r="BW230" i="48"/>
  <c r="BV230" i="48"/>
  <c r="BT230" i="48"/>
  <c r="BS230" i="48"/>
  <c r="BR230" i="48"/>
  <c r="BQ230" i="48"/>
  <c r="BP230" i="48"/>
  <c r="BO230" i="48"/>
  <c r="BN230" i="48"/>
  <c r="BM230" i="48"/>
  <c r="BL230" i="48"/>
  <c r="BK230" i="48"/>
  <c r="BI230" i="48"/>
  <c r="BJ230" i="48" s="1"/>
  <c r="BH230" i="48"/>
  <c r="BY229" i="48"/>
  <c r="BX229" i="48"/>
  <c r="BW229" i="48"/>
  <c r="BV229" i="48"/>
  <c r="BT229" i="48"/>
  <c r="BS229" i="48"/>
  <c r="BR229" i="48"/>
  <c r="BQ229" i="48"/>
  <c r="BO229" i="48"/>
  <c r="BP229" i="48" s="1"/>
  <c r="BN229" i="48"/>
  <c r="BL229" i="48"/>
  <c r="BM229" i="48" s="1"/>
  <c r="BK229" i="48"/>
  <c r="BJ229" i="48"/>
  <c r="BI229" i="48"/>
  <c r="BH229" i="48"/>
  <c r="BY228" i="48"/>
  <c r="BX228" i="48"/>
  <c r="BW228" i="48"/>
  <c r="BT228" i="48"/>
  <c r="BR228" i="48"/>
  <c r="BS228" i="48" s="1"/>
  <c r="BQ228" i="48"/>
  <c r="BP228" i="48"/>
  <c r="BO228" i="48"/>
  <c r="BN228" i="48"/>
  <c r="BM228" i="48"/>
  <c r="BL228" i="48"/>
  <c r="BK228" i="48"/>
  <c r="BI228" i="48"/>
  <c r="BJ228" i="48" s="1"/>
  <c r="BH228" i="48"/>
  <c r="BX227" i="48"/>
  <c r="BY227" i="48" s="1"/>
  <c r="BW227" i="48"/>
  <c r="BV227" i="48"/>
  <c r="BT227" i="48"/>
  <c r="BS227" i="48"/>
  <c r="BR227" i="48"/>
  <c r="BQ227" i="48"/>
  <c r="BO227" i="48"/>
  <c r="BP227" i="48" s="1"/>
  <c r="BN227" i="48"/>
  <c r="BM227" i="48"/>
  <c r="BL227" i="48"/>
  <c r="BK227" i="48"/>
  <c r="BJ227" i="48"/>
  <c r="BI227" i="48"/>
  <c r="BH227" i="48"/>
  <c r="BY226" i="48"/>
  <c r="BX226" i="48"/>
  <c r="BW226" i="48"/>
  <c r="BV226" i="48"/>
  <c r="BT226" i="48"/>
  <c r="BR226" i="48"/>
  <c r="BS226" i="48" s="1"/>
  <c r="BQ226" i="48"/>
  <c r="BP226" i="48"/>
  <c r="BO226" i="48"/>
  <c r="BN226" i="48"/>
  <c r="BM226" i="48"/>
  <c r="BL226" i="48"/>
  <c r="BK226" i="48"/>
  <c r="BI226" i="48"/>
  <c r="BJ226" i="48" s="1"/>
  <c r="BH226" i="48"/>
  <c r="BY225" i="48"/>
  <c r="BX225" i="48"/>
  <c r="BW225" i="48"/>
  <c r="BV225" i="48"/>
  <c r="BT225" i="48"/>
  <c r="BS225" i="48"/>
  <c r="BR225" i="48"/>
  <c r="BQ225" i="48"/>
  <c r="BO225" i="48"/>
  <c r="BP225" i="48" s="1"/>
  <c r="BN225" i="48"/>
  <c r="BL225" i="48"/>
  <c r="BM225" i="48" s="1"/>
  <c r="BK225" i="48"/>
  <c r="BJ225" i="48"/>
  <c r="BI225" i="48"/>
  <c r="BH225" i="48"/>
  <c r="BY224" i="48"/>
  <c r="BX224" i="48"/>
  <c r="BW224" i="48"/>
  <c r="BV224" i="48"/>
  <c r="BT224" i="48"/>
  <c r="BR224" i="48"/>
  <c r="BS224" i="48" s="1"/>
  <c r="BQ224" i="48"/>
  <c r="BP224" i="48"/>
  <c r="BO224" i="48"/>
  <c r="BN224" i="48"/>
  <c r="BM224" i="48"/>
  <c r="BL224" i="48"/>
  <c r="BK224" i="48"/>
  <c r="BI224" i="48"/>
  <c r="BJ224" i="48" s="1"/>
  <c r="BH224" i="48"/>
  <c r="BX223" i="48"/>
  <c r="BY223" i="48" s="1"/>
  <c r="BW223" i="48"/>
  <c r="BV223" i="48"/>
  <c r="BT223" i="48"/>
  <c r="BS223" i="48"/>
  <c r="BR223" i="48"/>
  <c r="BQ223" i="48"/>
  <c r="BO223" i="48"/>
  <c r="BP223" i="48" s="1"/>
  <c r="BN223" i="48"/>
  <c r="BM223" i="48"/>
  <c r="BL223" i="48"/>
  <c r="BK223" i="48"/>
  <c r="BJ223" i="48"/>
  <c r="BI223" i="48"/>
  <c r="BH223" i="48"/>
  <c r="BY222" i="48"/>
  <c r="BX222" i="48"/>
  <c r="BW222" i="48"/>
  <c r="BV222" i="48"/>
  <c r="BT222" i="48"/>
  <c r="BS222" i="48"/>
  <c r="BR222" i="48"/>
  <c r="BQ222" i="48"/>
  <c r="BP222" i="48"/>
  <c r="BO222" i="48"/>
  <c r="BN222" i="48"/>
  <c r="BM222" i="48"/>
  <c r="BL222" i="48"/>
  <c r="BK222" i="48"/>
  <c r="BI222" i="48"/>
  <c r="BJ222" i="48" s="1"/>
  <c r="BH222" i="48"/>
  <c r="BY221" i="48"/>
  <c r="BX221" i="48"/>
  <c r="BW221" i="48"/>
  <c r="BV221" i="48"/>
  <c r="BT221" i="48"/>
  <c r="BS221" i="48"/>
  <c r="BR221" i="48"/>
  <c r="BQ221" i="48"/>
  <c r="BO221" i="48"/>
  <c r="BP221" i="48" s="1"/>
  <c r="BN221" i="48"/>
  <c r="BM221" i="48"/>
  <c r="BL221" i="48"/>
  <c r="BK221" i="48"/>
  <c r="BJ221" i="48"/>
  <c r="BI221" i="48"/>
  <c r="BH221" i="48"/>
  <c r="BY220" i="48"/>
  <c r="BX220" i="48"/>
  <c r="BW220" i="48"/>
  <c r="BV220" i="48"/>
  <c r="BT220" i="48"/>
  <c r="BR220" i="48"/>
  <c r="BS220" i="48" s="1"/>
  <c r="BQ220" i="48"/>
  <c r="BP220" i="48"/>
  <c r="BO220" i="48"/>
  <c r="BN220" i="48"/>
  <c r="BM220" i="48"/>
  <c r="BL220" i="48"/>
  <c r="BK220" i="48"/>
  <c r="BI220" i="48"/>
  <c r="BJ220" i="48" s="1"/>
  <c r="BH220" i="48"/>
  <c r="BX219" i="48"/>
  <c r="BY219" i="48" s="1"/>
  <c r="BW219" i="48"/>
  <c r="BV219" i="48"/>
  <c r="BT219" i="48"/>
  <c r="BS219" i="48"/>
  <c r="BR219" i="48"/>
  <c r="BQ219" i="48"/>
  <c r="BO219" i="48"/>
  <c r="BP219" i="48" s="1"/>
  <c r="BN219" i="48"/>
  <c r="BM219" i="48"/>
  <c r="BL219" i="48"/>
  <c r="BK219" i="48"/>
  <c r="BJ219" i="48"/>
  <c r="BI219" i="48"/>
  <c r="BH219" i="48"/>
  <c r="BY218" i="48"/>
  <c r="BX218" i="48"/>
  <c r="BW218" i="48"/>
  <c r="BV218" i="48"/>
  <c r="BT218" i="48"/>
  <c r="BR218" i="48"/>
  <c r="BS218" i="48" s="1"/>
  <c r="BQ218" i="48"/>
  <c r="BP218" i="48"/>
  <c r="BO218" i="48"/>
  <c r="BN218" i="48"/>
  <c r="BM218" i="48"/>
  <c r="BL218" i="48"/>
  <c r="BK218" i="48"/>
  <c r="BI218" i="48"/>
  <c r="BJ218" i="48" s="1"/>
  <c r="BH218" i="48"/>
  <c r="BY217" i="48"/>
  <c r="BX217" i="48"/>
  <c r="BW217" i="48"/>
  <c r="BV217" i="48"/>
  <c r="BT217" i="48"/>
  <c r="BS217" i="48"/>
  <c r="BR217" i="48"/>
  <c r="BQ217" i="48"/>
  <c r="BO217" i="48"/>
  <c r="BP217" i="48" s="1"/>
  <c r="BN217" i="48"/>
  <c r="BL217" i="48"/>
  <c r="BM217" i="48" s="1"/>
  <c r="BK217" i="48"/>
  <c r="BJ217" i="48"/>
  <c r="BI217" i="48"/>
  <c r="BH217" i="48"/>
  <c r="BY216" i="48"/>
  <c r="BX216" i="48"/>
  <c r="BW216" i="48"/>
  <c r="BV216" i="48"/>
  <c r="BT216" i="48"/>
  <c r="BR216" i="48"/>
  <c r="BS216" i="48" s="1"/>
  <c r="BQ216" i="48"/>
  <c r="BP216" i="48"/>
  <c r="BO216" i="48"/>
  <c r="BN216" i="48"/>
  <c r="BM216" i="48"/>
  <c r="BL216" i="48"/>
  <c r="BK216" i="48"/>
  <c r="BI216" i="48"/>
  <c r="BH216" i="48"/>
  <c r="BX215" i="48"/>
  <c r="BY215" i="48" s="1"/>
  <c r="BW215" i="48"/>
  <c r="BV215" i="48"/>
  <c r="BT215" i="48"/>
  <c r="BS215" i="48"/>
  <c r="BR215" i="48"/>
  <c r="BQ215" i="48"/>
  <c r="BO215" i="48"/>
  <c r="BN215" i="48"/>
  <c r="BM215" i="48"/>
  <c r="BL215" i="48"/>
  <c r="BK215" i="48"/>
  <c r="BJ215" i="48"/>
  <c r="BI215" i="48"/>
  <c r="BH215" i="48"/>
  <c r="BY214" i="48"/>
  <c r="BX214" i="48"/>
  <c r="BW214" i="48"/>
  <c r="BT214" i="48"/>
  <c r="BV214" i="48" s="1"/>
  <c r="BS214" i="48"/>
  <c r="BR214" i="48"/>
  <c r="BQ214" i="48"/>
  <c r="BP214" i="48"/>
  <c r="BO214" i="48"/>
  <c r="BN214" i="48"/>
  <c r="BM214" i="48"/>
  <c r="BL214" i="48"/>
  <c r="BK214" i="48"/>
  <c r="BI214" i="48"/>
  <c r="BH214" i="48"/>
  <c r="BJ214" i="48" s="1"/>
  <c r="BY213" i="48"/>
  <c r="BX213" i="48"/>
  <c r="BW213" i="48"/>
  <c r="BV213" i="48"/>
  <c r="BT213" i="48"/>
  <c r="BS213" i="48"/>
  <c r="BR213" i="48"/>
  <c r="BQ213" i="48"/>
  <c r="BO213" i="48"/>
  <c r="BN213" i="48"/>
  <c r="BP213" i="48" s="1"/>
  <c r="BL213" i="48"/>
  <c r="BM213" i="48" s="1"/>
  <c r="BK213" i="48"/>
  <c r="BJ213" i="48"/>
  <c r="BI213" i="48"/>
  <c r="BH213" i="48"/>
  <c r="BY212" i="48"/>
  <c r="BX212" i="48"/>
  <c r="BW212" i="48"/>
  <c r="BT212" i="48"/>
  <c r="BR212" i="48"/>
  <c r="BS212" i="48" s="1"/>
  <c r="BQ212" i="48"/>
  <c r="BP212" i="48"/>
  <c r="BO212" i="48"/>
  <c r="BN212" i="48"/>
  <c r="BM212" i="48"/>
  <c r="BL212" i="48"/>
  <c r="BK212" i="48"/>
  <c r="BI212" i="48"/>
  <c r="BH212" i="48"/>
  <c r="BJ212" i="48" s="1"/>
  <c r="BX211" i="48"/>
  <c r="BY211" i="48" s="1"/>
  <c r="BW211" i="48"/>
  <c r="BV211" i="48"/>
  <c r="BT211" i="48"/>
  <c r="BS211" i="48"/>
  <c r="BR211" i="48"/>
  <c r="BQ211" i="48"/>
  <c r="BO211" i="48"/>
  <c r="BN211" i="48"/>
  <c r="BM211" i="48"/>
  <c r="BL211" i="48"/>
  <c r="BK211" i="48"/>
  <c r="BJ211" i="48"/>
  <c r="BI211" i="48"/>
  <c r="BH211" i="48"/>
  <c r="BY210" i="48"/>
  <c r="BX210" i="48"/>
  <c r="BW210" i="48"/>
  <c r="BT210" i="48"/>
  <c r="BV210" i="48" s="1"/>
  <c r="BR210" i="48"/>
  <c r="BS210" i="48" s="1"/>
  <c r="BQ210" i="48"/>
  <c r="BP210" i="48"/>
  <c r="BO210" i="48"/>
  <c r="BN210" i="48"/>
  <c r="BM210" i="48"/>
  <c r="BL210" i="48"/>
  <c r="BK210" i="48"/>
  <c r="BI210" i="48"/>
  <c r="BH210" i="48"/>
  <c r="BJ210" i="48" s="1"/>
  <c r="BY209" i="48"/>
  <c r="BX209" i="48"/>
  <c r="BW209" i="48"/>
  <c r="BV209" i="48"/>
  <c r="BT209" i="48"/>
  <c r="BS209" i="48"/>
  <c r="BR209" i="48"/>
  <c r="BQ209" i="48"/>
  <c r="BO209" i="48"/>
  <c r="BN209" i="48"/>
  <c r="BP209" i="48" s="1"/>
  <c r="BL209" i="48"/>
  <c r="BM209" i="48" s="1"/>
  <c r="BK209" i="48"/>
  <c r="BJ209" i="48"/>
  <c r="BI209" i="48"/>
  <c r="BH209" i="48"/>
  <c r="BY208" i="48"/>
  <c r="BX208" i="48"/>
  <c r="BW208" i="48"/>
  <c r="BT208" i="48"/>
  <c r="BR208" i="48"/>
  <c r="BS208" i="48" s="1"/>
  <c r="BQ208" i="48"/>
  <c r="BP208" i="48"/>
  <c r="BO208" i="48"/>
  <c r="BN208" i="48"/>
  <c r="BM208" i="48"/>
  <c r="BL208" i="48"/>
  <c r="BK208" i="48"/>
  <c r="BI208" i="48"/>
  <c r="BH208" i="48"/>
  <c r="BX207" i="48"/>
  <c r="BY207" i="48" s="1"/>
  <c r="BW207" i="48"/>
  <c r="BV207" i="48"/>
  <c r="BT207" i="48"/>
  <c r="BS207" i="48"/>
  <c r="BR207" i="48"/>
  <c r="BQ207" i="48"/>
  <c r="BO207" i="48"/>
  <c r="BN207" i="48"/>
  <c r="BP207" i="48" s="1"/>
  <c r="BM207" i="48"/>
  <c r="BL207" i="48"/>
  <c r="BK207" i="48"/>
  <c r="BJ207" i="48"/>
  <c r="BI207" i="48"/>
  <c r="BH207" i="48"/>
  <c r="BY206" i="48"/>
  <c r="BX206" i="48"/>
  <c r="BW206" i="48"/>
  <c r="BT206" i="48"/>
  <c r="BS206" i="48"/>
  <c r="BR206" i="48"/>
  <c r="BQ206" i="48"/>
  <c r="BP206" i="48"/>
  <c r="BO206" i="48"/>
  <c r="BN206" i="48"/>
  <c r="BM206" i="48"/>
  <c r="BL206" i="48"/>
  <c r="BK206" i="48"/>
  <c r="BI206" i="48"/>
  <c r="BH206" i="48"/>
  <c r="BJ206" i="48" s="1"/>
  <c r="BX205" i="48"/>
  <c r="BY205" i="48" s="1"/>
  <c r="BW205" i="48"/>
  <c r="BV205" i="48"/>
  <c r="BT205" i="48"/>
  <c r="BS205" i="48"/>
  <c r="BR205" i="48"/>
  <c r="BQ205" i="48"/>
  <c r="BO205" i="48"/>
  <c r="BN205" i="48"/>
  <c r="BP205" i="48" s="1"/>
  <c r="BM205" i="48"/>
  <c r="BL205" i="48"/>
  <c r="BK205" i="48"/>
  <c r="BJ205" i="48"/>
  <c r="BI205" i="48"/>
  <c r="BH205" i="48"/>
  <c r="BY204" i="48"/>
  <c r="BX204" i="48"/>
  <c r="BW204" i="48"/>
  <c r="BT204" i="48"/>
  <c r="BR204" i="48"/>
  <c r="BS204" i="48" s="1"/>
  <c r="BQ204" i="48"/>
  <c r="BP204" i="48"/>
  <c r="BO204" i="48"/>
  <c r="BN204" i="48"/>
  <c r="BM204" i="48"/>
  <c r="BL204" i="48"/>
  <c r="BK204" i="48"/>
  <c r="BI204" i="48"/>
  <c r="BH204" i="48"/>
  <c r="BJ204" i="48" s="1"/>
  <c r="BX203" i="48"/>
  <c r="BY203" i="48" s="1"/>
  <c r="BW203" i="48"/>
  <c r="BV203" i="48"/>
  <c r="BT203" i="48"/>
  <c r="BS203" i="48"/>
  <c r="BR203" i="48"/>
  <c r="BQ203" i="48"/>
  <c r="BO203" i="48"/>
  <c r="BN203" i="48"/>
  <c r="BM203" i="48"/>
  <c r="BL203" i="48"/>
  <c r="BK203" i="48"/>
  <c r="BJ203" i="48"/>
  <c r="BI203" i="48"/>
  <c r="BH203" i="48"/>
  <c r="BY202" i="48"/>
  <c r="BX202" i="48"/>
  <c r="BW202" i="48"/>
  <c r="BT202" i="48"/>
  <c r="BV202" i="48" s="1"/>
  <c r="BR202" i="48"/>
  <c r="BS202" i="48" s="1"/>
  <c r="BQ202" i="48"/>
  <c r="BP202" i="48"/>
  <c r="BO202" i="48"/>
  <c r="BN202" i="48"/>
  <c r="BM202" i="48"/>
  <c r="BL202" i="48"/>
  <c r="BK202" i="48"/>
  <c r="BI202" i="48"/>
  <c r="BH202" i="48"/>
  <c r="BJ202" i="48" s="1"/>
  <c r="BY201" i="48"/>
  <c r="BX201" i="48"/>
  <c r="BW201" i="48"/>
  <c r="BV201" i="48"/>
  <c r="BT201" i="48"/>
  <c r="BS201" i="48"/>
  <c r="BR201" i="48"/>
  <c r="BQ201" i="48"/>
  <c r="BO201" i="48"/>
  <c r="BN201" i="48"/>
  <c r="BP201" i="48" s="1"/>
  <c r="BM201" i="48"/>
  <c r="BL201" i="48"/>
  <c r="BK201" i="48"/>
  <c r="BJ201" i="48"/>
  <c r="BI201" i="48"/>
  <c r="BH201" i="48"/>
  <c r="BY200" i="48"/>
  <c r="BX200" i="48"/>
  <c r="BW200" i="48"/>
  <c r="BT200" i="48"/>
  <c r="BR200" i="48"/>
  <c r="BS200" i="48" s="1"/>
  <c r="BQ200" i="48"/>
  <c r="BP200" i="48"/>
  <c r="BO200" i="48"/>
  <c r="BN200" i="48"/>
  <c r="BL200" i="48"/>
  <c r="BK200" i="48"/>
  <c r="BM200" i="48" s="1"/>
  <c r="BI200" i="48"/>
  <c r="BH200" i="48"/>
  <c r="BX199" i="48"/>
  <c r="BY199" i="48" s="1"/>
  <c r="BW199" i="48"/>
  <c r="BV199" i="48"/>
  <c r="BT199" i="48"/>
  <c r="BR199" i="48"/>
  <c r="BQ199" i="48"/>
  <c r="BS199" i="48" s="1"/>
  <c r="BO199" i="48"/>
  <c r="BN199" i="48"/>
  <c r="BP199" i="48" s="1"/>
  <c r="BM199" i="48"/>
  <c r="BL199" i="48"/>
  <c r="BK199" i="48"/>
  <c r="BJ199" i="48"/>
  <c r="BI199" i="48"/>
  <c r="BH199" i="48"/>
  <c r="BX198" i="48"/>
  <c r="BW198" i="48"/>
  <c r="BY198" i="48" s="1"/>
  <c r="BT198" i="48"/>
  <c r="BS198" i="48"/>
  <c r="BR198" i="48"/>
  <c r="BQ198" i="48"/>
  <c r="BO198" i="48"/>
  <c r="BN198" i="48"/>
  <c r="BP198" i="48" s="1"/>
  <c r="BM198" i="48"/>
  <c r="BL198" i="48"/>
  <c r="BK198" i="48"/>
  <c r="BI198" i="48"/>
  <c r="BH198" i="48"/>
  <c r="BJ198" i="48" s="1"/>
  <c r="BY197" i="48"/>
  <c r="BX197" i="48"/>
  <c r="BW197" i="48"/>
  <c r="BT197" i="48"/>
  <c r="BV197" i="48" s="1"/>
  <c r="BS197" i="48"/>
  <c r="BR197" i="48"/>
  <c r="BQ197" i="48"/>
  <c r="BO197" i="48"/>
  <c r="BN197" i="48"/>
  <c r="BP197" i="48" s="1"/>
  <c r="BL197" i="48"/>
  <c r="BK197" i="48"/>
  <c r="BM197" i="48" s="1"/>
  <c r="BI197" i="48"/>
  <c r="BH197" i="48"/>
  <c r="BJ197" i="48" s="1"/>
  <c r="BX196" i="48"/>
  <c r="BY196" i="48" s="1"/>
  <c r="BW196" i="48"/>
  <c r="BT196" i="48"/>
  <c r="BR196" i="48"/>
  <c r="BQ196" i="48"/>
  <c r="BS196" i="48" s="1"/>
  <c r="BP196" i="48"/>
  <c r="BO196" i="48"/>
  <c r="BN196" i="48"/>
  <c r="BM196" i="48"/>
  <c r="BL196" i="48"/>
  <c r="BK196" i="48"/>
  <c r="BI196" i="48"/>
  <c r="BJ196" i="48" s="1"/>
  <c r="BH196" i="48"/>
  <c r="BX195" i="48"/>
  <c r="BW195" i="48"/>
  <c r="BY195" i="48" s="1"/>
  <c r="BV195" i="48"/>
  <c r="BT195" i="48"/>
  <c r="BR195" i="48"/>
  <c r="BQ195" i="48"/>
  <c r="BS195" i="48" s="1"/>
  <c r="BO195" i="48"/>
  <c r="BP195" i="48" s="1"/>
  <c r="BN195" i="48"/>
  <c r="BL195" i="48"/>
  <c r="BK195" i="48"/>
  <c r="BM195" i="48" s="1"/>
  <c r="BJ195" i="48"/>
  <c r="BI195" i="48"/>
  <c r="BH195" i="48"/>
  <c r="BY194" i="48"/>
  <c r="BX194" i="48"/>
  <c r="BW194" i="48"/>
  <c r="BV194" i="48"/>
  <c r="BT194" i="48"/>
  <c r="BS194" i="48"/>
  <c r="BR194" i="48"/>
  <c r="BQ194" i="48"/>
  <c r="BP194" i="48"/>
  <c r="BO194" i="48"/>
  <c r="BN194" i="48"/>
  <c r="BL194" i="48"/>
  <c r="BM194" i="48" s="1"/>
  <c r="BK194" i="48"/>
  <c r="BI194" i="48"/>
  <c r="BJ194" i="48" s="1"/>
  <c r="BH194" i="48"/>
  <c r="BX193" i="48"/>
  <c r="BY193" i="48" s="1"/>
  <c r="BW193" i="48"/>
  <c r="BV193" i="48"/>
  <c r="BT193" i="48"/>
  <c r="BR193" i="48"/>
  <c r="BQ193" i="48"/>
  <c r="BS193" i="48" s="1"/>
  <c r="BO193" i="48"/>
  <c r="BP193" i="48" s="1"/>
  <c r="BN193" i="48"/>
  <c r="BL193" i="48"/>
  <c r="BK193" i="48"/>
  <c r="BM193" i="48" s="1"/>
  <c r="BJ193" i="48"/>
  <c r="BI193" i="48"/>
  <c r="BH193" i="48"/>
  <c r="BX192" i="48"/>
  <c r="BW192" i="48"/>
  <c r="BY192" i="48" s="1"/>
  <c r="BT192" i="48"/>
  <c r="BS192" i="48"/>
  <c r="BR192" i="48"/>
  <c r="BQ192" i="48"/>
  <c r="BP192" i="48"/>
  <c r="BO192" i="48"/>
  <c r="BN192" i="48"/>
  <c r="BL192" i="48"/>
  <c r="BK192" i="48"/>
  <c r="BM192" i="48" s="1"/>
  <c r="BI192" i="48"/>
  <c r="BJ192" i="48" s="1"/>
  <c r="BH192" i="48"/>
  <c r="BX191" i="48"/>
  <c r="BW191" i="48"/>
  <c r="BY191" i="48" s="1"/>
  <c r="BV191" i="48"/>
  <c r="BT191" i="48"/>
  <c r="BR191" i="48"/>
  <c r="BQ191" i="48"/>
  <c r="BS191" i="48" s="1"/>
  <c r="BO191" i="48"/>
  <c r="BP191" i="48" s="1"/>
  <c r="BN191" i="48"/>
  <c r="BM191" i="48"/>
  <c r="BL191" i="48"/>
  <c r="BK191" i="48"/>
  <c r="BJ191" i="48"/>
  <c r="BI191" i="48"/>
  <c r="BH191" i="48"/>
  <c r="BX190" i="48"/>
  <c r="BW190" i="48"/>
  <c r="BY190" i="48" s="1"/>
  <c r="BV190" i="48"/>
  <c r="BT190" i="48"/>
  <c r="BS190" i="48"/>
  <c r="BR190" i="48"/>
  <c r="BQ190" i="48"/>
  <c r="BP190" i="48"/>
  <c r="BO190" i="48"/>
  <c r="BN190" i="48"/>
  <c r="BM190" i="48"/>
  <c r="BL190" i="48"/>
  <c r="BK190" i="48"/>
  <c r="BI190" i="48"/>
  <c r="BJ190" i="48" s="1"/>
  <c r="BH190" i="48"/>
  <c r="BX189" i="48"/>
  <c r="BW189" i="48"/>
  <c r="BY189" i="48" s="1"/>
  <c r="BV189" i="48"/>
  <c r="BT189" i="48"/>
  <c r="BR189" i="48"/>
  <c r="BS189" i="48" s="1"/>
  <c r="BQ189" i="48"/>
  <c r="BO189" i="48"/>
  <c r="BP189" i="48" s="1"/>
  <c r="BN189" i="48"/>
  <c r="BL189" i="48"/>
  <c r="BK189" i="48"/>
  <c r="BM189" i="48" s="1"/>
  <c r="BJ189" i="48"/>
  <c r="BI189" i="48"/>
  <c r="BH189" i="48"/>
  <c r="BX188" i="48"/>
  <c r="BW188" i="48"/>
  <c r="BY188" i="48" s="1"/>
  <c r="BV188" i="48"/>
  <c r="BT188" i="48"/>
  <c r="BR188" i="48"/>
  <c r="BQ188" i="48"/>
  <c r="BS188" i="48" s="1"/>
  <c r="BP188" i="48"/>
  <c r="BO188" i="48"/>
  <c r="BN188" i="48"/>
  <c r="BM188" i="48"/>
  <c r="BL188" i="48"/>
  <c r="BK188" i="48"/>
  <c r="BI188" i="48"/>
  <c r="BJ188" i="48" s="1"/>
  <c r="BH188" i="48"/>
  <c r="BX187" i="48"/>
  <c r="BW187" i="48"/>
  <c r="BY187" i="48" s="1"/>
  <c r="BV187" i="48"/>
  <c r="BT187" i="48"/>
  <c r="BR187" i="48"/>
  <c r="BQ187" i="48"/>
  <c r="BS187" i="48" s="1"/>
  <c r="BO187" i="48"/>
  <c r="BP187" i="48" s="1"/>
  <c r="BN187" i="48"/>
  <c r="BL187" i="48"/>
  <c r="BK187" i="48"/>
  <c r="BM187" i="48" s="1"/>
  <c r="BJ187" i="48"/>
  <c r="BI187" i="48"/>
  <c r="BH187" i="48"/>
  <c r="BY186" i="48"/>
  <c r="BX186" i="48"/>
  <c r="BW186" i="48"/>
  <c r="BV186" i="48"/>
  <c r="BT186" i="48"/>
  <c r="BS186" i="48"/>
  <c r="BR186" i="48"/>
  <c r="BQ186" i="48"/>
  <c r="BP186" i="48"/>
  <c r="BO186" i="48"/>
  <c r="BN186" i="48"/>
  <c r="BL186" i="48"/>
  <c r="BM186" i="48" s="1"/>
  <c r="BK186" i="48"/>
  <c r="BI186" i="48"/>
  <c r="BJ186" i="48" s="1"/>
  <c r="BH186" i="48"/>
  <c r="BX185" i="48"/>
  <c r="BY185" i="48" s="1"/>
  <c r="BW185" i="48"/>
  <c r="BV185" i="48"/>
  <c r="BT185" i="48"/>
  <c r="BR185" i="48"/>
  <c r="BQ185" i="48"/>
  <c r="BS185" i="48" s="1"/>
  <c r="BO185" i="48"/>
  <c r="BP185" i="48" s="1"/>
  <c r="BN185" i="48"/>
  <c r="BL185" i="48"/>
  <c r="BK185" i="48"/>
  <c r="BM185" i="48" s="1"/>
  <c r="BJ185" i="48"/>
  <c r="BI185" i="48"/>
  <c r="BH185" i="48"/>
  <c r="BX184" i="48"/>
  <c r="BW184" i="48"/>
  <c r="BY184" i="48" s="1"/>
  <c r="BV184" i="48"/>
  <c r="BT184" i="48"/>
  <c r="BS184" i="48"/>
  <c r="BR184" i="48"/>
  <c r="BQ184" i="48"/>
  <c r="BP184" i="48"/>
  <c r="BO184" i="48"/>
  <c r="BN184" i="48"/>
  <c r="BL184" i="48"/>
  <c r="BK184" i="48"/>
  <c r="BM184" i="48" s="1"/>
  <c r="BI184" i="48"/>
  <c r="BJ184" i="48" s="1"/>
  <c r="BH184" i="48"/>
  <c r="BX183" i="48"/>
  <c r="BW183" i="48"/>
  <c r="BY183" i="48" s="1"/>
  <c r="BV183" i="48"/>
  <c r="BT183" i="48"/>
  <c r="BR183" i="48"/>
  <c r="BQ183" i="48"/>
  <c r="BS183" i="48" s="1"/>
  <c r="BO183" i="48"/>
  <c r="BP183" i="48" s="1"/>
  <c r="BN183" i="48"/>
  <c r="BM183" i="48"/>
  <c r="BL183" i="48"/>
  <c r="BK183" i="48"/>
  <c r="BJ183" i="48"/>
  <c r="BI183" i="48"/>
  <c r="BH183" i="48"/>
  <c r="BX182" i="48"/>
  <c r="BW182" i="48"/>
  <c r="BY182" i="48" s="1"/>
  <c r="BV182" i="48"/>
  <c r="BT182" i="48"/>
  <c r="BR182" i="48"/>
  <c r="BS182" i="48" s="1"/>
  <c r="BQ182" i="48"/>
  <c r="BP182" i="48"/>
  <c r="BO182" i="48"/>
  <c r="BN182" i="48"/>
  <c r="BM182" i="48"/>
  <c r="BL182" i="48"/>
  <c r="BK182" i="48"/>
  <c r="BI182" i="48"/>
  <c r="BJ182" i="48" s="1"/>
  <c r="BH182" i="48"/>
  <c r="BX181" i="48"/>
  <c r="BW181" i="48"/>
  <c r="BV181" i="48"/>
  <c r="BT181" i="48"/>
  <c r="BR181" i="48"/>
  <c r="BS181" i="48" s="1"/>
  <c r="BQ181" i="48"/>
  <c r="BO181" i="48"/>
  <c r="BP181" i="48" s="1"/>
  <c r="BN181" i="48"/>
  <c r="BL181" i="48"/>
  <c r="BK181" i="48"/>
  <c r="BM181" i="48" s="1"/>
  <c r="BJ181" i="48"/>
  <c r="BI181" i="48"/>
  <c r="BH181" i="48"/>
  <c r="BX180" i="48"/>
  <c r="BW180" i="48"/>
  <c r="BY180" i="48" s="1"/>
  <c r="BT180" i="48"/>
  <c r="BR180" i="48"/>
  <c r="BQ180" i="48"/>
  <c r="BS180" i="48" s="1"/>
  <c r="BO180" i="48"/>
  <c r="BP180" i="48" s="1"/>
  <c r="BN180" i="48"/>
  <c r="BM180" i="48"/>
  <c r="BL180" i="48"/>
  <c r="BK180" i="48"/>
  <c r="BI180" i="48"/>
  <c r="BJ180" i="48" s="1"/>
  <c r="BH180" i="48"/>
  <c r="BX179" i="48"/>
  <c r="BW179" i="48"/>
  <c r="BY179" i="48" s="1"/>
  <c r="BV179" i="48"/>
  <c r="BT179" i="48"/>
  <c r="BR179" i="48"/>
  <c r="BQ179" i="48"/>
  <c r="BS179" i="48" s="1"/>
  <c r="BO179" i="48"/>
  <c r="BP179" i="48" s="1"/>
  <c r="BN179" i="48"/>
  <c r="BL179" i="48"/>
  <c r="BK179" i="48"/>
  <c r="BM179" i="48" s="1"/>
  <c r="BJ179" i="48"/>
  <c r="BI179" i="48"/>
  <c r="BH179" i="48"/>
  <c r="BY178" i="48"/>
  <c r="BX178" i="48"/>
  <c r="BW178" i="48"/>
  <c r="BV178" i="48"/>
  <c r="BT178" i="48"/>
  <c r="BS178" i="48"/>
  <c r="BR178" i="48"/>
  <c r="BQ178" i="48"/>
  <c r="BO178" i="48"/>
  <c r="BP178" i="48" s="1"/>
  <c r="BN178" i="48"/>
  <c r="BM178" i="48"/>
  <c r="BL178" i="48"/>
  <c r="BK178" i="48"/>
  <c r="BI178" i="48"/>
  <c r="BJ178" i="48" s="1"/>
  <c r="BH178" i="48"/>
  <c r="BX177" i="48"/>
  <c r="BY177" i="48" s="1"/>
  <c r="BW177" i="48"/>
  <c r="BV177" i="48"/>
  <c r="BT177" i="48"/>
  <c r="BR177" i="48"/>
  <c r="BQ177" i="48"/>
  <c r="BO177" i="48"/>
  <c r="BP177" i="48" s="1"/>
  <c r="BN177" i="48"/>
  <c r="BL177" i="48"/>
  <c r="BK177" i="48"/>
  <c r="BM177" i="48" s="1"/>
  <c r="BI177" i="48"/>
  <c r="BJ177" i="48" s="1"/>
  <c r="BH177" i="48"/>
  <c r="BX176" i="48"/>
  <c r="BW176" i="48"/>
  <c r="BY176" i="48" s="1"/>
  <c r="BV176" i="48"/>
  <c r="BT176" i="48"/>
  <c r="BS176" i="48"/>
  <c r="BR176" i="48"/>
  <c r="BQ176" i="48"/>
  <c r="BP176" i="48"/>
  <c r="BO176" i="48"/>
  <c r="BN176" i="48"/>
  <c r="BL176" i="48"/>
  <c r="BK176" i="48"/>
  <c r="BM176" i="48" s="1"/>
  <c r="BI176" i="48"/>
  <c r="BJ176" i="48" s="1"/>
  <c r="BH176" i="48"/>
  <c r="BX175" i="48"/>
  <c r="BW175" i="48"/>
  <c r="BY175" i="48" s="1"/>
  <c r="BV175" i="48"/>
  <c r="BT175" i="48"/>
  <c r="BR175" i="48"/>
  <c r="BQ175" i="48"/>
  <c r="BS175" i="48" s="1"/>
  <c r="BO175" i="48"/>
  <c r="BP175" i="48" s="1"/>
  <c r="BN175" i="48"/>
  <c r="BM175" i="48"/>
  <c r="BL175" i="48"/>
  <c r="BK175" i="48"/>
  <c r="BI175" i="48"/>
  <c r="BJ175" i="48" s="1"/>
  <c r="BH175" i="48"/>
  <c r="BX174" i="48"/>
  <c r="BW174" i="48"/>
  <c r="BY174" i="48" s="1"/>
  <c r="BT174" i="48"/>
  <c r="BS174" i="48"/>
  <c r="BR174" i="48"/>
  <c r="BQ174" i="48"/>
  <c r="BP174" i="48"/>
  <c r="BO174" i="48"/>
  <c r="BN174" i="48"/>
  <c r="BM174" i="48"/>
  <c r="BL174" i="48"/>
  <c r="BK174" i="48"/>
  <c r="BI174" i="48"/>
  <c r="BH174" i="48"/>
  <c r="BJ174" i="48" s="1"/>
  <c r="BX173" i="48"/>
  <c r="BW173" i="48"/>
  <c r="BY173" i="48" s="1"/>
  <c r="BV173" i="48"/>
  <c r="BT173" i="48"/>
  <c r="BR173" i="48"/>
  <c r="BS173" i="48" s="1"/>
  <c r="BQ173" i="48"/>
  <c r="BO173" i="48"/>
  <c r="BN173" i="48"/>
  <c r="BP173" i="48" s="1"/>
  <c r="BL173" i="48"/>
  <c r="BK173" i="48"/>
  <c r="BM173" i="48" s="1"/>
  <c r="BJ173" i="48"/>
  <c r="BI173" i="48"/>
  <c r="BH173" i="48"/>
  <c r="BX172" i="48"/>
  <c r="BW172" i="48"/>
  <c r="BY172" i="48" s="1"/>
  <c r="BT172" i="48"/>
  <c r="BV172" i="48" s="1"/>
  <c r="BR172" i="48"/>
  <c r="BQ172" i="48"/>
  <c r="BS172" i="48" s="1"/>
  <c r="BO172" i="48"/>
  <c r="BP172" i="48" s="1"/>
  <c r="BN172" i="48"/>
  <c r="BM172" i="48"/>
  <c r="BL172" i="48"/>
  <c r="BK172" i="48"/>
  <c r="BI172" i="48"/>
  <c r="BH172" i="48"/>
  <c r="BX171" i="48"/>
  <c r="BW171" i="48"/>
  <c r="BY171" i="48" s="1"/>
  <c r="BV171" i="48"/>
  <c r="BT171" i="48"/>
  <c r="BR171" i="48"/>
  <c r="BQ171" i="48"/>
  <c r="BS171" i="48" s="1"/>
  <c r="BO171" i="48"/>
  <c r="BN171" i="48"/>
  <c r="BP171" i="48" s="1"/>
  <c r="BL171" i="48"/>
  <c r="BK171" i="48"/>
  <c r="BM171" i="48" s="1"/>
  <c r="BJ171" i="48"/>
  <c r="BI171" i="48"/>
  <c r="BH171" i="48"/>
  <c r="BY170" i="48"/>
  <c r="BX170" i="48"/>
  <c r="BW170" i="48"/>
  <c r="BT170" i="48"/>
  <c r="BV170" i="48" s="1"/>
  <c r="BS170" i="48"/>
  <c r="BR170" i="48"/>
  <c r="BQ170" i="48"/>
  <c r="BO170" i="48"/>
  <c r="BP170" i="48" s="1"/>
  <c r="BN170" i="48"/>
  <c r="BL170" i="48"/>
  <c r="BM170" i="48" s="1"/>
  <c r="BK170" i="48"/>
  <c r="BI170" i="48"/>
  <c r="BH170" i="48"/>
  <c r="BX169" i="48"/>
  <c r="BY169" i="48" s="1"/>
  <c r="BW169" i="48"/>
  <c r="BV169" i="48"/>
  <c r="BT169" i="48"/>
  <c r="BR169" i="48"/>
  <c r="BQ169" i="48"/>
  <c r="BS169" i="48" s="1"/>
  <c r="BO169" i="48"/>
  <c r="BN169" i="48"/>
  <c r="BP169" i="48" s="1"/>
  <c r="BL169" i="48"/>
  <c r="BK169" i="48"/>
  <c r="BM169" i="48" s="1"/>
  <c r="BI169" i="48"/>
  <c r="BJ169" i="48" s="1"/>
  <c r="BH169" i="48"/>
  <c r="BX168" i="48"/>
  <c r="BW168" i="48"/>
  <c r="BY168" i="48" s="1"/>
  <c r="BT168" i="48"/>
  <c r="BS168" i="48"/>
  <c r="BR168" i="48"/>
  <c r="BQ168" i="48"/>
  <c r="BP168" i="48"/>
  <c r="BO168" i="48"/>
  <c r="BN168" i="48"/>
  <c r="BL168" i="48"/>
  <c r="BK168" i="48"/>
  <c r="BM168" i="48" s="1"/>
  <c r="BI168" i="48"/>
  <c r="BH168" i="48"/>
  <c r="BJ168" i="48" s="1"/>
  <c r="BX167" i="48"/>
  <c r="BW167" i="48"/>
  <c r="BY167" i="48" s="1"/>
  <c r="BV167" i="48"/>
  <c r="BT167" i="48"/>
  <c r="BR167" i="48"/>
  <c r="BQ167" i="48"/>
  <c r="BS167" i="48" s="1"/>
  <c r="BO167" i="48"/>
  <c r="BN167" i="48"/>
  <c r="BP167" i="48" s="1"/>
  <c r="BM167" i="48"/>
  <c r="BL167" i="48"/>
  <c r="BK167" i="48"/>
  <c r="BI167" i="48"/>
  <c r="BH167" i="48"/>
  <c r="BJ167" i="48" s="1"/>
  <c r="BX166" i="48"/>
  <c r="BW166" i="48"/>
  <c r="BY166" i="48" s="1"/>
  <c r="BT166" i="48"/>
  <c r="BR166" i="48"/>
  <c r="BS166" i="48" s="1"/>
  <c r="BQ166" i="48"/>
  <c r="BP166" i="48"/>
  <c r="BO166" i="48"/>
  <c r="BN166" i="48"/>
  <c r="BM166" i="48"/>
  <c r="BL166" i="48"/>
  <c r="BK166" i="48"/>
  <c r="BI166" i="48"/>
  <c r="BH166" i="48"/>
  <c r="BJ166" i="48" s="1"/>
  <c r="BX165" i="48"/>
  <c r="BW165" i="48"/>
  <c r="BT165" i="48"/>
  <c r="BV165" i="48" s="1"/>
  <c r="BR165" i="48"/>
  <c r="BS165" i="48" s="1"/>
  <c r="BQ165" i="48"/>
  <c r="BO165" i="48"/>
  <c r="BN165" i="48"/>
  <c r="BP165" i="48" s="1"/>
  <c r="BL165" i="48"/>
  <c r="BK165" i="48"/>
  <c r="BM165" i="48" s="1"/>
  <c r="BJ165" i="48"/>
  <c r="BI165" i="48"/>
  <c r="BH165" i="48"/>
  <c r="BX164" i="48"/>
  <c r="BW164" i="48"/>
  <c r="BY164" i="48" s="1"/>
  <c r="BT164" i="48"/>
  <c r="BV164" i="48" s="1"/>
  <c r="BR164" i="48"/>
  <c r="BQ164" i="48"/>
  <c r="BS164" i="48" s="1"/>
  <c r="BP164" i="48"/>
  <c r="BO164" i="48"/>
  <c r="BN164" i="48"/>
  <c r="BM164" i="48"/>
  <c r="BL164" i="48"/>
  <c r="BK164" i="48"/>
  <c r="BI164" i="48"/>
  <c r="BH164" i="48"/>
  <c r="BX163" i="48"/>
  <c r="BW163" i="48"/>
  <c r="BY163" i="48" s="1"/>
  <c r="BT163" i="48"/>
  <c r="BV163" i="48" s="1"/>
  <c r="BR163" i="48"/>
  <c r="BQ163" i="48"/>
  <c r="BS163" i="48" s="1"/>
  <c r="BO163" i="48"/>
  <c r="BN163" i="48"/>
  <c r="BP163" i="48" s="1"/>
  <c r="BL163" i="48"/>
  <c r="BK163" i="48"/>
  <c r="BM163" i="48" s="1"/>
  <c r="BI163" i="48"/>
  <c r="BH163" i="48"/>
  <c r="BJ163" i="48" s="1"/>
  <c r="BY162" i="48"/>
  <c r="BX162" i="48"/>
  <c r="BW162" i="48"/>
  <c r="BT162" i="48"/>
  <c r="BV162" i="48" s="1"/>
  <c r="BS162" i="48"/>
  <c r="BR162" i="48"/>
  <c r="BQ162" i="48"/>
  <c r="BO162" i="48"/>
  <c r="BN162" i="48"/>
  <c r="BP162" i="48" s="1"/>
  <c r="BL162" i="48"/>
  <c r="BM162" i="48" s="1"/>
  <c r="BK162" i="48"/>
  <c r="BI162" i="48"/>
  <c r="BH162" i="48"/>
  <c r="BX161" i="48"/>
  <c r="BY161" i="48" s="1"/>
  <c r="BW161" i="48"/>
  <c r="BT161" i="48"/>
  <c r="BV161" i="48" s="1"/>
  <c r="BR161" i="48"/>
  <c r="BQ161" i="48"/>
  <c r="BS161" i="48" s="1"/>
  <c r="BO161" i="48"/>
  <c r="BN161" i="48"/>
  <c r="BP161" i="48" s="1"/>
  <c r="BL161" i="48"/>
  <c r="BK161" i="48"/>
  <c r="BM161" i="48" s="1"/>
  <c r="BI161" i="48"/>
  <c r="BH161" i="48"/>
  <c r="BJ161" i="48" s="1"/>
  <c r="BX160" i="48"/>
  <c r="BW160" i="48"/>
  <c r="BY160" i="48" s="1"/>
  <c r="BT160" i="48"/>
  <c r="BS160" i="48"/>
  <c r="BR160" i="48"/>
  <c r="BQ160" i="48"/>
  <c r="BP160" i="48"/>
  <c r="BO160" i="48"/>
  <c r="BN160" i="48"/>
  <c r="BL160" i="48"/>
  <c r="BK160" i="48"/>
  <c r="BM160" i="48" s="1"/>
  <c r="BI160" i="48"/>
  <c r="BH160" i="48"/>
  <c r="BJ160" i="48" s="1"/>
  <c r="BX159" i="48"/>
  <c r="BW159" i="48"/>
  <c r="BY159" i="48" s="1"/>
  <c r="BV159" i="48"/>
  <c r="BT159" i="48"/>
  <c r="BR159" i="48"/>
  <c r="BQ159" i="48"/>
  <c r="BS159" i="48" s="1"/>
  <c r="BO159" i="48"/>
  <c r="BN159" i="48"/>
  <c r="BP159" i="48" s="1"/>
  <c r="BM159" i="48"/>
  <c r="BL159" i="48"/>
  <c r="BK159" i="48"/>
  <c r="BI159" i="48"/>
  <c r="BH159" i="48"/>
  <c r="BJ159" i="48" s="1"/>
  <c r="BX158" i="48"/>
  <c r="BW158" i="48"/>
  <c r="BY158" i="48" s="1"/>
  <c r="BT158" i="48"/>
  <c r="BR158" i="48"/>
  <c r="BS158" i="48" s="1"/>
  <c r="BQ158" i="48"/>
  <c r="BP158" i="48"/>
  <c r="BO158" i="48"/>
  <c r="BN158" i="48"/>
  <c r="BM158" i="48"/>
  <c r="BL158" i="48"/>
  <c r="BK158" i="48"/>
  <c r="BI158" i="48"/>
  <c r="BH158" i="48"/>
  <c r="BJ158" i="48" s="1"/>
  <c r="BX157" i="48"/>
  <c r="BW157" i="48"/>
  <c r="BT157" i="48"/>
  <c r="BV157" i="48" s="1"/>
  <c r="BR157" i="48"/>
  <c r="BS157" i="48" s="1"/>
  <c r="BQ157" i="48"/>
  <c r="BO157" i="48"/>
  <c r="BN157" i="48"/>
  <c r="BP157" i="48" s="1"/>
  <c r="BL157" i="48"/>
  <c r="BK157" i="48"/>
  <c r="BM157" i="48" s="1"/>
  <c r="BJ157" i="48"/>
  <c r="BI157" i="48"/>
  <c r="BH157" i="48"/>
  <c r="BX156" i="48"/>
  <c r="BW156" i="48"/>
  <c r="BY156" i="48" s="1"/>
  <c r="BT156" i="48"/>
  <c r="BR156" i="48"/>
  <c r="BQ156" i="48"/>
  <c r="BS156" i="48" s="1"/>
  <c r="BP156" i="48"/>
  <c r="BO156" i="48"/>
  <c r="BN156" i="48"/>
  <c r="BM156" i="48"/>
  <c r="BL156" i="48"/>
  <c r="BK156" i="48"/>
  <c r="BI156" i="48"/>
  <c r="BH156" i="48"/>
  <c r="BX155" i="48"/>
  <c r="BW155" i="48"/>
  <c r="BY155" i="48" s="1"/>
  <c r="BT155" i="48"/>
  <c r="BV155" i="48" s="1"/>
  <c r="BR155" i="48"/>
  <c r="BQ155" i="48"/>
  <c r="BS155" i="48" s="1"/>
  <c r="BO155" i="48"/>
  <c r="BN155" i="48"/>
  <c r="BP155" i="48" s="1"/>
  <c r="BL155" i="48"/>
  <c r="BK155" i="48"/>
  <c r="BM155" i="48" s="1"/>
  <c r="BI155" i="48"/>
  <c r="BH155" i="48"/>
  <c r="BJ155" i="48" s="1"/>
  <c r="BY154" i="48"/>
  <c r="BX154" i="48"/>
  <c r="BW154" i="48"/>
  <c r="BT154" i="48"/>
  <c r="BV154" i="48" s="1"/>
  <c r="BS154" i="48"/>
  <c r="BR154" i="48"/>
  <c r="BQ154" i="48"/>
  <c r="BO154" i="48"/>
  <c r="BN154" i="48"/>
  <c r="BP154" i="48" s="1"/>
  <c r="BL154" i="48"/>
  <c r="BM154" i="48" s="1"/>
  <c r="BK154" i="48"/>
  <c r="BI154" i="48"/>
  <c r="BH154" i="48"/>
  <c r="BX153" i="48"/>
  <c r="BY153" i="48" s="1"/>
  <c r="BW153" i="48"/>
  <c r="BT153" i="48"/>
  <c r="BV153" i="48" s="1"/>
  <c r="BR153" i="48"/>
  <c r="BQ153" i="48"/>
  <c r="BS153" i="48" s="1"/>
  <c r="BO153" i="48"/>
  <c r="BN153" i="48"/>
  <c r="BP153" i="48" s="1"/>
  <c r="BL153" i="48"/>
  <c r="BK153" i="48"/>
  <c r="BM153" i="48" s="1"/>
  <c r="BI153" i="48"/>
  <c r="BH153" i="48"/>
  <c r="BJ153" i="48" s="1"/>
  <c r="BX152" i="48"/>
  <c r="BW152" i="48"/>
  <c r="BY152" i="48" s="1"/>
  <c r="BT152" i="48"/>
  <c r="BS152" i="48"/>
  <c r="BR152" i="48"/>
  <c r="BQ152" i="48"/>
  <c r="BP152" i="48"/>
  <c r="BO152" i="48"/>
  <c r="BN152" i="48"/>
  <c r="BL152" i="48"/>
  <c r="BK152" i="48"/>
  <c r="BM152" i="48" s="1"/>
  <c r="BI152" i="48"/>
  <c r="BH152" i="48"/>
  <c r="BJ152" i="48" s="1"/>
  <c r="BX151" i="48"/>
  <c r="BW151" i="48"/>
  <c r="BY151" i="48" s="1"/>
  <c r="BV151" i="48"/>
  <c r="BT151" i="48"/>
  <c r="BR151" i="48"/>
  <c r="BQ151" i="48"/>
  <c r="BS151" i="48" s="1"/>
  <c r="BO151" i="48"/>
  <c r="BN151" i="48"/>
  <c r="BP151" i="48" s="1"/>
  <c r="BM151" i="48"/>
  <c r="BL151" i="48"/>
  <c r="BK151" i="48"/>
  <c r="BI151" i="48"/>
  <c r="BH151" i="48"/>
  <c r="BJ151" i="48" s="1"/>
  <c r="BX150" i="48"/>
  <c r="BW150" i="48"/>
  <c r="BY150" i="48" s="1"/>
  <c r="BT150" i="48"/>
  <c r="BR150" i="48"/>
  <c r="BS150" i="48" s="1"/>
  <c r="BQ150" i="48"/>
  <c r="BP150" i="48"/>
  <c r="BO150" i="48"/>
  <c r="BN150" i="48"/>
  <c r="BM150" i="48"/>
  <c r="BL150" i="48"/>
  <c r="BK150" i="48"/>
  <c r="BI150" i="48"/>
  <c r="BH150" i="48"/>
  <c r="BJ150" i="48" s="1"/>
  <c r="BX149" i="48"/>
  <c r="BW149" i="48"/>
  <c r="BT149" i="48"/>
  <c r="BV149" i="48" s="1"/>
  <c r="BR149" i="48"/>
  <c r="BS149" i="48" s="1"/>
  <c r="BQ149" i="48"/>
  <c r="BO149" i="48"/>
  <c r="BN149" i="48"/>
  <c r="BP149" i="48" s="1"/>
  <c r="BL149" i="48"/>
  <c r="BK149" i="48"/>
  <c r="BM149" i="48" s="1"/>
  <c r="BJ149" i="48"/>
  <c r="BI149" i="48"/>
  <c r="BH149" i="48"/>
  <c r="BX148" i="48"/>
  <c r="BW148" i="48"/>
  <c r="BY148" i="48" s="1"/>
  <c r="BT148" i="48"/>
  <c r="BV148" i="48" s="1"/>
  <c r="BR148" i="48"/>
  <c r="BQ148" i="48"/>
  <c r="BS148" i="48" s="1"/>
  <c r="BP148" i="48"/>
  <c r="BO148" i="48"/>
  <c r="BN148" i="48"/>
  <c r="BM148" i="48"/>
  <c r="BL148" i="48"/>
  <c r="BK148" i="48"/>
  <c r="BJ148" i="48"/>
  <c r="BI148" i="48"/>
  <c r="BH148" i="48"/>
  <c r="BX147" i="48"/>
  <c r="BW147" i="48"/>
  <c r="BY147" i="48" s="1"/>
  <c r="BV147" i="48"/>
  <c r="BT147" i="48"/>
  <c r="BS147" i="48"/>
  <c r="BR147" i="48"/>
  <c r="BQ147" i="48"/>
  <c r="BP147" i="48"/>
  <c r="BO147" i="48"/>
  <c r="BN147" i="48"/>
  <c r="BL147" i="48"/>
  <c r="BK147" i="48"/>
  <c r="BM147" i="48" s="1"/>
  <c r="BI147" i="48"/>
  <c r="BJ147" i="48" s="1"/>
  <c r="BH147" i="48"/>
  <c r="BY146" i="48"/>
  <c r="BX146" i="48"/>
  <c r="BW146" i="48"/>
  <c r="BV146" i="48"/>
  <c r="BT146" i="48"/>
  <c r="BR146" i="48"/>
  <c r="BQ146" i="48"/>
  <c r="BS146" i="48" s="1"/>
  <c r="BO146" i="48"/>
  <c r="BP146" i="48" s="1"/>
  <c r="BN146" i="48"/>
  <c r="BM146" i="48"/>
  <c r="BL146" i="48"/>
  <c r="BK146" i="48"/>
  <c r="BJ146" i="48"/>
  <c r="BI146" i="48"/>
  <c r="BH146" i="48"/>
  <c r="BX145" i="48"/>
  <c r="BW145" i="48"/>
  <c r="BY145" i="48" s="1"/>
  <c r="BV145" i="48"/>
  <c r="BT145" i="48"/>
  <c r="BS145" i="48"/>
  <c r="BR145" i="48"/>
  <c r="BQ145" i="48"/>
  <c r="BP145" i="48"/>
  <c r="BO145" i="48"/>
  <c r="BN145" i="48"/>
  <c r="BL145" i="48"/>
  <c r="BK145" i="48"/>
  <c r="BM145" i="48" s="1"/>
  <c r="BJ145" i="48"/>
  <c r="BI145" i="48"/>
  <c r="BH145" i="48"/>
  <c r="BY144" i="48"/>
  <c r="BX144" i="48"/>
  <c r="BW144" i="48"/>
  <c r="BT144" i="48"/>
  <c r="BR144" i="48"/>
  <c r="BQ144" i="48"/>
  <c r="BS144" i="48" s="1"/>
  <c r="BO144" i="48"/>
  <c r="BP144" i="48" s="1"/>
  <c r="BN144" i="48"/>
  <c r="BM144" i="48"/>
  <c r="BL144" i="48"/>
  <c r="BK144" i="48"/>
  <c r="BJ144" i="48"/>
  <c r="BI144" i="48"/>
  <c r="BH144" i="48"/>
  <c r="BX143" i="48"/>
  <c r="BW143" i="48"/>
  <c r="BY143" i="48" s="1"/>
  <c r="BV143" i="48"/>
  <c r="BT143" i="48"/>
  <c r="BS143" i="48"/>
  <c r="BR143" i="48"/>
  <c r="BQ143" i="48"/>
  <c r="BP143" i="48"/>
  <c r="BO143" i="48"/>
  <c r="BN143" i="48"/>
  <c r="BL143" i="48"/>
  <c r="BK143" i="48"/>
  <c r="BM143" i="48" s="1"/>
  <c r="BI143" i="48"/>
  <c r="BJ143" i="48" s="1"/>
  <c r="BH143" i="48"/>
  <c r="BY142" i="48"/>
  <c r="BX142" i="48"/>
  <c r="BW142" i="48"/>
  <c r="BV142" i="48"/>
  <c r="BT142" i="48"/>
  <c r="BR142" i="48"/>
  <c r="BQ142" i="48"/>
  <c r="BS142" i="48" s="1"/>
  <c r="BO142" i="48"/>
  <c r="BP142" i="48" s="1"/>
  <c r="BN142" i="48"/>
  <c r="BM142" i="48"/>
  <c r="BL142" i="48"/>
  <c r="BK142" i="48"/>
  <c r="BJ142" i="48"/>
  <c r="BI142" i="48"/>
  <c r="BH142" i="48"/>
  <c r="BX141" i="48"/>
  <c r="BW141" i="48"/>
  <c r="BV141" i="48"/>
  <c r="BT141" i="48"/>
  <c r="BS141" i="48"/>
  <c r="BR141" i="48"/>
  <c r="BQ141" i="48"/>
  <c r="BP141" i="48"/>
  <c r="BO141" i="48"/>
  <c r="BN141" i="48"/>
  <c r="BL141" i="48"/>
  <c r="BK141" i="48"/>
  <c r="BM141" i="48" s="1"/>
  <c r="BI141" i="48"/>
  <c r="BJ141" i="48" s="1"/>
  <c r="BH141" i="48"/>
  <c r="BY140" i="48"/>
  <c r="BX140" i="48"/>
  <c r="BW140" i="48"/>
  <c r="BV140" i="48"/>
  <c r="BT140" i="48"/>
  <c r="BR140" i="48"/>
  <c r="BQ140" i="48"/>
  <c r="BS140" i="48" s="1"/>
  <c r="BP140" i="48"/>
  <c r="BO140" i="48"/>
  <c r="BN140" i="48"/>
  <c r="BM140" i="48"/>
  <c r="BL140" i="48"/>
  <c r="BK140" i="48"/>
  <c r="BJ140" i="48"/>
  <c r="BI140" i="48"/>
  <c r="BH140" i="48"/>
  <c r="BX139" i="48"/>
  <c r="BW139" i="48"/>
  <c r="BY139" i="48" s="1"/>
  <c r="BV139" i="48"/>
  <c r="BT139" i="48"/>
  <c r="BS139" i="48"/>
  <c r="BR139" i="48"/>
  <c r="BQ139" i="48"/>
  <c r="BP139" i="48"/>
  <c r="BO139" i="48"/>
  <c r="BN139" i="48"/>
  <c r="BL139" i="48"/>
  <c r="BK139" i="48"/>
  <c r="BM139" i="48" s="1"/>
  <c r="BI139" i="48"/>
  <c r="BJ139" i="48" s="1"/>
  <c r="BH139" i="48"/>
  <c r="BY138" i="48"/>
  <c r="BX138" i="48"/>
  <c r="BW138" i="48"/>
  <c r="BV138" i="48"/>
  <c r="BT138" i="48"/>
  <c r="BR138" i="48"/>
  <c r="BQ138" i="48"/>
  <c r="BO138" i="48"/>
  <c r="BP138" i="48" s="1"/>
  <c r="BN138" i="48"/>
  <c r="BM138" i="48"/>
  <c r="BL138" i="48"/>
  <c r="BK138" i="48"/>
  <c r="BJ138" i="48"/>
  <c r="BI138" i="48"/>
  <c r="BH138" i="48"/>
  <c r="BX137" i="48"/>
  <c r="BW137" i="48"/>
  <c r="BY137" i="48" s="1"/>
  <c r="BV137" i="48"/>
  <c r="BT137" i="48"/>
  <c r="BS137" i="48"/>
  <c r="BR137" i="48"/>
  <c r="BQ137" i="48"/>
  <c r="BP137" i="48"/>
  <c r="BO137" i="48"/>
  <c r="BN137" i="48"/>
  <c r="BL137" i="48"/>
  <c r="BK137" i="48"/>
  <c r="BJ137" i="48"/>
  <c r="BI137" i="48"/>
  <c r="BH137" i="48"/>
  <c r="BY136" i="48"/>
  <c r="BX136" i="48"/>
  <c r="BW136" i="48"/>
  <c r="BV136" i="48"/>
  <c r="BT136" i="48"/>
  <c r="BR136" i="48"/>
  <c r="BQ136" i="48"/>
  <c r="BS136" i="48" s="1"/>
  <c r="BO136" i="48"/>
  <c r="BP136" i="48" s="1"/>
  <c r="BN136" i="48"/>
  <c r="BM136" i="48"/>
  <c r="BL136" i="48"/>
  <c r="BK136" i="48"/>
  <c r="BJ136" i="48"/>
  <c r="BI136" i="48"/>
  <c r="BH136" i="48"/>
  <c r="BX135" i="48"/>
  <c r="BW135" i="48"/>
  <c r="BY135" i="48" s="1"/>
  <c r="BV135" i="48"/>
  <c r="BT135" i="48"/>
  <c r="BS135" i="48"/>
  <c r="BR135" i="48"/>
  <c r="BQ135" i="48"/>
  <c r="BP135" i="48"/>
  <c r="BO135" i="48"/>
  <c r="BN135" i="48"/>
  <c r="BL135" i="48"/>
  <c r="BK135" i="48"/>
  <c r="BI135" i="48"/>
  <c r="BJ135" i="48" s="1"/>
  <c r="BH135" i="48"/>
  <c r="BY134" i="48"/>
  <c r="BX134" i="48"/>
  <c r="BW134" i="48"/>
  <c r="BV134" i="48"/>
  <c r="BT134" i="48"/>
  <c r="BR134" i="48"/>
  <c r="BQ134" i="48"/>
  <c r="BS134" i="48" s="1"/>
  <c r="BO134" i="48"/>
  <c r="BP134" i="48" s="1"/>
  <c r="BN134" i="48"/>
  <c r="BM134" i="48"/>
  <c r="BL134" i="48"/>
  <c r="BK134" i="48"/>
  <c r="BJ134" i="48"/>
  <c r="BI134" i="48"/>
  <c r="BH134" i="48"/>
  <c r="BX133" i="48"/>
  <c r="BW133" i="48"/>
  <c r="BV133" i="48"/>
  <c r="BT133" i="48"/>
  <c r="BS133" i="48"/>
  <c r="BR133" i="48"/>
  <c r="BQ133" i="48"/>
  <c r="BP133" i="48"/>
  <c r="BO133" i="48"/>
  <c r="BN133" i="48"/>
  <c r="BL133" i="48"/>
  <c r="BK133" i="48"/>
  <c r="BM133" i="48" s="1"/>
  <c r="BI133" i="48"/>
  <c r="BJ133" i="48" s="1"/>
  <c r="BH133" i="48"/>
  <c r="BY132" i="48"/>
  <c r="BX132" i="48"/>
  <c r="BW132" i="48"/>
  <c r="BT132" i="48"/>
  <c r="BR132" i="48"/>
  <c r="BQ132" i="48"/>
  <c r="BS132" i="48" s="1"/>
  <c r="BP132" i="48"/>
  <c r="BO132" i="48"/>
  <c r="BN132" i="48"/>
  <c r="BM132" i="48"/>
  <c r="BL132" i="48"/>
  <c r="BK132" i="48"/>
  <c r="BJ132" i="48"/>
  <c r="BI132" i="48"/>
  <c r="BH132" i="48"/>
  <c r="BX131" i="48"/>
  <c r="BW131" i="48"/>
  <c r="BY131" i="48" s="1"/>
  <c r="BV131" i="48"/>
  <c r="BT131" i="48"/>
  <c r="BS131" i="48"/>
  <c r="BR131" i="48"/>
  <c r="BQ131" i="48"/>
  <c r="BP131" i="48"/>
  <c r="BO131" i="48"/>
  <c r="BN131" i="48"/>
  <c r="BL131" i="48"/>
  <c r="BK131" i="48"/>
  <c r="BM131" i="48" s="1"/>
  <c r="BI131" i="48"/>
  <c r="BJ131" i="48" s="1"/>
  <c r="BH131" i="48"/>
  <c r="BY130" i="48"/>
  <c r="BX130" i="48"/>
  <c r="BW130" i="48"/>
  <c r="BV130" i="48"/>
  <c r="BT130" i="48"/>
  <c r="BR130" i="48"/>
  <c r="BQ130" i="48"/>
  <c r="BO130" i="48"/>
  <c r="BP130" i="48" s="1"/>
  <c r="BN130" i="48"/>
  <c r="BM130" i="48"/>
  <c r="BL130" i="48"/>
  <c r="BK130" i="48"/>
  <c r="BJ130" i="48"/>
  <c r="BI130" i="48"/>
  <c r="BH130" i="48"/>
  <c r="BX129" i="48"/>
  <c r="BW129" i="48"/>
  <c r="BY129" i="48" s="1"/>
  <c r="BV129" i="48"/>
  <c r="BT129" i="48"/>
  <c r="BS129" i="48"/>
  <c r="BR129" i="48"/>
  <c r="BQ129" i="48"/>
  <c r="BP129" i="48"/>
  <c r="BO129" i="48"/>
  <c r="BN129" i="48"/>
  <c r="BL129" i="48"/>
  <c r="BK129" i="48"/>
  <c r="BJ129" i="48"/>
  <c r="BI129" i="48"/>
  <c r="BH129" i="48"/>
  <c r="BY128" i="48"/>
  <c r="BX128" i="48"/>
  <c r="BW128" i="48"/>
  <c r="BV128" i="48"/>
  <c r="BT128" i="48"/>
  <c r="BR128" i="48"/>
  <c r="BQ128" i="48"/>
  <c r="BS128" i="48" s="1"/>
  <c r="BO128" i="48"/>
  <c r="BP128" i="48" s="1"/>
  <c r="BN128" i="48"/>
  <c r="BM128" i="48"/>
  <c r="BL128" i="48"/>
  <c r="BK128" i="48"/>
  <c r="BJ128" i="48"/>
  <c r="BI128" i="48"/>
  <c r="BH128" i="48"/>
  <c r="BX127" i="48"/>
  <c r="BW127" i="48"/>
  <c r="BY127" i="48" s="1"/>
  <c r="BV127" i="48"/>
  <c r="BT127" i="48"/>
  <c r="BS127" i="48"/>
  <c r="BR127" i="48"/>
  <c r="BQ127" i="48"/>
  <c r="BP127" i="48"/>
  <c r="BO127" i="48"/>
  <c r="BN127" i="48"/>
  <c r="BL127" i="48"/>
  <c r="BK127" i="48"/>
  <c r="BI127" i="48"/>
  <c r="BJ127" i="48" s="1"/>
  <c r="BH127" i="48"/>
  <c r="BY126" i="48"/>
  <c r="BX126" i="48"/>
  <c r="BW126" i="48"/>
  <c r="BV126" i="48"/>
  <c r="BT126" i="48"/>
  <c r="BR126" i="48"/>
  <c r="BQ126" i="48"/>
  <c r="BS126" i="48" s="1"/>
  <c r="BO126" i="48"/>
  <c r="BP126" i="48" s="1"/>
  <c r="BN126" i="48"/>
  <c r="BM126" i="48"/>
  <c r="BL126" i="48"/>
  <c r="BK126" i="48"/>
  <c r="BJ126" i="48"/>
  <c r="BI126" i="48"/>
  <c r="BH126" i="48"/>
  <c r="BX125" i="48"/>
  <c r="BW125" i="48"/>
  <c r="BV125" i="48"/>
  <c r="BT125" i="48"/>
  <c r="BS125" i="48"/>
  <c r="BR125" i="48"/>
  <c r="BQ125" i="48"/>
  <c r="BP125" i="48"/>
  <c r="BO125" i="48"/>
  <c r="BN125" i="48"/>
  <c r="BL125" i="48"/>
  <c r="BK125" i="48"/>
  <c r="BM125" i="48" s="1"/>
  <c r="BI125" i="48"/>
  <c r="BJ125" i="48" s="1"/>
  <c r="BH125" i="48"/>
  <c r="BY124" i="48"/>
  <c r="BX124" i="48"/>
  <c r="BW124" i="48"/>
  <c r="BV124" i="48"/>
  <c r="BT124" i="48"/>
  <c r="BR124" i="48"/>
  <c r="BQ124" i="48"/>
  <c r="BS124" i="48" s="1"/>
  <c r="BP124" i="48"/>
  <c r="BO124" i="48"/>
  <c r="BN124" i="48"/>
  <c r="BM124" i="48"/>
  <c r="BL124" i="48"/>
  <c r="BK124" i="48"/>
  <c r="BJ124" i="48"/>
  <c r="BI124" i="48"/>
  <c r="BH124" i="48"/>
  <c r="BX123" i="48"/>
  <c r="BW123" i="48"/>
  <c r="BY123" i="48" s="1"/>
  <c r="BV123" i="48"/>
  <c r="BT123" i="48"/>
  <c r="BS123" i="48"/>
  <c r="BR123" i="48"/>
  <c r="BQ123" i="48"/>
  <c r="BP123" i="48"/>
  <c r="BO123" i="48"/>
  <c r="BN123" i="48"/>
  <c r="BL123" i="48"/>
  <c r="BK123" i="48"/>
  <c r="BM123" i="48" s="1"/>
  <c r="BI123" i="48"/>
  <c r="BJ123" i="48" s="1"/>
  <c r="BH123" i="48"/>
  <c r="BY122" i="48"/>
  <c r="BX122" i="48"/>
  <c r="BW122" i="48"/>
  <c r="BV122" i="48"/>
  <c r="BT122" i="48"/>
  <c r="BR122" i="48"/>
  <c r="BQ122" i="48"/>
  <c r="BO122" i="48"/>
  <c r="BP122" i="48" s="1"/>
  <c r="BN122" i="48"/>
  <c r="BM122" i="48"/>
  <c r="BL122" i="48"/>
  <c r="BK122" i="48"/>
  <c r="BJ122" i="48"/>
  <c r="BI122" i="48"/>
  <c r="BH122" i="48"/>
  <c r="BX121" i="48"/>
  <c r="BW121" i="48"/>
  <c r="BY121" i="48" s="1"/>
  <c r="BV121" i="48"/>
  <c r="BT121" i="48"/>
  <c r="BS121" i="48"/>
  <c r="BR121" i="48"/>
  <c r="BQ121" i="48"/>
  <c r="BP121" i="48"/>
  <c r="BO121" i="48"/>
  <c r="BN121" i="48"/>
  <c r="BL121" i="48"/>
  <c r="BK121" i="48"/>
  <c r="BJ121" i="48"/>
  <c r="BI121" i="48"/>
  <c r="BH121" i="48"/>
  <c r="BY120" i="48"/>
  <c r="BX120" i="48"/>
  <c r="BW120" i="48"/>
  <c r="BT120" i="48"/>
  <c r="BR120" i="48"/>
  <c r="BQ120" i="48"/>
  <c r="BS120" i="48" s="1"/>
  <c r="BO120" i="48"/>
  <c r="BP120" i="48" s="1"/>
  <c r="BN120" i="48"/>
  <c r="BM120" i="48"/>
  <c r="BL120" i="48"/>
  <c r="BK120" i="48"/>
  <c r="BJ120" i="48"/>
  <c r="BI120" i="48"/>
  <c r="BH120" i="48"/>
  <c r="BX119" i="48"/>
  <c r="BW119" i="48"/>
  <c r="BY119" i="48" s="1"/>
  <c r="BV119" i="48"/>
  <c r="BT119" i="48"/>
  <c r="BS119" i="48"/>
  <c r="BR119" i="48"/>
  <c r="BQ119" i="48"/>
  <c r="BP119" i="48"/>
  <c r="BO119" i="48"/>
  <c r="BN119" i="48"/>
  <c r="BL119" i="48"/>
  <c r="BK119" i="48"/>
  <c r="BI119" i="48"/>
  <c r="BJ119" i="48" s="1"/>
  <c r="BH119" i="48"/>
  <c r="BY118" i="48"/>
  <c r="BX118" i="48"/>
  <c r="BW118" i="48"/>
  <c r="BV118" i="48"/>
  <c r="BT118" i="48"/>
  <c r="BR118" i="48"/>
  <c r="BQ118" i="48"/>
  <c r="BS118" i="48" s="1"/>
  <c r="BO118" i="48"/>
  <c r="BP118" i="48" s="1"/>
  <c r="BN118" i="48"/>
  <c r="BM118" i="48"/>
  <c r="BL118" i="48"/>
  <c r="BK118" i="48"/>
  <c r="BJ118" i="48"/>
  <c r="BI118" i="48"/>
  <c r="BH118" i="48"/>
  <c r="BX117" i="48"/>
  <c r="BW117" i="48"/>
  <c r="BV117" i="48"/>
  <c r="BT117" i="48"/>
  <c r="BS117" i="48"/>
  <c r="BR117" i="48"/>
  <c r="BQ117" i="48"/>
  <c r="BP117" i="48"/>
  <c r="BO117" i="48"/>
  <c r="BN117" i="48"/>
  <c r="BL117" i="48"/>
  <c r="BK117" i="48"/>
  <c r="BM117" i="48" s="1"/>
  <c r="BI117" i="48"/>
  <c r="BJ117" i="48" s="1"/>
  <c r="BH117" i="48"/>
  <c r="BY116" i="48"/>
  <c r="BX116" i="48"/>
  <c r="BW116" i="48"/>
  <c r="BV116" i="48"/>
  <c r="BT116" i="48"/>
  <c r="BR116" i="48"/>
  <c r="BQ116" i="48"/>
  <c r="BS116" i="48" s="1"/>
  <c r="BP116" i="48"/>
  <c r="BO116" i="48"/>
  <c r="BN116" i="48"/>
  <c r="BM116" i="48"/>
  <c r="BL116" i="48"/>
  <c r="BK116" i="48"/>
  <c r="BJ116" i="48"/>
  <c r="BI116" i="48"/>
  <c r="BH116" i="48"/>
  <c r="BX115" i="48"/>
  <c r="BW115" i="48"/>
  <c r="BY115" i="48" s="1"/>
  <c r="BV115" i="48"/>
  <c r="BT115" i="48"/>
  <c r="BS115" i="48"/>
  <c r="BR115" i="48"/>
  <c r="BQ115" i="48"/>
  <c r="BP115" i="48"/>
  <c r="BO115" i="48"/>
  <c r="BN115" i="48"/>
  <c r="BL115" i="48"/>
  <c r="BK115" i="48"/>
  <c r="BM115" i="48" s="1"/>
  <c r="BI115" i="48"/>
  <c r="BJ115" i="48" s="1"/>
  <c r="BH115" i="48"/>
  <c r="BY114" i="48"/>
  <c r="BX114" i="48"/>
  <c r="BW114" i="48"/>
  <c r="BV114" i="48"/>
  <c r="BT114" i="48"/>
  <c r="BR114" i="48"/>
  <c r="BQ114" i="48"/>
  <c r="BO114" i="48"/>
  <c r="BP114" i="48" s="1"/>
  <c r="BN114" i="48"/>
  <c r="BM114" i="48"/>
  <c r="BL114" i="48"/>
  <c r="BK114" i="48"/>
  <c r="BJ114" i="48"/>
  <c r="BI114" i="48"/>
  <c r="BH114" i="48"/>
  <c r="BX113" i="48"/>
  <c r="BW113" i="48"/>
  <c r="BY113" i="48" s="1"/>
  <c r="BV113" i="48"/>
  <c r="BT113" i="48"/>
  <c r="BS113" i="48"/>
  <c r="BR113" i="48"/>
  <c r="BQ113" i="48"/>
  <c r="BP113" i="48"/>
  <c r="BO113" i="48"/>
  <c r="BN113" i="48"/>
  <c r="BL113" i="48"/>
  <c r="BK113" i="48"/>
  <c r="BJ113" i="48"/>
  <c r="BI113" i="48"/>
  <c r="BH113" i="48"/>
  <c r="BY112" i="48"/>
  <c r="BX112" i="48"/>
  <c r="BW112" i="48"/>
  <c r="BV112" i="48"/>
  <c r="BT112" i="48"/>
  <c r="BR112" i="48"/>
  <c r="BQ112" i="48"/>
  <c r="BS112" i="48" s="1"/>
  <c r="BO112" i="48"/>
  <c r="BP112" i="48" s="1"/>
  <c r="BN112" i="48"/>
  <c r="BM112" i="48"/>
  <c r="BL112" i="48"/>
  <c r="BK112" i="48"/>
  <c r="BJ112" i="48"/>
  <c r="BI112" i="48"/>
  <c r="BH112" i="48"/>
  <c r="BX111" i="48"/>
  <c r="BW111" i="48"/>
  <c r="BY111" i="48" s="1"/>
  <c r="BV111" i="48"/>
  <c r="BT111" i="48"/>
  <c r="BR111" i="48"/>
  <c r="BQ111" i="48"/>
  <c r="BS111" i="48" s="1"/>
  <c r="BP111" i="48"/>
  <c r="BO111" i="48"/>
  <c r="BN111" i="48"/>
  <c r="BL111" i="48"/>
  <c r="BK111" i="48"/>
  <c r="BI111" i="48"/>
  <c r="BJ111" i="48" s="1"/>
  <c r="BH111" i="48"/>
  <c r="BY110" i="48"/>
  <c r="BX110" i="48"/>
  <c r="BW110" i="48"/>
  <c r="BT110" i="48"/>
  <c r="BV110" i="48" s="1"/>
  <c r="BR110" i="48"/>
  <c r="BQ110" i="48"/>
  <c r="BS110" i="48" s="1"/>
  <c r="BO110" i="48"/>
  <c r="BP110" i="48" s="1"/>
  <c r="BN110" i="48"/>
  <c r="BM110" i="48"/>
  <c r="BL110" i="48"/>
  <c r="BK110" i="48"/>
  <c r="BI110" i="48"/>
  <c r="BH110" i="48"/>
  <c r="BJ110" i="48" s="1"/>
  <c r="BX109" i="48"/>
  <c r="BW109" i="48"/>
  <c r="BV109" i="48"/>
  <c r="BT109" i="48"/>
  <c r="BS109" i="48"/>
  <c r="BR109" i="48"/>
  <c r="BQ109" i="48"/>
  <c r="BO109" i="48"/>
  <c r="BN109" i="48"/>
  <c r="BP109" i="48" s="1"/>
  <c r="BL109" i="48"/>
  <c r="BK109" i="48"/>
  <c r="BM109" i="48" s="1"/>
  <c r="BI109" i="48"/>
  <c r="BJ109" i="48" s="1"/>
  <c r="BH109" i="48"/>
  <c r="BY108" i="48"/>
  <c r="BX108" i="48"/>
  <c r="BW108" i="48"/>
  <c r="BT108" i="48"/>
  <c r="BR108" i="48"/>
  <c r="BQ108" i="48"/>
  <c r="BS108" i="48" s="1"/>
  <c r="BP108" i="48"/>
  <c r="BO108" i="48"/>
  <c r="BN108" i="48"/>
  <c r="BL108" i="48"/>
  <c r="BK108" i="48"/>
  <c r="BM108" i="48" s="1"/>
  <c r="BJ108" i="48"/>
  <c r="BI108" i="48"/>
  <c r="BH108" i="48"/>
  <c r="BX107" i="48"/>
  <c r="BW107" i="48"/>
  <c r="BY107" i="48" s="1"/>
  <c r="BV107" i="48"/>
  <c r="BT107" i="48"/>
  <c r="BS107" i="48"/>
  <c r="BR107" i="48"/>
  <c r="BQ107" i="48"/>
  <c r="BP107" i="48"/>
  <c r="BO107" i="48"/>
  <c r="BN107" i="48"/>
  <c r="BL107" i="48"/>
  <c r="BK107" i="48"/>
  <c r="BM107" i="48" s="1"/>
  <c r="BI107" i="48"/>
  <c r="BJ107" i="48" s="1"/>
  <c r="BH107" i="48"/>
  <c r="BY106" i="48"/>
  <c r="BX106" i="48"/>
  <c r="BW106" i="48"/>
  <c r="BV106" i="48"/>
  <c r="BT106" i="48"/>
  <c r="BR106" i="48"/>
  <c r="BQ106" i="48"/>
  <c r="BO106" i="48"/>
  <c r="BP106" i="48" s="1"/>
  <c r="BN106" i="48"/>
  <c r="BL106" i="48"/>
  <c r="BK106" i="48"/>
  <c r="BM106" i="48" s="1"/>
  <c r="BI106" i="48"/>
  <c r="BH106" i="48"/>
  <c r="BJ106" i="48" s="1"/>
  <c r="BX105" i="48"/>
  <c r="BW105" i="48"/>
  <c r="BY105" i="48" s="1"/>
  <c r="BV105" i="48"/>
  <c r="BT105" i="48"/>
  <c r="BS105" i="48"/>
  <c r="BR105" i="48"/>
  <c r="BQ105" i="48"/>
  <c r="BP105" i="48"/>
  <c r="BO105" i="48"/>
  <c r="BN105" i="48"/>
  <c r="BL105" i="48"/>
  <c r="BK105" i="48"/>
  <c r="BJ105" i="48"/>
  <c r="BI105" i="48"/>
  <c r="BH105" i="48"/>
  <c r="BX104" i="48"/>
  <c r="BW104" i="48"/>
  <c r="BY104" i="48" s="1"/>
  <c r="BV104" i="48"/>
  <c r="BT104" i="48"/>
  <c r="BR104" i="48"/>
  <c r="BQ104" i="48"/>
  <c r="BS104" i="48" s="1"/>
  <c r="BO104" i="48"/>
  <c r="BP104" i="48" s="1"/>
  <c r="BN104" i="48"/>
  <c r="BL104" i="48"/>
  <c r="BK104" i="48"/>
  <c r="BM104" i="48" s="1"/>
  <c r="BJ104" i="48"/>
  <c r="BI104" i="48"/>
  <c r="BH104" i="48"/>
  <c r="BX103" i="48"/>
  <c r="BW103" i="48"/>
  <c r="BY103" i="48" s="1"/>
  <c r="BV103" i="48"/>
  <c r="BT103" i="48"/>
  <c r="BR103" i="48"/>
  <c r="BQ103" i="48"/>
  <c r="BS103" i="48" s="1"/>
  <c r="BP103" i="48"/>
  <c r="BO103" i="48"/>
  <c r="BN103" i="48"/>
  <c r="BL103" i="48"/>
  <c r="BK103" i="48"/>
  <c r="BI103" i="48"/>
  <c r="BJ103" i="48" s="1"/>
  <c r="BH103" i="48"/>
  <c r="BY102" i="48"/>
  <c r="BX102" i="48"/>
  <c r="BW102" i="48"/>
  <c r="BT102" i="48"/>
  <c r="BV102" i="48" s="1"/>
  <c r="BR102" i="48"/>
  <c r="BQ102" i="48"/>
  <c r="BS102" i="48" s="1"/>
  <c r="BO102" i="48"/>
  <c r="BP102" i="48" s="1"/>
  <c r="BN102" i="48"/>
  <c r="BM102" i="48"/>
  <c r="BL102" i="48"/>
  <c r="BK102" i="48"/>
  <c r="BI102" i="48"/>
  <c r="BH102" i="48"/>
  <c r="BJ102" i="48" s="1"/>
  <c r="BX101" i="48"/>
  <c r="BW101" i="48"/>
  <c r="BV101" i="48"/>
  <c r="BT101" i="48"/>
  <c r="BS101" i="48"/>
  <c r="BR101" i="48"/>
  <c r="BQ101" i="48"/>
  <c r="BO101" i="48"/>
  <c r="BN101" i="48"/>
  <c r="BP101" i="48" s="1"/>
  <c r="BL101" i="48"/>
  <c r="BK101" i="48"/>
  <c r="BM101" i="48" s="1"/>
  <c r="BI101" i="48"/>
  <c r="BJ101" i="48" s="1"/>
  <c r="BH101" i="48"/>
  <c r="BY100" i="48"/>
  <c r="BX100" i="48"/>
  <c r="BW100" i="48"/>
  <c r="BV100" i="48"/>
  <c r="BT100" i="48"/>
  <c r="BR100" i="48"/>
  <c r="BQ100" i="48"/>
  <c r="BS100" i="48" s="1"/>
  <c r="BP100" i="48"/>
  <c r="BO100" i="48"/>
  <c r="BN100" i="48"/>
  <c r="BL100" i="48"/>
  <c r="BK100" i="48"/>
  <c r="BM100" i="48" s="1"/>
  <c r="BI100" i="48"/>
  <c r="BJ100" i="48" s="1"/>
  <c r="BH100" i="48"/>
  <c r="BX99" i="48"/>
  <c r="BW99" i="48"/>
  <c r="BY99" i="48" s="1"/>
  <c r="BV99" i="48"/>
  <c r="BT99" i="48"/>
  <c r="BS99" i="48"/>
  <c r="BR99" i="48"/>
  <c r="BQ99" i="48"/>
  <c r="BP99" i="48"/>
  <c r="BO99" i="48"/>
  <c r="BN99" i="48"/>
  <c r="BL99" i="48"/>
  <c r="BK99" i="48"/>
  <c r="BM99" i="48" s="1"/>
  <c r="BI99" i="48"/>
  <c r="BJ99" i="48" s="1"/>
  <c r="BH99" i="48"/>
  <c r="BX98" i="48"/>
  <c r="BY98" i="48" s="1"/>
  <c r="BW98" i="48"/>
  <c r="BV98" i="48"/>
  <c r="BT98" i="48"/>
  <c r="BR98" i="48"/>
  <c r="BQ98" i="48"/>
  <c r="BO98" i="48"/>
  <c r="BP98" i="48" s="1"/>
  <c r="BN98" i="48"/>
  <c r="BM98" i="48"/>
  <c r="BL98" i="48"/>
  <c r="BK98" i="48"/>
  <c r="BI98" i="48"/>
  <c r="BH98" i="48"/>
  <c r="BJ98" i="48" s="1"/>
  <c r="BX97" i="48"/>
  <c r="BW97" i="48"/>
  <c r="BY97" i="48" s="1"/>
  <c r="BT97" i="48"/>
  <c r="BV97" i="48" s="1"/>
  <c r="BR97" i="48"/>
  <c r="BS97" i="48" s="1"/>
  <c r="BQ97" i="48"/>
  <c r="BP97" i="48"/>
  <c r="BO97" i="48"/>
  <c r="BN97" i="48"/>
  <c r="BL97" i="48"/>
  <c r="BK97" i="48"/>
  <c r="BJ97" i="48"/>
  <c r="BI97" i="48"/>
  <c r="BH97" i="48"/>
  <c r="BX96" i="48"/>
  <c r="BW96" i="48"/>
  <c r="BT96" i="48"/>
  <c r="BR96" i="48"/>
  <c r="BQ96" i="48"/>
  <c r="BS96" i="48" s="1"/>
  <c r="BO96" i="48"/>
  <c r="BP96" i="48" s="1"/>
  <c r="BN96" i="48"/>
  <c r="BL96" i="48"/>
  <c r="BK96" i="48"/>
  <c r="BM96" i="48" s="1"/>
  <c r="BI96" i="48"/>
  <c r="BH96" i="48"/>
  <c r="BJ96" i="48" s="1"/>
  <c r="BX95" i="48"/>
  <c r="BW95" i="48"/>
  <c r="BY95" i="48" s="1"/>
  <c r="BT95" i="48"/>
  <c r="BV95" i="48" s="1"/>
  <c r="BR95" i="48"/>
  <c r="BQ95" i="48"/>
  <c r="BS95" i="48" s="1"/>
  <c r="BP95" i="48"/>
  <c r="BO95" i="48"/>
  <c r="BN95" i="48"/>
  <c r="BL95" i="48"/>
  <c r="BK95" i="48"/>
  <c r="BI95" i="48"/>
  <c r="BJ95" i="48" s="1"/>
  <c r="BH95" i="48"/>
  <c r="BY94" i="48"/>
  <c r="BX94" i="48"/>
  <c r="BW94" i="48"/>
  <c r="BT94" i="48"/>
  <c r="BV94" i="48" s="1"/>
  <c r="BR94" i="48"/>
  <c r="BQ94" i="48"/>
  <c r="BS94" i="48" s="1"/>
  <c r="BO94" i="48"/>
  <c r="BN94" i="48"/>
  <c r="BP94" i="48" s="1"/>
  <c r="BL94" i="48"/>
  <c r="BM94" i="48" s="1"/>
  <c r="BK94" i="48"/>
  <c r="BI94" i="48"/>
  <c r="BH94" i="48"/>
  <c r="BJ94" i="48" s="1"/>
  <c r="BX93" i="48"/>
  <c r="BW93" i="48"/>
  <c r="BV93" i="48"/>
  <c r="BT93" i="48"/>
  <c r="BR93" i="48"/>
  <c r="BQ93" i="48"/>
  <c r="BS93" i="48" s="1"/>
  <c r="BO93" i="48"/>
  <c r="BN93" i="48"/>
  <c r="BP93" i="48" s="1"/>
  <c r="BL93" i="48"/>
  <c r="BK93" i="48"/>
  <c r="BI93" i="48"/>
  <c r="BJ93" i="48" s="1"/>
  <c r="BH93" i="48"/>
  <c r="BX92" i="48"/>
  <c r="BY92" i="48" s="1"/>
  <c r="BW92" i="48"/>
  <c r="BV92" i="48"/>
  <c r="BT92" i="48"/>
  <c r="BR92" i="48"/>
  <c r="BQ92" i="48"/>
  <c r="BS92" i="48" s="1"/>
  <c r="BO92" i="48"/>
  <c r="BN92" i="48"/>
  <c r="BP92" i="48" s="1"/>
  <c r="BL92" i="48"/>
  <c r="BK92" i="48"/>
  <c r="BM92" i="48" s="1"/>
  <c r="BI92" i="48"/>
  <c r="BJ92" i="48" s="1"/>
  <c r="BH92" i="48"/>
  <c r="BX91" i="48"/>
  <c r="BW91" i="48"/>
  <c r="BY91" i="48" s="1"/>
  <c r="BV91" i="48"/>
  <c r="BT91" i="48"/>
  <c r="BS91" i="48"/>
  <c r="BR91" i="48"/>
  <c r="BQ91" i="48"/>
  <c r="BO91" i="48"/>
  <c r="BN91" i="48"/>
  <c r="BP91" i="48" s="1"/>
  <c r="BL91" i="48"/>
  <c r="BK91" i="48"/>
  <c r="BM91" i="48" s="1"/>
  <c r="BI91" i="48"/>
  <c r="BH91" i="48"/>
  <c r="BJ91" i="48" s="1"/>
  <c r="BX90" i="48"/>
  <c r="BY90" i="48" s="1"/>
  <c r="BW90" i="48"/>
  <c r="BV90" i="48"/>
  <c r="BT90" i="48"/>
  <c r="BR90" i="48"/>
  <c r="BQ90" i="48"/>
  <c r="BO90" i="48"/>
  <c r="BN90" i="48"/>
  <c r="BP90" i="48" s="1"/>
  <c r="BM90" i="48"/>
  <c r="BL90" i="48"/>
  <c r="BK90" i="48"/>
  <c r="BI90" i="48"/>
  <c r="BH90" i="48"/>
  <c r="BJ90" i="48" s="1"/>
  <c r="BX89" i="48"/>
  <c r="BW89" i="48"/>
  <c r="BY89" i="48" s="1"/>
  <c r="BT89" i="48"/>
  <c r="BV89" i="48" s="1"/>
  <c r="BR89" i="48"/>
  <c r="BS89" i="48" s="1"/>
  <c r="BQ89" i="48"/>
  <c r="BP89" i="48"/>
  <c r="BO89" i="48"/>
  <c r="BN89" i="48"/>
  <c r="BL89" i="48"/>
  <c r="BK89" i="48"/>
  <c r="BJ89" i="48"/>
  <c r="BI89" i="48"/>
  <c r="BH89" i="48"/>
  <c r="BX88" i="48"/>
  <c r="BW88" i="48"/>
  <c r="BV88" i="48"/>
  <c r="BT88" i="48"/>
  <c r="BR88" i="48"/>
  <c r="BQ88" i="48"/>
  <c r="BS88" i="48" s="1"/>
  <c r="BO88" i="48"/>
  <c r="BP88" i="48" s="1"/>
  <c r="BN88" i="48"/>
  <c r="BL88" i="48"/>
  <c r="BK88" i="48"/>
  <c r="BM88" i="48" s="1"/>
  <c r="BI88" i="48"/>
  <c r="BH88" i="48"/>
  <c r="BJ88" i="48" s="1"/>
  <c r="BX87" i="48"/>
  <c r="BW87" i="48"/>
  <c r="BY87" i="48" s="1"/>
  <c r="BT87" i="48"/>
  <c r="BV87" i="48" s="1"/>
  <c r="BR87" i="48"/>
  <c r="BQ87" i="48"/>
  <c r="BS87" i="48" s="1"/>
  <c r="BO87" i="48"/>
  <c r="BP87" i="48" s="1"/>
  <c r="BN87" i="48"/>
  <c r="BL87" i="48"/>
  <c r="BK87" i="48"/>
  <c r="BI87" i="48"/>
  <c r="BJ87" i="48" s="1"/>
  <c r="BH87" i="48"/>
  <c r="BY86" i="48"/>
  <c r="BX86" i="48"/>
  <c r="BW86" i="48"/>
  <c r="BT86" i="48"/>
  <c r="BV86" i="48" s="1"/>
  <c r="BR86" i="48"/>
  <c r="BQ86" i="48"/>
  <c r="BS86" i="48" s="1"/>
  <c r="BO86" i="48"/>
  <c r="BN86" i="48"/>
  <c r="BP86" i="48" s="1"/>
  <c r="BL86" i="48"/>
  <c r="BM86" i="48" s="1"/>
  <c r="BK86" i="48"/>
  <c r="BI86" i="48"/>
  <c r="BH86" i="48"/>
  <c r="BJ86" i="48" s="1"/>
  <c r="BX85" i="48"/>
  <c r="BW85" i="48"/>
  <c r="BV85" i="48"/>
  <c r="BT85" i="48"/>
  <c r="BS85" i="48"/>
  <c r="BR85" i="48"/>
  <c r="BQ85" i="48"/>
  <c r="BO85" i="48"/>
  <c r="BN85" i="48"/>
  <c r="BP85" i="48" s="1"/>
  <c r="BL85" i="48"/>
  <c r="BK85" i="48"/>
  <c r="BI85" i="48"/>
  <c r="BJ85" i="48" s="1"/>
  <c r="BH85" i="48"/>
  <c r="BX84" i="48"/>
  <c r="BY84" i="48" s="1"/>
  <c r="BW84" i="48"/>
  <c r="BT84" i="48"/>
  <c r="BR84" i="48"/>
  <c r="BQ84" i="48"/>
  <c r="BS84" i="48" s="1"/>
  <c r="BO84" i="48"/>
  <c r="BN84" i="48"/>
  <c r="BP84" i="48" s="1"/>
  <c r="BL84" i="48"/>
  <c r="BK84" i="48"/>
  <c r="BM84" i="48" s="1"/>
  <c r="BI84" i="48"/>
  <c r="BJ84" i="48" s="1"/>
  <c r="BH84" i="48"/>
  <c r="BX83" i="48"/>
  <c r="BW83" i="48"/>
  <c r="BY83" i="48" s="1"/>
  <c r="BV83" i="48"/>
  <c r="BT83" i="48"/>
  <c r="BS83" i="48"/>
  <c r="BR83" i="48"/>
  <c r="BQ83" i="48"/>
  <c r="BO83" i="48"/>
  <c r="BN83" i="48"/>
  <c r="BP83" i="48" s="1"/>
  <c r="BL83" i="48"/>
  <c r="BK83" i="48"/>
  <c r="BM83" i="48" s="1"/>
  <c r="BI83" i="48"/>
  <c r="BH83" i="48"/>
  <c r="BX82" i="48"/>
  <c r="BY82" i="48" s="1"/>
  <c r="BW82" i="48"/>
  <c r="BV82" i="48"/>
  <c r="BT82" i="48"/>
  <c r="BR82" i="48"/>
  <c r="BQ82" i="48"/>
  <c r="BO82" i="48"/>
  <c r="BN82" i="48"/>
  <c r="BP82" i="48" s="1"/>
  <c r="BL82" i="48"/>
  <c r="BK82" i="48"/>
  <c r="BM82" i="48" s="1"/>
  <c r="BI82" i="48"/>
  <c r="BH82" i="48"/>
  <c r="BJ82" i="48" s="1"/>
  <c r="BX81" i="48"/>
  <c r="BW81" i="48"/>
  <c r="BY81" i="48" s="1"/>
  <c r="BT81" i="48"/>
  <c r="BV81" i="48" s="1"/>
  <c r="BR81" i="48"/>
  <c r="BS81" i="48" s="1"/>
  <c r="BQ81" i="48"/>
  <c r="BP81" i="48"/>
  <c r="BO81" i="48"/>
  <c r="BN81" i="48"/>
  <c r="BL81" i="48"/>
  <c r="BK81" i="48"/>
  <c r="BJ81" i="48"/>
  <c r="BI81" i="48"/>
  <c r="BH81" i="48"/>
  <c r="BX80" i="48"/>
  <c r="BW80" i="48"/>
  <c r="BV80" i="48"/>
  <c r="BT80" i="48"/>
  <c r="BR80" i="48"/>
  <c r="BQ80" i="48"/>
  <c r="BS80" i="48" s="1"/>
  <c r="BO80" i="48"/>
  <c r="BP80" i="48" s="1"/>
  <c r="BN80" i="48"/>
  <c r="BL80" i="48"/>
  <c r="BK80" i="48"/>
  <c r="BM80" i="48" s="1"/>
  <c r="BI80" i="48"/>
  <c r="BH80" i="48"/>
  <c r="BJ80" i="48" s="1"/>
  <c r="BX79" i="48"/>
  <c r="BW79" i="48"/>
  <c r="BY79" i="48" s="1"/>
  <c r="BT79" i="48"/>
  <c r="BV79" i="48" s="1"/>
  <c r="BR79" i="48"/>
  <c r="BQ79" i="48"/>
  <c r="BS79" i="48" s="1"/>
  <c r="BP79" i="48"/>
  <c r="BO79" i="48"/>
  <c r="BN79" i="48"/>
  <c r="BL79" i="48"/>
  <c r="BK79" i="48"/>
  <c r="BI79" i="48"/>
  <c r="BJ79" i="48" s="1"/>
  <c r="BH79" i="48"/>
  <c r="BY78" i="48"/>
  <c r="BX78" i="48"/>
  <c r="BW78" i="48"/>
  <c r="BT78" i="48"/>
  <c r="BR78" i="48"/>
  <c r="BQ78" i="48"/>
  <c r="BS78" i="48" s="1"/>
  <c r="BO78" i="48"/>
  <c r="BN78" i="48"/>
  <c r="BP78" i="48" s="1"/>
  <c r="BL78" i="48"/>
  <c r="BM78" i="48" s="1"/>
  <c r="BK78" i="48"/>
  <c r="BI78" i="48"/>
  <c r="BH78" i="48"/>
  <c r="BJ78" i="48" s="1"/>
  <c r="BX77" i="48"/>
  <c r="BW77" i="48"/>
  <c r="BV77" i="48"/>
  <c r="BT77" i="48"/>
  <c r="BR77" i="48"/>
  <c r="BQ77" i="48"/>
  <c r="BS77" i="48" s="1"/>
  <c r="BO77" i="48"/>
  <c r="BN77" i="48"/>
  <c r="BP77" i="48" s="1"/>
  <c r="BL77" i="48"/>
  <c r="BK77" i="48"/>
  <c r="BI77" i="48"/>
  <c r="BJ77" i="48" s="1"/>
  <c r="BH77" i="48"/>
  <c r="BY76" i="48"/>
  <c r="BX76" i="48"/>
  <c r="BW76" i="48"/>
  <c r="BV76" i="48"/>
  <c r="BT76" i="48"/>
  <c r="BR76" i="48"/>
  <c r="BQ76" i="48"/>
  <c r="BS76" i="48" s="1"/>
  <c r="BP76" i="48"/>
  <c r="BO76" i="48"/>
  <c r="BN76" i="48"/>
  <c r="BL76" i="48"/>
  <c r="BK76" i="48"/>
  <c r="BM76" i="48" s="1"/>
  <c r="BI76" i="48"/>
  <c r="BJ76" i="48" s="1"/>
  <c r="BH76" i="48"/>
  <c r="BX75" i="48"/>
  <c r="BW75" i="48"/>
  <c r="BY75" i="48" s="1"/>
  <c r="BV75" i="48"/>
  <c r="BT75" i="48"/>
  <c r="BS75" i="48"/>
  <c r="BR75" i="48"/>
  <c r="BQ75" i="48"/>
  <c r="BP75" i="48"/>
  <c r="BO75" i="48"/>
  <c r="BN75" i="48"/>
  <c r="BL75" i="48"/>
  <c r="BK75" i="48"/>
  <c r="BM75" i="48" s="1"/>
  <c r="BI75" i="48"/>
  <c r="BH75" i="48"/>
  <c r="BJ75" i="48" s="1"/>
  <c r="BX74" i="48"/>
  <c r="BY74" i="48" s="1"/>
  <c r="BW74" i="48"/>
  <c r="BV74" i="48"/>
  <c r="BT74" i="48"/>
  <c r="BR74" i="48"/>
  <c r="BQ74" i="48"/>
  <c r="BP74" i="48"/>
  <c r="BO74" i="48"/>
  <c r="BN74" i="48"/>
  <c r="BM74" i="48"/>
  <c r="BL74" i="48"/>
  <c r="BK74" i="48"/>
  <c r="BI74" i="48"/>
  <c r="BH74" i="48"/>
  <c r="BX73" i="48"/>
  <c r="BW73" i="48"/>
  <c r="BY73" i="48" s="1"/>
  <c r="BT73" i="48"/>
  <c r="BS73" i="48"/>
  <c r="BR73" i="48"/>
  <c r="BQ73" i="48"/>
  <c r="BP73" i="48"/>
  <c r="BO73" i="48"/>
  <c r="BN73" i="48"/>
  <c r="BL73" i="48"/>
  <c r="BK73" i="48"/>
  <c r="BI73" i="48"/>
  <c r="BH73" i="48"/>
  <c r="BJ73" i="48" s="1"/>
  <c r="BX72" i="48"/>
  <c r="BW72" i="48"/>
  <c r="BY72" i="48" s="1"/>
  <c r="BT72" i="48"/>
  <c r="BR72" i="48"/>
  <c r="BQ72" i="48"/>
  <c r="BS72" i="48" s="1"/>
  <c r="BO72" i="48"/>
  <c r="BP72" i="48" s="1"/>
  <c r="BN72" i="48"/>
  <c r="BL72" i="48"/>
  <c r="BK72" i="48"/>
  <c r="BM72" i="48" s="1"/>
  <c r="BI72" i="48"/>
  <c r="BH72" i="48"/>
  <c r="BJ72" i="48" s="1"/>
  <c r="BX71" i="48"/>
  <c r="BW71" i="48"/>
  <c r="BY71" i="48" s="1"/>
  <c r="BT71" i="48"/>
  <c r="BV71" i="48" s="1"/>
  <c r="BR71" i="48"/>
  <c r="BQ71" i="48"/>
  <c r="BS71" i="48" s="1"/>
  <c r="BO71" i="48"/>
  <c r="BP71" i="48" s="1"/>
  <c r="BN71" i="48"/>
  <c r="BL71" i="48"/>
  <c r="BK71" i="48"/>
  <c r="BI71" i="48"/>
  <c r="BJ71" i="48" s="1"/>
  <c r="BH71" i="48"/>
  <c r="BY70" i="48"/>
  <c r="BX70" i="48"/>
  <c r="BW70" i="48"/>
  <c r="BT70" i="48"/>
  <c r="BV70" i="48" s="1"/>
  <c r="BR70" i="48"/>
  <c r="BQ70" i="48"/>
  <c r="BS70" i="48" s="1"/>
  <c r="BO70" i="48"/>
  <c r="BN70" i="48"/>
  <c r="BL70" i="48"/>
  <c r="BM70" i="48" s="1"/>
  <c r="BK70" i="48"/>
  <c r="BI70" i="48"/>
  <c r="BJ70" i="48" s="1"/>
  <c r="BH70" i="48"/>
  <c r="BX69" i="48"/>
  <c r="BW69" i="48"/>
  <c r="BV69" i="48"/>
  <c r="BT69" i="48"/>
  <c r="BR69" i="48"/>
  <c r="BQ69" i="48"/>
  <c r="BS69" i="48" s="1"/>
  <c r="BO69" i="48"/>
  <c r="BN69" i="48"/>
  <c r="BP69" i="48" s="1"/>
  <c r="BL69" i="48"/>
  <c r="BK69" i="48"/>
  <c r="BI69" i="48"/>
  <c r="BJ69" i="48" s="1"/>
  <c r="BH69" i="48"/>
  <c r="BY68" i="48"/>
  <c r="BX68" i="48"/>
  <c r="BW68" i="48"/>
  <c r="BT68" i="48"/>
  <c r="BV68" i="48" s="1"/>
  <c r="BR68" i="48"/>
  <c r="BQ68" i="48"/>
  <c r="BS68" i="48" s="1"/>
  <c r="BP68" i="48"/>
  <c r="BO68" i="48"/>
  <c r="BN68" i="48"/>
  <c r="BL68" i="48"/>
  <c r="BK68" i="48"/>
  <c r="BM68" i="48" s="1"/>
  <c r="BI68" i="48"/>
  <c r="BJ68" i="48" s="1"/>
  <c r="BH68" i="48"/>
  <c r="BX67" i="48"/>
  <c r="BW67" i="48"/>
  <c r="BV67" i="48"/>
  <c r="BT67" i="48"/>
  <c r="BS67" i="48"/>
  <c r="BR67" i="48"/>
  <c r="BQ67" i="48"/>
  <c r="BP67" i="48"/>
  <c r="BO67" i="48"/>
  <c r="BN67" i="48"/>
  <c r="BL67" i="48"/>
  <c r="BK67" i="48"/>
  <c r="BM67" i="48" s="1"/>
  <c r="BI67" i="48"/>
  <c r="BH67" i="48"/>
  <c r="BJ67" i="48" s="1"/>
  <c r="BX66" i="48"/>
  <c r="BY66" i="48" s="1"/>
  <c r="BW66" i="48"/>
  <c r="BV66" i="48"/>
  <c r="BT66" i="48"/>
  <c r="BR66" i="48"/>
  <c r="BQ66" i="48"/>
  <c r="BP66" i="48"/>
  <c r="BO66" i="48"/>
  <c r="BN66" i="48"/>
  <c r="BM66" i="48"/>
  <c r="BL66" i="48"/>
  <c r="BK66" i="48"/>
  <c r="BI66" i="48"/>
  <c r="BH66" i="48"/>
  <c r="BX65" i="48"/>
  <c r="BW65" i="48"/>
  <c r="BY65" i="48" s="1"/>
  <c r="BT65" i="48"/>
  <c r="BS65" i="48"/>
  <c r="BR65" i="48"/>
  <c r="BQ65" i="48"/>
  <c r="BP65" i="48"/>
  <c r="BO65" i="48"/>
  <c r="BN65" i="48"/>
  <c r="BL65" i="48"/>
  <c r="BK65" i="48"/>
  <c r="BI65" i="48"/>
  <c r="BH65" i="48"/>
  <c r="BJ65" i="48" s="1"/>
  <c r="BX64" i="48"/>
  <c r="BW64" i="48"/>
  <c r="BY64" i="48" s="1"/>
  <c r="BV64" i="48"/>
  <c r="BT64" i="48"/>
  <c r="BR64" i="48"/>
  <c r="BQ64" i="48"/>
  <c r="BS64" i="48" s="1"/>
  <c r="BO64" i="48"/>
  <c r="BP64" i="48" s="1"/>
  <c r="BN64" i="48"/>
  <c r="BL64" i="48"/>
  <c r="BK64" i="48"/>
  <c r="BM64" i="48" s="1"/>
  <c r="BI64" i="48"/>
  <c r="BH64" i="48"/>
  <c r="BJ64" i="48" s="1"/>
  <c r="BX63" i="48"/>
  <c r="BW63" i="48"/>
  <c r="BY63" i="48" s="1"/>
  <c r="BT63" i="48"/>
  <c r="BV63" i="48" s="1"/>
  <c r="BR63" i="48"/>
  <c r="BQ63" i="48"/>
  <c r="BS63" i="48" s="1"/>
  <c r="BO63" i="48"/>
  <c r="BP63" i="48" s="1"/>
  <c r="BN63" i="48"/>
  <c r="BL63" i="48"/>
  <c r="BK63" i="48"/>
  <c r="BI63" i="48"/>
  <c r="BJ63" i="48" s="1"/>
  <c r="BH63" i="48"/>
  <c r="BY62" i="48"/>
  <c r="BX62" i="48"/>
  <c r="BW62" i="48"/>
  <c r="BT62" i="48"/>
  <c r="BV62" i="48" s="1"/>
  <c r="BR62" i="48"/>
  <c r="BQ62" i="48"/>
  <c r="BS62" i="48" s="1"/>
  <c r="BO62" i="48"/>
  <c r="BN62" i="48"/>
  <c r="BL62" i="48"/>
  <c r="BM62" i="48" s="1"/>
  <c r="BK62" i="48"/>
  <c r="BI62" i="48"/>
  <c r="BJ62" i="48" s="1"/>
  <c r="BH62" i="48"/>
  <c r="BX61" i="48"/>
  <c r="BW61" i="48"/>
  <c r="BV61" i="48"/>
  <c r="BT61" i="48"/>
  <c r="BR61" i="48"/>
  <c r="BQ61" i="48"/>
  <c r="BS61" i="48" s="1"/>
  <c r="BO61" i="48"/>
  <c r="BN61" i="48"/>
  <c r="BP61" i="48" s="1"/>
  <c r="BL61" i="48"/>
  <c r="BK61" i="48"/>
  <c r="BI61" i="48"/>
  <c r="BJ61" i="48" s="1"/>
  <c r="BH61" i="48"/>
  <c r="BY60" i="48"/>
  <c r="BX60" i="48"/>
  <c r="BW60" i="48"/>
  <c r="BT60" i="48"/>
  <c r="BR60" i="48"/>
  <c r="BQ60" i="48"/>
  <c r="BS60" i="48" s="1"/>
  <c r="BP60" i="48"/>
  <c r="BO60" i="48"/>
  <c r="BN60" i="48"/>
  <c r="BL60" i="48"/>
  <c r="BK60" i="48"/>
  <c r="BM60" i="48" s="1"/>
  <c r="BI60" i="48"/>
  <c r="BJ60" i="48" s="1"/>
  <c r="BH60" i="48"/>
  <c r="BX59" i="48"/>
  <c r="BW59" i="48"/>
  <c r="BV59" i="48"/>
  <c r="BT59" i="48"/>
  <c r="BS59" i="48"/>
  <c r="BR59" i="48"/>
  <c r="BQ59" i="48"/>
  <c r="BP59" i="48"/>
  <c r="BO59" i="48"/>
  <c r="BN59" i="48"/>
  <c r="BL59" i="48"/>
  <c r="BK59" i="48"/>
  <c r="BM59" i="48" s="1"/>
  <c r="BI59" i="48"/>
  <c r="BH59" i="48"/>
  <c r="BJ59" i="48" s="1"/>
  <c r="BX58" i="48"/>
  <c r="BY58" i="48" s="1"/>
  <c r="BW58" i="48"/>
  <c r="BV58" i="48"/>
  <c r="BT58" i="48"/>
  <c r="BR58" i="48"/>
  <c r="BQ58" i="48"/>
  <c r="BP58" i="48"/>
  <c r="BO58" i="48"/>
  <c r="BN58" i="48"/>
  <c r="BM58" i="48"/>
  <c r="BL58" i="48"/>
  <c r="BK58" i="48"/>
  <c r="BI58" i="48"/>
  <c r="BH58" i="48"/>
  <c r="BX57" i="48"/>
  <c r="BW57" i="48"/>
  <c r="BY57" i="48" s="1"/>
  <c r="BT57" i="48"/>
  <c r="BS57" i="48"/>
  <c r="BR57" i="48"/>
  <c r="BQ57" i="48"/>
  <c r="BP57" i="48"/>
  <c r="BO57" i="48"/>
  <c r="BN57" i="48"/>
  <c r="BL57" i="48"/>
  <c r="BK57" i="48"/>
  <c r="BI57" i="48"/>
  <c r="BH57" i="48"/>
  <c r="BJ57" i="48" s="1"/>
  <c r="BX56" i="48"/>
  <c r="BW56" i="48"/>
  <c r="BY56" i="48" s="1"/>
  <c r="BV56" i="48"/>
  <c r="BT56" i="48"/>
  <c r="BR56" i="48"/>
  <c r="BQ56" i="48"/>
  <c r="BS56" i="48" s="1"/>
  <c r="BO56" i="48"/>
  <c r="BP56" i="48" s="1"/>
  <c r="BN56" i="48"/>
  <c r="BL56" i="48"/>
  <c r="BK56" i="48"/>
  <c r="BM56" i="48" s="1"/>
  <c r="BI56" i="48"/>
  <c r="BH56" i="48"/>
  <c r="BJ56" i="48" s="1"/>
  <c r="BX55" i="48"/>
  <c r="BW55" i="48"/>
  <c r="BY55" i="48" s="1"/>
  <c r="BT55" i="48"/>
  <c r="BV55" i="48" s="1"/>
  <c r="BR55" i="48"/>
  <c r="BQ55" i="48"/>
  <c r="BS55" i="48" s="1"/>
  <c r="BO55" i="48"/>
  <c r="BP55" i="48" s="1"/>
  <c r="BN55" i="48"/>
  <c r="BL55" i="48"/>
  <c r="BK55" i="48"/>
  <c r="BI55" i="48"/>
  <c r="BJ55" i="48" s="1"/>
  <c r="BH55" i="48"/>
  <c r="BY54" i="48"/>
  <c r="BX54" i="48"/>
  <c r="BW54" i="48"/>
  <c r="BT54" i="48"/>
  <c r="BV54" i="48" s="1"/>
  <c r="BR54" i="48"/>
  <c r="BQ54" i="48"/>
  <c r="BS54" i="48" s="1"/>
  <c r="BO54" i="48"/>
  <c r="BN54" i="48"/>
  <c r="BL54" i="48"/>
  <c r="BM54" i="48" s="1"/>
  <c r="BK54" i="48"/>
  <c r="BI54" i="48"/>
  <c r="BJ54" i="48" s="1"/>
  <c r="BH54" i="48"/>
  <c r="BX53" i="48"/>
  <c r="BW53" i="48"/>
  <c r="BY53" i="48" s="1"/>
  <c r="BV53" i="48"/>
  <c r="BT53" i="48"/>
  <c r="BR53" i="48"/>
  <c r="BQ53" i="48"/>
  <c r="BS53" i="48" s="1"/>
  <c r="BO53" i="48"/>
  <c r="BN53" i="48"/>
  <c r="BP53" i="48" s="1"/>
  <c r="BL53" i="48"/>
  <c r="BK53" i="48"/>
  <c r="BI53" i="48"/>
  <c r="BJ53" i="48" s="1"/>
  <c r="BH53" i="48"/>
  <c r="BX52" i="48"/>
  <c r="BY52" i="48" s="1"/>
  <c r="BW52" i="48"/>
  <c r="BV52" i="48"/>
  <c r="BT52" i="48"/>
  <c r="BR52" i="48"/>
  <c r="BQ52" i="48"/>
  <c r="BS52" i="48" s="1"/>
  <c r="BO52" i="48"/>
  <c r="BN52" i="48"/>
  <c r="BP52" i="48" s="1"/>
  <c r="BL52" i="48"/>
  <c r="BK52" i="48"/>
  <c r="BI52" i="48"/>
  <c r="BJ52" i="48" s="1"/>
  <c r="BH52" i="48"/>
  <c r="BX51" i="48"/>
  <c r="BW51" i="48"/>
  <c r="BY51" i="48" s="1"/>
  <c r="BT51" i="48"/>
  <c r="BV51" i="48" s="1"/>
  <c r="BR51" i="48"/>
  <c r="BQ51" i="48"/>
  <c r="BS51" i="48" s="1"/>
  <c r="BP51" i="48"/>
  <c r="BO51" i="48"/>
  <c r="BN51" i="48"/>
  <c r="BL51" i="48"/>
  <c r="BK51" i="48"/>
  <c r="BM51" i="48" s="1"/>
  <c r="BJ51" i="48"/>
  <c r="BI51" i="48"/>
  <c r="BH51" i="48"/>
  <c r="BY50" i="48"/>
  <c r="BX50" i="48"/>
  <c r="BW50" i="48"/>
  <c r="BV50" i="48"/>
  <c r="BT50" i="48"/>
  <c r="BR50" i="48"/>
  <c r="BQ50" i="48"/>
  <c r="BO50" i="48"/>
  <c r="BP50" i="48" s="1"/>
  <c r="BN50" i="48"/>
  <c r="BL50" i="48"/>
  <c r="BM50" i="48" s="1"/>
  <c r="BK50" i="48"/>
  <c r="BI50" i="48"/>
  <c r="BH50" i="48"/>
  <c r="BJ50" i="48" s="1"/>
  <c r="BX49" i="48"/>
  <c r="BW49" i="48"/>
  <c r="BT49" i="48"/>
  <c r="BR49" i="48"/>
  <c r="BS49" i="48" s="1"/>
  <c r="BQ49" i="48"/>
  <c r="BP49" i="48"/>
  <c r="BO49" i="48"/>
  <c r="BN49" i="48"/>
  <c r="BL49" i="48"/>
  <c r="BK49" i="48"/>
  <c r="BM49" i="48" s="1"/>
  <c r="BJ49" i="48"/>
  <c r="BI49" i="48"/>
  <c r="BH49" i="48"/>
  <c r="BX48" i="48"/>
  <c r="BW48" i="48"/>
  <c r="BY48" i="48" s="1"/>
  <c r="BT48" i="48"/>
  <c r="BR48" i="48"/>
  <c r="BQ48" i="48"/>
  <c r="BS48" i="48" s="1"/>
  <c r="BO48" i="48"/>
  <c r="BP48" i="48" s="1"/>
  <c r="BN48" i="48"/>
  <c r="BM48" i="48"/>
  <c r="BL48" i="48"/>
  <c r="BK48" i="48"/>
  <c r="BJ48" i="48"/>
  <c r="BI48" i="48"/>
  <c r="BH48" i="48"/>
  <c r="BX47" i="48"/>
  <c r="BW47" i="48"/>
  <c r="BY47" i="48" s="1"/>
  <c r="BT47" i="48"/>
  <c r="BV47" i="48" s="1"/>
  <c r="BR47" i="48"/>
  <c r="BQ47" i="48"/>
  <c r="BS47" i="48" s="1"/>
  <c r="BO47" i="48"/>
  <c r="BN47" i="48"/>
  <c r="BP47" i="48" s="1"/>
  <c r="BL47" i="48"/>
  <c r="BK47" i="48"/>
  <c r="BJ47" i="48"/>
  <c r="BI47" i="48"/>
  <c r="BH47" i="48"/>
  <c r="BY46" i="48"/>
  <c r="BX46" i="48"/>
  <c r="BW46" i="48"/>
  <c r="BV46" i="48"/>
  <c r="BT46" i="48"/>
  <c r="BR46" i="48"/>
  <c r="BQ46" i="48"/>
  <c r="BO46" i="48"/>
  <c r="BN46" i="48"/>
  <c r="BP46" i="48" s="1"/>
  <c r="BL46" i="48"/>
  <c r="BM46" i="48" s="1"/>
  <c r="BK46" i="48"/>
  <c r="BJ46" i="48"/>
  <c r="BI46" i="48"/>
  <c r="BH46" i="48"/>
  <c r="BX45" i="48"/>
  <c r="BW45" i="48"/>
  <c r="BY45" i="48" s="1"/>
  <c r="BT45" i="48"/>
  <c r="BV45" i="48" s="1"/>
  <c r="BS45" i="48"/>
  <c r="BR45" i="48"/>
  <c r="BQ45" i="48"/>
  <c r="BO45" i="48"/>
  <c r="BP45" i="48" s="1"/>
  <c r="BN45" i="48"/>
  <c r="BM45" i="48"/>
  <c r="BL45" i="48"/>
  <c r="BK45" i="48"/>
  <c r="BI45" i="48"/>
  <c r="BH45" i="48"/>
  <c r="BX44" i="48"/>
  <c r="BY44" i="48" s="1"/>
  <c r="BW44" i="48"/>
  <c r="BT44" i="48"/>
  <c r="BV44" i="48" s="1"/>
  <c r="BR44" i="48"/>
  <c r="BQ44" i="48"/>
  <c r="BS44" i="48" s="1"/>
  <c r="BO44" i="48"/>
  <c r="BN44" i="48"/>
  <c r="BP44" i="48" s="1"/>
  <c r="BL44" i="48"/>
  <c r="BM44" i="48" s="1"/>
  <c r="BK44" i="48"/>
  <c r="BI44" i="48"/>
  <c r="BH44" i="48"/>
  <c r="BJ44" i="48" s="1"/>
  <c r="BY43" i="48"/>
  <c r="BX43" i="48"/>
  <c r="BW43" i="48"/>
  <c r="BT43" i="48"/>
  <c r="BS43" i="48"/>
  <c r="BR43" i="48"/>
  <c r="BQ43" i="48"/>
  <c r="BP43" i="48"/>
  <c r="BO43" i="48"/>
  <c r="BN43" i="48"/>
  <c r="BL43" i="48"/>
  <c r="BM43" i="48" s="1"/>
  <c r="BK43" i="48"/>
  <c r="BI43" i="48"/>
  <c r="BH43" i="48"/>
  <c r="BX42" i="48"/>
  <c r="BY42" i="48" s="1"/>
  <c r="BW42" i="48"/>
  <c r="BV42" i="48"/>
  <c r="BT42" i="48"/>
  <c r="BR42" i="48"/>
  <c r="BQ42" i="48"/>
  <c r="BS42" i="48" s="1"/>
  <c r="BO42" i="48"/>
  <c r="BN42" i="48"/>
  <c r="BP42" i="48" s="1"/>
  <c r="BL42" i="48"/>
  <c r="BK42" i="48"/>
  <c r="BM42" i="48" s="1"/>
  <c r="BI42" i="48"/>
  <c r="BH42" i="48"/>
  <c r="BJ42" i="48" s="1"/>
  <c r="BX41" i="48"/>
  <c r="BW41" i="48"/>
  <c r="BY41" i="48" s="1"/>
  <c r="BT41" i="48"/>
  <c r="BS41" i="48"/>
  <c r="BR41" i="48"/>
  <c r="BQ41" i="48"/>
  <c r="BP41" i="48"/>
  <c r="BO41" i="48"/>
  <c r="BN41" i="48"/>
  <c r="BM41" i="48"/>
  <c r="BL41" i="48"/>
  <c r="BK41" i="48"/>
  <c r="BI41" i="48"/>
  <c r="BH41" i="48"/>
  <c r="BJ41" i="48" s="1"/>
  <c r="BX40" i="48"/>
  <c r="BW40" i="48"/>
  <c r="BY40" i="48" s="1"/>
  <c r="BV40" i="48"/>
  <c r="BT40" i="48"/>
  <c r="BR40" i="48"/>
  <c r="BS40" i="48" s="1"/>
  <c r="BQ40" i="48"/>
  <c r="BO40" i="48"/>
  <c r="BN40" i="48"/>
  <c r="BP40" i="48" s="1"/>
  <c r="BM40" i="48"/>
  <c r="BL40" i="48"/>
  <c r="BK40" i="48"/>
  <c r="BI40" i="48"/>
  <c r="BH40" i="48"/>
  <c r="BJ40" i="48" s="1"/>
  <c r="BX39" i="48"/>
  <c r="BW39" i="48"/>
  <c r="BY39" i="48" s="1"/>
  <c r="BT39" i="48"/>
  <c r="BV39" i="48" s="1"/>
  <c r="BR39" i="48"/>
  <c r="BS39" i="48" s="1"/>
  <c r="BQ39" i="48"/>
  <c r="BP39" i="48"/>
  <c r="BO39" i="48"/>
  <c r="BN39" i="48"/>
  <c r="BM39" i="48"/>
  <c r="BL39" i="48"/>
  <c r="BK39" i="48"/>
  <c r="BI39" i="48"/>
  <c r="BH39" i="48"/>
  <c r="BX38" i="48"/>
  <c r="BW38" i="48"/>
  <c r="BY38" i="48" s="1"/>
  <c r="BT38" i="48"/>
  <c r="BV38" i="48" s="1"/>
  <c r="BR38" i="48"/>
  <c r="BS38" i="48" s="1"/>
  <c r="BQ38" i="48"/>
  <c r="BO38" i="48"/>
  <c r="BN38" i="48"/>
  <c r="BP38" i="48" s="1"/>
  <c r="BL38" i="48"/>
  <c r="BK38" i="48"/>
  <c r="BM38" i="48" s="1"/>
  <c r="BJ38" i="48"/>
  <c r="BI38" i="48"/>
  <c r="BH38" i="48"/>
  <c r="BX37" i="48"/>
  <c r="BW37" i="48"/>
  <c r="BY37" i="48" s="1"/>
  <c r="BT37" i="48"/>
  <c r="BV37" i="48" s="1"/>
  <c r="BS37" i="48"/>
  <c r="BR37" i="48"/>
  <c r="BQ37" i="48"/>
  <c r="BO37" i="48"/>
  <c r="BP37" i="48" s="1"/>
  <c r="BN37" i="48"/>
  <c r="BM37" i="48"/>
  <c r="BL37" i="48"/>
  <c r="BK37" i="48"/>
  <c r="BI37" i="48"/>
  <c r="BH37" i="48"/>
  <c r="BX36" i="48"/>
  <c r="BY36" i="48" s="1"/>
  <c r="BW36" i="48"/>
  <c r="BT36" i="48"/>
  <c r="BR36" i="48"/>
  <c r="BQ36" i="48"/>
  <c r="BS36" i="48" s="1"/>
  <c r="BO36" i="48"/>
  <c r="BN36" i="48"/>
  <c r="BP36" i="48" s="1"/>
  <c r="BL36" i="48"/>
  <c r="BK36" i="48"/>
  <c r="BM36" i="48" s="1"/>
  <c r="BI36" i="48"/>
  <c r="BH36" i="48"/>
  <c r="BJ36" i="48" s="1"/>
  <c r="BY35" i="48"/>
  <c r="BX35" i="48"/>
  <c r="BW35" i="48"/>
  <c r="BT35" i="48"/>
  <c r="BS35" i="48"/>
  <c r="BR35" i="48"/>
  <c r="BQ35" i="48"/>
  <c r="BP35" i="48"/>
  <c r="BO35" i="48"/>
  <c r="BN35" i="48"/>
  <c r="BL35" i="48"/>
  <c r="BM35" i="48" s="1"/>
  <c r="BK35" i="48"/>
  <c r="BI35" i="48"/>
  <c r="BH35" i="48"/>
  <c r="BX34" i="48"/>
  <c r="BY34" i="48" s="1"/>
  <c r="BW34" i="48"/>
  <c r="BV34" i="48"/>
  <c r="BT34" i="48"/>
  <c r="BR34" i="48"/>
  <c r="BQ34" i="48"/>
  <c r="BS34" i="48" s="1"/>
  <c r="BO34" i="48"/>
  <c r="BN34" i="48"/>
  <c r="BP34" i="48" s="1"/>
  <c r="BL34" i="48"/>
  <c r="BK34" i="48"/>
  <c r="BM34" i="48" s="1"/>
  <c r="BI34" i="48"/>
  <c r="BH34" i="48"/>
  <c r="BJ34" i="48" s="1"/>
  <c r="BX33" i="48"/>
  <c r="BW33" i="48"/>
  <c r="BY33" i="48" s="1"/>
  <c r="BT33" i="48"/>
  <c r="BS33" i="48"/>
  <c r="BR33" i="48"/>
  <c r="BQ33" i="48"/>
  <c r="BP33" i="48"/>
  <c r="BO33" i="48"/>
  <c r="BN33" i="48"/>
  <c r="BM33" i="48"/>
  <c r="BL33" i="48"/>
  <c r="BK33" i="48"/>
  <c r="BI33" i="48"/>
  <c r="BH33" i="48"/>
  <c r="BJ33" i="48" s="1"/>
  <c r="BX32" i="48"/>
  <c r="BW32" i="48"/>
  <c r="BY32" i="48" s="1"/>
  <c r="BV32" i="48"/>
  <c r="BT32" i="48"/>
  <c r="BR32" i="48"/>
  <c r="BS32" i="48" s="1"/>
  <c r="BQ32" i="48"/>
  <c r="BO32" i="48"/>
  <c r="BN32" i="48"/>
  <c r="BP32" i="48" s="1"/>
  <c r="BM32" i="48"/>
  <c r="BL32" i="48"/>
  <c r="BK32" i="48"/>
  <c r="BI32" i="48"/>
  <c r="BH32" i="48"/>
  <c r="BJ32" i="48" s="1"/>
  <c r="BX31" i="48"/>
  <c r="BW31" i="48"/>
  <c r="BY31" i="48" s="1"/>
  <c r="BT31" i="48"/>
  <c r="BV31" i="48" s="1"/>
  <c r="BR31" i="48"/>
  <c r="BS31" i="48" s="1"/>
  <c r="BQ31" i="48"/>
  <c r="BP31" i="48"/>
  <c r="BO31" i="48"/>
  <c r="BN31" i="48"/>
  <c r="BM31" i="48"/>
  <c r="BL31" i="48"/>
  <c r="BK31" i="48"/>
  <c r="BI31" i="48"/>
  <c r="BH31" i="48"/>
  <c r="BX30" i="48"/>
  <c r="BW30" i="48"/>
  <c r="BY30" i="48" s="1"/>
  <c r="BT30" i="48"/>
  <c r="BV30" i="48" s="1"/>
  <c r="BR30" i="48"/>
  <c r="BS30" i="48" s="1"/>
  <c r="BQ30" i="48"/>
  <c r="BO30" i="48"/>
  <c r="BN30" i="48"/>
  <c r="BP30" i="48" s="1"/>
  <c r="BL30" i="48"/>
  <c r="BK30" i="48"/>
  <c r="BM30" i="48" s="1"/>
  <c r="BJ30" i="48"/>
  <c r="BI30" i="48"/>
  <c r="BH30" i="48"/>
  <c r="BX29" i="48"/>
  <c r="BW29" i="48"/>
  <c r="BY29" i="48" s="1"/>
  <c r="BT29" i="48"/>
  <c r="BV29" i="48" s="1"/>
  <c r="BS29" i="48"/>
  <c r="BR29" i="48"/>
  <c r="BQ29" i="48"/>
  <c r="BO29" i="48"/>
  <c r="BP29" i="48" s="1"/>
  <c r="BN29" i="48"/>
  <c r="BM29" i="48"/>
  <c r="BL29" i="48"/>
  <c r="BK29" i="48"/>
  <c r="BI29" i="48"/>
  <c r="BH29" i="48"/>
  <c r="BX28" i="48"/>
  <c r="BY28" i="48" s="1"/>
  <c r="BW28" i="48"/>
  <c r="BT28" i="48"/>
  <c r="BV28" i="48" s="1"/>
  <c r="BR28" i="48"/>
  <c r="BQ28" i="48"/>
  <c r="BS28" i="48" s="1"/>
  <c r="BO28" i="48"/>
  <c r="BN28" i="48"/>
  <c r="BP28" i="48" s="1"/>
  <c r="BL28" i="48"/>
  <c r="BK28" i="48"/>
  <c r="BM28" i="48" s="1"/>
  <c r="BI28" i="48"/>
  <c r="BH28" i="48"/>
  <c r="BJ28" i="48" s="1"/>
  <c r="BY27" i="48"/>
  <c r="BX27" i="48"/>
  <c r="BW27" i="48"/>
  <c r="BT27" i="48"/>
  <c r="BV27" i="48" s="1"/>
  <c r="BS27" i="48"/>
  <c r="BR27" i="48"/>
  <c r="BQ27" i="48"/>
  <c r="BP27" i="48"/>
  <c r="BO27" i="48"/>
  <c r="BN27" i="48"/>
  <c r="BL27" i="48"/>
  <c r="BM27" i="48" s="1"/>
  <c r="BK27" i="48"/>
  <c r="BI27" i="48"/>
  <c r="BH27" i="48"/>
  <c r="BX26" i="48"/>
  <c r="BY26" i="48" s="1"/>
  <c r="BW26" i="48"/>
  <c r="BV26" i="48"/>
  <c r="BT26" i="48"/>
  <c r="BR26" i="48"/>
  <c r="BQ26" i="48"/>
  <c r="BS26" i="48" s="1"/>
  <c r="BO26" i="48"/>
  <c r="BN26" i="48"/>
  <c r="BP26" i="48" s="1"/>
  <c r="BL26" i="48"/>
  <c r="BK26" i="48"/>
  <c r="BM26" i="48" s="1"/>
  <c r="BI26" i="48"/>
  <c r="BH26" i="48"/>
  <c r="BJ26" i="48" s="1"/>
  <c r="BX25" i="48"/>
  <c r="BW25" i="48"/>
  <c r="BY25" i="48" s="1"/>
  <c r="BT25" i="48"/>
  <c r="BS25" i="48"/>
  <c r="BR25" i="48"/>
  <c r="BQ25" i="48"/>
  <c r="BP25" i="48"/>
  <c r="BO25" i="48"/>
  <c r="BN25" i="48"/>
  <c r="BM25" i="48"/>
  <c r="BL25" i="48"/>
  <c r="BK25" i="48"/>
  <c r="BI25" i="48"/>
  <c r="BH25" i="48"/>
  <c r="BJ25" i="48" s="1"/>
  <c r="BX24" i="48"/>
  <c r="BW24" i="48"/>
  <c r="BY24" i="48" s="1"/>
  <c r="BT24" i="48"/>
  <c r="BR24" i="48"/>
  <c r="BS24" i="48" s="1"/>
  <c r="BQ24" i="48"/>
  <c r="BO24" i="48"/>
  <c r="BN24" i="48"/>
  <c r="BP24" i="48" s="1"/>
  <c r="BM24" i="48"/>
  <c r="BL24" i="48"/>
  <c r="BK24" i="48"/>
  <c r="BI24" i="48"/>
  <c r="BH24" i="48"/>
  <c r="BJ24" i="48" s="1"/>
  <c r="BX23" i="48"/>
  <c r="BW23" i="48"/>
  <c r="BY23" i="48" s="1"/>
  <c r="BT23" i="48"/>
  <c r="BV23" i="48" s="1"/>
  <c r="BR23" i="48"/>
  <c r="BS23" i="48" s="1"/>
  <c r="BQ23" i="48"/>
  <c r="BP23" i="48"/>
  <c r="BO23" i="48"/>
  <c r="BN23" i="48"/>
  <c r="BM23" i="48"/>
  <c r="BL23" i="48"/>
  <c r="BK23" i="48"/>
  <c r="BI23" i="48"/>
  <c r="BH23" i="48"/>
  <c r="BX22" i="48"/>
  <c r="BW22" i="48"/>
  <c r="BY22" i="48" s="1"/>
  <c r="BT22" i="48"/>
  <c r="BV22" i="48" s="1"/>
  <c r="BR22" i="48"/>
  <c r="BS22" i="48" s="1"/>
  <c r="BQ22" i="48"/>
  <c r="BO22" i="48"/>
  <c r="BN22" i="48"/>
  <c r="BP22" i="48" s="1"/>
  <c r="BL22" i="48"/>
  <c r="BK22" i="48"/>
  <c r="BM22" i="48" s="1"/>
  <c r="BJ22" i="48"/>
  <c r="BI22" i="48"/>
  <c r="BH22" i="48"/>
  <c r="BX21" i="48"/>
  <c r="BW21" i="48"/>
  <c r="BY21" i="48" s="1"/>
  <c r="BT21" i="48"/>
  <c r="BV21" i="48" s="1"/>
  <c r="BS21" i="48"/>
  <c r="BR21" i="48"/>
  <c r="BQ21" i="48"/>
  <c r="BO21" i="48"/>
  <c r="BP21" i="48" s="1"/>
  <c r="BN21" i="48"/>
  <c r="BM21" i="48"/>
  <c r="BL21" i="48"/>
  <c r="BK21" i="48"/>
  <c r="BI21" i="48"/>
  <c r="BH21" i="48"/>
  <c r="BX20" i="48"/>
  <c r="BY20" i="48" s="1"/>
  <c r="BW20" i="48"/>
  <c r="BT20" i="48"/>
  <c r="BV20" i="48" s="1"/>
  <c r="BR20" i="48"/>
  <c r="BQ20" i="48"/>
  <c r="BS20" i="48" s="1"/>
  <c r="BO20" i="48"/>
  <c r="BN20" i="48"/>
  <c r="BP20" i="48" s="1"/>
  <c r="BL20" i="48"/>
  <c r="BK20" i="48"/>
  <c r="BM20" i="48" s="1"/>
  <c r="BI20" i="48"/>
  <c r="BH20" i="48"/>
  <c r="BJ20" i="48" s="1"/>
  <c r="BY19" i="48"/>
  <c r="BX19" i="48"/>
  <c r="BW19" i="48"/>
  <c r="BT19" i="48"/>
  <c r="BV19" i="48" s="1"/>
  <c r="BS19" i="48"/>
  <c r="BR19" i="48"/>
  <c r="BQ19" i="48"/>
  <c r="BP19" i="48"/>
  <c r="BO19" i="48"/>
  <c r="BN19" i="48"/>
  <c r="BL19" i="48"/>
  <c r="BM19" i="48" s="1"/>
  <c r="BK19" i="48"/>
  <c r="BJ19" i="48"/>
  <c r="BI19" i="48"/>
  <c r="BH19" i="48"/>
  <c r="BY18" i="48"/>
  <c r="BX18" i="48"/>
  <c r="BW18" i="48"/>
  <c r="BV18" i="48"/>
  <c r="BT18" i="48"/>
  <c r="BR18" i="48"/>
  <c r="BS18" i="48" s="1"/>
  <c r="BQ18" i="48"/>
  <c r="BP18" i="48"/>
  <c r="BO18" i="48"/>
  <c r="BN18" i="48"/>
  <c r="BM18" i="48"/>
  <c r="BL18" i="48"/>
  <c r="BK18" i="48"/>
  <c r="BJ18" i="48"/>
  <c r="BI18" i="48"/>
  <c r="BH18" i="48"/>
  <c r="BX17" i="48"/>
  <c r="BY17" i="48" s="1"/>
  <c r="BW17" i="48"/>
  <c r="BV17" i="48"/>
  <c r="BT17" i="48"/>
  <c r="BS17" i="48"/>
  <c r="BR17" i="48"/>
  <c r="BQ17" i="48"/>
  <c r="BP17" i="48"/>
  <c r="BO17" i="48"/>
  <c r="BN17" i="48"/>
  <c r="BL17" i="48"/>
  <c r="BM17" i="48" s="1"/>
  <c r="BK17" i="48"/>
  <c r="BJ17" i="48"/>
  <c r="BI17" i="48"/>
  <c r="BH17" i="48"/>
  <c r="BX16" i="48"/>
  <c r="BW16" i="48"/>
  <c r="BT16" i="48"/>
  <c r="BR16" i="48"/>
  <c r="BQ16" i="48"/>
  <c r="BO16" i="48"/>
  <c r="BN16" i="48"/>
  <c r="BL16" i="48"/>
  <c r="BK16" i="48"/>
  <c r="BI16" i="48"/>
  <c r="BH16" i="48"/>
  <c r="BX15" i="48"/>
  <c r="BW15" i="48"/>
  <c r="BT15" i="48"/>
  <c r="BV15" i="48" s="1"/>
  <c r="BR15" i="48"/>
  <c r="BQ15" i="48"/>
  <c r="BO15" i="48"/>
  <c r="BN15" i="48"/>
  <c r="BL15" i="48"/>
  <c r="BK15" i="48"/>
  <c r="BI15" i="48"/>
  <c r="BH15" i="48"/>
  <c r="BJ15" i="48" s="1"/>
  <c r="BX14" i="48"/>
  <c r="BW14" i="48"/>
  <c r="BT14" i="48"/>
  <c r="BV14" i="48" s="1"/>
  <c r="BR14" i="48"/>
  <c r="BQ14" i="48"/>
  <c r="BO14" i="48"/>
  <c r="BP14" i="48" s="1"/>
  <c r="BN14" i="48"/>
  <c r="BL14" i="48"/>
  <c r="BM14" i="48" s="1"/>
  <c r="BK14" i="48"/>
  <c r="BI14" i="48"/>
  <c r="BH14" i="48"/>
  <c r="BX13" i="48"/>
  <c r="BW13" i="48"/>
  <c r="BT13" i="48"/>
  <c r="BV13" i="48" s="1"/>
  <c r="BR13" i="48"/>
  <c r="BQ13" i="48"/>
  <c r="BO13" i="48"/>
  <c r="BP13" i="48" s="1"/>
  <c r="BN13" i="48"/>
  <c r="BL13" i="48"/>
  <c r="BM13" i="48" s="1"/>
  <c r="BK13" i="48"/>
  <c r="BI13" i="48"/>
  <c r="BH13" i="48"/>
  <c r="BX12" i="48"/>
  <c r="BY12" i="48" s="1"/>
  <c r="BW12" i="48"/>
  <c r="BT12" i="48"/>
  <c r="BR12" i="48"/>
  <c r="BQ12" i="48"/>
  <c r="BO12" i="48"/>
  <c r="BN12" i="48"/>
  <c r="BP12" i="48" s="1"/>
  <c r="BL12" i="48"/>
  <c r="BK12" i="48"/>
  <c r="BM12" i="48" s="1"/>
  <c r="BI12" i="48"/>
  <c r="BH12" i="48"/>
  <c r="BX11" i="48"/>
  <c r="BW11" i="48"/>
  <c r="BT11" i="48"/>
  <c r="BV11" i="48" s="1"/>
  <c r="BR11" i="48"/>
  <c r="BQ11" i="48"/>
  <c r="BO11" i="48"/>
  <c r="BN11" i="48"/>
  <c r="BL11" i="48"/>
  <c r="BK11" i="48"/>
  <c r="BJ11" i="48"/>
  <c r="BI11" i="48"/>
  <c r="BH11" i="48"/>
  <c r="BX10" i="48"/>
  <c r="BW10" i="48"/>
  <c r="BT10" i="48"/>
  <c r="BV10" i="48" s="1"/>
  <c r="BR10" i="48"/>
  <c r="BQ10" i="48"/>
  <c r="BO10" i="48"/>
  <c r="BN10" i="48"/>
  <c r="BP10" i="48" s="1"/>
  <c r="BL10" i="48"/>
  <c r="BK10" i="48"/>
  <c r="BI10" i="48"/>
  <c r="BH10" i="48"/>
  <c r="BJ10" i="48" s="1"/>
  <c r="BX9" i="48"/>
  <c r="BW9" i="48"/>
  <c r="BT9" i="48"/>
  <c r="BV9" i="48" s="1"/>
  <c r="BR9" i="48"/>
  <c r="BQ9" i="48"/>
  <c r="BO9" i="48"/>
  <c r="BN9" i="48"/>
  <c r="BP9" i="48" s="1"/>
  <c r="BL9" i="48"/>
  <c r="BM9" i="48" s="1"/>
  <c r="BK9" i="48"/>
  <c r="BI9" i="48"/>
  <c r="BJ9" i="48" s="1"/>
  <c r="BH9" i="48"/>
  <c r="BX8" i="48"/>
  <c r="BW8" i="48"/>
  <c r="BY8" i="48" s="1"/>
  <c r="BT8" i="48"/>
  <c r="BR8" i="48"/>
  <c r="BQ8" i="48"/>
  <c r="BO8" i="48"/>
  <c r="BN8" i="48"/>
  <c r="BL8" i="48"/>
  <c r="BM8" i="48" s="1"/>
  <c r="BK8" i="48"/>
  <c r="BI8" i="48"/>
  <c r="BH8" i="48"/>
  <c r="BX7" i="48"/>
  <c r="BW7" i="48"/>
  <c r="BT7" i="48"/>
  <c r="BV7" i="48" s="1"/>
  <c r="BR7" i="48"/>
  <c r="BQ7" i="48"/>
  <c r="BS7" i="48" s="1"/>
  <c r="BO7" i="48"/>
  <c r="BN7" i="48"/>
  <c r="BL7" i="48"/>
  <c r="BK7" i="48"/>
  <c r="BI7" i="48"/>
  <c r="BH7" i="48"/>
  <c r="BJ7" i="48" s="1"/>
  <c r="BX6" i="48"/>
  <c r="BW6" i="48"/>
  <c r="BY6" i="48" s="1"/>
  <c r="BT6" i="48"/>
  <c r="BV6" i="48" s="1"/>
  <c r="BR6" i="48"/>
  <c r="BQ6" i="48"/>
  <c r="BO6" i="48"/>
  <c r="BN6" i="48"/>
  <c r="BL6" i="48"/>
  <c r="BK6" i="48"/>
  <c r="BM6" i="48" s="1"/>
  <c r="BI6" i="48"/>
  <c r="BH6" i="48"/>
  <c r="BX5" i="48"/>
  <c r="BY5" i="48" s="1"/>
  <c r="BW5" i="48"/>
  <c r="BT5" i="48"/>
  <c r="BV5" i="48" s="1"/>
  <c r="BR5" i="48"/>
  <c r="BQ5" i="48"/>
  <c r="BS5" i="48" s="1"/>
  <c r="BO5" i="48"/>
  <c r="BN5" i="48"/>
  <c r="BP5" i="48" s="1"/>
  <c r="BL5" i="48"/>
  <c r="BK5" i="48"/>
  <c r="BI5" i="48"/>
  <c r="BH5" i="48"/>
  <c r="BJ5" i="48" s="1"/>
  <c r="BX4" i="48"/>
  <c r="BW4" i="48"/>
  <c r="BT4" i="48"/>
  <c r="BR4" i="48"/>
  <c r="BQ4" i="48"/>
  <c r="BO4" i="48"/>
  <c r="BN4" i="48"/>
  <c r="BL4" i="48"/>
  <c r="BK4" i="48"/>
  <c r="BI4" i="48"/>
  <c r="BH4" i="48"/>
  <c r="BM5" i="48" l="1"/>
  <c r="BJ6" i="48"/>
  <c r="BJ13" i="48"/>
  <c r="BJ12" i="48"/>
  <c r="BP6" i="48"/>
  <c r="BP7" i="48"/>
  <c r="BP8" i="48"/>
  <c r="BM10" i="48"/>
  <c r="BS9" i="48"/>
  <c r="BS13" i="48"/>
  <c r="BV8" i="48"/>
  <c r="BS10" i="48"/>
  <c r="BS11" i="48"/>
  <c r="BY7" i="48"/>
  <c r="BJ8" i="48"/>
  <c r="BY10" i="48"/>
  <c r="BM16" i="48"/>
  <c r="BP15" i="48"/>
  <c r="BY16" i="48"/>
  <c r="BP16" i="48"/>
  <c r="BJ16" i="48"/>
  <c r="BV16" i="48"/>
  <c r="BY14" i="48"/>
  <c r="BS15" i="48"/>
  <c r="BJ14" i="48"/>
  <c r="BP11" i="48"/>
  <c r="BS16" i="48"/>
  <c r="BY15" i="48"/>
  <c r="BY13" i="48"/>
  <c r="BV12" i="48"/>
  <c r="BS14" i="48"/>
  <c r="BS12" i="48"/>
  <c r="BM15" i="48"/>
  <c r="BS8" i="48"/>
  <c r="BM11" i="48"/>
  <c r="BY11" i="48"/>
  <c r="BY9" i="48"/>
  <c r="BM7" i="48"/>
  <c r="BS6" i="48"/>
  <c r="BV156" i="48"/>
  <c r="BV278" i="48"/>
  <c r="BV284" i="48"/>
  <c r="BV286" i="48"/>
  <c r="BV288" i="48"/>
  <c r="BV328" i="48"/>
  <c r="BV386" i="48"/>
  <c r="BV434" i="48"/>
  <c r="BV435" i="48"/>
  <c r="BV60" i="48"/>
  <c r="BV396" i="48"/>
  <c r="BV300" i="48"/>
  <c r="BV480" i="48"/>
  <c r="BV492" i="48"/>
  <c r="BV494" i="48"/>
  <c r="BV272" i="48"/>
  <c r="BV302" i="48"/>
  <c r="BV304" i="48"/>
  <c r="BV311" i="48"/>
  <c r="BV335" i="48"/>
  <c r="BV346" i="48"/>
  <c r="BV419" i="48"/>
  <c r="BV476" i="48"/>
  <c r="BV478" i="48"/>
  <c r="BV482" i="48"/>
  <c r="BV484" i="48"/>
  <c r="BV488" i="48"/>
  <c r="BV489" i="48"/>
  <c r="BV490" i="48"/>
  <c r="BV312" i="48"/>
  <c r="BV336" i="48"/>
  <c r="BV348" i="48"/>
  <c r="BV468" i="48"/>
  <c r="BV36" i="48"/>
  <c r="BV456" i="48"/>
  <c r="BV360" i="48"/>
  <c r="BV408" i="48"/>
  <c r="BV324" i="48"/>
  <c r="BV432" i="48"/>
  <c r="BJ23" i="48"/>
  <c r="BJ31" i="48"/>
  <c r="BJ39" i="48"/>
  <c r="BM53" i="48"/>
  <c r="BJ58" i="48"/>
  <c r="BM61" i="48"/>
  <c r="BJ66" i="48"/>
  <c r="BM69" i="48"/>
  <c r="BJ74" i="48"/>
  <c r="BM77" i="48"/>
  <c r="BY80" i="48"/>
  <c r="BJ21" i="48"/>
  <c r="BJ29" i="48"/>
  <c r="BJ37" i="48"/>
  <c r="BJ45" i="48"/>
  <c r="BS46" i="48"/>
  <c r="BM85" i="48"/>
  <c r="BV35" i="48"/>
  <c r="BV43" i="48"/>
  <c r="BP54" i="48"/>
  <c r="BY59" i="48"/>
  <c r="BP62" i="48"/>
  <c r="BY67" i="48"/>
  <c r="BP70" i="48"/>
  <c r="BY88" i="48"/>
  <c r="BJ27" i="48"/>
  <c r="BJ35" i="48"/>
  <c r="BJ43" i="48"/>
  <c r="BV49" i="48"/>
  <c r="BM93" i="48"/>
  <c r="BV25" i="48"/>
  <c r="BV33" i="48"/>
  <c r="BV41" i="48"/>
  <c r="BY49" i="48"/>
  <c r="BM52" i="48"/>
  <c r="BV57" i="48"/>
  <c r="BV65" i="48"/>
  <c r="BV73" i="48"/>
  <c r="BV78" i="48"/>
  <c r="BJ83" i="48"/>
  <c r="BY96" i="48"/>
  <c r="BY61" i="48"/>
  <c r="BY69" i="48"/>
  <c r="BY77" i="48"/>
  <c r="BY85" i="48"/>
  <c r="BY93" i="48"/>
  <c r="BY101" i="48"/>
  <c r="BY109" i="48"/>
  <c r="BY117" i="48"/>
  <c r="BY125" i="48"/>
  <c r="BY133" i="48"/>
  <c r="BY141" i="48"/>
  <c r="BS50" i="48"/>
  <c r="BS58" i="48"/>
  <c r="BS66" i="48"/>
  <c r="BS74" i="48"/>
  <c r="BS82" i="48"/>
  <c r="BS90" i="48"/>
  <c r="BS98" i="48"/>
  <c r="BS106" i="48"/>
  <c r="BS114" i="48"/>
  <c r="BS122" i="48"/>
  <c r="BS130" i="48"/>
  <c r="BS138" i="48"/>
  <c r="BM57" i="48"/>
  <c r="BM65" i="48"/>
  <c r="BM73" i="48"/>
  <c r="BM81" i="48"/>
  <c r="BM89" i="48"/>
  <c r="BM97" i="48"/>
  <c r="BM105" i="48"/>
  <c r="BM113" i="48"/>
  <c r="BM121" i="48"/>
  <c r="BM129" i="48"/>
  <c r="BM137" i="48"/>
  <c r="BY149" i="48"/>
  <c r="BY157" i="48"/>
  <c r="BY165" i="48"/>
  <c r="BM47" i="48"/>
  <c r="BM55" i="48"/>
  <c r="BM63" i="48"/>
  <c r="BM71" i="48"/>
  <c r="BM79" i="48"/>
  <c r="BM87" i="48"/>
  <c r="BM95" i="48"/>
  <c r="BM103" i="48"/>
  <c r="BM111" i="48"/>
  <c r="BM119" i="48"/>
  <c r="BM127" i="48"/>
  <c r="BM135" i="48"/>
  <c r="BS177" i="48"/>
  <c r="BY181" i="48"/>
  <c r="BV150" i="48"/>
  <c r="BV158" i="48"/>
  <c r="BV166" i="48"/>
  <c r="BV174" i="48"/>
  <c r="BJ156" i="48"/>
  <c r="BJ164" i="48"/>
  <c r="BJ172" i="48"/>
  <c r="BV206" i="48"/>
  <c r="BJ154" i="48"/>
  <c r="BJ162" i="48"/>
  <c r="BJ170" i="48"/>
  <c r="BV152" i="48"/>
  <c r="BV160" i="48"/>
  <c r="BV168" i="48"/>
  <c r="BV198" i="48"/>
  <c r="BP203" i="48"/>
  <c r="BP211" i="48"/>
  <c r="BM254" i="48"/>
  <c r="BM266" i="48"/>
  <c r="BP288" i="48"/>
  <c r="BJ313" i="48"/>
  <c r="BJ401" i="48"/>
  <c r="BV200" i="48"/>
  <c r="BV208" i="48"/>
  <c r="BM246" i="48"/>
  <c r="BM258" i="48"/>
  <c r="BJ200" i="48"/>
  <c r="BJ208" i="48"/>
  <c r="BJ216" i="48"/>
  <c r="BY239" i="48"/>
  <c r="BV241" i="48"/>
  <c r="BP215" i="48"/>
  <c r="BP245" i="48"/>
  <c r="BJ249" i="48"/>
  <c r="BP257" i="48"/>
  <c r="BJ251" i="48"/>
  <c r="BJ263" i="48"/>
  <c r="BS268" i="48"/>
  <c r="BJ308" i="48"/>
  <c r="BV196" i="48"/>
  <c r="BV204" i="48"/>
  <c r="BV212" i="48"/>
  <c r="BY243" i="48"/>
  <c r="BP249" i="48"/>
  <c r="BJ253" i="48"/>
  <c r="BP261" i="48"/>
  <c r="BM289" i="48"/>
  <c r="BY313" i="48"/>
  <c r="BY238" i="48"/>
  <c r="BV244" i="48"/>
  <c r="BS245" i="48"/>
  <c r="BV248" i="48"/>
  <c r="BS249" i="48"/>
  <c r="BV252" i="48"/>
  <c r="BS253" i="48"/>
  <c r="BV256" i="48"/>
  <c r="BS257" i="48"/>
  <c r="BV260" i="48"/>
  <c r="BS261" i="48"/>
  <c r="BV264" i="48"/>
  <c r="BS265" i="48"/>
  <c r="BJ295" i="48"/>
  <c r="BP307" i="48"/>
  <c r="BS311" i="48"/>
  <c r="BM400" i="48"/>
  <c r="BM244" i="48"/>
  <c r="BP247" i="48"/>
  <c r="BM248" i="48"/>
  <c r="BP251" i="48"/>
  <c r="BM252" i="48"/>
  <c r="BP255" i="48"/>
  <c r="BM256" i="48"/>
  <c r="BP259" i="48"/>
  <c r="BM260" i="48"/>
  <c r="BP263" i="48"/>
  <c r="BM264" i="48"/>
  <c r="BY268" i="48"/>
  <c r="BP270" i="48"/>
  <c r="BM286" i="48"/>
  <c r="BM305" i="48"/>
  <c r="BY310" i="48"/>
  <c r="BM318" i="48"/>
  <c r="BS327" i="48"/>
  <c r="BV382" i="48"/>
  <c r="BY242" i="48"/>
  <c r="BV246" i="48"/>
  <c r="BS247" i="48"/>
  <c r="BV250" i="48"/>
  <c r="BS251" i="48"/>
  <c r="BV254" i="48"/>
  <c r="BS255" i="48"/>
  <c r="BV258" i="48"/>
  <c r="BS259" i="48"/>
  <c r="BV262" i="48"/>
  <c r="BS263" i="48"/>
  <c r="BV266" i="48"/>
  <c r="BS270" i="48"/>
  <c r="BY272" i="48"/>
  <c r="BS277" i="48"/>
  <c r="BP291" i="48"/>
  <c r="BS295" i="48"/>
  <c r="BJ311" i="48"/>
  <c r="BV327" i="48"/>
  <c r="BM242" i="48"/>
  <c r="BP278" i="48"/>
  <c r="BM297" i="48"/>
  <c r="BY302" i="48"/>
  <c r="BM310" i="48"/>
  <c r="BY321" i="48"/>
  <c r="BY240" i="48"/>
  <c r="BM272" i="48"/>
  <c r="BY276" i="48"/>
  <c r="BP283" i="48"/>
  <c r="BS287" i="48"/>
  <c r="BJ303" i="48"/>
  <c r="BP315" i="48"/>
  <c r="BS319" i="48"/>
  <c r="BJ332" i="48"/>
  <c r="BJ374" i="48"/>
  <c r="BS267" i="48"/>
  <c r="BS275" i="48"/>
  <c r="BS283" i="48"/>
  <c r="BS291" i="48"/>
  <c r="BS299" i="48"/>
  <c r="BS307" i="48"/>
  <c r="BS315" i="48"/>
  <c r="BS323" i="48"/>
  <c r="BS331" i="48"/>
  <c r="BY371" i="48"/>
  <c r="BV372" i="48"/>
  <c r="BS273" i="48"/>
  <c r="BS281" i="48"/>
  <c r="BS289" i="48"/>
  <c r="BS297" i="48"/>
  <c r="BS305" i="48"/>
  <c r="BS313" i="48"/>
  <c r="BS321" i="48"/>
  <c r="BS329" i="48"/>
  <c r="BP376" i="48"/>
  <c r="BJ384" i="48"/>
  <c r="BJ385" i="48"/>
  <c r="BM404" i="48"/>
  <c r="BM280" i="48"/>
  <c r="BM288" i="48"/>
  <c r="BM296" i="48"/>
  <c r="BM304" i="48"/>
  <c r="BM312" i="48"/>
  <c r="BM320" i="48"/>
  <c r="BM328" i="48"/>
  <c r="BV369" i="48"/>
  <c r="BS370" i="48"/>
  <c r="BM372" i="48"/>
  <c r="BM384" i="48"/>
  <c r="BS416" i="48"/>
  <c r="BS432" i="48"/>
  <c r="BY370" i="48"/>
  <c r="BY378" i="48"/>
  <c r="BY410" i="48"/>
  <c r="BV411" i="48"/>
  <c r="BY420" i="48"/>
  <c r="BV426" i="48"/>
  <c r="BP430" i="48"/>
  <c r="BY376" i="48"/>
  <c r="BM382" i="48"/>
  <c r="BJ383" i="48"/>
  <c r="BM386" i="48"/>
  <c r="BJ387" i="48"/>
  <c r="BM390" i="48"/>
  <c r="BJ391" i="48"/>
  <c r="BM394" i="48"/>
  <c r="BJ395" i="48"/>
  <c r="BM398" i="48"/>
  <c r="BJ399" i="48"/>
  <c r="BM402" i="48"/>
  <c r="BM406" i="48"/>
  <c r="BM410" i="48"/>
  <c r="BS413" i="48"/>
  <c r="BJ416" i="48"/>
  <c r="BS429" i="48"/>
  <c r="BJ432" i="48"/>
  <c r="BM376" i="48"/>
  <c r="BS424" i="48"/>
  <c r="BY374" i="48"/>
  <c r="BV418" i="48"/>
  <c r="BY428" i="48"/>
  <c r="BV477" i="48"/>
  <c r="BS373" i="48"/>
  <c r="BY413" i="48"/>
  <c r="BY418" i="48"/>
  <c r="BP422" i="48"/>
  <c r="BY429" i="48"/>
  <c r="BY434" i="48"/>
  <c r="BY416" i="48"/>
  <c r="BY424" i="48"/>
  <c r="BY432" i="48"/>
  <c r="BY440" i="48"/>
  <c r="BV453" i="48"/>
  <c r="BV461" i="48"/>
  <c r="BV469" i="48"/>
  <c r="BJ476" i="48"/>
  <c r="BS415" i="48"/>
  <c r="BS423" i="48"/>
  <c r="BS431" i="48"/>
  <c r="BS439" i="48"/>
  <c r="BS448" i="48"/>
  <c r="BS456" i="48"/>
  <c r="BM414" i="48"/>
  <c r="BM422" i="48"/>
  <c r="BM430" i="48"/>
  <c r="BM438" i="48"/>
  <c r="BS474" i="48"/>
  <c r="BS437" i="48"/>
  <c r="BY447" i="48"/>
  <c r="BS450" i="48"/>
  <c r="BY455" i="48"/>
  <c r="BS458" i="48"/>
  <c r="BY463" i="48"/>
  <c r="BS466" i="48"/>
  <c r="BY471" i="48"/>
  <c r="BV473" i="48"/>
  <c r="BJ480" i="48"/>
  <c r="BS494" i="48"/>
  <c r="BJ500" i="48"/>
  <c r="BY436" i="48"/>
  <c r="BV449" i="48"/>
  <c r="BV457" i="48"/>
  <c r="BV465" i="48"/>
  <c r="BV493" i="48"/>
  <c r="BS411" i="48"/>
  <c r="BS419" i="48"/>
  <c r="BS427" i="48"/>
  <c r="BS435" i="48"/>
  <c r="BS452" i="48"/>
  <c r="BV485" i="48"/>
  <c r="BJ492" i="48"/>
  <c r="BJ449" i="48"/>
  <c r="BJ453" i="48"/>
  <c r="BJ457" i="48"/>
  <c r="BJ461" i="48"/>
  <c r="BJ465" i="48"/>
  <c r="BJ469" i="48"/>
  <c r="BJ473" i="48"/>
  <c r="BJ477" i="48"/>
  <c r="BJ481" i="48"/>
  <c r="BJ485" i="48"/>
  <c r="BJ489" i="48"/>
  <c r="BJ493" i="48"/>
  <c r="BJ497" i="48"/>
  <c r="BJ501" i="48"/>
  <c r="BP456" i="48"/>
  <c r="BP460" i="48"/>
  <c r="BP464" i="48"/>
  <c r="BP468" i="48"/>
  <c r="BP472" i="48"/>
  <c r="BP476" i="48"/>
  <c r="BP480" i="48"/>
  <c r="BP484" i="48"/>
  <c r="BP488" i="48"/>
  <c r="BP492" i="48"/>
  <c r="BP496" i="48"/>
  <c r="BP500" i="48"/>
  <c r="BV447" i="48"/>
  <c r="BV451" i="48"/>
  <c r="BV455" i="48"/>
  <c r="BV459" i="48"/>
  <c r="BV463" i="48"/>
  <c r="BV467" i="48"/>
  <c r="BV471" i="48"/>
  <c r="BV475" i="48"/>
  <c r="BV479" i="48"/>
  <c r="BV483" i="48"/>
  <c r="BV487" i="48"/>
  <c r="BV491" i="48"/>
  <c r="BV495" i="48"/>
  <c r="BV499" i="48"/>
  <c r="BV503" i="48"/>
  <c r="BJ451" i="48"/>
  <c r="BJ455" i="48"/>
  <c r="BJ459" i="48"/>
  <c r="BJ463" i="48"/>
  <c r="BJ467" i="48"/>
  <c r="BJ471" i="48"/>
  <c r="BJ475" i="48"/>
  <c r="BJ479" i="48"/>
  <c r="BJ483" i="48"/>
  <c r="BJ487" i="48"/>
  <c r="BJ491" i="48"/>
  <c r="BJ495" i="48"/>
  <c r="BJ499" i="48"/>
  <c r="BJ503" i="48"/>
  <c r="BP450" i="48"/>
  <c r="BP454" i="48"/>
  <c r="BP458" i="48"/>
  <c r="BP462" i="48"/>
  <c r="BP466" i="48"/>
  <c r="BP470" i="48"/>
  <c r="BP474" i="48"/>
  <c r="BP478" i="48"/>
  <c r="BP482" i="48"/>
  <c r="BP486" i="48"/>
  <c r="BP490" i="48"/>
  <c r="BP494" i="48"/>
  <c r="BP498" i="48"/>
  <c r="BP502" i="48"/>
  <c r="CL503" i="48"/>
  <c r="CK503" i="48"/>
  <c r="CI503" i="48"/>
  <c r="CD503" i="48"/>
  <c r="CC503" i="48"/>
  <c r="CA503" i="48"/>
  <c r="CB503" i="48" s="1"/>
  <c r="BZ503" i="48"/>
  <c r="E503" i="48"/>
  <c r="CO503" i="48" s="1"/>
  <c r="D503" i="48"/>
  <c r="CN503" i="48" s="1"/>
  <c r="C503" i="48"/>
  <c r="B503" i="48"/>
  <c r="A503" i="48"/>
  <c r="CL502" i="48"/>
  <c r="CK502" i="48"/>
  <c r="CI502" i="48"/>
  <c r="CD502" i="48"/>
  <c r="CC502" i="48"/>
  <c r="CE502" i="48" s="1"/>
  <c r="CA502" i="48"/>
  <c r="BZ502" i="48"/>
  <c r="CF502" i="48"/>
  <c r="E502" i="48"/>
  <c r="CO502" i="48" s="1"/>
  <c r="D502" i="48"/>
  <c r="CN502" i="48" s="1"/>
  <c r="C502" i="48"/>
  <c r="B502" i="48"/>
  <c r="A502" i="48"/>
  <c r="CL501" i="48"/>
  <c r="CK501" i="48"/>
  <c r="CI501" i="48"/>
  <c r="CD501" i="48"/>
  <c r="CE501" i="48" s="1"/>
  <c r="CC501" i="48"/>
  <c r="CA501" i="48"/>
  <c r="BZ501" i="48"/>
  <c r="E501" i="48"/>
  <c r="CO501" i="48" s="1"/>
  <c r="D501" i="48"/>
  <c r="CN501" i="48" s="1"/>
  <c r="C501" i="48"/>
  <c r="B501" i="48"/>
  <c r="A501" i="48"/>
  <c r="CL500" i="48"/>
  <c r="CK500" i="48"/>
  <c r="CI500" i="48"/>
  <c r="CD500" i="48"/>
  <c r="CC500" i="48"/>
  <c r="CA500" i="48"/>
  <c r="BZ500" i="48"/>
  <c r="E500" i="48"/>
  <c r="CO500" i="48" s="1"/>
  <c r="CQ500" i="48" s="1"/>
  <c r="D500" i="48"/>
  <c r="CN500" i="48" s="1"/>
  <c r="C500" i="48"/>
  <c r="B500" i="48"/>
  <c r="A500" i="48"/>
  <c r="CL499" i="48"/>
  <c r="CK499" i="48"/>
  <c r="CI499" i="48"/>
  <c r="CD499" i="48"/>
  <c r="CC499" i="48"/>
  <c r="CA499" i="48"/>
  <c r="BZ499" i="48"/>
  <c r="E499" i="48"/>
  <c r="CO499" i="48" s="1"/>
  <c r="D499" i="48"/>
  <c r="CN499" i="48" s="1"/>
  <c r="C499" i="48"/>
  <c r="B499" i="48"/>
  <c r="A499" i="48"/>
  <c r="CL498" i="48"/>
  <c r="CK498" i="48"/>
  <c r="CI498" i="48"/>
  <c r="CE498" i="48"/>
  <c r="CD498" i="48"/>
  <c r="CC498" i="48"/>
  <c r="CA498" i="48"/>
  <c r="CB498" i="48" s="1"/>
  <c r="BZ498" i="48"/>
  <c r="CF498" i="48"/>
  <c r="E498" i="48"/>
  <c r="CO498" i="48" s="1"/>
  <c r="D498" i="48"/>
  <c r="CN498" i="48" s="1"/>
  <c r="C498" i="48"/>
  <c r="B498" i="48"/>
  <c r="A498" i="48"/>
  <c r="CL497" i="48"/>
  <c r="CK497" i="48"/>
  <c r="CI497" i="48"/>
  <c r="CD497" i="48"/>
  <c r="CC497" i="48"/>
  <c r="CA497" i="48"/>
  <c r="CB497" i="48" s="1"/>
  <c r="BZ497" i="48"/>
  <c r="E497" i="48"/>
  <c r="CO497" i="48" s="1"/>
  <c r="D497" i="48"/>
  <c r="CN497" i="48" s="1"/>
  <c r="C497" i="48"/>
  <c r="B497" i="48"/>
  <c r="A497" i="48"/>
  <c r="CL496" i="48"/>
  <c r="CK496" i="48"/>
  <c r="CI496" i="48"/>
  <c r="CD496" i="48"/>
  <c r="CC496" i="48"/>
  <c r="CA496" i="48"/>
  <c r="BZ496" i="48"/>
  <c r="E496" i="48"/>
  <c r="CO496" i="48" s="1"/>
  <c r="CQ496" i="48" s="1"/>
  <c r="D496" i="48"/>
  <c r="CN496" i="48" s="1"/>
  <c r="C496" i="48"/>
  <c r="B496" i="48"/>
  <c r="A496" i="48"/>
  <c r="CL495" i="48"/>
  <c r="CK495" i="48"/>
  <c r="CI495" i="48"/>
  <c r="CD495" i="48"/>
  <c r="CC495" i="48"/>
  <c r="CE495" i="48" s="1"/>
  <c r="CA495" i="48"/>
  <c r="BZ495" i="48"/>
  <c r="CB495" i="48" s="1"/>
  <c r="E495" i="48"/>
  <c r="CO495" i="48" s="1"/>
  <c r="D495" i="48"/>
  <c r="CN495" i="48" s="1"/>
  <c r="C495" i="48"/>
  <c r="B495" i="48"/>
  <c r="A495" i="48"/>
  <c r="CL494" i="48"/>
  <c r="CK494" i="48"/>
  <c r="CI494" i="48"/>
  <c r="CD494" i="48"/>
  <c r="CC494" i="48"/>
  <c r="CA494" i="48"/>
  <c r="BZ494" i="48"/>
  <c r="E494" i="48"/>
  <c r="CO494" i="48" s="1"/>
  <c r="D494" i="48"/>
  <c r="CN494" i="48" s="1"/>
  <c r="C494" i="48"/>
  <c r="B494" i="48"/>
  <c r="A494" i="48"/>
  <c r="CL493" i="48"/>
  <c r="CK493" i="48"/>
  <c r="CI493" i="48"/>
  <c r="CD493" i="48"/>
  <c r="CC493" i="48"/>
  <c r="CA493" i="48"/>
  <c r="BZ493" i="48"/>
  <c r="CF493" i="48"/>
  <c r="E493" i="48"/>
  <c r="CO493" i="48" s="1"/>
  <c r="D493" i="48"/>
  <c r="CN493" i="48" s="1"/>
  <c r="C493" i="48"/>
  <c r="B493" i="48"/>
  <c r="A493" i="48"/>
  <c r="CL492" i="48"/>
  <c r="CK492" i="48"/>
  <c r="CI492" i="48"/>
  <c r="CD492" i="48"/>
  <c r="CC492" i="48"/>
  <c r="CA492" i="48"/>
  <c r="BZ492" i="48"/>
  <c r="E492" i="48"/>
  <c r="CO492" i="48" s="1"/>
  <c r="CQ492" i="48" s="1"/>
  <c r="D492" i="48"/>
  <c r="CN492" i="48" s="1"/>
  <c r="C492" i="48"/>
  <c r="B492" i="48"/>
  <c r="A492" i="48"/>
  <c r="CL491" i="48"/>
  <c r="CK491" i="48"/>
  <c r="CI491" i="48"/>
  <c r="CD491" i="48"/>
  <c r="CC491" i="48"/>
  <c r="CF491" i="48" s="1"/>
  <c r="CB491" i="48"/>
  <c r="CA491" i="48"/>
  <c r="BZ491" i="48"/>
  <c r="E491" i="48"/>
  <c r="CO491" i="48" s="1"/>
  <c r="D491" i="48"/>
  <c r="CN491" i="48" s="1"/>
  <c r="C491" i="48"/>
  <c r="B491" i="48"/>
  <c r="A491" i="48"/>
  <c r="CL490" i="48"/>
  <c r="CK490" i="48"/>
  <c r="CI490" i="48"/>
  <c r="CD490" i="48"/>
  <c r="CC490" i="48"/>
  <c r="CE490" i="48" s="1"/>
  <c r="CA490" i="48"/>
  <c r="BZ490" i="48"/>
  <c r="E490" i="48"/>
  <c r="CO490" i="48" s="1"/>
  <c r="D490" i="48"/>
  <c r="CN490" i="48" s="1"/>
  <c r="C490" i="48"/>
  <c r="B490" i="48"/>
  <c r="A490" i="48"/>
  <c r="CL489" i="48"/>
  <c r="CK489" i="48"/>
  <c r="CI489" i="48"/>
  <c r="CD489" i="48"/>
  <c r="CC489" i="48"/>
  <c r="CA489" i="48"/>
  <c r="BZ489" i="48"/>
  <c r="E489" i="48"/>
  <c r="CO489" i="48" s="1"/>
  <c r="D489" i="48"/>
  <c r="CN489" i="48" s="1"/>
  <c r="C489" i="48"/>
  <c r="B489" i="48"/>
  <c r="A489" i="48"/>
  <c r="CL488" i="48"/>
  <c r="CK488" i="48"/>
  <c r="CI488" i="48"/>
  <c r="CD488" i="48"/>
  <c r="CC488" i="48"/>
  <c r="CA488" i="48"/>
  <c r="BZ488" i="48"/>
  <c r="E488" i="48"/>
  <c r="CO488" i="48" s="1"/>
  <c r="CQ488" i="48" s="1"/>
  <c r="D488" i="48"/>
  <c r="CN488" i="48" s="1"/>
  <c r="C488" i="48"/>
  <c r="B488" i="48"/>
  <c r="A488" i="48"/>
  <c r="CL487" i="48"/>
  <c r="CK487" i="48"/>
  <c r="CI487" i="48"/>
  <c r="CD487" i="48"/>
  <c r="CE487" i="48" s="1"/>
  <c r="DB487" i="48" s="1"/>
  <c r="CC487" i="48"/>
  <c r="CA487" i="48"/>
  <c r="BZ487" i="48"/>
  <c r="CB487" i="48" s="1"/>
  <c r="E487" i="48"/>
  <c r="CO487" i="48" s="1"/>
  <c r="D487" i="48"/>
  <c r="CN487" i="48" s="1"/>
  <c r="C487" i="48"/>
  <c r="B487" i="48"/>
  <c r="A487" i="48"/>
  <c r="CL486" i="48"/>
  <c r="CK486" i="48"/>
  <c r="CI486" i="48"/>
  <c r="CD486" i="48"/>
  <c r="CE486" i="48" s="1"/>
  <c r="CC486" i="48"/>
  <c r="CA486" i="48"/>
  <c r="BZ486" i="48"/>
  <c r="CF486" i="48"/>
  <c r="E486" i="48"/>
  <c r="CO486" i="48" s="1"/>
  <c r="D486" i="48"/>
  <c r="CN486" i="48" s="1"/>
  <c r="C486" i="48"/>
  <c r="B486" i="48"/>
  <c r="A486" i="48"/>
  <c r="CL485" i="48"/>
  <c r="CK485" i="48"/>
  <c r="CI485" i="48"/>
  <c r="CD485" i="48"/>
  <c r="CC485" i="48"/>
  <c r="CA485" i="48"/>
  <c r="BZ485" i="48"/>
  <c r="E485" i="48"/>
  <c r="CO485" i="48" s="1"/>
  <c r="D485" i="48"/>
  <c r="CN485" i="48" s="1"/>
  <c r="C485" i="48"/>
  <c r="B485" i="48"/>
  <c r="A485" i="48"/>
  <c r="CL484" i="48"/>
  <c r="CK484" i="48"/>
  <c r="CI484" i="48"/>
  <c r="CD484" i="48"/>
  <c r="CC484" i="48"/>
  <c r="CA484" i="48"/>
  <c r="BZ484" i="48"/>
  <c r="E484" i="48"/>
  <c r="CO484" i="48" s="1"/>
  <c r="CQ484" i="48" s="1"/>
  <c r="D484" i="48"/>
  <c r="CN484" i="48" s="1"/>
  <c r="C484" i="48"/>
  <c r="B484" i="48"/>
  <c r="A484" i="48"/>
  <c r="CL483" i="48"/>
  <c r="CK483" i="48"/>
  <c r="CI483" i="48"/>
  <c r="CD483" i="48"/>
  <c r="CC483" i="48"/>
  <c r="CA483" i="48"/>
  <c r="BZ483" i="48"/>
  <c r="E483" i="48"/>
  <c r="CO483" i="48" s="1"/>
  <c r="CQ483" i="48" s="1"/>
  <c r="D483" i="48"/>
  <c r="CN483" i="48" s="1"/>
  <c r="C483" i="48"/>
  <c r="B483" i="48"/>
  <c r="A483" i="48"/>
  <c r="CL482" i="48"/>
  <c r="CK482" i="48"/>
  <c r="CI482" i="48"/>
  <c r="CD482" i="48"/>
  <c r="CC482" i="48"/>
  <c r="CE482" i="48" s="1"/>
  <c r="CA482" i="48"/>
  <c r="BZ482" i="48"/>
  <c r="CB482" i="48" s="1"/>
  <c r="CF482" i="48"/>
  <c r="E482" i="48"/>
  <c r="CO482" i="48" s="1"/>
  <c r="CQ482" i="48" s="1"/>
  <c r="D482" i="48"/>
  <c r="CN482" i="48" s="1"/>
  <c r="C482" i="48"/>
  <c r="B482" i="48"/>
  <c r="A482" i="48"/>
  <c r="CL481" i="48"/>
  <c r="CK481" i="48"/>
  <c r="CI481" i="48"/>
  <c r="CE481" i="48"/>
  <c r="CD481" i="48"/>
  <c r="CC481" i="48"/>
  <c r="CA481" i="48"/>
  <c r="BZ481" i="48"/>
  <c r="E481" i="48"/>
  <c r="CO481" i="48" s="1"/>
  <c r="CQ481" i="48" s="1"/>
  <c r="D481" i="48"/>
  <c r="CN481" i="48" s="1"/>
  <c r="C481" i="48"/>
  <c r="B481" i="48"/>
  <c r="A481" i="48"/>
  <c r="CL480" i="48"/>
  <c r="CK480" i="48"/>
  <c r="CI480" i="48"/>
  <c r="CD480" i="48"/>
  <c r="CE480" i="48" s="1"/>
  <c r="CC480" i="48"/>
  <c r="CA480" i="48"/>
  <c r="CB480" i="48" s="1"/>
  <c r="BZ480" i="48"/>
  <c r="E480" i="48"/>
  <c r="CO480" i="48" s="1"/>
  <c r="CQ480" i="48" s="1"/>
  <c r="D480" i="48"/>
  <c r="CN480" i="48" s="1"/>
  <c r="C480" i="48"/>
  <c r="B480" i="48"/>
  <c r="A480" i="48"/>
  <c r="CL479" i="48"/>
  <c r="CK479" i="48"/>
  <c r="CI479" i="48"/>
  <c r="CD479" i="48"/>
  <c r="CC479" i="48"/>
  <c r="CA479" i="48"/>
  <c r="CB479" i="48" s="1"/>
  <c r="BZ479" i="48"/>
  <c r="E479" i="48"/>
  <c r="CO479" i="48" s="1"/>
  <c r="D479" i="48"/>
  <c r="CN479" i="48" s="1"/>
  <c r="C479" i="48"/>
  <c r="B479" i="48"/>
  <c r="A479" i="48"/>
  <c r="DB478" i="48"/>
  <c r="CL478" i="48"/>
  <c r="CK478" i="48"/>
  <c r="CI478" i="48"/>
  <c r="CE478" i="48"/>
  <c r="CD478" i="48"/>
  <c r="CC478" i="48"/>
  <c r="CA478" i="48"/>
  <c r="BZ478" i="48"/>
  <c r="CB478" i="48" s="1"/>
  <c r="E478" i="48"/>
  <c r="CO478" i="48" s="1"/>
  <c r="D478" i="48"/>
  <c r="CN478" i="48" s="1"/>
  <c r="C478" i="48"/>
  <c r="B478" i="48"/>
  <c r="A478" i="48"/>
  <c r="CL477" i="48"/>
  <c r="CK477" i="48"/>
  <c r="CI477" i="48"/>
  <c r="CD477" i="48"/>
  <c r="CE477" i="48" s="1"/>
  <c r="CC477" i="48"/>
  <c r="CA477" i="48"/>
  <c r="BZ477" i="48"/>
  <c r="E477" i="48"/>
  <c r="CO477" i="48" s="1"/>
  <c r="CQ477" i="48" s="1"/>
  <c r="D477" i="48"/>
  <c r="CN477" i="48" s="1"/>
  <c r="C477" i="48"/>
  <c r="B477" i="48"/>
  <c r="A477" i="48"/>
  <c r="CL476" i="48"/>
  <c r="CK476" i="48"/>
  <c r="CI476" i="48"/>
  <c r="CD476" i="48"/>
  <c r="CC476" i="48"/>
  <c r="CA476" i="48"/>
  <c r="BZ476" i="48"/>
  <c r="E476" i="48"/>
  <c r="CO476" i="48" s="1"/>
  <c r="D476" i="48"/>
  <c r="CN476" i="48" s="1"/>
  <c r="C476" i="48"/>
  <c r="B476" i="48"/>
  <c r="A476" i="48"/>
  <c r="CL475" i="48"/>
  <c r="CK475" i="48"/>
  <c r="CI475" i="48"/>
  <c r="CD475" i="48"/>
  <c r="CC475" i="48"/>
  <c r="CA475" i="48"/>
  <c r="BZ475" i="48"/>
  <c r="E475" i="48"/>
  <c r="CO475" i="48" s="1"/>
  <c r="D475" i="48"/>
  <c r="CN475" i="48" s="1"/>
  <c r="C475" i="48"/>
  <c r="B475" i="48"/>
  <c r="A475" i="48"/>
  <c r="CL474" i="48"/>
  <c r="CK474" i="48"/>
  <c r="CI474" i="48"/>
  <c r="CD474" i="48"/>
  <c r="CC474" i="48"/>
  <c r="CA474" i="48"/>
  <c r="BZ474" i="48"/>
  <c r="CB474" i="48" s="1"/>
  <c r="E474" i="48"/>
  <c r="CO474" i="48" s="1"/>
  <c r="D474" i="48"/>
  <c r="CN474" i="48" s="1"/>
  <c r="C474" i="48"/>
  <c r="B474" i="48"/>
  <c r="A474" i="48"/>
  <c r="CL473" i="48"/>
  <c r="CK473" i="48"/>
  <c r="CI473" i="48"/>
  <c r="CD473" i="48"/>
  <c r="CC473" i="48"/>
  <c r="CB473" i="48"/>
  <c r="CA473" i="48"/>
  <c r="BZ473" i="48"/>
  <c r="E473" i="48"/>
  <c r="CO473" i="48" s="1"/>
  <c r="D473" i="48"/>
  <c r="CN473" i="48" s="1"/>
  <c r="C473" i="48"/>
  <c r="B473" i="48"/>
  <c r="A473" i="48"/>
  <c r="CL472" i="48"/>
  <c r="CK472" i="48"/>
  <c r="CI472" i="48"/>
  <c r="CD472" i="48"/>
  <c r="CC472" i="48"/>
  <c r="CE472" i="48" s="1"/>
  <c r="CA472" i="48"/>
  <c r="CB472" i="48" s="1"/>
  <c r="BZ472" i="48"/>
  <c r="E472" i="48"/>
  <c r="CO472" i="48" s="1"/>
  <c r="CQ472" i="48" s="1"/>
  <c r="D472" i="48"/>
  <c r="CN472" i="48" s="1"/>
  <c r="C472" i="48"/>
  <c r="B472" i="48"/>
  <c r="A472" i="48"/>
  <c r="CL471" i="48"/>
  <c r="CK471" i="48"/>
  <c r="CI471" i="48"/>
  <c r="CD471" i="48"/>
  <c r="CC471" i="48"/>
  <c r="CA471" i="48"/>
  <c r="CB471" i="48" s="1"/>
  <c r="BZ471" i="48"/>
  <c r="E471" i="48"/>
  <c r="CO471" i="48" s="1"/>
  <c r="CQ471" i="48" s="1"/>
  <c r="D471" i="48"/>
  <c r="CN471" i="48" s="1"/>
  <c r="C471" i="48"/>
  <c r="B471" i="48"/>
  <c r="A471" i="48"/>
  <c r="CL470" i="48"/>
  <c r="CK470" i="48"/>
  <c r="CI470" i="48"/>
  <c r="CD470" i="48"/>
  <c r="CE470" i="48" s="1"/>
  <c r="CC470" i="48"/>
  <c r="CA470" i="48"/>
  <c r="BZ470" i="48"/>
  <c r="CF470" i="48" s="1"/>
  <c r="E470" i="48"/>
  <c r="CO470" i="48" s="1"/>
  <c r="D470" i="48"/>
  <c r="CN470" i="48" s="1"/>
  <c r="C470" i="48"/>
  <c r="B470" i="48"/>
  <c r="A470" i="48"/>
  <c r="CL469" i="48"/>
  <c r="CK469" i="48"/>
  <c r="CI469" i="48"/>
  <c r="CD469" i="48"/>
  <c r="CE469" i="48" s="1"/>
  <c r="CC469" i="48"/>
  <c r="CA469" i="48"/>
  <c r="CB469" i="48" s="1"/>
  <c r="BZ469" i="48"/>
  <c r="E469" i="48"/>
  <c r="CO469" i="48" s="1"/>
  <c r="D469" i="48"/>
  <c r="CN469" i="48" s="1"/>
  <c r="C469" i="48"/>
  <c r="B469" i="48"/>
  <c r="A469" i="48"/>
  <c r="CL468" i="48"/>
  <c r="CK468" i="48"/>
  <c r="CI468" i="48"/>
  <c r="CD468" i="48"/>
  <c r="CC468" i="48"/>
  <c r="CA468" i="48"/>
  <c r="BZ468" i="48"/>
  <c r="E468" i="48"/>
  <c r="CO468" i="48" s="1"/>
  <c r="D468" i="48"/>
  <c r="CN468" i="48" s="1"/>
  <c r="C468" i="48"/>
  <c r="B468" i="48"/>
  <c r="A468" i="48"/>
  <c r="CL467" i="48"/>
  <c r="CK467" i="48"/>
  <c r="CI467" i="48"/>
  <c r="CD467" i="48"/>
  <c r="CC467" i="48"/>
  <c r="CA467" i="48"/>
  <c r="BZ467" i="48"/>
  <c r="E467" i="48"/>
  <c r="CO467" i="48" s="1"/>
  <c r="D467" i="48"/>
  <c r="CN467" i="48" s="1"/>
  <c r="C467" i="48"/>
  <c r="B467" i="48"/>
  <c r="A467" i="48"/>
  <c r="CL466" i="48"/>
  <c r="CK466" i="48"/>
  <c r="CI466" i="48"/>
  <c r="CD466" i="48"/>
  <c r="CE466" i="48" s="1"/>
  <c r="CC466" i="48"/>
  <c r="CA466" i="48"/>
  <c r="BZ466" i="48"/>
  <c r="CB466" i="48" s="1"/>
  <c r="E466" i="48"/>
  <c r="CO466" i="48" s="1"/>
  <c r="D466" i="48"/>
  <c r="CN466" i="48" s="1"/>
  <c r="C466" i="48"/>
  <c r="B466" i="48"/>
  <c r="A466" i="48"/>
  <c r="CL465" i="48"/>
  <c r="CK465" i="48"/>
  <c r="CI465" i="48"/>
  <c r="CD465" i="48"/>
  <c r="CE465" i="48" s="1"/>
  <c r="DB465" i="48" s="1"/>
  <c r="CC465" i="48"/>
  <c r="CA465" i="48"/>
  <c r="CB465" i="48" s="1"/>
  <c r="BZ465" i="48"/>
  <c r="E465" i="48"/>
  <c r="CO465" i="48" s="1"/>
  <c r="D465" i="48"/>
  <c r="CN465" i="48" s="1"/>
  <c r="C465" i="48"/>
  <c r="B465" i="48"/>
  <c r="A465" i="48"/>
  <c r="CL464" i="48"/>
  <c r="CK464" i="48"/>
  <c r="CI464" i="48"/>
  <c r="CD464" i="48"/>
  <c r="CC464" i="48"/>
  <c r="CA464" i="48"/>
  <c r="BZ464" i="48"/>
  <c r="E464" i="48"/>
  <c r="CO464" i="48" s="1"/>
  <c r="D464" i="48"/>
  <c r="CN464" i="48" s="1"/>
  <c r="C464" i="48"/>
  <c r="B464" i="48"/>
  <c r="A464" i="48"/>
  <c r="CL463" i="48"/>
  <c r="CK463" i="48"/>
  <c r="CI463" i="48"/>
  <c r="CD463" i="48"/>
  <c r="CE463" i="48" s="1"/>
  <c r="CC463" i="48"/>
  <c r="CA463" i="48"/>
  <c r="CB463" i="48" s="1"/>
  <c r="BZ463" i="48"/>
  <c r="E463" i="48"/>
  <c r="CO463" i="48" s="1"/>
  <c r="D463" i="48"/>
  <c r="CN463" i="48" s="1"/>
  <c r="C463" i="48"/>
  <c r="B463" i="48"/>
  <c r="A463" i="48"/>
  <c r="CL462" i="48"/>
  <c r="CK462" i="48"/>
  <c r="CI462" i="48"/>
  <c r="CD462" i="48"/>
  <c r="CE462" i="48" s="1"/>
  <c r="CC462" i="48"/>
  <c r="CA462" i="48"/>
  <c r="BZ462" i="48"/>
  <c r="E462" i="48"/>
  <c r="CO462" i="48" s="1"/>
  <c r="D462" i="48"/>
  <c r="CN462" i="48" s="1"/>
  <c r="C462" i="48"/>
  <c r="B462" i="48"/>
  <c r="A462" i="48"/>
  <c r="CL461" i="48"/>
  <c r="CK461" i="48"/>
  <c r="CI461" i="48"/>
  <c r="CD461" i="48"/>
  <c r="CC461" i="48"/>
  <c r="CA461" i="48"/>
  <c r="BZ461" i="48"/>
  <c r="CB461" i="48" s="1"/>
  <c r="E461" i="48"/>
  <c r="CO461" i="48" s="1"/>
  <c r="D461" i="48"/>
  <c r="CN461" i="48" s="1"/>
  <c r="C461" i="48"/>
  <c r="B461" i="48"/>
  <c r="A461" i="48"/>
  <c r="CL460" i="48"/>
  <c r="CK460" i="48"/>
  <c r="CI460" i="48"/>
  <c r="CD460" i="48"/>
  <c r="CC460" i="48"/>
  <c r="CA460" i="48"/>
  <c r="BZ460" i="48"/>
  <c r="E460" i="48"/>
  <c r="CO460" i="48" s="1"/>
  <c r="D460" i="48"/>
  <c r="CN460" i="48" s="1"/>
  <c r="C460" i="48"/>
  <c r="B460" i="48"/>
  <c r="A460" i="48"/>
  <c r="CL459" i="48"/>
  <c r="CK459" i="48"/>
  <c r="CI459" i="48"/>
  <c r="CD459" i="48"/>
  <c r="CC459" i="48"/>
  <c r="CA459" i="48"/>
  <c r="BZ459" i="48"/>
  <c r="E459" i="48"/>
  <c r="CO459" i="48" s="1"/>
  <c r="D459" i="48"/>
  <c r="CN459" i="48" s="1"/>
  <c r="C459" i="48"/>
  <c r="B459" i="48"/>
  <c r="A459" i="48"/>
  <c r="CL458" i="48"/>
  <c r="CK458" i="48"/>
  <c r="CI458" i="48"/>
  <c r="CD458" i="48"/>
  <c r="CC458" i="48"/>
  <c r="CA458" i="48"/>
  <c r="BZ458" i="48"/>
  <c r="E458" i="48"/>
  <c r="CO458" i="48" s="1"/>
  <c r="CQ458" i="48" s="1"/>
  <c r="D458" i="48"/>
  <c r="CN458" i="48" s="1"/>
  <c r="C458" i="48"/>
  <c r="B458" i="48"/>
  <c r="A458" i="48"/>
  <c r="CL457" i="48"/>
  <c r="CK457" i="48"/>
  <c r="CI457" i="48"/>
  <c r="CD457" i="48"/>
  <c r="CC457" i="48"/>
  <c r="CA457" i="48"/>
  <c r="BZ457" i="48"/>
  <c r="CB457" i="48" s="1"/>
  <c r="E457" i="48"/>
  <c r="CO457" i="48" s="1"/>
  <c r="D457" i="48"/>
  <c r="CN457" i="48" s="1"/>
  <c r="C457" i="48"/>
  <c r="B457" i="48"/>
  <c r="A457" i="48"/>
  <c r="CL456" i="48"/>
  <c r="CK456" i="48"/>
  <c r="CI456" i="48"/>
  <c r="CD456" i="48"/>
  <c r="CC456" i="48"/>
  <c r="CA456" i="48"/>
  <c r="BZ456" i="48"/>
  <c r="E456" i="48"/>
  <c r="CO456" i="48" s="1"/>
  <c r="D456" i="48"/>
  <c r="CN456" i="48" s="1"/>
  <c r="C456" i="48"/>
  <c r="B456" i="48"/>
  <c r="A456" i="48"/>
  <c r="CL455" i="48"/>
  <c r="CK455" i="48"/>
  <c r="CI455" i="48"/>
  <c r="CD455" i="48"/>
  <c r="CC455" i="48"/>
  <c r="CA455" i="48"/>
  <c r="CB455" i="48" s="1"/>
  <c r="BZ455" i="48"/>
  <c r="E455" i="48"/>
  <c r="CO455" i="48" s="1"/>
  <c r="D455" i="48"/>
  <c r="CN455" i="48" s="1"/>
  <c r="C455" i="48"/>
  <c r="B455" i="48"/>
  <c r="A455" i="48"/>
  <c r="CL454" i="48"/>
  <c r="CK454" i="48"/>
  <c r="CI454" i="48"/>
  <c r="CD454" i="48"/>
  <c r="CC454" i="48"/>
  <c r="CA454" i="48"/>
  <c r="BZ454" i="48"/>
  <c r="E454" i="48"/>
  <c r="CO454" i="48" s="1"/>
  <c r="D454" i="48"/>
  <c r="CN454" i="48" s="1"/>
  <c r="C454" i="48"/>
  <c r="B454" i="48"/>
  <c r="A454" i="48"/>
  <c r="CL453" i="48"/>
  <c r="CK453" i="48"/>
  <c r="CI453" i="48"/>
  <c r="CD453" i="48"/>
  <c r="CC453" i="48"/>
  <c r="CA453" i="48"/>
  <c r="BZ453" i="48"/>
  <c r="E453" i="48"/>
  <c r="CO453" i="48" s="1"/>
  <c r="D453" i="48"/>
  <c r="CN453" i="48" s="1"/>
  <c r="C453" i="48"/>
  <c r="B453" i="48"/>
  <c r="A453" i="48"/>
  <c r="CL452" i="48"/>
  <c r="CK452" i="48"/>
  <c r="CI452" i="48"/>
  <c r="CD452" i="48"/>
  <c r="CC452" i="48"/>
  <c r="CA452" i="48"/>
  <c r="BZ452" i="48"/>
  <c r="E452" i="48"/>
  <c r="CO452" i="48" s="1"/>
  <c r="CQ452" i="48" s="1"/>
  <c r="D452" i="48"/>
  <c r="CN452" i="48" s="1"/>
  <c r="C452" i="48"/>
  <c r="B452" i="48"/>
  <c r="A452" i="48"/>
  <c r="CL451" i="48"/>
  <c r="CK451" i="48"/>
  <c r="CI451" i="48"/>
  <c r="CD451" i="48"/>
  <c r="CC451" i="48"/>
  <c r="CA451" i="48"/>
  <c r="BZ451" i="48"/>
  <c r="CF451" i="48"/>
  <c r="E451" i="48"/>
  <c r="CO451" i="48" s="1"/>
  <c r="D451" i="48"/>
  <c r="CN451" i="48" s="1"/>
  <c r="C451" i="48"/>
  <c r="B451" i="48"/>
  <c r="A451" i="48"/>
  <c r="CL450" i="48"/>
  <c r="CK450" i="48"/>
  <c r="CI450" i="48"/>
  <c r="CD450" i="48"/>
  <c r="CC450" i="48"/>
  <c r="CF450" i="48" s="1"/>
  <c r="CA450" i="48"/>
  <c r="CB450" i="48" s="1"/>
  <c r="BZ450" i="48"/>
  <c r="CZ450" i="48"/>
  <c r="E450" i="48"/>
  <c r="CO450" i="48" s="1"/>
  <c r="CQ450" i="48" s="1"/>
  <c r="D450" i="48"/>
  <c r="CN450" i="48" s="1"/>
  <c r="C450" i="48"/>
  <c r="B450" i="48"/>
  <c r="A450" i="48"/>
  <c r="CL449" i="48"/>
  <c r="CK449" i="48"/>
  <c r="CI449" i="48"/>
  <c r="CD449" i="48"/>
  <c r="CC449" i="48"/>
  <c r="CA449" i="48"/>
  <c r="BZ449" i="48"/>
  <c r="E449" i="48"/>
  <c r="CO449" i="48" s="1"/>
  <c r="D449" i="48"/>
  <c r="CN449" i="48" s="1"/>
  <c r="C449" i="48"/>
  <c r="B449" i="48"/>
  <c r="A449" i="48"/>
  <c r="CL448" i="48"/>
  <c r="CK448" i="48"/>
  <c r="CI448" i="48"/>
  <c r="CD448" i="48"/>
  <c r="CC448" i="48"/>
  <c r="CE448" i="48" s="1"/>
  <c r="CA448" i="48"/>
  <c r="BZ448" i="48"/>
  <c r="E448" i="48"/>
  <c r="CO448" i="48" s="1"/>
  <c r="D448" i="48"/>
  <c r="CN448" i="48" s="1"/>
  <c r="C448" i="48"/>
  <c r="B448" i="48"/>
  <c r="A448" i="48"/>
  <c r="CL447" i="48"/>
  <c r="CK447" i="48"/>
  <c r="CI447" i="48"/>
  <c r="CD447" i="48"/>
  <c r="CC447" i="48"/>
  <c r="CA447" i="48"/>
  <c r="BZ447" i="48"/>
  <c r="E447" i="48"/>
  <c r="CO447" i="48" s="1"/>
  <c r="D447" i="48"/>
  <c r="CN447" i="48" s="1"/>
  <c r="C447" i="48"/>
  <c r="B447" i="48"/>
  <c r="A447" i="48"/>
  <c r="CL446" i="48"/>
  <c r="CK446" i="48"/>
  <c r="CI446" i="48"/>
  <c r="CD446" i="48"/>
  <c r="CC446" i="48"/>
  <c r="CA446" i="48"/>
  <c r="BZ446" i="48"/>
  <c r="E446" i="48"/>
  <c r="CO446" i="48" s="1"/>
  <c r="CQ446" i="48" s="1"/>
  <c r="D446" i="48"/>
  <c r="CN446" i="48" s="1"/>
  <c r="C446" i="48"/>
  <c r="B446" i="48"/>
  <c r="A446" i="48"/>
  <c r="CL445" i="48"/>
  <c r="CK445" i="48"/>
  <c r="CI445" i="48"/>
  <c r="CD445" i="48"/>
  <c r="CC445" i="48"/>
  <c r="CA445" i="48"/>
  <c r="BZ445" i="48"/>
  <c r="CG445" i="48"/>
  <c r="E445" i="48"/>
  <c r="CO445" i="48" s="1"/>
  <c r="CQ445" i="48" s="1"/>
  <c r="D445" i="48"/>
  <c r="CN445" i="48" s="1"/>
  <c r="C445" i="48"/>
  <c r="B445" i="48"/>
  <c r="A445" i="48"/>
  <c r="CL444" i="48"/>
  <c r="CK444" i="48"/>
  <c r="CI444" i="48"/>
  <c r="CD444" i="48"/>
  <c r="CC444" i="48"/>
  <c r="CA444" i="48"/>
  <c r="BZ444" i="48"/>
  <c r="E444" i="48"/>
  <c r="CO444" i="48" s="1"/>
  <c r="D444" i="48"/>
  <c r="CN444" i="48" s="1"/>
  <c r="C444" i="48"/>
  <c r="B444" i="48"/>
  <c r="A444" i="48"/>
  <c r="CL443" i="48"/>
  <c r="CK443" i="48"/>
  <c r="CI443" i="48"/>
  <c r="CD443" i="48"/>
  <c r="CC443" i="48"/>
  <c r="CE443" i="48" s="1"/>
  <c r="CA443" i="48"/>
  <c r="BZ443" i="48"/>
  <c r="E443" i="48"/>
  <c r="CO443" i="48" s="1"/>
  <c r="D443" i="48"/>
  <c r="CN443" i="48" s="1"/>
  <c r="C443" i="48"/>
  <c r="B443" i="48"/>
  <c r="A443" i="48"/>
  <c r="CL442" i="48"/>
  <c r="CK442" i="48"/>
  <c r="CI442" i="48"/>
  <c r="CD442" i="48"/>
  <c r="CC442" i="48"/>
  <c r="CA442" i="48"/>
  <c r="BZ442" i="48"/>
  <c r="E442" i="48"/>
  <c r="CO442" i="48" s="1"/>
  <c r="CQ442" i="48" s="1"/>
  <c r="D442" i="48"/>
  <c r="CN442" i="48" s="1"/>
  <c r="C442" i="48"/>
  <c r="B442" i="48"/>
  <c r="A442" i="48"/>
  <c r="CL441" i="48"/>
  <c r="CK441" i="48"/>
  <c r="CI441" i="48"/>
  <c r="CD441" i="48"/>
  <c r="CC441" i="48"/>
  <c r="CA441" i="48"/>
  <c r="BZ441" i="48"/>
  <c r="CG441" i="48"/>
  <c r="E441" i="48"/>
  <c r="CO441" i="48" s="1"/>
  <c r="D441" i="48"/>
  <c r="CN441" i="48" s="1"/>
  <c r="C441" i="48"/>
  <c r="B441" i="48"/>
  <c r="A441" i="48"/>
  <c r="CL440" i="48"/>
  <c r="CK440" i="48"/>
  <c r="CI440" i="48"/>
  <c r="CD440" i="48"/>
  <c r="CC440" i="48"/>
  <c r="CE440" i="48" s="1"/>
  <c r="CA440" i="48"/>
  <c r="BZ440" i="48"/>
  <c r="CB440" i="48" s="1"/>
  <c r="E440" i="48"/>
  <c r="CO440" i="48" s="1"/>
  <c r="D440" i="48"/>
  <c r="CN440" i="48" s="1"/>
  <c r="C440" i="48"/>
  <c r="B440" i="48"/>
  <c r="A440" i="48"/>
  <c r="CL439" i="48"/>
  <c r="CK439" i="48"/>
  <c r="CI439" i="48"/>
  <c r="CG439" i="48"/>
  <c r="CD439" i="48"/>
  <c r="CC439" i="48"/>
  <c r="CA439" i="48"/>
  <c r="BZ439" i="48"/>
  <c r="E439" i="48"/>
  <c r="CO439" i="48" s="1"/>
  <c r="D439" i="48"/>
  <c r="CN439" i="48" s="1"/>
  <c r="C439" i="48"/>
  <c r="B439" i="48"/>
  <c r="A439" i="48"/>
  <c r="CL438" i="48"/>
  <c r="CK438" i="48"/>
  <c r="CI438" i="48"/>
  <c r="CD438" i="48"/>
  <c r="CC438" i="48"/>
  <c r="CA438" i="48"/>
  <c r="BZ438" i="48"/>
  <c r="CB438" i="48" s="1"/>
  <c r="E438" i="48"/>
  <c r="CO438" i="48" s="1"/>
  <c r="CQ438" i="48" s="1"/>
  <c r="D438" i="48"/>
  <c r="CN438" i="48" s="1"/>
  <c r="C438" i="48"/>
  <c r="B438" i="48"/>
  <c r="A438" i="48"/>
  <c r="CL437" i="48"/>
  <c r="CK437" i="48"/>
  <c r="CI437" i="48"/>
  <c r="CD437" i="48"/>
  <c r="CC437" i="48"/>
  <c r="CA437" i="48"/>
  <c r="BZ437" i="48"/>
  <c r="CB437" i="48" s="1"/>
  <c r="E437" i="48"/>
  <c r="CO437" i="48" s="1"/>
  <c r="D437" i="48"/>
  <c r="CN437" i="48" s="1"/>
  <c r="C437" i="48"/>
  <c r="B437" i="48"/>
  <c r="A437" i="48"/>
  <c r="CL436" i="48"/>
  <c r="CK436" i="48"/>
  <c r="CI436" i="48"/>
  <c r="CD436" i="48"/>
  <c r="CC436" i="48"/>
  <c r="CE436" i="48" s="1"/>
  <c r="CA436" i="48"/>
  <c r="BZ436" i="48"/>
  <c r="CB436" i="48" s="1"/>
  <c r="E436" i="48"/>
  <c r="CO436" i="48" s="1"/>
  <c r="D436" i="48"/>
  <c r="CN436" i="48" s="1"/>
  <c r="C436" i="48"/>
  <c r="B436" i="48"/>
  <c r="A436" i="48"/>
  <c r="CL435" i="48"/>
  <c r="CK435" i="48"/>
  <c r="CI435" i="48"/>
  <c r="CD435" i="48"/>
  <c r="CC435" i="48"/>
  <c r="CA435" i="48"/>
  <c r="BZ435" i="48"/>
  <c r="E435" i="48"/>
  <c r="CO435" i="48" s="1"/>
  <c r="D435" i="48"/>
  <c r="CN435" i="48" s="1"/>
  <c r="C435" i="48"/>
  <c r="B435" i="48"/>
  <c r="A435" i="48"/>
  <c r="CL434" i="48"/>
  <c r="CK434" i="48"/>
  <c r="CI434" i="48"/>
  <c r="CD434" i="48"/>
  <c r="CC434" i="48"/>
  <c r="CA434" i="48"/>
  <c r="BZ434" i="48"/>
  <c r="E434" i="48"/>
  <c r="CO434" i="48" s="1"/>
  <c r="CQ434" i="48" s="1"/>
  <c r="D434" i="48"/>
  <c r="CN434" i="48" s="1"/>
  <c r="C434" i="48"/>
  <c r="B434" i="48"/>
  <c r="A434" i="48"/>
  <c r="CL433" i="48"/>
  <c r="CK433" i="48"/>
  <c r="CI433" i="48"/>
  <c r="CD433" i="48"/>
  <c r="CC433" i="48"/>
  <c r="CA433" i="48"/>
  <c r="BZ433" i="48"/>
  <c r="CB433" i="48" s="1"/>
  <c r="E433" i="48"/>
  <c r="CO433" i="48" s="1"/>
  <c r="D433" i="48"/>
  <c r="CN433" i="48" s="1"/>
  <c r="C433" i="48"/>
  <c r="B433" i="48"/>
  <c r="A433" i="48"/>
  <c r="CL432" i="48"/>
  <c r="CK432" i="48"/>
  <c r="CI432" i="48"/>
  <c r="CD432" i="48"/>
  <c r="CC432" i="48"/>
  <c r="CA432" i="48"/>
  <c r="BZ432" i="48"/>
  <c r="E432" i="48"/>
  <c r="CO432" i="48" s="1"/>
  <c r="D432" i="48"/>
  <c r="CN432" i="48" s="1"/>
  <c r="C432" i="48"/>
  <c r="B432" i="48"/>
  <c r="A432" i="48"/>
  <c r="CL431" i="48"/>
  <c r="CK431" i="48"/>
  <c r="CI431" i="48"/>
  <c r="CE431" i="48"/>
  <c r="CD431" i="48"/>
  <c r="CC431" i="48"/>
  <c r="CF431" i="48" s="1"/>
  <c r="CA431" i="48"/>
  <c r="BZ431" i="48"/>
  <c r="E431" i="48"/>
  <c r="CO431" i="48" s="1"/>
  <c r="D431" i="48"/>
  <c r="CN431" i="48" s="1"/>
  <c r="C431" i="48"/>
  <c r="B431" i="48"/>
  <c r="A431" i="48"/>
  <c r="CL430" i="48"/>
  <c r="CK430" i="48"/>
  <c r="CI430" i="48"/>
  <c r="CD430" i="48"/>
  <c r="CC430" i="48"/>
  <c r="CA430" i="48"/>
  <c r="BZ430" i="48"/>
  <c r="E430" i="48"/>
  <c r="CO430" i="48" s="1"/>
  <c r="CQ430" i="48" s="1"/>
  <c r="D430" i="48"/>
  <c r="CN430" i="48" s="1"/>
  <c r="C430" i="48"/>
  <c r="B430" i="48"/>
  <c r="A430" i="48"/>
  <c r="CL429" i="48"/>
  <c r="CK429" i="48"/>
  <c r="CI429" i="48"/>
  <c r="CD429" i="48"/>
  <c r="CC429" i="48"/>
  <c r="CA429" i="48"/>
  <c r="BZ429" i="48"/>
  <c r="CB429" i="48" s="1"/>
  <c r="CG429" i="48"/>
  <c r="E429" i="48"/>
  <c r="CO429" i="48" s="1"/>
  <c r="CQ429" i="48" s="1"/>
  <c r="D429" i="48"/>
  <c r="CN429" i="48" s="1"/>
  <c r="C429" i="48"/>
  <c r="B429" i="48"/>
  <c r="A429" i="48"/>
  <c r="CL428" i="48"/>
  <c r="CK428" i="48"/>
  <c r="CI428" i="48"/>
  <c r="CD428" i="48"/>
  <c r="CC428" i="48"/>
  <c r="CE428" i="48" s="1"/>
  <c r="CA428" i="48"/>
  <c r="BZ428" i="48"/>
  <c r="E428" i="48"/>
  <c r="CO428" i="48" s="1"/>
  <c r="D428" i="48"/>
  <c r="CN428" i="48" s="1"/>
  <c r="C428" i="48"/>
  <c r="B428" i="48"/>
  <c r="A428" i="48"/>
  <c r="CL427" i="48"/>
  <c r="CK427" i="48"/>
  <c r="CI427" i="48"/>
  <c r="CD427" i="48"/>
  <c r="CC427" i="48"/>
  <c r="CA427" i="48"/>
  <c r="BZ427" i="48"/>
  <c r="E427" i="48"/>
  <c r="CO427" i="48" s="1"/>
  <c r="CQ427" i="48" s="1"/>
  <c r="D427" i="48"/>
  <c r="CN427" i="48" s="1"/>
  <c r="C427" i="48"/>
  <c r="B427" i="48"/>
  <c r="A427" i="48"/>
  <c r="CL426" i="48"/>
  <c r="CK426" i="48"/>
  <c r="CI426" i="48"/>
  <c r="CD426" i="48"/>
  <c r="CC426" i="48"/>
  <c r="CA426" i="48"/>
  <c r="BZ426" i="48"/>
  <c r="E426" i="48"/>
  <c r="CO426" i="48" s="1"/>
  <c r="D426" i="48"/>
  <c r="CN426" i="48" s="1"/>
  <c r="C426" i="48"/>
  <c r="B426" i="48"/>
  <c r="A426" i="48"/>
  <c r="CL425" i="48"/>
  <c r="CK425" i="48"/>
  <c r="CI425" i="48"/>
  <c r="CD425" i="48"/>
  <c r="CC425" i="48"/>
  <c r="CA425" i="48"/>
  <c r="CG425" i="48" s="1"/>
  <c r="BZ425" i="48"/>
  <c r="E425" i="48"/>
  <c r="CO425" i="48" s="1"/>
  <c r="CQ425" i="48" s="1"/>
  <c r="D425" i="48"/>
  <c r="CN425" i="48" s="1"/>
  <c r="C425" i="48"/>
  <c r="B425" i="48"/>
  <c r="A425" i="48"/>
  <c r="CL424" i="48"/>
  <c r="CK424" i="48"/>
  <c r="CI424" i="48"/>
  <c r="CD424" i="48"/>
  <c r="CC424" i="48"/>
  <c r="CE424" i="48" s="1"/>
  <c r="CA424" i="48"/>
  <c r="BZ424" i="48"/>
  <c r="CB424" i="48" s="1"/>
  <c r="E424" i="48"/>
  <c r="CO424" i="48" s="1"/>
  <c r="CQ424" i="48" s="1"/>
  <c r="D424" i="48"/>
  <c r="CN424" i="48" s="1"/>
  <c r="C424" i="48"/>
  <c r="B424" i="48"/>
  <c r="A424" i="48"/>
  <c r="CL423" i="48"/>
  <c r="CK423" i="48"/>
  <c r="CI423" i="48"/>
  <c r="CD423" i="48"/>
  <c r="CC423" i="48"/>
  <c r="CA423" i="48"/>
  <c r="BZ423" i="48"/>
  <c r="CF423" i="48"/>
  <c r="E423" i="48"/>
  <c r="CO423" i="48" s="1"/>
  <c r="CQ423" i="48" s="1"/>
  <c r="D423" i="48"/>
  <c r="CN423" i="48" s="1"/>
  <c r="C423" i="48"/>
  <c r="B423" i="48"/>
  <c r="A423" i="48"/>
  <c r="CL422" i="48"/>
  <c r="CK422" i="48"/>
  <c r="CI422" i="48"/>
  <c r="CD422" i="48"/>
  <c r="CC422" i="48"/>
  <c r="CA422" i="48"/>
  <c r="BZ422" i="48"/>
  <c r="E422" i="48"/>
  <c r="CO422" i="48" s="1"/>
  <c r="D422" i="48"/>
  <c r="CN422" i="48" s="1"/>
  <c r="C422" i="48"/>
  <c r="B422" i="48"/>
  <c r="A422" i="48"/>
  <c r="CL421" i="48"/>
  <c r="CK421" i="48"/>
  <c r="CI421" i="48"/>
  <c r="CD421" i="48"/>
  <c r="CC421" i="48"/>
  <c r="CA421" i="48"/>
  <c r="CB421" i="48" s="1"/>
  <c r="BZ421" i="48"/>
  <c r="E421" i="48"/>
  <c r="CO421" i="48" s="1"/>
  <c r="CQ421" i="48" s="1"/>
  <c r="D421" i="48"/>
  <c r="CN421" i="48" s="1"/>
  <c r="C421" i="48"/>
  <c r="B421" i="48"/>
  <c r="A421" i="48"/>
  <c r="CL420" i="48"/>
  <c r="CK420" i="48"/>
  <c r="CI420" i="48"/>
  <c r="CD420" i="48"/>
  <c r="CC420" i="48"/>
  <c r="CA420" i="48"/>
  <c r="BZ420" i="48"/>
  <c r="CB420" i="48" s="1"/>
  <c r="CG420" i="48"/>
  <c r="E420" i="48"/>
  <c r="CO420" i="48" s="1"/>
  <c r="D420" i="48"/>
  <c r="CN420" i="48" s="1"/>
  <c r="C420" i="48"/>
  <c r="B420" i="48"/>
  <c r="A420" i="48"/>
  <c r="CL419" i="48"/>
  <c r="CK419" i="48"/>
  <c r="CI419" i="48"/>
  <c r="CG419" i="48"/>
  <c r="CD419" i="48"/>
  <c r="CC419" i="48"/>
  <c r="CA419" i="48"/>
  <c r="BZ419" i="48"/>
  <c r="E419" i="48"/>
  <c r="CO419" i="48" s="1"/>
  <c r="D419" i="48"/>
  <c r="CN419" i="48" s="1"/>
  <c r="C419" i="48"/>
  <c r="B419" i="48"/>
  <c r="A419" i="48"/>
  <c r="CL418" i="48"/>
  <c r="CK418" i="48"/>
  <c r="CI418" i="48"/>
  <c r="CD418" i="48"/>
  <c r="CC418" i="48"/>
  <c r="CA418" i="48"/>
  <c r="BZ418" i="48"/>
  <c r="E418" i="48"/>
  <c r="CO418" i="48" s="1"/>
  <c r="D418" i="48"/>
  <c r="CN418" i="48" s="1"/>
  <c r="C418" i="48"/>
  <c r="B418" i="48"/>
  <c r="A418" i="48"/>
  <c r="CL417" i="48"/>
  <c r="CK417" i="48"/>
  <c r="CI417" i="48"/>
  <c r="CD417" i="48"/>
  <c r="CC417" i="48"/>
  <c r="CF417" i="48" s="1"/>
  <c r="CA417" i="48"/>
  <c r="BZ417" i="48"/>
  <c r="CB417" i="48" s="1"/>
  <c r="DA417" i="48" s="1"/>
  <c r="E417" i="48"/>
  <c r="CO417" i="48" s="1"/>
  <c r="D417" i="48"/>
  <c r="CN417" i="48" s="1"/>
  <c r="C417" i="48"/>
  <c r="B417" i="48"/>
  <c r="A417" i="48"/>
  <c r="CL416" i="48"/>
  <c r="CK416" i="48"/>
  <c r="CI416" i="48"/>
  <c r="CD416" i="48"/>
  <c r="CE416" i="48" s="1"/>
  <c r="CC416" i="48"/>
  <c r="CA416" i="48"/>
  <c r="BZ416" i="48"/>
  <c r="E416" i="48"/>
  <c r="CO416" i="48" s="1"/>
  <c r="D416" i="48"/>
  <c r="CN416" i="48" s="1"/>
  <c r="C416" i="48"/>
  <c r="B416" i="48"/>
  <c r="A416" i="48"/>
  <c r="CL415" i="48"/>
  <c r="CK415" i="48"/>
  <c r="CI415" i="48"/>
  <c r="CD415" i="48"/>
  <c r="CC415" i="48"/>
  <c r="CE415" i="48" s="1"/>
  <c r="CA415" i="48"/>
  <c r="BZ415" i="48"/>
  <c r="E415" i="48"/>
  <c r="CO415" i="48" s="1"/>
  <c r="D415" i="48"/>
  <c r="CN415" i="48" s="1"/>
  <c r="C415" i="48"/>
  <c r="B415" i="48"/>
  <c r="A415" i="48"/>
  <c r="CL414" i="48"/>
  <c r="CK414" i="48"/>
  <c r="CI414" i="48"/>
  <c r="CE414" i="48"/>
  <c r="CD414" i="48"/>
  <c r="CC414" i="48"/>
  <c r="CA414" i="48"/>
  <c r="BZ414" i="48"/>
  <c r="CB414" i="48" s="1"/>
  <c r="E414" i="48"/>
  <c r="CO414" i="48" s="1"/>
  <c r="D414" i="48"/>
  <c r="CN414" i="48" s="1"/>
  <c r="C414" i="48"/>
  <c r="B414" i="48"/>
  <c r="A414" i="48"/>
  <c r="CL413" i="48"/>
  <c r="CK413" i="48"/>
  <c r="CI413" i="48"/>
  <c r="CD413" i="48"/>
  <c r="CC413" i="48"/>
  <c r="CA413" i="48"/>
  <c r="BZ413" i="48"/>
  <c r="E413" i="48"/>
  <c r="CO413" i="48" s="1"/>
  <c r="D413" i="48"/>
  <c r="CN413" i="48" s="1"/>
  <c r="C413" i="48"/>
  <c r="B413" i="48"/>
  <c r="A413" i="48"/>
  <c r="CL412" i="48"/>
  <c r="CK412" i="48"/>
  <c r="CI412" i="48"/>
  <c r="CD412" i="48"/>
  <c r="CC412" i="48"/>
  <c r="CE412" i="48" s="1"/>
  <c r="CA412" i="48"/>
  <c r="BZ412" i="48"/>
  <c r="CB412" i="48" s="1"/>
  <c r="E412" i="48"/>
  <c r="CO412" i="48" s="1"/>
  <c r="CQ412" i="48" s="1"/>
  <c r="D412" i="48"/>
  <c r="CN412" i="48" s="1"/>
  <c r="C412" i="48"/>
  <c r="B412" i="48"/>
  <c r="A412" i="48"/>
  <c r="CL411" i="48"/>
  <c r="CK411" i="48"/>
  <c r="CI411" i="48"/>
  <c r="CD411" i="48"/>
  <c r="CC411" i="48"/>
  <c r="CA411" i="48"/>
  <c r="BZ411" i="48"/>
  <c r="E411" i="48"/>
  <c r="CO411" i="48" s="1"/>
  <c r="D411" i="48"/>
  <c r="CN411" i="48" s="1"/>
  <c r="C411" i="48"/>
  <c r="B411" i="48"/>
  <c r="A411" i="48"/>
  <c r="CL410" i="48"/>
  <c r="CK410" i="48"/>
  <c r="CI410" i="48"/>
  <c r="CD410" i="48"/>
  <c r="CC410" i="48"/>
  <c r="CA410" i="48"/>
  <c r="BZ410" i="48"/>
  <c r="E410" i="48"/>
  <c r="CO410" i="48" s="1"/>
  <c r="CQ410" i="48" s="1"/>
  <c r="D410" i="48"/>
  <c r="CN410" i="48" s="1"/>
  <c r="C410" i="48"/>
  <c r="B410" i="48"/>
  <c r="A410" i="48"/>
  <c r="CL409" i="48"/>
  <c r="CK409" i="48"/>
  <c r="CI409" i="48"/>
  <c r="CD409" i="48"/>
  <c r="CC409" i="48"/>
  <c r="CA409" i="48"/>
  <c r="BZ409" i="48"/>
  <c r="CB409" i="48" s="1"/>
  <c r="E409" i="48"/>
  <c r="CO409" i="48" s="1"/>
  <c r="CQ409" i="48" s="1"/>
  <c r="D409" i="48"/>
  <c r="CN409" i="48" s="1"/>
  <c r="C409" i="48"/>
  <c r="B409" i="48"/>
  <c r="A409" i="48"/>
  <c r="CL408" i="48"/>
  <c r="CK408" i="48"/>
  <c r="CI408" i="48"/>
  <c r="CD408" i="48"/>
  <c r="CC408" i="48"/>
  <c r="CA408" i="48"/>
  <c r="CB408" i="48" s="1"/>
  <c r="BZ408" i="48"/>
  <c r="E408" i="48"/>
  <c r="CO408" i="48" s="1"/>
  <c r="D408" i="48"/>
  <c r="CN408" i="48" s="1"/>
  <c r="C408" i="48"/>
  <c r="B408" i="48"/>
  <c r="A408" i="48"/>
  <c r="CL407" i="48"/>
  <c r="CK407" i="48"/>
  <c r="CI407" i="48"/>
  <c r="CD407" i="48"/>
  <c r="CC407" i="48"/>
  <c r="CA407" i="48"/>
  <c r="BZ407" i="48"/>
  <c r="E407" i="48"/>
  <c r="CO407" i="48" s="1"/>
  <c r="D407" i="48"/>
  <c r="CN407" i="48" s="1"/>
  <c r="C407" i="48"/>
  <c r="B407" i="48"/>
  <c r="A407" i="48"/>
  <c r="CL406" i="48"/>
  <c r="CK406" i="48"/>
  <c r="CI406" i="48"/>
  <c r="CD406" i="48"/>
  <c r="CC406" i="48"/>
  <c r="CA406" i="48"/>
  <c r="CB406" i="48" s="1"/>
  <c r="BZ406" i="48"/>
  <c r="E406" i="48"/>
  <c r="CO406" i="48" s="1"/>
  <c r="CQ406" i="48" s="1"/>
  <c r="D406" i="48"/>
  <c r="CN406" i="48" s="1"/>
  <c r="C406" i="48"/>
  <c r="B406" i="48"/>
  <c r="A406" i="48"/>
  <c r="CL405" i="48"/>
  <c r="CK405" i="48"/>
  <c r="CI405" i="48"/>
  <c r="CD405" i="48"/>
  <c r="CC405" i="48"/>
  <c r="CA405" i="48"/>
  <c r="BZ405" i="48"/>
  <c r="E405" i="48"/>
  <c r="CO405" i="48" s="1"/>
  <c r="D405" i="48"/>
  <c r="CN405" i="48" s="1"/>
  <c r="C405" i="48"/>
  <c r="B405" i="48"/>
  <c r="A405" i="48"/>
  <c r="CL404" i="48"/>
  <c r="CK404" i="48"/>
  <c r="CI404" i="48"/>
  <c r="CD404" i="48"/>
  <c r="CC404" i="48"/>
  <c r="CA404" i="48"/>
  <c r="BZ404" i="48"/>
  <c r="CB404" i="48" s="1"/>
  <c r="E404" i="48"/>
  <c r="CO404" i="48" s="1"/>
  <c r="CQ404" i="48" s="1"/>
  <c r="D404" i="48"/>
  <c r="CN404" i="48" s="1"/>
  <c r="C404" i="48"/>
  <c r="B404" i="48"/>
  <c r="A404" i="48"/>
  <c r="CL403" i="48"/>
  <c r="CK403" i="48"/>
  <c r="CI403" i="48"/>
  <c r="CD403" i="48"/>
  <c r="CC403" i="48"/>
  <c r="CA403" i="48"/>
  <c r="BZ403" i="48"/>
  <c r="E403" i="48"/>
  <c r="CO403" i="48" s="1"/>
  <c r="CQ403" i="48" s="1"/>
  <c r="D403" i="48"/>
  <c r="CN403" i="48" s="1"/>
  <c r="C403" i="48"/>
  <c r="B403" i="48"/>
  <c r="A403" i="48"/>
  <c r="CL402" i="48"/>
  <c r="CK402" i="48"/>
  <c r="CI402" i="48"/>
  <c r="CD402" i="48"/>
  <c r="CC402" i="48"/>
  <c r="CF402" i="48" s="1"/>
  <c r="CA402" i="48"/>
  <c r="BZ402" i="48"/>
  <c r="CB402" i="48" s="1"/>
  <c r="E402" i="48"/>
  <c r="CO402" i="48" s="1"/>
  <c r="CQ402" i="48" s="1"/>
  <c r="D402" i="48"/>
  <c r="CN402" i="48" s="1"/>
  <c r="C402" i="48"/>
  <c r="B402" i="48"/>
  <c r="A402" i="48"/>
  <c r="CL401" i="48"/>
  <c r="CK401" i="48"/>
  <c r="CI401" i="48"/>
  <c r="CD401" i="48"/>
  <c r="CE401" i="48" s="1"/>
  <c r="CC401" i="48"/>
  <c r="CA401" i="48"/>
  <c r="BZ401" i="48"/>
  <c r="E401" i="48"/>
  <c r="CO401" i="48" s="1"/>
  <c r="D401" i="48"/>
  <c r="CN401" i="48" s="1"/>
  <c r="C401" i="48"/>
  <c r="B401" i="48"/>
  <c r="A401" i="48"/>
  <c r="CL400" i="48"/>
  <c r="CK400" i="48"/>
  <c r="CI400" i="48"/>
  <c r="CD400" i="48"/>
  <c r="CC400" i="48"/>
  <c r="CA400" i="48"/>
  <c r="BZ400" i="48"/>
  <c r="E400" i="48"/>
  <c r="CO400" i="48" s="1"/>
  <c r="D400" i="48"/>
  <c r="CN400" i="48" s="1"/>
  <c r="C400" i="48"/>
  <c r="B400" i="48"/>
  <c r="A400" i="48"/>
  <c r="CL399" i="48"/>
  <c r="CK399" i="48"/>
  <c r="CI399" i="48"/>
  <c r="CD399" i="48"/>
  <c r="CC399" i="48"/>
  <c r="CE399" i="48" s="1"/>
  <c r="CA399" i="48"/>
  <c r="BZ399" i="48"/>
  <c r="E399" i="48"/>
  <c r="CO399" i="48" s="1"/>
  <c r="D399" i="48"/>
  <c r="CN399" i="48" s="1"/>
  <c r="C399" i="48"/>
  <c r="B399" i="48"/>
  <c r="A399" i="48"/>
  <c r="CL398" i="48"/>
  <c r="CK398" i="48"/>
  <c r="CI398" i="48"/>
  <c r="CD398" i="48"/>
  <c r="CC398" i="48"/>
  <c r="CF398" i="48" s="1"/>
  <c r="CA398" i="48"/>
  <c r="BZ398" i="48"/>
  <c r="E398" i="48"/>
  <c r="CO398" i="48" s="1"/>
  <c r="D398" i="48"/>
  <c r="CN398" i="48" s="1"/>
  <c r="C398" i="48"/>
  <c r="B398" i="48"/>
  <c r="A398" i="48"/>
  <c r="CL397" i="48"/>
  <c r="CK397" i="48"/>
  <c r="CI397" i="48"/>
  <c r="CD397" i="48"/>
  <c r="CC397" i="48"/>
  <c r="CA397" i="48"/>
  <c r="BZ397" i="48"/>
  <c r="E397" i="48"/>
  <c r="CO397" i="48" s="1"/>
  <c r="D397" i="48"/>
  <c r="CN397" i="48" s="1"/>
  <c r="C397" i="48"/>
  <c r="B397" i="48"/>
  <c r="A397" i="48"/>
  <c r="CL396" i="48"/>
  <c r="CK396" i="48"/>
  <c r="CI396" i="48"/>
  <c r="CD396" i="48"/>
  <c r="CC396" i="48"/>
  <c r="CE396" i="48" s="1"/>
  <c r="CA396" i="48"/>
  <c r="BZ396" i="48"/>
  <c r="CB396" i="48" s="1"/>
  <c r="E396" i="48"/>
  <c r="CO396" i="48" s="1"/>
  <c r="D396" i="48"/>
  <c r="CN396" i="48" s="1"/>
  <c r="C396" i="48"/>
  <c r="B396" i="48"/>
  <c r="A396" i="48"/>
  <c r="CL395" i="48"/>
  <c r="CK395" i="48"/>
  <c r="CI395" i="48"/>
  <c r="CD395" i="48"/>
  <c r="CC395" i="48"/>
  <c r="CA395" i="48"/>
  <c r="BZ395" i="48"/>
  <c r="E395" i="48"/>
  <c r="CO395" i="48" s="1"/>
  <c r="CQ395" i="48" s="1"/>
  <c r="D395" i="48"/>
  <c r="CN395" i="48" s="1"/>
  <c r="C395" i="48"/>
  <c r="B395" i="48"/>
  <c r="A395" i="48"/>
  <c r="CL394" i="48"/>
  <c r="CK394" i="48"/>
  <c r="CI394" i="48"/>
  <c r="CD394" i="48"/>
  <c r="CC394" i="48"/>
  <c r="CA394" i="48"/>
  <c r="BZ394" i="48"/>
  <c r="E394" i="48"/>
  <c r="CO394" i="48" s="1"/>
  <c r="D394" i="48"/>
  <c r="CN394" i="48" s="1"/>
  <c r="C394" i="48"/>
  <c r="B394" i="48"/>
  <c r="A394" i="48"/>
  <c r="CL393" i="48"/>
  <c r="CK393" i="48"/>
  <c r="CI393" i="48"/>
  <c r="CD393" i="48"/>
  <c r="CC393" i="48"/>
  <c r="CA393" i="48"/>
  <c r="BZ393" i="48"/>
  <c r="E393" i="48"/>
  <c r="CO393" i="48" s="1"/>
  <c r="D393" i="48"/>
  <c r="CN393" i="48" s="1"/>
  <c r="C393" i="48"/>
  <c r="B393" i="48"/>
  <c r="A393" i="48"/>
  <c r="CL392" i="48"/>
  <c r="CK392" i="48"/>
  <c r="CI392" i="48"/>
  <c r="CD392" i="48"/>
  <c r="CG392" i="48" s="1"/>
  <c r="CC392" i="48"/>
  <c r="CA392" i="48"/>
  <c r="BZ392" i="48"/>
  <c r="E392" i="48"/>
  <c r="CO392" i="48" s="1"/>
  <c r="D392" i="48"/>
  <c r="CN392" i="48" s="1"/>
  <c r="C392" i="48"/>
  <c r="B392" i="48"/>
  <c r="A392" i="48"/>
  <c r="CL391" i="48"/>
  <c r="CK391" i="48"/>
  <c r="CI391" i="48"/>
  <c r="CD391" i="48"/>
  <c r="CC391" i="48"/>
  <c r="CE391" i="48" s="1"/>
  <c r="CA391" i="48"/>
  <c r="BZ391" i="48"/>
  <c r="E391" i="48"/>
  <c r="CO391" i="48" s="1"/>
  <c r="D391" i="48"/>
  <c r="CN391" i="48" s="1"/>
  <c r="C391" i="48"/>
  <c r="B391" i="48"/>
  <c r="A391" i="48"/>
  <c r="CL390" i="48"/>
  <c r="CK390" i="48"/>
  <c r="CI390" i="48"/>
  <c r="CD390" i="48"/>
  <c r="CC390" i="48"/>
  <c r="CA390" i="48"/>
  <c r="BZ390" i="48"/>
  <c r="E390" i="48"/>
  <c r="CO390" i="48" s="1"/>
  <c r="CQ390" i="48" s="1"/>
  <c r="D390" i="48"/>
  <c r="CN390" i="48" s="1"/>
  <c r="C390" i="48"/>
  <c r="B390" i="48"/>
  <c r="A390" i="48"/>
  <c r="CL389" i="48"/>
  <c r="CK389" i="48"/>
  <c r="CI389" i="48"/>
  <c r="CD389" i="48"/>
  <c r="CE389" i="48" s="1"/>
  <c r="CC389" i="48"/>
  <c r="CA389" i="48"/>
  <c r="BZ389" i="48"/>
  <c r="E389" i="48"/>
  <c r="CO389" i="48" s="1"/>
  <c r="CQ389" i="48" s="1"/>
  <c r="D389" i="48"/>
  <c r="CN389" i="48" s="1"/>
  <c r="C389" i="48"/>
  <c r="B389" i="48"/>
  <c r="A389" i="48"/>
  <c r="CL388" i="48"/>
  <c r="CK388" i="48"/>
  <c r="CI388" i="48"/>
  <c r="CD388" i="48"/>
  <c r="CC388" i="48"/>
  <c r="CA388" i="48"/>
  <c r="BZ388" i="48"/>
  <c r="CF388" i="48" s="1"/>
  <c r="E388" i="48"/>
  <c r="CO388" i="48" s="1"/>
  <c r="D388" i="48"/>
  <c r="CN388" i="48" s="1"/>
  <c r="C388" i="48"/>
  <c r="B388" i="48"/>
  <c r="A388" i="48"/>
  <c r="CL387" i="48"/>
  <c r="CK387" i="48"/>
  <c r="CI387" i="48"/>
  <c r="CD387" i="48"/>
  <c r="CC387" i="48"/>
  <c r="CA387" i="48"/>
  <c r="BZ387" i="48"/>
  <c r="CG387" i="48"/>
  <c r="E387" i="48"/>
  <c r="CO387" i="48" s="1"/>
  <c r="D387" i="48"/>
  <c r="CN387" i="48" s="1"/>
  <c r="C387" i="48"/>
  <c r="B387" i="48"/>
  <c r="A387" i="48"/>
  <c r="CL386" i="48"/>
  <c r="CK386" i="48"/>
  <c r="CI386" i="48"/>
  <c r="CD386" i="48"/>
  <c r="CC386" i="48"/>
  <c r="CA386" i="48"/>
  <c r="BZ386" i="48"/>
  <c r="E386" i="48"/>
  <c r="CO386" i="48" s="1"/>
  <c r="D386" i="48"/>
  <c r="CN386" i="48" s="1"/>
  <c r="C386" i="48"/>
  <c r="B386" i="48"/>
  <c r="A386" i="48"/>
  <c r="CL385" i="48"/>
  <c r="CK385" i="48"/>
  <c r="CI385" i="48"/>
  <c r="CD385" i="48"/>
  <c r="CC385" i="48"/>
  <c r="CA385" i="48"/>
  <c r="BZ385" i="48"/>
  <c r="CF385" i="48"/>
  <c r="E385" i="48"/>
  <c r="CO385" i="48" s="1"/>
  <c r="D385" i="48"/>
  <c r="CN385" i="48" s="1"/>
  <c r="C385" i="48"/>
  <c r="B385" i="48"/>
  <c r="A385" i="48"/>
  <c r="CL384" i="48"/>
  <c r="CK384" i="48"/>
  <c r="CI384" i="48"/>
  <c r="CD384" i="48"/>
  <c r="CC384" i="48"/>
  <c r="CA384" i="48"/>
  <c r="BZ384" i="48"/>
  <c r="CF384" i="48"/>
  <c r="E384" i="48"/>
  <c r="CO384" i="48" s="1"/>
  <c r="D384" i="48"/>
  <c r="CN384" i="48" s="1"/>
  <c r="C384" i="48"/>
  <c r="B384" i="48"/>
  <c r="A384" i="48"/>
  <c r="CL383" i="48"/>
  <c r="CK383" i="48"/>
  <c r="CI383" i="48"/>
  <c r="CD383" i="48"/>
  <c r="CC383" i="48"/>
  <c r="CB383" i="48"/>
  <c r="CA383" i="48"/>
  <c r="BZ383" i="48"/>
  <c r="E383" i="48"/>
  <c r="CO383" i="48" s="1"/>
  <c r="D383" i="48"/>
  <c r="CN383" i="48" s="1"/>
  <c r="C383" i="48"/>
  <c r="B383" i="48"/>
  <c r="A383" i="48"/>
  <c r="CL382" i="48"/>
  <c r="CK382" i="48"/>
  <c r="CI382" i="48"/>
  <c r="CD382" i="48"/>
  <c r="CC382" i="48"/>
  <c r="CA382" i="48"/>
  <c r="BZ382" i="48"/>
  <c r="E382" i="48"/>
  <c r="CO382" i="48" s="1"/>
  <c r="CQ382" i="48" s="1"/>
  <c r="D382" i="48"/>
  <c r="CN382" i="48" s="1"/>
  <c r="C382" i="48"/>
  <c r="B382" i="48"/>
  <c r="A382" i="48"/>
  <c r="CL381" i="48"/>
  <c r="CK381" i="48"/>
  <c r="CI381" i="48"/>
  <c r="CD381" i="48"/>
  <c r="CC381" i="48"/>
  <c r="CA381" i="48"/>
  <c r="BZ381" i="48"/>
  <c r="E381" i="48"/>
  <c r="CO381" i="48" s="1"/>
  <c r="D381" i="48"/>
  <c r="CN381" i="48" s="1"/>
  <c r="C381" i="48"/>
  <c r="B381" i="48"/>
  <c r="A381" i="48"/>
  <c r="CL380" i="48"/>
  <c r="CK380" i="48"/>
  <c r="CI380" i="48"/>
  <c r="CD380" i="48"/>
  <c r="CC380" i="48"/>
  <c r="CE380" i="48" s="1"/>
  <c r="CA380" i="48"/>
  <c r="BZ380" i="48"/>
  <c r="CB380" i="48" s="1"/>
  <c r="E380" i="48"/>
  <c r="CO380" i="48" s="1"/>
  <c r="D380" i="48"/>
  <c r="CN380" i="48" s="1"/>
  <c r="C380" i="48"/>
  <c r="B380" i="48"/>
  <c r="A380" i="48"/>
  <c r="CL379" i="48"/>
  <c r="CK379" i="48"/>
  <c r="CI379" i="48"/>
  <c r="CD379" i="48"/>
  <c r="CC379" i="48"/>
  <c r="CA379" i="48"/>
  <c r="BZ379" i="48"/>
  <c r="E379" i="48"/>
  <c r="CO379" i="48" s="1"/>
  <c r="D379" i="48"/>
  <c r="CN379" i="48" s="1"/>
  <c r="C379" i="48"/>
  <c r="B379" i="48"/>
  <c r="A379" i="48"/>
  <c r="CL378" i="48"/>
  <c r="CK378" i="48"/>
  <c r="CI378" i="48"/>
  <c r="CD378" i="48"/>
  <c r="CC378" i="48"/>
  <c r="CA378" i="48"/>
  <c r="BZ378" i="48"/>
  <c r="E378" i="48"/>
  <c r="CO378" i="48" s="1"/>
  <c r="D378" i="48"/>
  <c r="CN378" i="48" s="1"/>
  <c r="C378" i="48"/>
  <c r="B378" i="48"/>
  <c r="A378" i="48"/>
  <c r="CL377" i="48"/>
  <c r="CK377" i="48"/>
  <c r="CI377" i="48"/>
  <c r="CD377" i="48"/>
  <c r="CC377" i="48"/>
  <c r="CA377" i="48"/>
  <c r="BZ377" i="48"/>
  <c r="E377" i="48"/>
  <c r="CO377" i="48" s="1"/>
  <c r="CQ377" i="48" s="1"/>
  <c r="D377" i="48"/>
  <c r="CN377" i="48" s="1"/>
  <c r="C377" i="48"/>
  <c r="B377" i="48"/>
  <c r="A377" i="48"/>
  <c r="CL376" i="48"/>
  <c r="CK376" i="48"/>
  <c r="CI376" i="48"/>
  <c r="CD376" i="48"/>
  <c r="CC376" i="48"/>
  <c r="CA376" i="48"/>
  <c r="BZ376" i="48"/>
  <c r="E376" i="48"/>
  <c r="CO376" i="48" s="1"/>
  <c r="CQ376" i="48" s="1"/>
  <c r="D376" i="48"/>
  <c r="CN376" i="48" s="1"/>
  <c r="C376" i="48"/>
  <c r="B376" i="48"/>
  <c r="A376" i="48"/>
  <c r="CL375" i="48"/>
  <c r="CK375" i="48"/>
  <c r="CI375" i="48"/>
  <c r="CD375" i="48"/>
  <c r="CC375" i="48"/>
  <c r="CA375" i="48"/>
  <c r="BZ375" i="48"/>
  <c r="E375" i="48"/>
  <c r="CO375" i="48" s="1"/>
  <c r="D375" i="48"/>
  <c r="CN375" i="48" s="1"/>
  <c r="C375" i="48"/>
  <c r="B375" i="48"/>
  <c r="A375" i="48"/>
  <c r="CL374" i="48"/>
  <c r="CK374" i="48"/>
  <c r="CI374" i="48"/>
  <c r="CD374" i="48"/>
  <c r="CC374" i="48"/>
  <c r="CA374" i="48"/>
  <c r="BZ374" i="48"/>
  <c r="E374" i="48"/>
  <c r="CO374" i="48" s="1"/>
  <c r="D374" i="48"/>
  <c r="CN374" i="48" s="1"/>
  <c r="C374" i="48"/>
  <c r="B374" i="48"/>
  <c r="A374" i="48"/>
  <c r="CL373" i="48"/>
  <c r="CK373" i="48"/>
  <c r="CI373" i="48"/>
  <c r="CD373" i="48"/>
  <c r="CC373" i="48"/>
  <c r="CA373" i="48"/>
  <c r="BZ373" i="48"/>
  <c r="CB373" i="48" s="1"/>
  <c r="CF373" i="48"/>
  <c r="E373" i="48"/>
  <c r="CO373" i="48" s="1"/>
  <c r="D373" i="48"/>
  <c r="CN373" i="48" s="1"/>
  <c r="C373" i="48"/>
  <c r="B373" i="48"/>
  <c r="A373" i="48"/>
  <c r="CL372" i="48"/>
  <c r="CK372" i="48"/>
  <c r="CI372" i="48"/>
  <c r="CD372" i="48"/>
  <c r="CC372" i="48"/>
  <c r="CA372" i="48"/>
  <c r="CB372" i="48" s="1"/>
  <c r="BZ372" i="48"/>
  <c r="E372" i="48"/>
  <c r="CO372" i="48" s="1"/>
  <c r="D372" i="48"/>
  <c r="CN372" i="48" s="1"/>
  <c r="C372" i="48"/>
  <c r="B372" i="48"/>
  <c r="A372" i="48"/>
  <c r="CL371" i="48"/>
  <c r="CK371" i="48"/>
  <c r="CI371" i="48"/>
  <c r="CD371" i="48"/>
  <c r="CC371" i="48"/>
  <c r="CA371" i="48"/>
  <c r="CG371" i="48" s="1"/>
  <c r="BZ371" i="48"/>
  <c r="E371" i="48"/>
  <c r="CO371" i="48" s="1"/>
  <c r="D371" i="48"/>
  <c r="CN371" i="48" s="1"/>
  <c r="C371" i="48"/>
  <c r="B371" i="48"/>
  <c r="A371" i="48"/>
  <c r="CL370" i="48"/>
  <c r="CK370" i="48"/>
  <c r="CI370" i="48"/>
  <c r="CD370" i="48"/>
  <c r="CC370" i="48"/>
  <c r="CE370" i="48" s="1"/>
  <c r="CA370" i="48"/>
  <c r="BZ370" i="48"/>
  <c r="CB370" i="48" s="1"/>
  <c r="E370" i="48"/>
  <c r="CO370" i="48" s="1"/>
  <c r="D370" i="48"/>
  <c r="CN370" i="48" s="1"/>
  <c r="C370" i="48"/>
  <c r="B370" i="48"/>
  <c r="A370" i="48"/>
  <c r="CL369" i="48"/>
  <c r="CK369" i="48"/>
  <c r="CI369" i="48"/>
  <c r="CD369" i="48"/>
  <c r="CC369" i="48"/>
  <c r="CE369" i="48" s="1"/>
  <c r="CA369" i="48"/>
  <c r="BZ369" i="48"/>
  <c r="E369" i="48"/>
  <c r="CO369" i="48" s="1"/>
  <c r="D369" i="48"/>
  <c r="CN369" i="48" s="1"/>
  <c r="C369" i="48"/>
  <c r="B369" i="48"/>
  <c r="A369" i="48"/>
  <c r="CL368" i="48"/>
  <c r="CK368" i="48"/>
  <c r="CI368" i="48"/>
  <c r="CD368" i="48"/>
  <c r="CC368" i="48"/>
  <c r="CE368" i="48" s="1"/>
  <c r="CA368" i="48"/>
  <c r="CB368" i="48" s="1"/>
  <c r="BZ368" i="48"/>
  <c r="E368" i="48"/>
  <c r="CO368" i="48" s="1"/>
  <c r="D368" i="48"/>
  <c r="CN368" i="48" s="1"/>
  <c r="C368" i="48"/>
  <c r="B368" i="48"/>
  <c r="A368" i="48"/>
  <c r="CL367" i="48"/>
  <c r="CK367" i="48"/>
  <c r="CI367" i="48"/>
  <c r="CD367" i="48"/>
  <c r="CC367" i="48"/>
  <c r="CA367" i="48"/>
  <c r="BZ367" i="48"/>
  <c r="E367" i="48"/>
  <c r="CO367" i="48" s="1"/>
  <c r="D367" i="48"/>
  <c r="CN367" i="48" s="1"/>
  <c r="C367" i="48"/>
  <c r="B367" i="48"/>
  <c r="A367" i="48"/>
  <c r="CL366" i="48"/>
  <c r="CK366" i="48"/>
  <c r="CI366" i="48"/>
  <c r="CD366" i="48"/>
  <c r="CE366" i="48" s="1"/>
  <c r="CC366" i="48"/>
  <c r="CA366" i="48"/>
  <c r="BZ366" i="48"/>
  <c r="CF366" i="48"/>
  <c r="E366" i="48"/>
  <c r="CO366" i="48" s="1"/>
  <c r="D366" i="48"/>
  <c r="CN366" i="48" s="1"/>
  <c r="C366" i="48"/>
  <c r="B366" i="48"/>
  <c r="A366" i="48"/>
  <c r="CL365" i="48"/>
  <c r="CK365" i="48"/>
  <c r="CI365" i="48"/>
  <c r="CD365" i="48"/>
  <c r="CC365" i="48"/>
  <c r="CE365" i="48" s="1"/>
  <c r="CA365" i="48"/>
  <c r="BZ365" i="48"/>
  <c r="E365" i="48"/>
  <c r="CO365" i="48" s="1"/>
  <c r="D365" i="48"/>
  <c r="CN365" i="48" s="1"/>
  <c r="C365" i="48"/>
  <c r="B365" i="48"/>
  <c r="A365" i="48"/>
  <c r="CL364" i="48"/>
  <c r="CK364" i="48"/>
  <c r="CI364" i="48"/>
  <c r="CD364" i="48"/>
  <c r="CC364" i="48"/>
  <c r="CE364" i="48" s="1"/>
  <c r="CA364" i="48"/>
  <c r="BZ364" i="48"/>
  <c r="CB364" i="48" s="1"/>
  <c r="E364" i="48"/>
  <c r="CO364" i="48" s="1"/>
  <c r="D364" i="48"/>
  <c r="CN364" i="48" s="1"/>
  <c r="C364" i="48"/>
  <c r="B364" i="48"/>
  <c r="A364" i="48"/>
  <c r="CL363" i="48"/>
  <c r="CK363" i="48"/>
  <c r="CI363" i="48"/>
  <c r="CG363" i="48"/>
  <c r="CD363" i="48"/>
  <c r="CC363" i="48"/>
  <c r="CE363" i="48" s="1"/>
  <c r="CA363" i="48"/>
  <c r="BZ363" i="48"/>
  <c r="CB363" i="48" s="1"/>
  <c r="E363" i="48"/>
  <c r="CO363" i="48" s="1"/>
  <c r="D363" i="48"/>
  <c r="CN363" i="48" s="1"/>
  <c r="C363" i="48"/>
  <c r="B363" i="48"/>
  <c r="A363" i="48"/>
  <c r="CL362" i="48"/>
  <c r="CK362" i="48"/>
  <c r="CI362" i="48"/>
  <c r="CD362" i="48"/>
  <c r="CC362" i="48"/>
  <c r="CA362" i="48"/>
  <c r="BZ362" i="48"/>
  <c r="E362" i="48"/>
  <c r="CO362" i="48" s="1"/>
  <c r="D362" i="48"/>
  <c r="CN362" i="48" s="1"/>
  <c r="C362" i="48"/>
  <c r="B362" i="48"/>
  <c r="A362" i="48"/>
  <c r="CL361" i="48"/>
  <c r="CK361" i="48"/>
  <c r="CI361" i="48"/>
  <c r="CD361" i="48"/>
  <c r="CC361" i="48"/>
  <c r="CA361" i="48"/>
  <c r="BZ361" i="48"/>
  <c r="E361" i="48"/>
  <c r="CO361" i="48" s="1"/>
  <c r="D361" i="48"/>
  <c r="CN361" i="48" s="1"/>
  <c r="C361" i="48"/>
  <c r="B361" i="48"/>
  <c r="A361" i="48"/>
  <c r="CL360" i="48"/>
  <c r="CK360" i="48"/>
  <c r="CI360" i="48"/>
  <c r="CD360" i="48"/>
  <c r="CC360" i="48"/>
  <c r="CA360" i="48"/>
  <c r="BZ360" i="48"/>
  <c r="CB360" i="48" s="1"/>
  <c r="E360" i="48"/>
  <c r="CO360" i="48" s="1"/>
  <c r="D360" i="48"/>
  <c r="CN360" i="48" s="1"/>
  <c r="C360" i="48"/>
  <c r="B360" i="48"/>
  <c r="A360" i="48"/>
  <c r="CL359" i="48"/>
  <c r="CK359" i="48"/>
  <c r="CI359" i="48"/>
  <c r="CD359" i="48"/>
  <c r="CC359" i="48"/>
  <c r="CA359" i="48"/>
  <c r="BZ359" i="48"/>
  <c r="E359" i="48"/>
  <c r="CO359" i="48" s="1"/>
  <c r="D359" i="48"/>
  <c r="CN359" i="48" s="1"/>
  <c r="C359" i="48"/>
  <c r="B359" i="48"/>
  <c r="A359" i="48"/>
  <c r="CL358" i="48"/>
  <c r="CK358" i="48"/>
  <c r="CI358" i="48"/>
  <c r="CD358" i="48"/>
  <c r="CC358" i="48"/>
  <c r="CA358" i="48"/>
  <c r="BZ358" i="48"/>
  <c r="CB358" i="48" s="1"/>
  <c r="E358" i="48"/>
  <c r="CO358" i="48" s="1"/>
  <c r="D358" i="48"/>
  <c r="CN358" i="48" s="1"/>
  <c r="C358" i="48"/>
  <c r="B358" i="48"/>
  <c r="A358" i="48"/>
  <c r="CL357" i="48"/>
  <c r="CK357" i="48"/>
  <c r="CI357" i="48"/>
  <c r="CD357" i="48"/>
  <c r="CE357" i="48" s="1"/>
  <c r="CC357" i="48"/>
  <c r="CA357" i="48"/>
  <c r="CG357" i="48" s="1"/>
  <c r="BZ357" i="48"/>
  <c r="CF357" i="48"/>
  <c r="E357" i="48"/>
  <c r="CO357" i="48" s="1"/>
  <c r="D357" i="48"/>
  <c r="CN357" i="48" s="1"/>
  <c r="C357" i="48"/>
  <c r="B357" i="48"/>
  <c r="A357" i="48"/>
  <c r="CL356" i="48"/>
  <c r="CK356" i="48"/>
  <c r="CI356" i="48"/>
  <c r="CD356" i="48"/>
  <c r="CC356" i="48"/>
  <c r="CE356" i="48" s="1"/>
  <c r="CA356" i="48"/>
  <c r="BZ356" i="48"/>
  <c r="E356" i="48"/>
  <c r="CO356" i="48" s="1"/>
  <c r="D356" i="48"/>
  <c r="CN356" i="48" s="1"/>
  <c r="C356" i="48"/>
  <c r="B356" i="48"/>
  <c r="A356" i="48"/>
  <c r="CL355" i="48"/>
  <c r="CK355" i="48"/>
  <c r="CI355" i="48"/>
  <c r="CD355" i="48"/>
  <c r="CE355" i="48" s="1"/>
  <c r="CC355" i="48"/>
  <c r="CA355" i="48"/>
  <c r="BZ355" i="48"/>
  <c r="E355" i="48"/>
  <c r="CO355" i="48" s="1"/>
  <c r="D355" i="48"/>
  <c r="CN355" i="48" s="1"/>
  <c r="C355" i="48"/>
  <c r="B355" i="48"/>
  <c r="A355" i="48"/>
  <c r="CL354" i="48"/>
  <c r="CK354" i="48"/>
  <c r="CI354" i="48"/>
  <c r="CD354" i="48"/>
  <c r="CC354" i="48"/>
  <c r="CA354" i="48"/>
  <c r="BZ354" i="48"/>
  <c r="E354" i="48"/>
  <c r="CO354" i="48" s="1"/>
  <c r="D354" i="48"/>
  <c r="CN354" i="48" s="1"/>
  <c r="C354" i="48"/>
  <c r="B354" i="48"/>
  <c r="A354" i="48"/>
  <c r="CL353" i="48"/>
  <c r="CK353" i="48"/>
  <c r="CI353" i="48"/>
  <c r="CD353" i="48"/>
  <c r="CC353" i="48"/>
  <c r="CA353" i="48"/>
  <c r="BZ353" i="48"/>
  <c r="E353" i="48"/>
  <c r="CO353" i="48" s="1"/>
  <c r="D353" i="48"/>
  <c r="CN353" i="48" s="1"/>
  <c r="C353" i="48"/>
  <c r="B353" i="48"/>
  <c r="A353" i="48"/>
  <c r="CL352" i="48"/>
  <c r="CK352" i="48"/>
  <c r="CI352" i="48"/>
  <c r="CD352" i="48"/>
  <c r="CC352" i="48"/>
  <c r="CA352" i="48"/>
  <c r="BZ352" i="48"/>
  <c r="E352" i="48"/>
  <c r="CO352" i="48" s="1"/>
  <c r="D352" i="48"/>
  <c r="CN352" i="48" s="1"/>
  <c r="C352" i="48"/>
  <c r="B352" i="48"/>
  <c r="A352" i="48"/>
  <c r="CL351" i="48"/>
  <c r="CK351" i="48"/>
  <c r="CI351" i="48"/>
  <c r="CD351" i="48"/>
  <c r="CC351" i="48"/>
  <c r="CA351" i="48"/>
  <c r="BZ351" i="48"/>
  <c r="E351" i="48"/>
  <c r="CO351" i="48" s="1"/>
  <c r="D351" i="48"/>
  <c r="CN351" i="48" s="1"/>
  <c r="C351" i="48"/>
  <c r="B351" i="48"/>
  <c r="A351" i="48"/>
  <c r="CL350" i="48"/>
  <c r="CK350" i="48"/>
  <c r="CI350" i="48"/>
  <c r="CD350" i="48"/>
  <c r="CC350" i="48"/>
  <c r="CA350" i="48"/>
  <c r="BZ350" i="48"/>
  <c r="CB350" i="48" s="1"/>
  <c r="E350" i="48"/>
  <c r="CO350" i="48" s="1"/>
  <c r="D350" i="48"/>
  <c r="CN350" i="48" s="1"/>
  <c r="C350" i="48"/>
  <c r="B350" i="48"/>
  <c r="A350" i="48"/>
  <c r="CL349" i="48"/>
  <c r="CK349" i="48"/>
  <c r="CI349" i="48"/>
  <c r="CD349" i="48"/>
  <c r="CC349" i="48"/>
  <c r="CA349" i="48"/>
  <c r="CB349" i="48" s="1"/>
  <c r="BZ349" i="48"/>
  <c r="E349" i="48"/>
  <c r="CO349" i="48" s="1"/>
  <c r="D349" i="48"/>
  <c r="CN349" i="48" s="1"/>
  <c r="C349" i="48"/>
  <c r="B349" i="48"/>
  <c r="A349" i="48"/>
  <c r="CL348" i="48"/>
  <c r="CK348" i="48"/>
  <c r="CI348" i="48"/>
  <c r="CD348" i="48"/>
  <c r="CC348" i="48"/>
  <c r="CA348" i="48"/>
  <c r="BZ348" i="48"/>
  <c r="E348" i="48"/>
  <c r="CO348" i="48" s="1"/>
  <c r="D348" i="48"/>
  <c r="CN348" i="48" s="1"/>
  <c r="C348" i="48"/>
  <c r="B348" i="48"/>
  <c r="A348" i="48"/>
  <c r="CL347" i="48"/>
  <c r="CK347" i="48"/>
  <c r="CI347" i="48"/>
  <c r="CD347" i="48"/>
  <c r="CC347" i="48"/>
  <c r="CA347" i="48"/>
  <c r="BZ347" i="48"/>
  <c r="CB347" i="48" s="1"/>
  <c r="E347" i="48"/>
  <c r="CO347" i="48" s="1"/>
  <c r="D347" i="48"/>
  <c r="CN347" i="48" s="1"/>
  <c r="C347" i="48"/>
  <c r="B347" i="48"/>
  <c r="A347" i="48"/>
  <c r="CL346" i="48"/>
  <c r="CK346" i="48"/>
  <c r="CI346" i="48"/>
  <c r="CD346" i="48"/>
  <c r="CC346" i="48"/>
  <c r="CA346" i="48"/>
  <c r="BZ346" i="48"/>
  <c r="E346" i="48"/>
  <c r="CO346" i="48" s="1"/>
  <c r="D346" i="48"/>
  <c r="CN346" i="48" s="1"/>
  <c r="C346" i="48"/>
  <c r="B346" i="48"/>
  <c r="A346" i="48"/>
  <c r="CL345" i="48"/>
  <c r="CK345" i="48"/>
  <c r="CI345" i="48"/>
  <c r="CD345" i="48"/>
  <c r="CC345" i="48"/>
  <c r="CE345" i="48" s="1"/>
  <c r="CA345" i="48"/>
  <c r="BZ345" i="48"/>
  <c r="E345" i="48"/>
  <c r="CO345" i="48" s="1"/>
  <c r="D345" i="48"/>
  <c r="CN345" i="48" s="1"/>
  <c r="C345" i="48"/>
  <c r="B345" i="48"/>
  <c r="A345" i="48"/>
  <c r="CL344" i="48"/>
  <c r="CK344" i="48"/>
  <c r="CI344" i="48"/>
  <c r="CD344" i="48"/>
  <c r="CC344" i="48"/>
  <c r="CE344" i="48" s="1"/>
  <c r="CA344" i="48"/>
  <c r="BZ344" i="48"/>
  <c r="CB344" i="48" s="1"/>
  <c r="E344" i="48"/>
  <c r="CO344" i="48" s="1"/>
  <c r="D344" i="48"/>
  <c r="CN344" i="48" s="1"/>
  <c r="C344" i="48"/>
  <c r="B344" i="48"/>
  <c r="A344" i="48"/>
  <c r="CL343" i="48"/>
  <c r="CK343" i="48"/>
  <c r="CI343" i="48"/>
  <c r="CD343" i="48"/>
  <c r="CC343" i="48"/>
  <c r="CA343" i="48"/>
  <c r="BZ343" i="48"/>
  <c r="E343" i="48"/>
  <c r="CO343" i="48" s="1"/>
  <c r="D343" i="48"/>
  <c r="CN343" i="48" s="1"/>
  <c r="C343" i="48"/>
  <c r="B343" i="48"/>
  <c r="A343" i="48"/>
  <c r="CL342" i="48"/>
  <c r="CK342" i="48"/>
  <c r="CI342" i="48"/>
  <c r="CD342" i="48"/>
  <c r="CC342" i="48"/>
  <c r="CA342" i="48"/>
  <c r="BZ342" i="48"/>
  <c r="E342" i="48"/>
  <c r="CO342" i="48" s="1"/>
  <c r="D342" i="48"/>
  <c r="CN342" i="48" s="1"/>
  <c r="C342" i="48"/>
  <c r="B342" i="48"/>
  <c r="A342" i="48"/>
  <c r="CL341" i="48"/>
  <c r="CK341" i="48"/>
  <c r="CI341" i="48"/>
  <c r="CE341" i="48"/>
  <c r="CD341" i="48"/>
  <c r="CC341" i="48"/>
  <c r="CA341" i="48"/>
  <c r="BZ341" i="48"/>
  <c r="E341" i="48"/>
  <c r="CO341" i="48" s="1"/>
  <c r="D341" i="48"/>
  <c r="CN341" i="48" s="1"/>
  <c r="C341" i="48"/>
  <c r="B341" i="48"/>
  <c r="A341" i="48"/>
  <c r="CL340" i="48"/>
  <c r="CK340" i="48"/>
  <c r="CI340" i="48"/>
  <c r="CD340" i="48"/>
  <c r="CE340" i="48" s="1"/>
  <c r="CC340" i="48"/>
  <c r="CA340" i="48"/>
  <c r="BZ340" i="48"/>
  <c r="E340" i="48"/>
  <c r="CO340" i="48" s="1"/>
  <c r="D340" i="48"/>
  <c r="CN340" i="48" s="1"/>
  <c r="C340" i="48"/>
  <c r="B340" i="48"/>
  <c r="A340" i="48"/>
  <c r="CL339" i="48"/>
  <c r="CK339" i="48"/>
  <c r="CI339" i="48"/>
  <c r="CD339" i="48"/>
  <c r="CC339" i="48"/>
  <c r="CA339" i="48"/>
  <c r="BZ339" i="48"/>
  <c r="E339" i="48"/>
  <c r="CO339" i="48" s="1"/>
  <c r="CQ339" i="48" s="1"/>
  <c r="D339" i="48"/>
  <c r="CN339" i="48" s="1"/>
  <c r="C339" i="48"/>
  <c r="B339" i="48"/>
  <c r="A339" i="48"/>
  <c r="CL338" i="48"/>
  <c r="CK338" i="48"/>
  <c r="CI338" i="48"/>
  <c r="CD338" i="48"/>
  <c r="CC338" i="48"/>
  <c r="CA338" i="48"/>
  <c r="BZ338" i="48"/>
  <c r="E338" i="48"/>
  <c r="CO338" i="48" s="1"/>
  <c r="D338" i="48"/>
  <c r="CN338" i="48" s="1"/>
  <c r="C338" i="48"/>
  <c r="B338" i="48"/>
  <c r="A338" i="48"/>
  <c r="CL337" i="48"/>
  <c r="CK337" i="48"/>
  <c r="CI337" i="48"/>
  <c r="CD337" i="48"/>
  <c r="CE337" i="48" s="1"/>
  <c r="CC337" i="48"/>
  <c r="CA337" i="48"/>
  <c r="BZ337" i="48"/>
  <c r="E337" i="48"/>
  <c r="CO337" i="48" s="1"/>
  <c r="D337" i="48"/>
  <c r="CN337" i="48" s="1"/>
  <c r="C337" i="48"/>
  <c r="B337" i="48"/>
  <c r="A337" i="48"/>
  <c r="CL336" i="48"/>
  <c r="CK336" i="48"/>
  <c r="CI336" i="48"/>
  <c r="CD336" i="48"/>
  <c r="CC336" i="48"/>
  <c r="CA336" i="48"/>
  <c r="BZ336" i="48"/>
  <c r="CB336" i="48" s="1"/>
  <c r="E336" i="48"/>
  <c r="CO336" i="48" s="1"/>
  <c r="D336" i="48"/>
  <c r="CN336" i="48" s="1"/>
  <c r="C336" i="48"/>
  <c r="B336" i="48"/>
  <c r="A336" i="48"/>
  <c r="CL335" i="48"/>
  <c r="CK335" i="48"/>
  <c r="CI335" i="48"/>
  <c r="CD335" i="48"/>
  <c r="CC335" i="48"/>
  <c r="CE335" i="48" s="1"/>
  <c r="CA335" i="48"/>
  <c r="BZ335" i="48"/>
  <c r="E335" i="48"/>
  <c r="CO335" i="48" s="1"/>
  <c r="D335" i="48"/>
  <c r="CN335" i="48" s="1"/>
  <c r="C335" i="48"/>
  <c r="B335" i="48"/>
  <c r="A335" i="48"/>
  <c r="CL334" i="48"/>
  <c r="CK334" i="48"/>
  <c r="CI334" i="48"/>
  <c r="CD334" i="48"/>
  <c r="CC334" i="48"/>
  <c r="CA334" i="48"/>
  <c r="BZ334" i="48"/>
  <c r="E334" i="48"/>
  <c r="CO334" i="48" s="1"/>
  <c r="CQ334" i="48" s="1"/>
  <c r="D334" i="48"/>
  <c r="CN334" i="48" s="1"/>
  <c r="C334" i="48"/>
  <c r="B334" i="48"/>
  <c r="A334" i="48"/>
  <c r="CL333" i="48"/>
  <c r="CK333" i="48"/>
  <c r="CI333" i="48"/>
  <c r="CD333" i="48"/>
  <c r="CC333" i="48"/>
  <c r="CA333" i="48"/>
  <c r="BZ333" i="48"/>
  <c r="E333" i="48"/>
  <c r="CO333" i="48" s="1"/>
  <c r="D333" i="48"/>
  <c r="CN333" i="48" s="1"/>
  <c r="C333" i="48"/>
  <c r="B333" i="48"/>
  <c r="A333" i="48"/>
  <c r="CL332" i="48"/>
  <c r="CK332" i="48"/>
  <c r="CI332" i="48"/>
  <c r="CD332" i="48"/>
  <c r="CC332" i="48"/>
  <c r="CA332" i="48"/>
  <c r="BZ332" i="48"/>
  <c r="E332" i="48"/>
  <c r="CO332" i="48" s="1"/>
  <c r="CQ332" i="48" s="1"/>
  <c r="D332" i="48"/>
  <c r="CN332" i="48" s="1"/>
  <c r="C332" i="48"/>
  <c r="B332" i="48"/>
  <c r="A332" i="48"/>
  <c r="CL331" i="48"/>
  <c r="CK331" i="48"/>
  <c r="CI331" i="48"/>
  <c r="CD331" i="48"/>
  <c r="CC331" i="48"/>
  <c r="CA331" i="48"/>
  <c r="BZ331" i="48"/>
  <c r="E331" i="48"/>
  <c r="CO331" i="48" s="1"/>
  <c r="D331" i="48"/>
  <c r="CN331" i="48" s="1"/>
  <c r="C331" i="48"/>
  <c r="B331" i="48"/>
  <c r="A331" i="48"/>
  <c r="CL330" i="48"/>
  <c r="CK330" i="48"/>
  <c r="CI330" i="48"/>
  <c r="CD330" i="48"/>
  <c r="CC330" i="48"/>
  <c r="CE330" i="48" s="1"/>
  <c r="CA330" i="48"/>
  <c r="BZ330" i="48"/>
  <c r="E330" i="48"/>
  <c r="CO330" i="48" s="1"/>
  <c r="D330" i="48"/>
  <c r="CN330" i="48" s="1"/>
  <c r="C330" i="48"/>
  <c r="B330" i="48"/>
  <c r="A330" i="48"/>
  <c r="CL329" i="48"/>
  <c r="CK329" i="48"/>
  <c r="CI329" i="48"/>
  <c r="CD329" i="48"/>
  <c r="CC329" i="48"/>
  <c r="CE329" i="48" s="1"/>
  <c r="CA329" i="48"/>
  <c r="BZ329" i="48"/>
  <c r="CB329" i="48" s="1"/>
  <c r="E329" i="48"/>
  <c r="CO329" i="48" s="1"/>
  <c r="D329" i="48"/>
  <c r="CN329" i="48" s="1"/>
  <c r="C329" i="48"/>
  <c r="B329" i="48"/>
  <c r="A329" i="48"/>
  <c r="CL328" i="48"/>
  <c r="CK328" i="48"/>
  <c r="CI328" i="48"/>
  <c r="CD328" i="48"/>
  <c r="CC328" i="48"/>
  <c r="CA328" i="48"/>
  <c r="CB328" i="48" s="1"/>
  <c r="BZ328" i="48"/>
  <c r="E328" i="48"/>
  <c r="CO328" i="48" s="1"/>
  <c r="D328" i="48"/>
  <c r="CN328" i="48" s="1"/>
  <c r="C328" i="48"/>
  <c r="B328" i="48"/>
  <c r="A328" i="48"/>
  <c r="CL327" i="48"/>
  <c r="CK327" i="48"/>
  <c r="CI327" i="48"/>
  <c r="CD327" i="48"/>
  <c r="CC327" i="48"/>
  <c r="CA327" i="48"/>
  <c r="BZ327" i="48"/>
  <c r="E327" i="48"/>
  <c r="CO327" i="48" s="1"/>
  <c r="CQ327" i="48" s="1"/>
  <c r="D327" i="48"/>
  <c r="CN327" i="48" s="1"/>
  <c r="C327" i="48"/>
  <c r="B327" i="48"/>
  <c r="A327" i="48"/>
  <c r="CL326" i="48"/>
  <c r="CK326" i="48"/>
  <c r="CI326" i="48"/>
  <c r="CD326" i="48"/>
  <c r="CC326" i="48"/>
  <c r="CA326" i="48"/>
  <c r="BZ326" i="48"/>
  <c r="CB326" i="48" s="1"/>
  <c r="E326" i="48"/>
  <c r="CO326" i="48" s="1"/>
  <c r="D326" i="48"/>
  <c r="CN326" i="48" s="1"/>
  <c r="C326" i="48"/>
  <c r="B326" i="48"/>
  <c r="A326" i="48"/>
  <c r="CL325" i="48"/>
  <c r="CK325" i="48"/>
  <c r="CI325" i="48"/>
  <c r="CD325" i="48"/>
  <c r="CC325" i="48"/>
  <c r="CA325" i="48"/>
  <c r="BZ325" i="48"/>
  <c r="E325" i="48"/>
  <c r="CO325" i="48" s="1"/>
  <c r="D325" i="48"/>
  <c r="CN325" i="48" s="1"/>
  <c r="C325" i="48"/>
  <c r="B325" i="48"/>
  <c r="A325" i="48"/>
  <c r="CL324" i="48"/>
  <c r="CK324" i="48"/>
  <c r="CI324" i="48"/>
  <c r="CD324" i="48"/>
  <c r="CC324" i="48"/>
  <c r="CE324" i="48" s="1"/>
  <c r="DB324" i="48" s="1"/>
  <c r="CA324" i="48"/>
  <c r="BZ324" i="48"/>
  <c r="CB324" i="48" s="1"/>
  <c r="E324" i="48"/>
  <c r="CO324" i="48" s="1"/>
  <c r="D324" i="48"/>
  <c r="CN324" i="48" s="1"/>
  <c r="C324" i="48"/>
  <c r="B324" i="48"/>
  <c r="A324" i="48"/>
  <c r="CL323" i="48"/>
  <c r="CK323" i="48"/>
  <c r="CI323" i="48"/>
  <c r="CD323" i="48"/>
  <c r="CE323" i="48" s="1"/>
  <c r="CC323" i="48"/>
  <c r="CA323" i="48"/>
  <c r="BZ323" i="48"/>
  <c r="E323" i="48"/>
  <c r="CO323" i="48" s="1"/>
  <c r="D323" i="48"/>
  <c r="CN323" i="48" s="1"/>
  <c r="C323" i="48"/>
  <c r="B323" i="48"/>
  <c r="A323" i="48"/>
  <c r="CL322" i="48"/>
  <c r="CK322" i="48"/>
  <c r="CI322" i="48"/>
  <c r="CD322" i="48"/>
  <c r="CC322" i="48"/>
  <c r="CA322" i="48"/>
  <c r="BZ322" i="48"/>
  <c r="E322" i="48"/>
  <c r="CO322" i="48" s="1"/>
  <c r="CQ322" i="48" s="1"/>
  <c r="D322" i="48"/>
  <c r="CN322" i="48" s="1"/>
  <c r="C322" i="48"/>
  <c r="B322" i="48"/>
  <c r="A322" i="48"/>
  <c r="CL321" i="48"/>
  <c r="CK321" i="48"/>
  <c r="CI321" i="48"/>
  <c r="CD321" i="48"/>
  <c r="CC321" i="48"/>
  <c r="CA321" i="48"/>
  <c r="BZ321" i="48"/>
  <c r="E321" i="48"/>
  <c r="CO321" i="48" s="1"/>
  <c r="D321" i="48"/>
  <c r="CN321" i="48" s="1"/>
  <c r="C321" i="48"/>
  <c r="B321" i="48"/>
  <c r="A321" i="48"/>
  <c r="CL320" i="48"/>
  <c r="CK320" i="48"/>
  <c r="CI320" i="48"/>
  <c r="CD320" i="48"/>
  <c r="CC320" i="48"/>
  <c r="CB320" i="48"/>
  <c r="CA320" i="48"/>
  <c r="BZ320" i="48"/>
  <c r="E320" i="48"/>
  <c r="CO320" i="48" s="1"/>
  <c r="CQ320" i="48" s="1"/>
  <c r="D320" i="48"/>
  <c r="CN320" i="48" s="1"/>
  <c r="C320" i="48"/>
  <c r="B320" i="48"/>
  <c r="A320" i="48"/>
  <c r="CL319" i="48"/>
  <c r="CK319" i="48"/>
  <c r="CI319" i="48"/>
  <c r="CD319" i="48"/>
  <c r="CC319" i="48"/>
  <c r="CA319" i="48"/>
  <c r="BZ319" i="48"/>
  <c r="E319" i="48"/>
  <c r="CO319" i="48" s="1"/>
  <c r="D319" i="48"/>
  <c r="CN319" i="48" s="1"/>
  <c r="C319" i="48"/>
  <c r="B319" i="48"/>
  <c r="A319" i="48"/>
  <c r="CL318" i="48"/>
  <c r="CK318" i="48"/>
  <c r="CI318" i="48"/>
  <c r="CD318" i="48"/>
  <c r="CC318" i="48"/>
  <c r="CE318" i="48" s="1"/>
  <c r="CA318" i="48"/>
  <c r="BZ318" i="48"/>
  <c r="E318" i="48"/>
  <c r="CO318" i="48" s="1"/>
  <c r="CQ318" i="48" s="1"/>
  <c r="D318" i="48"/>
  <c r="CN318" i="48" s="1"/>
  <c r="C318" i="48"/>
  <c r="B318" i="48"/>
  <c r="A318" i="48"/>
  <c r="CL317" i="48"/>
  <c r="CK317" i="48"/>
  <c r="CI317" i="48"/>
  <c r="CD317" i="48"/>
  <c r="CC317" i="48"/>
  <c r="CE317" i="48" s="1"/>
  <c r="CA317" i="48"/>
  <c r="BZ317" i="48"/>
  <c r="E317" i="48"/>
  <c r="CO317" i="48" s="1"/>
  <c r="D317" i="48"/>
  <c r="CN317" i="48" s="1"/>
  <c r="C317" i="48"/>
  <c r="B317" i="48"/>
  <c r="A317" i="48"/>
  <c r="CL316" i="48"/>
  <c r="CK316" i="48"/>
  <c r="CI316" i="48"/>
  <c r="CD316" i="48"/>
  <c r="CC316" i="48"/>
  <c r="CA316" i="48"/>
  <c r="BZ316" i="48"/>
  <c r="E316" i="48"/>
  <c r="CO316" i="48" s="1"/>
  <c r="D316" i="48"/>
  <c r="CN316" i="48" s="1"/>
  <c r="C316" i="48"/>
  <c r="B316" i="48"/>
  <c r="A316" i="48"/>
  <c r="CL315" i="48"/>
  <c r="CK315" i="48"/>
  <c r="CI315" i="48"/>
  <c r="CD315" i="48"/>
  <c r="CC315" i="48"/>
  <c r="CA315" i="48"/>
  <c r="BZ315" i="48"/>
  <c r="E315" i="48"/>
  <c r="CO315" i="48" s="1"/>
  <c r="D315" i="48"/>
  <c r="CN315" i="48" s="1"/>
  <c r="C315" i="48"/>
  <c r="B315" i="48"/>
  <c r="A315" i="48"/>
  <c r="CZ314" i="48"/>
  <c r="CL314" i="48"/>
  <c r="CK314" i="48"/>
  <c r="CI314" i="48"/>
  <c r="CD314" i="48"/>
  <c r="CC314" i="48"/>
  <c r="CA314" i="48"/>
  <c r="CB314" i="48" s="1"/>
  <c r="BZ314" i="48"/>
  <c r="E314" i="48"/>
  <c r="CO314" i="48" s="1"/>
  <c r="D314" i="48"/>
  <c r="CN314" i="48" s="1"/>
  <c r="C314" i="48"/>
  <c r="B314" i="48"/>
  <c r="A314" i="48"/>
  <c r="CL313" i="48"/>
  <c r="CK313" i="48"/>
  <c r="CI313" i="48"/>
  <c r="CD313" i="48"/>
  <c r="CC313" i="48"/>
  <c r="CE313" i="48" s="1"/>
  <c r="CA313" i="48"/>
  <c r="BZ313" i="48"/>
  <c r="E313" i="48"/>
  <c r="CO313" i="48" s="1"/>
  <c r="D313" i="48"/>
  <c r="CN313" i="48" s="1"/>
  <c r="C313" i="48"/>
  <c r="B313" i="48"/>
  <c r="A313" i="48"/>
  <c r="CL312" i="48"/>
  <c r="CK312" i="48"/>
  <c r="CI312" i="48"/>
  <c r="CD312" i="48"/>
  <c r="CC312" i="48"/>
  <c r="CE312" i="48" s="1"/>
  <c r="CA312" i="48"/>
  <c r="BZ312" i="48"/>
  <c r="E312" i="48"/>
  <c r="CO312" i="48" s="1"/>
  <c r="CQ312" i="48" s="1"/>
  <c r="D312" i="48"/>
  <c r="CN312" i="48" s="1"/>
  <c r="C312" i="48"/>
  <c r="B312" i="48"/>
  <c r="A312" i="48"/>
  <c r="CL311" i="48"/>
  <c r="CK311" i="48"/>
  <c r="CI311" i="48"/>
  <c r="CD311" i="48"/>
  <c r="CC311" i="48"/>
  <c r="CA311" i="48"/>
  <c r="BZ311" i="48"/>
  <c r="E311" i="48"/>
  <c r="CO311" i="48" s="1"/>
  <c r="D311" i="48"/>
  <c r="CN311" i="48" s="1"/>
  <c r="C311" i="48"/>
  <c r="B311" i="48"/>
  <c r="A311" i="48"/>
  <c r="CL310" i="48"/>
  <c r="CK310" i="48"/>
  <c r="CI310" i="48"/>
  <c r="CD310" i="48"/>
  <c r="CC310" i="48"/>
  <c r="CB310" i="48"/>
  <c r="CA310" i="48"/>
  <c r="BZ310" i="48"/>
  <c r="E310" i="48"/>
  <c r="CO310" i="48" s="1"/>
  <c r="CQ310" i="48" s="1"/>
  <c r="D310" i="48"/>
  <c r="CN310" i="48" s="1"/>
  <c r="C310" i="48"/>
  <c r="B310" i="48"/>
  <c r="A310" i="48"/>
  <c r="CL309" i="48"/>
  <c r="CK309" i="48"/>
  <c r="CI309" i="48"/>
  <c r="CD309" i="48"/>
  <c r="CC309" i="48"/>
  <c r="CE309" i="48" s="1"/>
  <c r="CA309" i="48"/>
  <c r="BZ309" i="48"/>
  <c r="E309" i="48"/>
  <c r="CO309" i="48" s="1"/>
  <c r="D309" i="48"/>
  <c r="CN309" i="48" s="1"/>
  <c r="C309" i="48"/>
  <c r="B309" i="48"/>
  <c r="A309" i="48"/>
  <c r="CL308" i="48"/>
  <c r="CK308" i="48"/>
  <c r="CI308" i="48"/>
  <c r="CD308" i="48"/>
  <c r="CC308" i="48"/>
  <c r="CE308" i="48" s="1"/>
  <c r="CA308" i="48"/>
  <c r="BZ308" i="48"/>
  <c r="E308" i="48"/>
  <c r="CO308" i="48" s="1"/>
  <c r="CQ308" i="48" s="1"/>
  <c r="D308" i="48"/>
  <c r="CN308" i="48" s="1"/>
  <c r="C308" i="48"/>
  <c r="B308" i="48"/>
  <c r="A308" i="48"/>
  <c r="CL307" i="48"/>
  <c r="CK307" i="48"/>
  <c r="CI307" i="48"/>
  <c r="CD307" i="48"/>
  <c r="CE307" i="48" s="1"/>
  <c r="CC307" i="48"/>
  <c r="CA307" i="48"/>
  <c r="BZ307" i="48"/>
  <c r="E307" i="48"/>
  <c r="CO307" i="48" s="1"/>
  <c r="D307" i="48"/>
  <c r="CN307" i="48" s="1"/>
  <c r="C307" i="48"/>
  <c r="B307" i="48"/>
  <c r="A307" i="48"/>
  <c r="CL306" i="48"/>
  <c r="CK306" i="48"/>
  <c r="CI306" i="48"/>
  <c r="CD306" i="48"/>
  <c r="CC306" i="48"/>
  <c r="CA306" i="48"/>
  <c r="BZ306" i="48"/>
  <c r="CB306" i="48" s="1"/>
  <c r="E306" i="48"/>
  <c r="CO306" i="48" s="1"/>
  <c r="D306" i="48"/>
  <c r="CN306" i="48" s="1"/>
  <c r="C306" i="48"/>
  <c r="B306" i="48"/>
  <c r="A306" i="48"/>
  <c r="CL305" i="48"/>
  <c r="CK305" i="48"/>
  <c r="CI305" i="48"/>
  <c r="CD305" i="48"/>
  <c r="CC305" i="48"/>
  <c r="CA305" i="48"/>
  <c r="BZ305" i="48"/>
  <c r="E305" i="48"/>
  <c r="CO305" i="48" s="1"/>
  <c r="D305" i="48"/>
  <c r="CN305" i="48" s="1"/>
  <c r="C305" i="48"/>
  <c r="B305" i="48"/>
  <c r="A305" i="48"/>
  <c r="CL304" i="48"/>
  <c r="CK304" i="48"/>
  <c r="CI304" i="48"/>
  <c r="CD304" i="48"/>
  <c r="CC304" i="48"/>
  <c r="CA304" i="48"/>
  <c r="BZ304" i="48"/>
  <c r="E304" i="48"/>
  <c r="CO304" i="48" s="1"/>
  <c r="CQ304" i="48" s="1"/>
  <c r="D304" i="48"/>
  <c r="CN304" i="48" s="1"/>
  <c r="C304" i="48"/>
  <c r="B304" i="48"/>
  <c r="A304" i="48"/>
  <c r="CL303" i="48"/>
  <c r="CK303" i="48"/>
  <c r="CI303" i="48"/>
  <c r="CD303" i="48"/>
  <c r="CC303" i="48"/>
  <c r="CA303" i="48"/>
  <c r="BZ303" i="48"/>
  <c r="E303" i="48"/>
  <c r="CO303" i="48" s="1"/>
  <c r="D303" i="48"/>
  <c r="CN303" i="48" s="1"/>
  <c r="C303" i="48"/>
  <c r="B303" i="48"/>
  <c r="A303" i="48"/>
  <c r="CL302" i="48"/>
  <c r="CK302" i="48"/>
  <c r="CI302" i="48"/>
  <c r="CD302" i="48"/>
  <c r="CC302" i="48"/>
  <c r="CA302" i="48"/>
  <c r="BZ302" i="48"/>
  <c r="E302" i="48"/>
  <c r="CO302" i="48" s="1"/>
  <c r="D302" i="48"/>
  <c r="CN302" i="48" s="1"/>
  <c r="C302" i="48"/>
  <c r="B302" i="48"/>
  <c r="A302" i="48"/>
  <c r="CL301" i="48"/>
  <c r="CK301" i="48"/>
  <c r="CI301" i="48"/>
  <c r="CD301" i="48"/>
  <c r="CC301" i="48"/>
  <c r="CA301" i="48"/>
  <c r="BZ301" i="48"/>
  <c r="CB301" i="48" s="1"/>
  <c r="CG301" i="48"/>
  <c r="E301" i="48"/>
  <c r="CO301" i="48" s="1"/>
  <c r="D301" i="48"/>
  <c r="CN301" i="48" s="1"/>
  <c r="C301" i="48"/>
  <c r="B301" i="48"/>
  <c r="A301" i="48"/>
  <c r="CL300" i="48"/>
  <c r="CK300" i="48"/>
  <c r="CI300" i="48"/>
  <c r="CD300" i="48"/>
  <c r="CC300" i="48"/>
  <c r="CE300" i="48" s="1"/>
  <c r="CA300" i="48"/>
  <c r="BZ300" i="48"/>
  <c r="CB300" i="48" s="1"/>
  <c r="E300" i="48"/>
  <c r="CO300" i="48" s="1"/>
  <c r="D300" i="48"/>
  <c r="CN300" i="48" s="1"/>
  <c r="C300" i="48"/>
  <c r="B300" i="48"/>
  <c r="A300" i="48"/>
  <c r="CL299" i="48"/>
  <c r="CK299" i="48"/>
  <c r="CI299" i="48"/>
  <c r="CD299" i="48"/>
  <c r="CC299" i="48"/>
  <c r="CA299" i="48"/>
  <c r="BZ299" i="48"/>
  <c r="E299" i="48"/>
  <c r="CO299" i="48" s="1"/>
  <c r="D299" i="48"/>
  <c r="CN299" i="48" s="1"/>
  <c r="C299" i="48"/>
  <c r="B299" i="48"/>
  <c r="A299" i="48"/>
  <c r="CL298" i="48"/>
  <c r="CK298" i="48"/>
  <c r="CI298" i="48"/>
  <c r="CD298" i="48"/>
  <c r="CC298" i="48"/>
  <c r="CE298" i="48" s="1"/>
  <c r="CA298" i="48"/>
  <c r="BZ298" i="48"/>
  <c r="CB298" i="48" s="1"/>
  <c r="E298" i="48"/>
  <c r="CO298" i="48" s="1"/>
  <c r="D298" i="48"/>
  <c r="CN298" i="48" s="1"/>
  <c r="C298" i="48"/>
  <c r="B298" i="48"/>
  <c r="A298" i="48"/>
  <c r="CL297" i="48"/>
  <c r="CK297" i="48"/>
  <c r="CI297" i="48"/>
  <c r="CD297" i="48"/>
  <c r="CC297" i="48"/>
  <c r="CA297" i="48"/>
  <c r="BZ297" i="48"/>
  <c r="E297" i="48"/>
  <c r="CO297" i="48" s="1"/>
  <c r="D297" i="48"/>
  <c r="CN297" i="48" s="1"/>
  <c r="C297" i="48"/>
  <c r="B297" i="48"/>
  <c r="A297" i="48"/>
  <c r="CL296" i="48"/>
  <c r="CK296" i="48"/>
  <c r="CI296" i="48"/>
  <c r="CD296" i="48"/>
  <c r="CC296" i="48"/>
  <c r="CB296" i="48"/>
  <c r="CA296" i="48"/>
  <c r="BZ296" i="48"/>
  <c r="E296" i="48"/>
  <c r="CO296" i="48" s="1"/>
  <c r="D296" i="48"/>
  <c r="CN296" i="48" s="1"/>
  <c r="C296" i="48"/>
  <c r="B296" i="48"/>
  <c r="A296" i="48"/>
  <c r="CL295" i="48"/>
  <c r="CK295" i="48"/>
  <c r="CI295" i="48"/>
  <c r="CD295" i="48"/>
  <c r="CC295" i="48"/>
  <c r="CA295" i="48"/>
  <c r="BZ295" i="48"/>
  <c r="E295" i="48"/>
  <c r="CO295" i="48" s="1"/>
  <c r="D295" i="48"/>
  <c r="CN295" i="48" s="1"/>
  <c r="C295" i="48"/>
  <c r="B295" i="48"/>
  <c r="A295" i="48"/>
  <c r="CL294" i="48"/>
  <c r="CK294" i="48"/>
  <c r="CI294" i="48"/>
  <c r="CD294" i="48"/>
  <c r="CC294" i="48"/>
  <c r="CA294" i="48"/>
  <c r="BZ294" i="48"/>
  <c r="E294" i="48"/>
  <c r="CO294" i="48" s="1"/>
  <c r="D294" i="48"/>
  <c r="CN294" i="48" s="1"/>
  <c r="C294" i="48"/>
  <c r="B294" i="48"/>
  <c r="A294" i="48"/>
  <c r="CL293" i="48"/>
  <c r="CK293" i="48"/>
  <c r="CI293" i="48"/>
  <c r="CE293" i="48"/>
  <c r="CD293" i="48"/>
  <c r="CC293" i="48"/>
  <c r="CA293" i="48"/>
  <c r="CG293" i="48" s="1"/>
  <c r="BZ293" i="48"/>
  <c r="CF293" i="48"/>
  <c r="E293" i="48"/>
  <c r="CO293" i="48" s="1"/>
  <c r="D293" i="48"/>
  <c r="CN293" i="48" s="1"/>
  <c r="C293" i="48"/>
  <c r="B293" i="48"/>
  <c r="A293" i="48"/>
  <c r="CL292" i="48"/>
  <c r="CK292" i="48"/>
  <c r="CI292" i="48"/>
  <c r="CD292" i="48"/>
  <c r="CC292" i="48"/>
  <c r="CE292" i="48" s="1"/>
  <c r="CA292" i="48"/>
  <c r="BZ292" i="48"/>
  <c r="E292" i="48"/>
  <c r="CO292" i="48" s="1"/>
  <c r="D292" i="48"/>
  <c r="CN292" i="48" s="1"/>
  <c r="C292" i="48"/>
  <c r="B292" i="48"/>
  <c r="A292" i="48"/>
  <c r="CL291" i="48"/>
  <c r="CK291" i="48"/>
  <c r="CI291" i="48"/>
  <c r="CF291" i="48"/>
  <c r="CD291" i="48"/>
  <c r="CC291" i="48"/>
  <c r="CA291" i="48"/>
  <c r="BZ291" i="48"/>
  <c r="E291" i="48"/>
  <c r="CO291" i="48" s="1"/>
  <c r="D291" i="48"/>
  <c r="CN291" i="48" s="1"/>
  <c r="C291" i="48"/>
  <c r="B291" i="48"/>
  <c r="A291" i="48"/>
  <c r="CL290" i="48"/>
  <c r="CK290" i="48"/>
  <c r="CI290" i="48"/>
  <c r="CD290" i="48"/>
  <c r="CC290" i="48"/>
  <c r="CB290" i="48"/>
  <c r="CA290" i="48"/>
  <c r="BZ290" i="48"/>
  <c r="E290" i="48"/>
  <c r="CO290" i="48" s="1"/>
  <c r="CQ290" i="48" s="1"/>
  <c r="D290" i="48"/>
  <c r="CN290" i="48" s="1"/>
  <c r="C290" i="48"/>
  <c r="B290" i="48"/>
  <c r="A290" i="48"/>
  <c r="CL289" i="48"/>
  <c r="CK289" i="48"/>
  <c r="CI289" i="48"/>
  <c r="CD289" i="48"/>
  <c r="CE289" i="48" s="1"/>
  <c r="CC289" i="48"/>
  <c r="CA289" i="48"/>
  <c r="CG289" i="48" s="1"/>
  <c r="BZ289" i="48"/>
  <c r="E289" i="48"/>
  <c r="CO289" i="48" s="1"/>
  <c r="D289" i="48"/>
  <c r="CN289" i="48" s="1"/>
  <c r="C289" i="48"/>
  <c r="B289" i="48"/>
  <c r="A289" i="48"/>
  <c r="CL288" i="48"/>
  <c r="CK288" i="48"/>
  <c r="CI288" i="48"/>
  <c r="CD288" i="48"/>
  <c r="CC288" i="48"/>
  <c r="CA288" i="48"/>
  <c r="BZ288" i="48"/>
  <c r="E288" i="48"/>
  <c r="CO288" i="48" s="1"/>
  <c r="D288" i="48"/>
  <c r="CN288" i="48" s="1"/>
  <c r="C288" i="48"/>
  <c r="B288" i="48"/>
  <c r="A288" i="48"/>
  <c r="CL287" i="48"/>
  <c r="CK287" i="48"/>
  <c r="CI287" i="48"/>
  <c r="CD287" i="48"/>
  <c r="CC287" i="48"/>
  <c r="CE287" i="48" s="1"/>
  <c r="CA287" i="48"/>
  <c r="BZ287" i="48"/>
  <c r="CB287" i="48" s="1"/>
  <c r="E287" i="48"/>
  <c r="CO287" i="48" s="1"/>
  <c r="D287" i="48"/>
  <c r="CN287" i="48" s="1"/>
  <c r="C287" i="48"/>
  <c r="B287" i="48"/>
  <c r="A287" i="48"/>
  <c r="CL286" i="48"/>
  <c r="CK286" i="48"/>
  <c r="CI286" i="48"/>
  <c r="CD286" i="48"/>
  <c r="CC286" i="48"/>
  <c r="CE286" i="48" s="1"/>
  <c r="CA286" i="48"/>
  <c r="BZ286" i="48"/>
  <c r="CB286" i="48" s="1"/>
  <c r="E286" i="48"/>
  <c r="CO286" i="48" s="1"/>
  <c r="D286" i="48"/>
  <c r="CN286" i="48" s="1"/>
  <c r="C286" i="48"/>
  <c r="B286" i="48"/>
  <c r="A286" i="48"/>
  <c r="CL285" i="48"/>
  <c r="CK285" i="48"/>
  <c r="CI285" i="48"/>
  <c r="CD285" i="48"/>
  <c r="CC285" i="48"/>
  <c r="CA285" i="48"/>
  <c r="BZ285" i="48"/>
  <c r="CB285" i="48" s="1"/>
  <c r="E285" i="48"/>
  <c r="CO285" i="48" s="1"/>
  <c r="D285" i="48"/>
  <c r="CN285" i="48" s="1"/>
  <c r="C285" i="48"/>
  <c r="B285" i="48"/>
  <c r="A285" i="48"/>
  <c r="CL284" i="48"/>
  <c r="CK284" i="48"/>
  <c r="CI284" i="48"/>
  <c r="CD284" i="48"/>
  <c r="CC284" i="48"/>
  <c r="CA284" i="48"/>
  <c r="BZ284" i="48"/>
  <c r="E284" i="48"/>
  <c r="CO284" i="48" s="1"/>
  <c r="CQ284" i="48" s="1"/>
  <c r="D284" i="48"/>
  <c r="CN284" i="48" s="1"/>
  <c r="C284" i="48"/>
  <c r="B284" i="48"/>
  <c r="A284" i="48"/>
  <c r="CL283" i="48"/>
  <c r="CK283" i="48"/>
  <c r="CI283" i="48"/>
  <c r="CD283" i="48"/>
  <c r="CC283" i="48"/>
  <c r="CA283" i="48"/>
  <c r="BZ283" i="48"/>
  <c r="E283" i="48"/>
  <c r="CO283" i="48" s="1"/>
  <c r="D283" i="48"/>
  <c r="CN283" i="48" s="1"/>
  <c r="C283" i="48"/>
  <c r="B283" i="48"/>
  <c r="A283" i="48"/>
  <c r="DA282" i="48"/>
  <c r="CL282" i="48"/>
  <c r="CK282" i="48"/>
  <c r="CI282" i="48"/>
  <c r="CD282" i="48"/>
  <c r="CC282" i="48"/>
  <c r="CB282" i="48"/>
  <c r="CA282" i="48"/>
  <c r="BZ282" i="48"/>
  <c r="CF282" i="48"/>
  <c r="E282" i="48"/>
  <c r="CO282" i="48" s="1"/>
  <c r="D282" i="48"/>
  <c r="CN282" i="48" s="1"/>
  <c r="C282" i="48"/>
  <c r="B282" i="48"/>
  <c r="A282" i="48"/>
  <c r="CL281" i="48"/>
  <c r="CK281" i="48"/>
  <c r="CI281" i="48"/>
  <c r="CE281" i="48"/>
  <c r="CD281" i="48"/>
  <c r="CC281" i="48"/>
  <c r="CA281" i="48"/>
  <c r="BZ281" i="48"/>
  <c r="E281" i="48"/>
  <c r="CO281" i="48" s="1"/>
  <c r="D281" i="48"/>
  <c r="CN281" i="48" s="1"/>
  <c r="C281" i="48"/>
  <c r="B281" i="48"/>
  <c r="A281" i="48"/>
  <c r="CL280" i="48"/>
  <c r="CK280" i="48"/>
  <c r="CI280" i="48"/>
  <c r="CD280" i="48"/>
  <c r="CC280" i="48"/>
  <c r="CA280" i="48"/>
  <c r="BZ280" i="48"/>
  <c r="E280" i="48"/>
  <c r="CO280" i="48" s="1"/>
  <c r="CQ280" i="48" s="1"/>
  <c r="D280" i="48"/>
  <c r="CN280" i="48" s="1"/>
  <c r="C280" i="48"/>
  <c r="B280" i="48"/>
  <c r="A280" i="48"/>
  <c r="CL279" i="48"/>
  <c r="CK279" i="48"/>
  <c r="CI279" i="48"/>
  <c r="CD279" i="48"/>
  <c r="CC279" i="48"/>
  <c r="CA279" i="48"/>
  <c r="BZ279" i="48"/>
  <c r="E279" i="48"/>
  <c r="CO279" i="48" s="1"/>
  <c r="D279" i="48"/>
  <c r="CN279" i="48" s="1"/>
  <c r="C279" i="48"/>
  <c r="B279" i="48"/>
  <c r="A279" i="48"/>
  <c r="CL278" i="48"/>
  <c r="CK278" i="48"/>
  <c r="CI278" i="48"/>
  <c r="CD278" i="48"/>
  <c r="CC278" i="48"/>
  <c r="CA278" i="48"/>
  <c r="BZ278" i="48"/>
  <c r="E278" i="48"/>
  <c r="CO278" i="48" s="1"/>
  <c r="D278" i="48"/>
  <c r="CN278" i="48" s="1"/>
  <c r="C278" i="48"/>
  <c r="B278" i="48"/>
  <c r="A278" i="48"/>
  <c r="CL277" i="48"/>
  <c r="CK277" i="48"/>
  <c r="CI277" i="48"/>
  <c r="CD277" i="48"/>
  <c r="CE277" i="48" s="1"/>
  <c r="CC277" i="48"/>
  <c r="CA277" i="48"/>
  <c r="BZ277" i="48"/>
  <c r="CF277" i="48"/>
  <c r="E277" i="48"/>
  <c r="CO277" i="48" s="1"/>
  <c r="CQ277" i="48" s="1"/>
  <c r="D277" i="48"/>
  <c r="CN277" i="48" s="1"/>
  <c r="C277" i="48"/>
  <c r="B277" i="48"/>
  <c r="A277" i="48"/>
  <c r="CZ276" i="48"/>
  <c r="CL276" i="48"/>
  <c r="CK276" i="48"/>
  <c r="CI276" i="48"/>
  <c r="CD276" i="48"/>
  <c r="CC276" i="48"/>
  <c r="CE276" i="48" s="1"/>
  <c r="CA276" i="48"/>
  <c r="BZ276" i="48"/>
  <c r="E276" i="48"/>
  <c r="CO276" i="48" s="1"/>
  <c r="D276" i="48"/>
  <c r="CN276" i="48" s="1"/>
  <c r="C276" i="48"/>
  <c r="B276" i="48"/>
  <c r="A276" i="48"/>
  <c r="CL275" i="48"/>
  <c r="CK275" i="48"/>
  <c r="CI275" i="48"/>
  <c r="CD275" i="48"/>
  <c r="CC275" i="48"/>
  <c r="CA275" i="48"/>
  <c r="BZ275" i="48"/>
  <c r="E275" i="48"/>
  <c r="CO275" i="48" s="1"/>
  <c r="D275" i="48"/>
  <c r="CN275" i="48" s="1"/>
  <c r="C275" i="48"/>
  <c r="B275" i="48"/>
  <c r="A275" i="48"/>
  <c r="CL274" i="48"/>
  <c r="CK274" i="48"/>
  <c r="CI274" i="48"/>
  <c r="CD274" i="48"/>
  <c r="CC274" i="48"/>
  <c r="CA274" i="48"/>
  <c r="CB274" i="48" s="1"/>
  <c r="BZ274" i="48"/>
  <c r="CG274" i="48"/>
  <c r="E274" i="48"/>
  <c r="CO274" i="48" s="1"/>
  <c r="D274" i="48"/>
  <c r="CN274" i="48" s="1"/>
  <c r="C274" i="48"/>
  <c r="B274" i="48"/>
  <c r="A274" i="48"/>
  <c r="CL273" i="48"/>
  <c r="CK273" i="48"/>
  <c r="CI273" i="48"/>
  <c r="CF273" i="48"/>
  <c r="CD273" i="48"/>
  <c r="CE273" i="48" s="1"/>
  <c r="CC273" i="48"/>
  <c r="CA273" i="48"/>
  <c r="BZ273" i="48"/>
  <c r="E273" i="48"/>
  <c r="CO273" i="48" s="1"/>
  <c r="D273" i="48"/>
  <c r="CN273" i="48" s="1"/>
  <c r="C273" i="48"/>
  <c r="B273" i="48"/>
  <c r="A273" i="48"/>
  <c r="CL272" i="48"/>
  <c r="CK272" i="48"/>
  <c r="CI272" i="48"/>
  <c r="CD272" i="48"/>
  <c r="CC272" i="48"/>
  <c r="CA272" i="48"/>
  <c r="BZ272" i="48"/>
  <c r="CB272" i="48" s="1"/>
  <c r="CG272" i="48"/>
  <c r="E272" i="48"/>
  <c r="CO272" i="48" s="1"/>
  <c r="D272" i="48"/>
  <c r="CN272" i="48" s="1"/>
  <c r="C272" i="48"/>
  <c r="B272" i="48"/>
  <c r="A272" i="48"/>
  <c r="CL271" i="48"/>
  <c r="CK271" i="48"/>
  <c r="CI271" i="48"/>
  <c r="CD271" i="48"/>
  <c r="CC271" i="48"/>
  <c r="CA271" i="48"/>
  <c r="BZ271" i="48"/>
  <c r="E271" i="48"/>
  <c r="CO271" i="48" s="1"/>
  <c r="D271" i="48"/>
  <c r="CN271" i="48" s="1"/>
  <c r="C271" i="48"/>
  <c r="B271" i="48"/>
  <c r="A271" i="48"/>
  <c r="CL270" i="48"/>
  <c r="CK270" i="48"/>
  <c r="CI270" i="48"/>
  <c r="CD270" i="48"/>
  <c r="CC270" i="48"/>
  <c r="CA270" i="48"/>
  <c r="BZ270" i="48"/>
  <c r="E270" i="48"/>
  <c r="CO270" i="48" s="1"/>
  <c r="CQ270" i="48" s="1"/>
  <c r="D270" i="48"/>
  <c r="CN270" i="48" s="1"/>
  <c r="C270" i="48"/>
  <c r="B270" i="48"/>
  <c r="A270" i="48"/>
  <c r="CL269" i="48"/>
  <c r="CK269" i="48"/>
  <c r="CI269" i="48"/>
  <c r="CD269" i="48"/>
  <c r="CC269" i="48"/>
  <c r="CE269" i="48" s="1"/>
  <c r="CA269" i="48"/>
  <c r="BZ269" i="48"/>
  <c r="CF269" i="48" s="1"/>
  <c r="E269" i="48"/>
  <c r="CO269" i="48" s="1"/>
  <c r="D269" i="48"/>
  <c r="CN269" i="48" s="1"/>
  <c r="C269" i="48"/>
  <c r="B269" i="48"/>
  <c r="A269" i="48"/>
  <c r="CL268" i="48"/>
  <c r="CK268" i="48"/>
  <c r="CI268" i="48"/>
  <c r="CD268" i="48"/>
  <c r="CC268" i="48"/>
  <c r="CA268" i="48"/>
  <c r="BZ268" i="48"/>
  <c r="E268" i="48"/>
  <c r="CO268" i="48" s="1"/>
  <c r="D268" i="48"/>
  <c r="CN268" i="48" s="1"/>
  <c r="C268" i="48"/>
  <c r="B268" i="48"/>
  <c r="A268" i="48"/>
  <c r="CL267" i="48"/>
  <c r="CK267" i="48"/>
  <c r="CI267" i="48"/>
  <c r="CD267" i="48"/>
  <c r="CC267" i="48"/>
  <c r="CA267" i="48"/>
  <c r="BZ267" i="48"/>
  <c r="E267" i="48"/>
  <c r="CO267" i="48" s="1"/>
  <c r="CQ267" i="48" s="1"/>
  <c r="D267" i="48"/>
  <c r="CN267" i="48" s="1"/>
  <c r="C267" i="48"/>
  <c r="B267" i="48"/>
  <c r="A267" i="48"/>
  <c r="CL266" i="48"/>
  <c r="CK266" i="48"/>
  <c r="CI266" i="48"/>
  <c r="CD266" i="48"/>
  <c r="CC266" i="48"/>
  <c r="CA266" i="48"/>
  <c r="BZ266" i="48"/>
  <c r="CB266" i="48" s="1"/>
  <c r="E266" i="48"/>
  <c r="CO266" i="48" s="1"/>
  <c r="D266" i="48"/>
  <c r="CN266" i="48" s="1"/>
  <c r="C266" i="48"/>
  <c r="B266" i="48"/>
  <c r="A266" i="48"/>
  <c r="CL265" i="48"/>
  <c r="CK265" i="48"/>
  <c r="CI265" i="48"/>
  <c r="CD265" i="48"/>
  <c r="CC265" i="48"/>
  <c r="CA265" i="48"/>
  <c r="BZ265" i="48"/>
  <c r="CB265" i="48" s="1"/>
  <c r="E265" i="48"/>
  <c r="CO265" i="48" s="1"/>
  <c r="D265" i="48"/>
  <c r="CN265" i="48" s="1"/>
  <c r="C265" i="48"/>
  <c r="B265" i="48"/>
  <c r="A265" i="48"/>
  <c r="CL264" i="48"/>
  <c r="CK264" i="48"/>
  <c r="CI264" i="48"/>
  <c r="CD264" i="48"/>
  <c r="CC264" i="48"/>
  <c r="CE264" i="48" s="1"/>
  <c r="CA264" i="48"/>
  <c r="BZ264" i="48"/>
  <c r="E264" i="48"/>
  <c r="CO264" i="48" s="1"/>
  <c r="D264" i="48"/>
  <c r="CN264" i="48" s="1"/>
  <c r="C264" i="48"/>
  <c r="B264" i="48"/>
  <c r="A264" i="48"/>
  <c r="CL263" i="48"/>
  <c r="CK263" i="48"/>
  <c r="CI263" i="48"/>
  <c r="CD263" i="48"/>
  <c r="CC263" i="48"/>
  <c r="CA263" i="48"/>
  <c r="BZ263" i="48"/>
  <c r="E263" i="48"/>
  <c r="CO263" i="48" s="1"/>
  <c r="D263" i="48"/>
  <c r="CN263" i="48" s="1"/>
  <c r="C263" i="48"/>
  <c r="B263" i="48"/>
  <c r="A263" i="48"/>
  <c r="CL262" i="48"/>
  <c r="CK262" i="48"/>
  <c r="CI262" i="48"/>
  <c r="CD262" i="48"/>
  <c r="CC262" i="48"/>
  <c r="CE262" i="48" s="1"/>
  <c r="CA262" i="48"/>
  <c r="CB262" i="48" s="1"/>
  <c r="BZ262" i="48"/>
  <c r="E262" i="48"/>
  <c r="CO262" i="48" s="1"/>
  <c r="D262" i="48"/>
  <c r="CN262" i="48" s="1"/>
  <c r="C262" i="48"/>
  <c r="B262" i="48"/>
  <c r="A262" i="48"/>
  <c r="CL261" i="48"/>
  <c r="CK261" i="48"/>
  <c r="CI261" i="48"/>
  <c r="CD261" i="48"/>
  <c r="CC261" i="48"/>
  <c r="CA261" i="48"/>
  <c r="BZ261" i="48"/>
  <c r="E261" i="48"/>
  <c r="CO261" i="48" s="1"/>
  <c r="D261" i="48"/>
  <c r="CN261" i="48" s="1"/>
  <c r="C261" i="48"/>
  <c r="B261" i="48"/>
  <c r="A261" i="48"/>
  <c r="CL260" i="48"/>
  <c r="CK260" i="48"/>
  <c r="CI260" i="48"/>
  <c r="CD260" i="48"/>
  <c r="CC260" i="48"/>
  <c r="CB260" i="48"/>
  <c r="CA260" i="48"/>
  <c r="BZ260" i="48"/>
  <c r="E260" i="48"/>
  <c r="CO260" i="48" s="1"/>
  <c r="CQ260" i="48" s="1"/>
  <c r="D260" i="48"/>
  <c r="CN260" i="48" s="1"/>
  <c r="C260" i="48"/>
  <c r="B260" i="48"/>
  <c r="A260" i="48"/>
  <c r="CL259" i="48"/>
  <c r="CK259" i="48"/>
  <c r="CI259" i="48"/>
  <c r="CD259" i="48"/>
  <c r="CG259" i="48" s="1"/>
  <c r="CC259" i="48"/>
  <c r="CA259" i="48"/>
  <c r="BZ259" i="48"/>
  <c r="CF259" i="48"/>
  <c r="E259" i="48"/>
  <c r="CO259" i="48" s="1"/>
  <c r="CQ259" i="48" s="1"/>
  <c r="D259" i="48"/>
  <c r="CN259" i="48" s="1"/>
  <c r="C259" i="48"/>
  <c r="B259" i="48"/>
  <c r="A259" i="48"/>
  <c r="CL258" i="48"/>
  <c r="CK258" i="48"/>
  <c r="CI258" i="48"/>
  <c r="CD258" i="48"/>
  <c r="CC258" i="48"/>
  <c r="CA258" i="48"/>
  <c r="CB258" i="48" s="1"/>
  <c r="BZ258" i="48"/>
  <c r="E258" i="48"/>
  <c r="CO258" i="48" s="1"/>
  <c r="D258" i="48"/>
  <c r="CN258" i="48" s="1"/>
  <c r="C258" i="48"/>
  <c r="B258" i="48"/>
  <c r="A258" i="48"/>
  <c r="CL257" i="48"/>
  <c r="CK257" i="48"/>
  <c r="CI257" i="48"/>
  <c r="CD257" i="48"/>
  <c r="CE257" i="48" s="1"/>
  <c r="CC257" i="48"/>
  <c r="CA257" i="48"/>
  <c r="BZ257" i="48"/>
  <c r="CG257" i="48"/>
  <c r="E257" i="48"/>
  <c r="CO257" i="48" s="1"/>
  <c r="D257" i="48"/>
  <c r="CN257" i="48" s="1"/>
  <c r="C257" i="48"/>
  <c r="B257" i="48"/>
  <c r="A257" i="48"/>
  <c r="CL256" i="48"/>
  <c r="CK256" i="48"/>
  <c r="CI256" i="48"/>
  <c r="CD256" i="48"/>
  <c r="CC256" i="48"/>
  <c r="CE256" i="48" s="1"/>
  <c r="CA256" i="48"/>
  <c r="BZ256" i="48"/>
  <c r="CG256" i="48"/>
  <c r="E256" i="48"/>
  <c r="CO256" i="48" s="1"/>
  <c r="D256" i="48"/>
  <c r="CN256" i="48" s="1"/>
  <c r="C256" i="48"/>
  <c r="B256" i="48"/>
  <c r="A256" i="48"/>
  <c r="CL255" i="48"/>
  <c r="CK255" i="48"/>
  <c r="CI255" i="48"/>
  <c r="CF255" i="48"/>
  <c r="CD255" i="48"/>
  <c r="CC255" i="48"/>
  <c r="CA255" i="48"/>
  <c r="BZ255" i="48"/>
  <c r="CG255" i="48"/>
  <c r="E255" i="48"/>
  <c r="CO255" i="48" s="1"/>
  <c r="D255" i="48"/>
  <c r="CN255" i="48" s="1"/>
  <c r="C255" i="48"/>
  <c r="B255" i="48"/>
  <c r="A255" i="48"/>
  <c r="CL254" i="48"/>
  <c r="CK254" i="48"/>
  <c r="CI254" i="48"/>
  <c r="CD254" i="48"/>
  <c r="CC254" i="48"/>
  <c r="CA254" i="48"/>
  <c r="BZ254" i="48"/>
  <c r="CB254" i="48" s="1"/>
  <c r="E254" i="48"/>
  <c r="CO254" i="48" s="1"/>
  <c r="D254" i="48"/>
  <c r="CN254" i="48" s="1"/>
  <c r="C254" i="48"/>
  <c r="B254" i="48"/>
  <c r="A254" i="48"/>
  <c r="CL253" i="48"/>
  <c r="CK253" i="48"/>
  <c r="CI253" i="48"/>
  <c r="CE253" i="48"/>
  <c r="CD253" i="48"/>
  <c r="CC253" i="48"/>
  <c r="CA253" i="48"/>
  <c r="BZ253" i="48"/>
  <c r="E253" i="48"/>
  <c r="CO253" i="48" s="1"/>
  <c r="D253" i="48"/>
  <c r="CN253" i="48" s="1"/>
  <c r="C253" i="48"/>
  <c r="B253" i="48"/>
  <c r="A253" i="48"/>
  <c r="CL252" i="48"/>
  <c r="CK252" i="48"/>
  <c r="CI252" i="48"/>
  <c r="CD252" i="48"/>
  <c r="CC252" i="48"/>
  <c r="CA252" i="48"/>
  <c r="BZ252" i="48"/>
  <c r="E252" i="48"/>
  <c r="CO252" i="48" s="1"/>
  <c r="D252" i="48"/>
  <c r="CN252" i="48" s="1"/>
  <c r="C252" i="48"/>
  <c r="B252" i="48"/>
  <c r="A252" i="48"/>
  <c r="CL251" i="48"/>
  <c r="CK251" i="48"/>
  <c r="CI251" i="48"/>
  <c r="CD251" i="48"/>
  <c r="CC251" i="48"/>
  <c r="CA251" i="48"/>
  <c r="BZ251" i="48"/>
  <c r="E251" i="48"/>
  <c r="CO251" i="48" s="1"/>
  <c r="D251" i="48"/>
  <c r="CN251" i="48" s="1"/>
  <c r="C251" i="48"/>
  <c r="B251" i="48"/>
  <c r="A251" i="48"/>
  <c r="CL250" i="48"/>
  <c r="CK250" i="48"/>
  <c r="CI250" i="48"/>
  <c r="CD250" i="48"/>
  <c r="CC250" i="48"/>
  <c r="CA250" i="48"/>
  <c r="BZ250" i="48"/>
  <c r="CF250" i="48"/>
  <c r="E250" i="48"/>
  <c r="CO250" i="48" s="1"/>
  <c r="D250" i="48"/>
  <c r="CN250" i="48" s="1"/>
  <c r="C250" i="48"/>
  <c r="B250" i="48"/>
  <c r="A250" i="48"/>
  <c r="CL249" i="48"/>
  <c r="CK249" i="48"/>
  <c r="CI249" i="48"/>
  <c r="CD249" i="48"/>
  <c r="CE249" i="48" s="1"/>
  <c r="CC249" i="48"/>
  <c r="CA249" i="48"/>
  <c r="BZ249" i="48"/>
  <c r="CB249" i="48" s="1"/>
  <c r="E249" i="48"/>
  <c r="CO249" i="48" s="1"/>
  <c r="D249" i="48"/>
  <c r="CN249" i="48" s="1"/>
  <c r="C249" i="48"/>
  <c r="B249" i="48"/>
  <c r="A249" i="48"/>
  <c r="CL248" i="48"/>
  <c r="CK248" i="48"/>
  <c r="CI248" i="48"/>
  <c r="CD248" i="48"/>
  <c r="CC248" i="48"/>
  <c r="CA248" i="48"/>
  <c r="BZ248" i="48"/>
  <c r="E248" i="48"/>
  <c r="CO248" i="48" s="1"/>
  <c r="CQ248" i="48" s="1"/>
  <c r="D248" i="48"/>
  <c r="CN248" i="48" s="1"/>
  <c r="C248" i="48"/>
  <c r="B248" i="48"/>
  <c r="A248" i="48"/>
  <c r="CL247" i="48"/>
  <c r="CK247" i="48"/>
  <c r="CI247" i="48"/>
  <c r="CD247" i="48"/>
  <c r="CC247" i="48"/>
  <c r="CA247" i="48"/>
  <c r="BZ247" i="48"/>
  <c r="CG247" i="48"/>
  <c r="E247" i="48"/>
  <c r="CO247" i="48" s="1"/>
  <c r="D247" i="48"/>
  <c r="CN247" i="48" s="1"/>
  <c r="C247" i="48"/>
  <c r="B247" i="48"/>
  <c r="A247" i="48"/>
  <c r="CL246" i="48"/>
  <c r="CK246" i="48"/>
  <c r="CI246" i="48"/>
  <c r="CD246" i="48"/>
  <c r="CC246" i="48"/>
  <c r="CE246" i="48" s="1"/>
  <c r="CA246" i="48"/>
  <c r="BZ246" i="48"/>
  <c r="CB246" i="48" s="1"/>
  <c r="E246" i="48"/>
  <c r="CO246" i="48" s="1"/>
  <c r="D246" i="48"/>
  <c r="CN246" i="48" s="1"/>
  <c r="C246" i="48"/>
  <c r="B246" i="48"/>
  <c r="A246" i="48"/>
  <c r="CL245" i="48"/>
  <c r="CK245" i="48"/>
  <c r="CI245" i="48"/>
  <c r="CE245" i="48"/>
  <c r="CD245" i="48"/>
  <c r="CC245" i="48"/>
  <c r="CA245" i="48"/>
  <c r="BZ245" i="48"/>
  <c r="E245" i="48"/>
  <c r="CO245" i="48" s="1"/>
  <c r="CQ245" i="48" s="1"/>
  <c r="D245" i="48"/>
  <c r="CN245" i="48" s="1"/>
  <c r="C245" i="48"/>
  <c r="B245" i="48"/>
  <c r="A245" i="48"/>
  <c r="CL244" i="48"/>
  <c r="CK244" i="48"/>
  <c r="CI244" i="48"/>
  <c r="CD244" i="48"/>
  <c r="CC244" i="48"/>
  <c r="CA244" i="48"/>
  <c r="BZ244" i="48"/>
  <c r="E244" i="48"/>
  <c r="CO244" i="48" s="1"/>
  <c r="D244" i="48"/>
  <c r="CN244" i="48" s="1"/>
  <c r="C244" i="48"/>
  <c r="B244" i="48"/>
  <c r="A244" i="48"/>
  <c r="CL243" i="48"/>
  <c r="CK243" i="48"/>
  <c r="CI243" i="48"/>
  <c r="CD243" i="48"/>
  <c r="CC243" i="48"/>
  <c r="CE243" i="48" s="1"/>
  <c r="CA243" i="48"/>
  <c r="CB243" i="48" s="1"/>
  <c r="BZ243" i="48"/>
  <c r="E243" i="48"/>
  <c r="CO243" i="48" s="1"/>
  <c r="CQ243" i="48" s="1"/>
  <c r="D243" i="48"/>
  <c r="CN243" i="48" s="1"/>
  <c r="C243" i="48"/>
  <c r="B243" i="48"/>
  <c r="A243" i="48"/>
  <c r="CL242" i="48"/>
  <c r="CK242" i="48"/>
  <c r="CI242" i="48"/>
  <c r="CD242" i="48"/>
  <c r="CC242" i="48"/>
  <c r="CA242" i="48"/>
  <c r="CB242" i="48" s="1"/>
  <c r="BZ242" i="48"/>
  <c r="E242" i="48"/>
  <c r="CO242" i="48" s="1"/>
  <c r="D242" i="48"/>
  <c r="CN242" i="48" s="1"/>
  <c r="C242" i="48"/>
  <c r="B242" i="48"/>
  <c r="A242" i="48"/>
  <c r="CL241" i="48"/>
  <c r="CK241" i="48"/>
  <c r="CI241" i="48"/>
  <c r="CD241" i="48"/>
  <c r="CC241" i="48"/>
  <c r="CA241" i="48"/>
  <c r="BZ241" i="48"/>
  <c r="E241" i="48"/>
  <c r="CO241" i="48" s="1"/>
  <c r="CQ241" i="48" s="1"/>
  <c r="D241" i="48"/>
  <c r="CN241" i="48" s="1"/>
  <c r="C241" i="48"/>
  <c r="B241" i="48"/>
  <c r="A241" i="48"/>
  <c r="CL240" i="48"/>
  <c r="CK240" i="48"/>
  <c r="CI240" i="48"/>
  <c r="CD240" i="48"/>
  <c r="CC240" i="48"/>
  <c r="CA240" i="48"/>
  <c r="BZ240" i="48"/>
  <c r="E240" i="48"/>
  <c r="CO240" i="48" s="1"/>
  <c r="D240" i="48"/>
  <c r="CN240" i="48" s="1"/>
  <c r="C240" i="48"/>
  <c r="B240" i="48"/>
  <c r="A240" i="48"/>
  <c r="CL239" i="48"/>
  <c r="CK239" i="48"/>
  <c r="CI239" i="48"/>
  <c r="CD239" i="48"/>
  <c r="CC239" i="48"/>
  <c r="CA239" i="48"/>
  <c r="BZ239" i="48"/>
  <c r="E239" i="48"/>
  <c r="CO239" i="48" s="1"/>
  <c r="D239" i="48"/>
  <c r="CN239" i="48" s="1"/>
  <c r="C239" i="48"/>
  <c r="B239" i="48"/>
  <c r="A239" i="48"/>
  <c r="CL238" i="48"/>
  <c r="CK238" i="48"/>
  <c r="CI238" i="48"/>
  <c r="CE238" i="48"/>
  <c r="CD238" i="48"/>
  <c r="CC238" i="48"/>
  <c r="CA238" i="48"/>
  <c r="CG238" i="48" s="1"/>
  <c r="BZ238" i="48"/>
  <c r="E238" i="48"/>
  <c r="CO238" i="48" s="1"/>
  <c r="D238" i="48"/>
  <c r="CN238" i="48" s="1"/>
  <c r="C238" i="48"/>
  <c r="B238" i="48"/>
  <c r="A238" i="48"/>
  <c r="CL237" i="48"/>
  <c r="CK237" i="48"/>
  <c r="CI237" i="48"/>
  <c r="CD237" i="48"/>
  <c r="CC237" i="48"/>
  <c r="CA237" i="48"/>
  <c r="BZ237" i="48"/>
  <c r="E237" i="48"/>
  <c r="CO237" i="48" s="1"/>
  <c r="D237" i="48"/>
  <c r="CN237" i="48" s="1"/>
  <c r="C237" i="48"/>
  <c r="B237" i="48"/>
  <c r="A237" i="48"/>
  <c r="DA236" i="48"/>
  <c r="CL236" i="48"/>
  <c r="CK236" i="48"/>
  <c r="CI236" i="48"/>
  <c r="CD236" i="48"/>
  <c r="CC236" i="48"/>
  <c r="CE236" i="48" s="1"/>
  <c r="CA236" i="48"/>
  <c r="CB236" i="48" s="1"/>
  <c r="BZ236" i="48"/>
  <c r="E236" i="48"/>
  <c r="CO236" i="48" s="1"/>
  <c r="D236" i="48"/>
  <c r="CN236" i="48" s="1"/>
  <c r="C236" i="48"/>
  <c r="B236" i="48"/>
  <c r="A236" i="48"/>
  <c r="CL235" i="48"/>
  <c r="CK235" i="48"/>
  <c r="CI235" i="48"/>
  <c r="CE235" i="48"/>
  <c r="CD235" i="48"/>
  <c r="CC235" i="48"/>
  <c r="CA235" i="48"/>
  <c r="BZ235" i="48"/>
  <c r="CB235" i="48" s="1"/>
  <c r="E235" i="48"/>
  <c r="CO235" i="48" s="1"/>
  <c r="D235" i="48"/>
  <c r="CN235" i="48" s="1"/>
  <c r="C235" i="48"/>
  <c r="B235" i="48"/>
  <c r="A235" i="48"/>
  <c r="CL234" i="48"/>
  <c r="CK234" i="48"/>
  <c r="CI234" i="48"/>
  <c r="CD234" i="48"/>
  <c r="CC234" i="48"/>
  <c r="CE234" i="48" s="1"/>
  <c r="CA234" i="48"/>
  <c r="BZ234" i="48"/>
  <c r="CF234" i="48" s="1"/>
  <c r="E234" i="48"/>
  <c r="CO234" i="48" s="1"/>
  <c r="D234" i="48"/>
  <c r="CN234" i="48" s="1"/>
  <c r="C234" i="48"/>
  <c r="B234" i="48"/>
  <c r="A234" i="48"/>
  <c r="CL233" i="48"/>
  <c r="CK233" i="48"/>
  <c r="CI233" i="48"/>
  <c r="CD233" i="48"/>
  <c r="CC233" i="48"/>
  <c r="CB233" i="48"/>
  <c r="CA233" i="48"/>
  <c r="BZ233" i="48"/>
  <c r="E233" i="48"/>
  <c r="CO233" i="48" s="1"/>
  <c r="CQ233" i="48" s="1"/>
  <c r="D233" i="48"/>
  <c r="CN233" i="48" s="1"/>
  <c r="C233" i="48"/>
  <c r="B233" i="48"/>
  <c r="A233" i="48"/>
  <c r="CL232" i="48"/>
  <c r="CK232" i="48"/>
  <c r="CI232" i="48"/>
  <c r="CD232" i="48"/>
  <c r="CC232" i="48"/>
  <c r="CE232" i="48" s="1"/>
  <c r="CA232" i="48"/>
  <c r="BZ232" i="48"/>
  <c r="E232" i="48"/>
  <c r="CO232" i="48" s="1"/>
  <c r="D232" i="48"/>
  <c r="CN232" i="48" s="1"/>
  <c r="C232" i="48"/>
  <c r="B232" i="48"/>
  <c r="A232" i="48"/>
  <c r="CL231" i="48"/>
  <c r="CK231" i="48"/>
  <c r="CI231" i="48"/>
  <c r="CD231" i="48"/>
  <c r="CC231" i="48"/>
  <c r="CE231" i="48" s="1"/>
  <c r="CA231" i="48"/>
  <c r="BZ231" i="48"/>
  <c r="E231" i="48"/>
  <c r="CO231" i="48" s="1"/>
  <c r="D231" i="48"/>
  <c r="CN231" i="48" s="1"/>
  <c r="C231" i="48"/>
  <c r="B231" i="48"/>
  <c r="A231" i="48"/>
  <c r="CL230" i="48"/>
  <c r="CK230" i="48"/>
  <c r="CI230" i="48"/>
  <c r="CD230" i="48"/>
  <c r="CC230" i="48"/>
  <c r="CE230" i="48" s="1"/>
  <c r="CA230" i="48"/>
  <c r="BZ230" i="48"/>
  <c r="E230" i="48"/>
  <c r="CO230" i="48" s="1"/>
  <c r="D230" i="48"/>
  <c r="CN230" i="48" s="1"/>
  <c r="C230" i="48"/>
  <c r="B230" i="48"/>
  <c r="A230" i="48"/>
  <c r="CL229" i="48"/>
  <c r="CK229" i="48"/>
  <c r="CI229" i="48"/>
  <c r="CD229" i="48"/>
  <c r="CC229" i="48"/>
  <c r="CA229" i="48"/>
  <c r="BZ229" i="48"/>
  <c r="E229" i="48"/>
  <c r="CO229" i="48" s="1"/>
  <c r="D229" i="48"/>
  <c r="CN229" i="48" s="1"/>
  <c r="C229" i="48"/>
  <c r="B229" i="48"/>
  <c r="A229" i="48"/>
  <c r="CL228" i="48"/>
  <c r="CK228" i="48"/>
  <c r="CI228" i="48"/>
  <c r="CD228" i="48"/>
  <c r="CC228" i="48"/>
  <c r="CE228" i="48" s="1"/>
  <c r="CA228" i="48"/>
  <c r="BZ228" i="48"/>
  <c r="E228" i="48"/>
  <c r="CO228" i="48" s="1"/>
  <c r="D228" i="48"/>
  <c r="CN228" i="48" s="1"/>
  <c r="C228" i="48"/>
  <c r="B228" i="48"/>
  <c r="A228" i="48"/>
  <c r="CL227" i="48"/>
  <c r="CK227" i="48"/>
  <c r="CI227" i="48"/>
  <c r="CD227" i="48"/>
  <c r="CC227" i="48"/>
  <c r="CA227" i="48"/>
  <c r="BZ227" i="48"/>
  <c r="CB227" i="48" s="1"/>
  <c r="E227" i="48"/>
  <c r="CO227" i="48" s="1"/>
  <c r="D227" i="48"/>
  <c r="CN227" i="48" s="1"/>
  <c r="C227" i="48"/>
  <c r="B227" i="48"/>
  <c r="A227" i="48"/>
  <c r="CL226" i="48"/>
  <c r="CK226" i="48"/>
  <c r="CI226" i="48"/>
  <c r="CG226" i="48"/>
  <c r="CD226" i="48"/>
  <c r="CC226" i="48"/>
  <c r="CE226" i="48" s="1"/>
  <c r="CA226" i="48"/>
  <c r="BZ226" i="48"/>
  <c r="E226" i="48"/>
  <c r="CO226" i="48" s="1"/>
  <c r="D226" i="48"/>
  <c r="CN226" i="48" s="1"/>
  <c r="C226" i="48"/>
  <c r="B226" i="48"/>
  <c r="A226" i="48"/>
  <c r="CL225" i="48"/>
  <c r="CK225" i="48"/>
  <c r="CI225" i="48"/>
  <c r="CD225" i="48"/>
  <c r="CC225" i="48"/>
  <c r="CA225" i="48"/>
  <c r="BZ225" i="48"/>
  <c r="E225" i="48"/>
  <c r="CO225" i="48" s="1"/>
  <c r="CQ225" i="48" s="1"/>
  <c r="D225" i="48"/>
  <c r="CN225" i="48" s="1"/>
  <c r="C225" i="48"/>
  <c r="B225" i="48"/>
  <c r="A225" i="48"/>
  <c r="CL224" i="48"/>
  <c r="CK224" i="48"/>
  <c r="CI224" i="48"/>
  <c r="CD224" i="48"/>
  <c r="CC224" i="48"/>
  <c r="CA224" i="48"/>
  <c r="BZ224" i="48"/>
  <c r="CG224" i="48"/>
  <c r="E224" i="48"/>
  <c r="CO224" i="48" s="1"/>
  <c r="D224" i="48"/>
  <c r="CN224" i="48" s="1"/>
  <c r="C224" i="48"/>
  <c r="B224" i="48"/>
  <c r="A224" i="48"/>
  <c r="CL223" i="48"/>
  <c r="CK223" i="48"/>
  <c r="CI223" i="48"/>
  <c r="CD223" i="48"/>
  <c r="CC223" i="48"/>
  <c r="CA223" i="48"/>
  <c r="BZ223" i="48"/>
  <c r="E223" i="48"/>
  <c r="CO223" i="48" s="1"/>
  <c r="CQ223" i="48" s="1"/>
  <c r="D223" i="48"/>
  <c r="CN223" i="48" s="1"/>
  <c r="C223" i="48"/>
  <c r="B223" i="48"/>
  <c r="A223" i="48"/>
  <c r="CL222" i="48"/>
  <c r="CK222" i="48"/>
  <c r="CI222" i="48"/>
  <c r="CD222" i="48"/>
  <c r="CC222" i="48"/>
  <c r="CE222" i="48" s="1"/>
  <c r="CA222" i="48"/>
  <c r="BZ222" i="48"/>
  <c r="E222" i="48"/>
  <c r="CO222" i="48" s="1"/>
  <c r="D222" i="48"/>
  <c r="CN222" i="48" s="1"/>
  <c r="C222" i="48"/>
  <c r="B222" i="48"/>
  <c r="A222" i="48"/>
  <c r="CL221" i="48"/>
  <c r="CK221" i="48"/>
  <c r="CI221" i="48"/>
  <c r="CD221" i="48"/>
  <c r="CC221" i="48"/>
  <c r="CA221" i="48"/>
  <c r="BZ221" i="48"/>
  <c r="CB221" i="48" s="1"/>
  <c r="E221" i="48"/>
  <c r="CO221" i="48" s="1"/>
  <c r="D221" i="48"/>
  <c r="CN221" i="48" s="1"/>
  <c r="C221" i="48"/>
  <c r="B221" i="48"/>
  <c r="A221" i="48"/>
  <c r="CL220" i="48"/>
  <c r="CK220" i="48"/>
  <c r="CI220" i="48"/>
  <c r="CD220" i="48"/>
  <c r="CC220" i="48"/>
  <c r="CA220" i="48"/>
  <c r="BZ220" i="48"/>
  <c r="E220" i="48"/>
  <c r="CO220" i="48" s="1"/>
  <c r="D220" i="48"/>
  <c r="CN220" i="48" s="1"/>
  <c r="C220" i="48"/>
  <c r="B220" i="48"/>
  <c r="A220" i="48"/>
  <c r="CL219" i="48"/>
  <c r="CK219" i="48"/>
  <c r="CI219" i="48"/>
  <c r="CE219" i="48"/>
  <c r="CD219" i="48"/>
  <c r="CC219" i="48"/>
  <c r="CA219" i="48"/>
  <c r="BZ219" i="48"/>
  <c r="CB219" i="48" s="1"/>
  <c r="E219" i="48"/>
  <c r="CO219" i="48" s="1"/>
  <c r="D219" i="48"/>
  <c r="CN219" i="48" s="1"/>
  <c r="C219" i="48"/>
  <c r="B219" i="48"/>
  <c r="A219" i="48"/>
  <c r="CL218" i="48"/>
  <c r="CK218" i="48"/>
  <c r="CI218" i="48"/>
  <c r="CE218" i="48"/>
  <c r="CD218" i="48"/>
  <c r="CC218" i="48"/>
  <c r="CA218" i="48"/>
  <c r="BZ218" i="48"/>
  <c r="E218" i="48"/>
  <c r="CO218" i="48" s="1"/>
  <c r="D218" i="48"/>
  <c r="CN218" i="48" s="1"/>
  <c r="C218" i="48"/>
  <c r="B218" i="48"/>
  <c r="A218" i="48"/>
  <c r="CL217" i="48"/>
  <c r="CK217" i="48"/>
  <c r="CI217" i="48"/>
  <c r="CD217" i="48"/>
  <c r="CC217" i="48"/>
  <c r="CA217" i="48"/>
  <c r="BZ217" i="48"/>
  <c r="E217" i="48"/>
  <c r="CO217" i="48" s="1"/>
  <c r="CQ217" i="48" s="1"/>
  <c r="D217" i="48"/>
  <c r="CN217" i="48" s="1"/>
  <c r="C217" i="48"/>
  <c r="B217" i="48"/>
  <c r="A217" i="48"/>
  <c r="CL216" i="48"/>
  <c r="CK216" i="48"/>
  <c r="CI216" i="48"/>
  <c r="CD216" i="48"/>
  <c r="CC216" i="48"/>
  <c r="CA216" i="48"/>
  <c r="BZ216" i="48"/>
  <c r="CB216" i="48" s="1"/>
  <c r="E216" i="48"/>
  <c r="CO216" i="48" s="1"/>
  <c r="D216" i="48"/>
  <c r="CN216" i="48" s="1"/>
  <c r="C216" i="48"/>
  <c r="B216" i="48"/>
  <c r="A216" i="48"/>
  <c r="CL215" i="48"/>
  <c r="CK215" i="48"/>
  <c r="CI215" i="48"/>
  <c r="CD215" i="48"/>
  <c r="CC215" i="48"/>
  <c r="CA215" i="48"/>
  <c r="BZ215" i="48"/>
  <c r="CB215" i="48" s="1"/>
  <c r="E215" i="48"/>
  <c r="CO215" i="48" s="1"/>
  <c r="D215" i="48"/>
  <c r="CN215" i="48" s="1"/>
  <c r="C215" i="48"/>
  <c r="B215" i="48"/>
  <c r="A215" i="48"/>
  <c r="CL214" i="48"/>
  <c r="CK214" i="48"/>
  <c r="CI214" i="48"/>
  <c r="CE214" i="48"/>
  <c r="CD214" i="48"/>
  <c r="CC214" i="48"/>
  <c r="CA214" i="48"/>
  <c r="BZ214" i="48"/>
  <c r="CF214" i="48" s="1"/>
  <c r="E214" i="48"/>
  <c r="CO214" i="48" s="1"/>
  <c r="D214" i="48"/>
  <c r="CN214" i="48" s="1"/>
  <c r="C214" i="48"/>
  <c r="B214" i="48"/>
  <c r="A214" i="48"/>
  <c r="CL213" i="48"/>
  <c r="CK213" i="48"/>
  <c r="CI213" i="48"/>
  <c r="CD213" i="48"/>
  <c r="CC213" i="48"/>
  <c r="CA213" i="48"/>
  <c r="BZ213" i="48"/>
  <c r="E213" i="48"/>
  <c r="CO213" i="48" s="1"/>
  <c r="D213" i="48"/>
  <c r="CN213" i="48" s="1"/>
  <c r="C213" i="48"/>
  <c r="B213" i="48"/>
  <c r="A213" i="48"/>
  <c r="CL212" i="48"/>
  <c r="CK212" i="48"/>
  <c r="CI212" i="48"/>
  <c r="CD212" i="48"/>
  <c r="CC212" i="48"/>
  <c r="CE212" i="48" s="1"/>
  <c r="CA212" i="48"/>
  <c r="BZ212" i="48"/>
  <c r="CB212" i="48" s="1"/>
  <c r="CG212" i="48"/>
  <c r="E212" i="48"/>
  <c r="CO212" i="48" s="1"/>
  <c r="D212" i="48"/>
  <c r="CN212" i="48" s="1"/>
  <c r="C212" i="48"/>
  <c r="B212" i="48"/>
  <c r="A212" i="48"/>
  <c r="CL211" i="48"/>
  <c r="CK211" i="48"/>
  <c r="CI211" i="48"/>
  <c r="CD211" i="48"/>
  <c r="CC211" i="48"/>
  <c r="CA211" i="48"/>
  <c r="CB211" i="48" s="1"/>
  <c r="BZ211" i="48"/>
  <c r="E211" i="48"/>
  <c r="CO211" i="48" s="1"/>
  <c r="D211" i="48"/>
  <c r="CN211" i="48" s="1"/>
  <c r="C211" i="48"/>
  <c r="B211" i="48"/>
  <c r="A211" i="48"/>
  <c r="CL210" i="48"/>
  <c r="CK210" i="48"/>
  <c r="CI210" i="48"/>
  <c r="CD210" i="48"/>
  <c r="CC210" i="48"/>
  <c r="CE210" i="48" s="1"/>
  <c r="CA210" i="48"/>
  <c r="BZ210" i="48"/>
  <c r="CB210" i="48" s="1"/>
  <c r="CG210" i="48"/>
  <c r="E210" i="48"/>
  <c r="CO210" i="48" s="1"/>
  <c r="D210" i="48"/>
  <c r="CN210" i="48" s="1"/>
  <c r="C210" i="48"/>
  <c r="B210" i="48"/>
  <c r="A210" i="48"/>
  <c r="CL209" i="48"/>
  <c r="CK209" i="48"/>
  <c r="CI209" i="48"/>
  <c r="CD209" i="48"/>
  <c r="CC209" i="48"/>
  <c r="CA209" i="48"/>
  <c r="BZ209" i="48"/>
  <c r="CF209" i="48"/>
  <c r="E209" i="48"/>
  <c r="CO209" i="48" s="1"/>
  <c r="D209" i="48"/>
  <c r="CN209" i="48" s="1"/>
  <c r="C209" i="48"/>
  <c r="B209" i="48"/>
  <c r="A209" i="48"/>
  <c r="CL208" i="48"/>
  <c r="CK208" i="48"/>
  <c r="CI208" i="48"/>
  <c r="CD208" i="48"/>
  <c r="CC208" i="48"/>
  <c r="CA208" i="48"/>
  <c r="BZ208" i="48"/>
  <c r="E208" i="48"/>
  <c r="CO208" i="48" s="1"/>
  <c r="D208" i="48"/>
  <c r="CN208" i="48" s="1"/>
  <c r="C208" i="48"/>
  <c r="B208" i="48"/>
  <c r="A208" i="48"/>
  <c r="CL207" i="48"/>
  <c r="CK207" i="48"/>
  <c r="CI207" i="48"/>
  <c r="CD207" i="48"/>
  <c r="CC207" i="48"/>
  <c r="CE207" i="48" s="1"/>
  <c r="CA207" i="48"/>
  <c r="BZ207" i="48"/>
  <c r="E207" i="48"/>
  <c r="CO207" i="48" s="1"/>
  <c r="D207" i="48"/>
  <c r="CN207" i="48" s="1"/>
  <c r="C207" i="48"/>
  <c r="B207" i="48"/>
  <c r="A207" i="48"/>
  <c r="CL206" i="48"/>
  <c r="CK206" i="48"/>
  <c r="CI206" i="48"/>
  <c r="CD206" i="48"/>
  <c r="CE206" i="48" s="1"/>
  <c r="CC206" i="48"/>
  <c r="CA206" i="48"/>
  <c r="BZ206" i="48"/>
  <c r="E206" i="48"/>
  <c r="CO206" i="48" s="1"/>
  <c r="D206" i="48"/>
  <c r="CN206" i="48" s="1"/>
  <c r="C206" i="48"/>
  <c r="B206" i="48"/>
  <c r="A206" i="48"/>
  <c r="CL205" i="48"/>
  <c r="CK205" i="48"/>
  <c r="CI205" i="48"/>
  <c r="CD205" i="48"/>
  <c r="CE205" i="48" s="1"/>
  <c r="CC205" i="48"/>
  <c r="CA205" i="48"/>
  <c r="BZ205" i="48"/>
  <c r="E205" i="48"/>
  <c r="CO205" i="48" s="1"/>
  <c r="D205" i="48"/>
  <c r="CN205" i="48" s="1"/>
  <c r="C205" i="48"/>
  <c r="B205" i="48"/>
  <c r="A205" i="48"/>
  <c r="CL204" i="48"/>
  <c r="CK204" i="48"/>
  <c r="CI204" i="48"/>
  <c r="CD204" i="48"/>
  <c r="CC204" i="48"/>
  <c r="CA204" i="48"/>
  <c r="BZ204" i="48"/>
  <c r="CF204" i="48" s="1"/>
  <c r="E204" i="48"/>
  <c r="CO204" i="48" s="1"/>
  <c r="D204" i="48"/>
  <c r="CN204" i="48" s="1"/>
  <c r="C204" i="48"/>
  <c r="B204" i="48"/>
  <c r="A204" i="48"/>
  <c r="CL203" i="48"/>
  <c r="CK203" i="48"/>
  <c r="CI203" i="48"/>
  <c r="CD203" i="48"/>
  <c r="CC203" i="48"/>
  <c r="CE203" i="48" s="1"/>
  <c r="CA203" i="48"/>
  <c r="BZ203" i="48"/>
  <c r="E203" i="48"/>
  <c r="CO203" i="48" s="1"/>
  <c r="CQ203" i="48" s="1"/>
  <c r="D203" i="48"/>
  <c r="CN203" i="48" s="1"/>
  <c r="C203" i="48"/>
  <c r="B203" i="48"/>
  <c r="A203" i="48"/>
  <c r="CL202" i="48"/>
  <c r="CK202" i="48"/>
  <c r="CI202" i="48"/>
  <c r="CD202" i="48"/>
  <c r="CC202" i="48"/>
  <c r="CE202" i="48" s="1"/>
  <c r="CA202" i="48"/>
  <c r="BZ202" i="48"/>
  <c r="E202" i="48"/>
  <c r="CO202" i="48" s="1"/>
  <c r="CQ202" i="48" s="1"/>
  <c r="D202" i="48"/>
  <c r="CN202" i="48" s="1"/>
  <c r="C202" i="48"/>
  <c r="B202" i="48"/>
  <c r="A202" i="48"/>
  <c r="CL201" i="48"/>
  <c r="CK201" i="48"/>
  <c r="CI201" i="48"/>
  <c r="CD201" i="48"/>
  <c r="CC201" i="48"/>
  <c r="CE201" i="48" s="1"/>
  <c r="CA201" i="48"/>
  <c r="BZ201" i="48"/>
  <c r="CB201" i="48" s="1"/>
  <c r="E201" i="48"/>
  <c r="CO201" i="48" s="1"/>
  <c r="CQ201" i="48" s="1"/>
  <c r="D201" i="48"/>
  <c r="CN201" i="48" s="1"/>
  <c r="C201" i="48"/>
  <c r="B201" i="48"/>
  <c r="A201" i="48"/>
  <c r="CL200" i="48"/>
  <c r="CK200" i="48"/>
  <c r="CI200" i="48"/>
  <c r="CD200" i="48"/>
  <c r="CC200" i="48"/>
  <c r="CA200" i="48"/>
  <c r="BZ200" i="48"/>
  <c r="E200" i="48"/>
  <c r="CO200" i="48" s="1"/>
  <c r="D200" i="48"/>
  <c r="CN200" i="48" s="1"/>
  <c r="C200" i="48"/>
  <c r="B200" i="48"/>
  <c r="A200" i="48"/>
  <c r="CL199" i="48"/>
  <c r="CK199" i="48"/>
  <c r="CI199" i="48"/>
  <c r="CD199" i="48"/>
  <c r="CC199" i="48"/>
  <c r="CA199" i="48"/>
  <c r="BZ199" i="48"/>
  <c r="E199" i="48"/>
  <c r="CO199" i="48" s="1"/>
  <c r="D199" i="48"/>
  <c r="CN199" i="48" s="1"/>
  <c r="C199" i="48"/>
  <c r="B199" i="48"/>
  <c r="A199" i="48"/>
  <c r="CL198" i="48"/>
  <c r="CK198" i="48"/>
  <c r="CI198" i="48"/>
  <c r="CD198" i="48"/>
  <c r="CC198" i="48"/>
  <c r="CA198" i="48"/>
  <c r="BZ198" i="48"/>
  <c r="E198" i="48"/>
  <c r="CO198" i="48" s="1"/>
  <c r="D198" i="48"/>
  <c r="CN198" i="48" s="1"/>
  <c r="C198" i="48"/>
  <c r="B198" i="48"/>
  <c r="A198" i="48"/>
  <c r="CL197" i="48"/>
  <c r="CK197" i="48"/>
  <c r="CI197" i="48"/>
  <c r="CD197" i="48"/>
  <c r="CC197" i="48"/>
  <c r="CA197" i="48"/>
  <c r="BZ197" i="48"/>
  <c r="E197" i="48"/>
  <c r="CO197" i="48" s="1"/>
  <c r="D197" i="48"/>
  <c r="CN197" i="48" s="1"/>
  <c r="C197" i="48"/>
  <c r="B197" i="48"/>
  <c r="A197" i="48"/>
  <c r="CL196" i="48"/>
  <c r="CK196" i="48"/>
  <c r="CI196" i="48"/>
  <c r="CD196" i="48"/>
  <c r="CC196" i="48"/>
  <c r="CA196" i="48"/>
  <c r="BZ196" i="48"/>
  <c r="E196" i="48"/>
  <c r="CO196" i="48" s="1"/>
  <c r="CQ196" i="48" s="1"/>
  <c r="D196" i="48"/>
  <c r="CN196" i="48" s="1"/>
  <c r="C196" i="48"/>
  <c r="B196" i="48"/>
  <c r="A196" i="48"/>
  <c r="CL195" i="48"/>
  <c r="CK195" i="48"/>
  <c r="CI195" i="48"/>
  <c r="CD195" i="48"/>
  <c r="CC195" i="48"/>
  <c r="CA195" i="48"/>
  <c r="BZ195" i="48"/>
  <c r="CB195" i="48" s="1"/>
  <c r="E195" i="48"/>
  <c r="CO195" i="48" s="1"/>
  <c r="D195" i="48"/>
  <c r="CN195" i="48" s="1"/>
  <c r="C195" i="48"/>
  <c r="B195" i="48"/>
  <c r="A195" i="48"/>
  <c r="CL194" i="48"/>
  <c r="CK194" i="48"/>
  <c r="CI194" i="48"/>
  <c r="CD194" i="48"/>
  <c r="CC194" i="48"/>
  <c r="CA194" i="48"/>
  <c r="BZ194" i="48"/>
  <c r="CB194" i="48" s="1"/>
  <c r="E194" i="48"/>
  <c r="CO194" i="48" s="1"/>
  <c r="D194" i="48"/>
  <c r="CN194" i="48" s="1"/>
  <c r="C194" i="48"/>
  <c r="B194" i="48"/>
  <c r="A194" i="48"/>
  <c r="CL193" i="48"/>
  <c r="CK193" i="48"/>
  <c r="CI193" i="48"/>
  <c r="CD193" i="48"/>
  <c r="CC193" i="48"/>
  <c r="CA193" i="48"/>
  <c r="BZ193" i="48"/>
  <c r="CB193" i="48" s="1"/>
  <c r="E193" i="48"/>
  <c r="CO193" i="48" s="1"/>
  <c r="D193" i="48"/>
  <c r="CN193" i="48" s="1"/>
  <c r="C193" i="48"/>
  <c r="B193" i="48"/>
  <c r="A193" i="48"/>
  <c r="CL192" i="48"/>
  <c r="CK192" i="48"/>
  <c r="CI192" i="48"/>
  <c r="CD192" i="48"/>
  <c r="CE192" i="48" s="1"/>
  <c r="CC192" i="48"/>
  <c r="CA192" i="48"/>
  <c r="BZ192" i="48"/>
  <c r="E192" i="48"/>
  <c r="CO192" i="48" s="1"/>
  <c r="D192" i="48"/>
  <c r="CN192" i="48" s="1"/>
  <c r="C192" i="48"/>
  <c r="B192" i="48"/>
  <c r="A192" i="48"/>
  <c r="CL191" i="48"/>
  <c r="CK191" i="48"/>
  <c r="CI191" i="48"/>
  <c r="CD191" i="48"/>
  <c r="CC191" i="48"/>
  <c r="CA191" i="48"/>
  <c r="BZ191" i="48"/>
  <c r="E191" i="48"/>
  <c r="CO191" i="48" s="1"/>
  <c r="D191" i="48"/>
  <c r="CN191" i="48" s="1"/>
  <c r="C191" i="48"/>
  <c r="B191" i="48"/>
  <c r="A191" i="48"/>
  <c r="CL190" i="48"/>
  <c r="CK190" i="48"/>
  <c r="CI190" i="48"/>
  <c r="CD190" i="48"/>
  <c r="CC190" i="48"/>
  <c r="CE190" i="48" s="1"/>
  <c r="CA190" i="48"/>
  <c r="BZ190" i="48"/>
  <c r="E190" i="48"/>
  <c r="CO190" i="48" s="1"/>
  <c r="D190" i="48"/>
  <c r="CN190" i="48" s="1"/>
  <c r="C190" i="48"/>
  <c r="B190" i="48"/>
  <c r="A190" i="48"/>
  <c r="DB189" i="48"/>
  <c r="CL189" i="48"/>
  <c r="CK189" i="48"/>
  <c r="CI189" i="48"/>
  <c r="CD189" i="48"/>
  <c r="CC189" i="48"/>
  <c r="CE189" i="48" s="1"/>
  <c r="CA189" i="48"/>
  <c r="BZ189" i="48"/>
  <c r="E189" i="48"/>
  <c r="CO189" i="48" s="1"/>
  <c r="D189" i="48"/>
  <c r="CN189" i="48" s="1"/>
  <c r="C189" i="48"/>
  <c r="B189" i="48"/>
  <c r="A189" i="48"/>
  <c r="CL188" i="48"/>
  <c r="CK188" i="48"/>
  <c r="CI188" i="48"/>
  <c r="CD188" i="48"/>
  <c r="CC188" i="48"/>
  <c r="CA188" i="48"/>
  <c r="CG188" i="48" s="1"/>
  <c r="BZ188" i="48"/>
  <c r="E188" i="48"/>
  <c r="CO188" i="48" s="1"/>
  <c r="D188" i="48"/>
  <c r="CN188" i="48" s="1"/>
  <c r="C188" i="48"/>
  <c r="B188" i="48"/>
  <c r="A188" i="48"/>
  <c r="CL187" i="48"/>
  <c r="CK187" i="48"/>
  <c r="CI187" i="48"/>
  <c r="CD187" i="48"/>
  <c r="CC187" i="48"/>
  <c r="CB187" i="48"/>
  <c r="CA187" i="48"/>
  <c r="BZ187" i="48"/>
  <c r="E187" i="48"/>
  <c r="CO187" i="48" s="1"/>
  <c r="D187" i="48"/>
  <c r="CN187" i="48" s="1"/>
  <c r="C187" i="48"/>
  <c r="B187" i="48"/>
  <c r="A187" i="48"/>
  <c r="CL186" i="48"/>
  <c r="CK186" i="48"/>
  <c r="CI186" i="48"/>
  <c r="CD186" i="48"/>
  <c r="CC186" i="48"/>
  <c r="CA186" i="48"/>
  <c r="BZ186" i="48"/>
  <c r="E186" i="48"/>
  <c r="CO186" i="48" s="1"/>
  <c r="D186" i="48"/>
  <c r="CN186" i="48" s="1"/>
  <c r="C186" i="48"/>
  <c r="B186" i="48"/>
  <c r="A186" i="48"/>
  <c r="CL185" i="48"/>
  <c r="CK185" i="48"/>
  <c r="CI185" i="48"/>
  <c r="CD185" i="48"/>
  <c r="CC185" i="48"/>
  <c r="CA185" i="48"/>
  <c r="BZ185" i="48"/>
  <c r="CB185" i="48" s="1"/>
  <c r="E185" i="48"/>
  <c r="CO185" i="48" s="1"/>
  <c r="D185" i="48"/>
  <c r="CN185" i="48" s="1"/>
  <c r="C185" i="48"/>
  <c r="B185" i="48"/>
  <c r="A185" i="48"/>
  <c r="CL184" i="48"/>
  <c r="CK184" i="48"/>
  <c r="CI184" i="48"/>
  <c r="CD184" i="48"/>
  <c r="CC184" i="48"/>
  <c r="CE184" i="48" s="1"/>
  <c r="CA184" i="48"/>
  <c r="BZ184" i="48"/>
  <c r="E184" i="48"/>
  <c r="CO184" i="48" s="1"/>
  <c r="D184" i="48"/>
  <c r="CN184" i="48" s="1"/>
  <c r="C184" i="48"/>
  <c r="B184" i="48"/>
  <c r="A184" i="48"/>
  <c r="CL183" i="48"/>
  <c r="CK183" i="48"/>
  <c r="CI183" i="48"/>
  <c r="CD183" i="48"/>
  <c r="CC183" i="48"/>
  <c r="CA183" i="48"/>
  <c r="CB183" i="48" s="1"/>
  <c r="BZ183" i="48"/>
  <c r="E183" i="48"/>
  <c r="CO183" i="48" s="1"/>
  <c r="D183" i="48"/>
  <c r="CN183" i="48" s="1"/>
  <c r="C183" i="48"/>
  <c r="B183" i="48"/>
  <c r="A183" i="48"/>
  <c r="CL182" i="48"/>
  <c r="CK182" i="48"/>
  <c r="CI182" i="48"/>
  <c r="CF182" i="48"/>
  <c r="CD182" i="48"/>
  <c r="CC182" i="48"/>
  <c r="CA182" i="48"/>
  <c r="CG182" i="48" s="1"/>
  <c r="BZ182" i="48"/>
  <c r="E182" i="48"/>
  <c r="CO182" i="48" s="1"/>
  <c r="D182" i="48"/>
  <c r="CN182" i="48" s="1"/>
  <c r="C182" i="48"/>
  <c r="B182" i="48"/>
  <c r="A182" i="48"/>
  <c r="CL181" i="48"/>
  <c r="CK181" i="48"/>
  <c r="CI181" i="48"/>
  <c r="CD181" i="48"/>
  <c r="CC181" i="48"/>
  <c r="CA181" i="48"/>
  <c r="CB181" i="48" s="1"/>
  <c r="BZ181" i="48"/>
  <c r="E181" i="48"/>
  <c r="CO181" i="48" s="1"/>
  <c r="D181" i="48"/>
  <c r="CN181" i="48" s="1"/>
  <c r="C181" i="48"/>
  <c r="B181" i="48"/>
  <c r="A181" i="48"/>
  <c r="CL180" i="48"/>
  <c r="CK180" i="48"/>
  <c r="CI180" i="48"/>
  <c r="CD180" i="48"/>
  <c r="CC180" i="48"/>
  <c r="CA180" i="48"/>
  <c r="BZ180" i="48"/>
  <c r="CB180" i="48" s="1"/>
  <c r="E180" i="48"/>
  <c r="CO180" i="48" s="1"/>
  <c r="D180" i="48"/>
  <c r="CN180" i="48" s="1"/>
  <c r="C180" i="48"/>
  <c r="B180" i="48"/>
  <c r="A180" i="48"/>
  <c r="CL179" i="48"/>
  <c r="CK179" i="48"/>
  <c r="CI179" i="48"/>
  <c r="CD179" i="48"/>
  <c r="CC179" i="48"/>
  <c r="CA179" i="48"/>
  <c r="CB179" i="48" s="1"/>
  <c r="BZ179" i="48"/>
  <c r="E179" i="48"/>
  <c r="CO179" i="48" s="1"/>
  <c r="D179" i="48"/>
  <c r="CN179" i="48" s="1"/>
  <c r="C179" i="48"/>
  <c r="B179" i="48"/>
  <c r="A179" i="48"/>
  <c r="CL178" i="48"/>
  <c r="CK178" i="48"/>
  <c r="CI178" i="48"/>
  <c r="CD178" i="48"/>
  <c r="CC178" i="48"/>
  <c r="CA178" i="48"/>
  <c r="BZ178" i="48"/>
  <c r="E178" i="48"/>
  <c r="CO178" i="48" s="1"/>
  <c r="D178" i="48"/>
  <c r="CN178" i="48" s="1"/>
  <c r="C178" i="48"/>
  <c r="B178" i="48"/>
  <c r="A178" i="48"/>
  <c r="CL177" i="48"/>
  <c r="CK177" i="48"/>
  <c r="CI177" i="48"/>
  <c r="CD177" i="48"/>
  <c r="CC177" i="48"/>
  <c r="CA177" i="48"/>
  <c r="BZ177" i="48"/>
  <c r="CB177" i="48" s="1"/>
  <c r="E177" i="48"/>
  <c r="CO177" i="48" s="1"/>
  <c r="D177" i="48"/>
  <c r="CN177" i="48" s="1"/>
  <c r="C177" i="48"/>
  <c r="B177" i="48"/>
  <c r="A177" i="48"/>
  <c r="CL176" i="48"/>
  <c r="CK176" i="48"/>
  <c r="CI176" i="48"/>
  <c r="CD176" i="48"/>
  <c r="CE176" i="48" s="1"/>
  <c r="CC176" i="48"/>
  <c r="CA176" i="48"/>
  <c r="BZ176" i="48"/>
  <c r="E176" i="48"/>
  <c r="CO176" i="48" s="1"/>
  <c r="D176" i="48"/>
  <c r="CN176" i="48" s="1"/>
  <c r="C176" i="48"/>
  <c r="B176" i="48"/>
  <c r="A176" i="48"/>
  <c r="CL175" i="48"/>
  <c r="CK175" i="48"/>
  <c r="CI175" i="48"/>
  <c r="CD175" i="48"/>
  <c r="CC175" i="48"/>
  <c r="CB175" i="48"/>
  <c r="CA175" i="48"/>
  <c r="BZ175" i="48"/>
  <c r="E175" i="48"/>
  <c r="CO175" i="48" s="1"/>
  <c r="D175" i="48"/>
  <c r="CN175" i="48" s="1"/>
  <c r="C175" i="48"/>
  <c r="B175" i="48"/>
  <c r="A175" i="48"/>
  <c r="CL174" i="48"/>
  <c r="CK174" i="48"/>
  <c r="CI174" i="48"/>
  <c r="CD174" i="48"/>
  <c r="CC174" i="48"/>
  <c r="CA174" i="48"/>
  <c r="BZ174" i="48"/>
  <c r="CB174" i="48" s="1"/>
  <c r="E174" i="48"/>
  <c r="CO174" i="48" s="1"/>
  <c r="D174" i="48"/>
  <c r="CN174" i="48" s="1"/>
  <c r="C174" i="48"/>
  <c r="B174" i="48"/>
  <c r="A174" i="48"/>
  <c r="CL173" i="48"/>
  <c r="CK173" i="48"/>
  <c r="CI173" i="48"/>
  <c r="CD173" i="48"/>
  <c r="CC173" i="48"/>
  <c r="CE173" i="48" s="1"/>
  <c r="CA173" i="48"/>
  <c r="BZ173" i="48"/>
  <c r="CB173" i="48" s="1"/>
  <c r="E173" i="48"/>
  <c r="CO173" i="48" s="1"/>
  <c r="D173" i="48"/>
  <c r="CN173" i="48" s="1"/>
  <c r="C173" i="48"/>
  <c r="B173" i="48"/>
  <c r="A173" i="48"/>
  <c r="CL172" i="48"/>
  <c r="CK172" i="48"/>
  <c r="CI172" i="48"/>
  <c r="CD172" i="48"/>
  <c r="CC172" i="48"/>
  <c r="CA172" i="48"/>
  <c r="BZ172" i="48"/>
  <c r="E172" i="48"/>
  <c r="CO172" i="48" s="1"/>
  <c r="D172" i="48"/>
  <c r="CN172" i="48" s="1"/>
  <c r="C172" i="48"/>
  <c r="B172" i="48"/>
  <c r="A172" i="48"/>
  <c r="CL171" i="48"/>
  <c r="CK171" i="48"/>
  <c r="CI171" i="48"/>
  <c r="CD171" i="48"/>
  <c r="CE171" i="48" s="1"/>
  <c r="CC171" i="48"/>
  <c r="CA171" i="48"/>
  <c r="BZ171" i="48"/>
  <c r="CB171" i="48" s="1"/>
  <c r="E171" i="48"/>
  <c r="CO171" i="48" s="1"/>
  <c r="D171" i="48"/>
  <c r="CN171" i="48" s="1"/>
  <c r="C171" i="48"/>
  <c r="B171" i="48"/>
  <c r="A171" i="48"/>
  <c r="CL170" i="48"/>
  <c r="CK170" i="48"/>
  <c r="CI170" i="48"/>
  <c r="CF170" i="48"/>
  <c r="CD170" i="48"/>
  <c r="CC170" i="48"/>
  <c r="CA170" i="48"/>
  <c r="BZ170" i="48"/>
  <c r="E170" i="48"/>
  <c r="CO170" i="48" s="1"/>
  <c r="D170" i="48"/>
  <c r="CN170" i="48" s="1"/>
  <c r="C170" i="48"/>
  <c r="B170" i="48"/>
  <c r="A170" i="48"/>
  <c r="CL169" i="48"/>
  <c r="CK169" i="48"/>
  <c r="CI169" i="48"/>
  <c r="CD169" i="48"/>
  <c r="CC169" i="48"/>
  <c r="CE169" i="48" s="1"/>
  <c r="CA169" i="48"/>
  <c r="CB169" i="48" s="1"/>
  <c r="BZ169" i="48"/>
  <c r="E169" i="48"/>
  <c r="CO169" i="48" s="1"/>
  <c r="D169" i="48"/>
  <c r="CN169" i="48" s="1"/>
  <c r="C169" i="48"/>
  <c r="B169" i="48"/>
  <c r="A169" i="48"/>
  <c r="CL168" i="48"/>
  <c r="CK168" i="48"/>
  <c r="CI168" i="48"/>
  <c r="CD168" i="48"/>
  <c r="CC168" i="48"/>
  <c r="CA168" i="48"/>
  <c r="BZ168" i="48"/>
  <c r="E168" i="48"/>
  <c r="CO168" i="48" s="1"/>
  <c r="D168" i="48"/>
  <c r="CN168" i="48" s="1"/>
  <c r="C168" i="48"/>
  <c r="B168" i="48"/>
  <c r="A168" i="48"/>
  <c r="CL167" i="48"/>
  <c r="CK167" i="48"/>
  <c r="CI167" i="48"/>
  <c r="CD167" i="48"/>
  <c r="CC167" i="48"/>
  <c r="CA167" i="48"/>
  <c r="BZ167" i="48"/>
  <c r="E167" i="48"/>
  <c r="CO167" i="48" s="1"/>
  <c r="D167" i="48"/>
  <c r="CN167" i="48" s="1"/>
  <c r="C167" i="48"/>
  <c r="B167" i="48"/>
  <c r="A167" i="48"/>
  <c r="CL166" i="48"/>
  <c r="CK166" i="48"/>
  <c r="CI166" i="48"/>
  <c r="CD166" i="48"/>
  <c r="CC166" i="48"/>
  <c r="CE166" i="48" s="1"/>
  <c r="CA166" i="48"/>
  <c r="BZ166" i="48"/>
  <c r="E166" i="48"/>
  <c r="CO166" i="48" s="1"/>
  <c r="CQ166" i="48" s="1"/>
  <c r="D166" i="48"/>
  <c r="CN166" i="48" s="1"/>
  <c r="C166" i="48"/>
  <c r="B166" i="48"/>
  <c r="A166" i="48"/>
  <c r="CL165" i="48"/>
  <c r="CK165" i="48"/>
  <c r="CI165" i="48"/>
  <c r="CD165" i="48"/>
  <c r="CC165" i="48"/>
  <c r="CA165" i="48"/>
  <c r="BZ165" i="48"/>
  <c r="E165" i="48"/>
  <c r="CO165" i="48" s="1"/>
  <c r="D165" i="48"/>
  <c r="CN165" i="48" s="1"/>
  <c r="C165" i="48"/>
  <c r="B165" i="48"/>
  <c r="A165" i="48"/>
  <c r="CL164" i="48"/>
  <c r="CK164" i="48"/>
  <c r="CI164" i="48"/>
  <c r="CD164" i="48"/>
  <c r="CC164" i="48"/>
  <c r="CA164" i="48"/>
  <c r="CB164" i="48" s="1"/>
  <c r="BZ164" i="48"/>
  <c r="E164" i="48"/>
  <c r="CO164" i="48" s="1"/>
  <c r="D164" i="48"/>
  <c r="CN164" i="48" s="1"/>
  <c r="C164" i="48"/>
  <c r="B164" i="48"/>
  <c r="A164" i="48"/>
  <c r="CL163" i="48"/>
  <c r="CK163" i="48"/>
  <c r="CI163" i="48"/>
  <c r="CD163" i="48"/>
  <c r="CC163" i="48"/>
  <c r="CA163" i="48"/>
  <c r="BZ163" i="48"/>
  <c r="CF163" i="48"/>
  <c r="E163" i="48"/>
  <c r="CO163" i="48" s="1"/>
  <c r="D163" i="48"/>
  <c r="CN163" i="48" s="1"/>
  <c r="C163" i="48"/>
  <c r="B163" i="48"/>
  <c r="A163" i="48"/>
  <c r="CL162" i="48"/>
  <c r="CK162" i="48"/>
  <c r="CI162" i="48"/>
  <c r="CD162" i="48"/>
  <c r="CC162" i="48"/>
  <c r="CA162" i="48"/>
  <c r="BZ162" i="48"/>
  <c r="CB162" i="48" s="1"/>
  <c r="E162" i="48"/>
  <c r="CO162" i="48" s="1"/>
  <c r="CQ162" i="48" s="1"/>
  <c r="D162" i="48"/>
  <c r="CN162" i="48" s="1"/>
  <c r="C162" i="48"/>
  <c r="B162" i="48"/>
  <c r="A162" i="48"/>
  <c r="CL161" i="48"/>
  <c r="CK161" i="48"/>
  <c r="CI161" i="48"/>
  <c r="CD161" i="48"/>
  <c r="CC161" i="48"/>
  <c r="CA161" i="48"/>
  <c r="BZ161" i="48"/>
  <c r="E161" i="48"/>
  <c r="CO161" i="48" s="1"/>
  <c r="CQ161" i="48" s="1"/>
  <c r="D161" i="48"/>
  <c r="CN161" i="48" s="1"/>
  <c r="C161" i="48"/>
  <c r="B161" i="48"/>
  <c r="A161" i="48"/>
  <c r="CL160" i="48"/>
  <c r="CK160" i="48"/>
  <c r="CI160" i="48"/>
  <c r="CD160" i="48"/>
  <c r="CC160" i="48"/>
  <c r="CA160" i="48"/>
  <c r="BZ160" i="48"/>
  <c r="E160" i="48"/>
  <c r="CO160" i="48" s="1"/>
  <c r="CQ160" i="48" s="1"/>
  <c r="D160" i="48"/>
  <c r="CN160" i="48" s="1"/>
  <c r="C160" i="48"/>
  <c r="B160" i="48"/>
  <c r="A160" i="48"/>
  <c r="CL159" i="48"/>
  <c r="CK159" i="48"/>
  <c r="CI159" i="48"/>
  <c r="CD159" i="48"/>
  <c r="CE159" i="48" s="1"/>
  <c r="CC159" i="48"/>
  <c r="CA159" i="48"/>
  <c r="BZ159" i="48"/>
  <c r="E159" i="48"/>
  <c r="CO159" i="48" s="1"/>
  <c r="CQ159" i="48" s="1"/>
  <c r="D159" i="48"/>
  <c r="CN159" i="48" s="1"/>
  <c r="C159" i="48"/>
  <c r="B159" i="48"/>
  <c r="A159" i="48"/>
  <c r="CL158" i="48"/>
  <c r="CK158" i="48"/>
  <c r="CI158" i="48"/>
  <c r="CD158" i="48"/>
  <c r="CC158" i="48"/>
  <c r="CA158" i="48"/>
  <c r="BZ158" i="48"/>
  <c r="E158" i="48"/>
  <c r="CO158" i="48" s="1"/>
  <c r="D158" i="48"/>
  <c r="CN158" i="48" s="1"/>
  <c r="C158" i="48"/>
  <c r="B158" i="48"/>
  <c r="A158" i="48"/>
  <c r="CL157" i="48"/>
  <c r="CK157" i="48"/>
  <c r="CI157" i="48"/>
  <c r="CD157" i="48"/>
  <c r="CC157" i="48"/>
  <c r="CA157" i="48"/>
  <c r="BZ157" i="48"/>
  <c r="CF157" i="48"/>
  <c r="E157" i="48"/>
  <c r="CO157" i="48" s="1"/>
  <c r="D157" i="48"/>
  <c r="CN157" i="48" s="1"/>
  <c r="C157" i="48"/>
  <c r="B157" i="48"/>
  <c r="A157" i="48"/>
  <c r="CL156" i="48"/>
  <c r="CK156" i="48"/>
  <c r="CI156" i="48"/>
  <c r="CD156" i="48"/>
  <c r="CC156" i="48"/>
  <c r="CA156" i="48"/>
  <c r="BZ156" i="48"/>
  <c r="CF156" i="48"/>
  <c r="E156" i="48"/>
  <c r="CO156" i="48" s="1"/>
  <c r="CQ156" i="48" s="1"/>
  <c r="D156" i="48"/>
  <c r="CN156" i="48" s="1"/>
  <c r="C156" i="48"/>
  <c r="B156" i="48"/>
  <c r="A156" i="48"/>
  <c r="CL155" i="48"/>
  <c r="CK155" i="48"/>
  <c r="CI155" i="48"/>
  <c r="CD155" i="48"/>
  <c r="CC155" i="48"/>
  <c r="CA155" i="48"/>
  <c r="BZ155" i="48"/>
  <c r="CG155" i="48"/>
  <c r="E155" i="48"/>
  <c r="CO155" i="48" s="1"/>
  <c r="D155" i="48"/>
  <c r="CN155" i="48" s="1"/>
  <c r="C155" i="48"/>
  <c r="B155" i="48"/>
  <c r="A155" i="48"/>
  <c r="CL154" i="48"/>
  <c r="CK154" i="48"/>
  <c r="CI154" i="48"/>
  <c r="CD154" i="48"/>
  <c r="CC154" i="48"/>
  <c r="CA154" i="48"/>
  <c r="BZ154" i="48"/>
  <c r="CB154" i="48" s="1"/>
  <c r="E154" i="48"/>
  <c r="CO154" i="48" s="1"/>
  <c r="CQ154" i="48" s="1"/>
  <c r="D154" i="48"/>
  <c r="CN154" i="48" s="1"/>
  <c r="C154" i="48"/>
  <c r="B154" i="48"/>
  <c r="A154" i="48"/>
  <c r="CL153" i="48"/>
  <c r="CK153" i="48"/>
  <c r="CI153" i="48"/>
  <c r="CD153" i="48"/>
  <c r="CC153" i="48"/>
  <c r="CA153" i="48"/>
  <c r="BZ153" i="48"/>
  <c r="E153" i="48"/>
  <c r="CO153" i="48" s="1"/>
  <c r="D153" i="48"/>
  <c r="CN153" i="48" s="1"/>
  <c r="C153" i="48"/>
  <c r="B153" i="48"/>
  <c r="A153" i="48"/>
  <c r="CL152" i="48"/>
  <c r="CK152" i="48"/>
  <c r="CI152" i="48"/>
  <c r="CD152" i="48"/>
  <c r="CC152" i="48"/>
  <c r="CA152" i="48"/>
  <c r="BZ152" i="48"/>
  <c r="E152" i="48"/>
  <c r="CO152" i="48" s="1"/>
  <c r="D152" i="48"/>
  <c r="CN152" i="48" s="1"/>
  <c r="C152" i="48"/>
  <c r="B152" i="48"/>
  <c r="A152" i="48"/>
  <c r="CL151" i="48"/>
  <c r="CK151" i="48"/>
  <c r="CI151" i="48"/>
  <c r="CD151" i="48"/>
  <c r="CC151" i="48"/>
  <c r="CE151" i="48" s="1"/>
  <c r="CA151" i="48"/>
  <c r="BZ151" i="48"/>
  <c r="CF151" i="48"/>
  <c r="E151" i="48"/>
  <c r="CO151" i="48" s="1"/>
  <c r="D151" i="48"/>
  <c r="CN151" i="48" s="1"/>
  <c r="C151" i="48"/>
  <c r="B151" i="48"/>
  <c r="A151" i="48"/>
  <c r="CL150" i="48"/>
  <c r="CK150" i="48"/>
  <c r="CI150" i="48"/>
  <c r="CD150" i="48"/>
  <c r="CC150" i="48"/>
  <c r="CA150" i="48"/>
  <c r="BZ150" i="48"/>
  <c r="CB150" i="48" s="1"/>
  <c r="E150" i="48"/>
  <c r="CO150" i="48" s="1"/>
  <c r="CQ150" i="48" s="1"/>
  <c r="D150" i="48"/>
  <c r="CN150" i="48" s="1"/>
  <c r="C150" i="48"/>
  <c r="B150" i="48"/>
  <c r="A150" i="48"/>
  <c r="CL149" i="48"/>
  <c r="CK149" i="48"/>
  <c r="CI149" i="48"/>
  <c r="CD149" i="48"/>
  <c r="CC149" i="48"/>
  <c r="CA149" i="48"/>
  <c r="BZ149" i="48"/>
  <c r="E149" i="48"/>
  <c r="CO149" i="48" s="1"/>
  <c r="D149" i="48"/>
  <c r="CN149" i="48" s="1"/>
  <c r="C149" i="48"/>
  <c r="B149" i="48"/>
  <c r="A149" i="48"/>
  <c r="CL148" i="48"/>
  <c r="CK148" i="48"/>
  <c r="CI148" i="48"/>
  <c r="CD148" i="48"/>
  <c r="CC148" i="48"/>
  <c r="CA148" i="48"/>
  <c r="BZ148" i="48"/>
  <c r="E148" i="48"/>
  <c r="CO148" i="48" s="1"/>
  <c r="CQ148" i="48" s="1"/>
  <c r="D148" i="48"/>
  <c r="CN148" i="48" s="1"/>
  <c r="C148" i="48"/>
  <c r="B148" i="48"/>
  <c r="A148" i="48"/>
  <c r="CL147" i="48"/>
  <c r="CK147" i="48"/>
  <c r="CI147" i="48"/>
  <c r="CD147" i="48"/>
  <c r="CC147" i="48"/>
  <c r="CA147" i="48"/>
  <c r="BZ147" i="48"/>
  <c r="CB147" i="48" s="1"/>
  <c r="E147" i="48"/>
  <c r="CO147" i="48" s="1"/>
  <c r="CQ147" i="48" s="1"/>
  <c r="D147" i="48"/>
  <c r="CN147" i="48" s="1"/>
  <c r="C147" i="48"/>
  <c r="B147" i="48"/>
  <c r="A147" i="48"/>
  <c r="CL146" i="48"/>
  <c r="CK146" i="48"/>
  <c r="CI146" i="48"/>
  <c r="CD146" i="48"/>
  <c r="CC146" i="48"/>
  <c r="CA146" i="48"/>
  <c r="BZ146" i="48"/>
  <c r="E146" i="48"/>
  <c r="CO146" i="48" s="1"/>
  <c r="D146" i="48"/>
  <c r="CN146" i="48" s="1"/>
  <c r="C146" i="48"/>
  <c r="B146" i="48"/>
  <c r="A146" i="48"/>
  <c r="CL145" i="48"/>
  <c r="CK145" i="48"/>
  <c r="CI145" i="48"/>
  <c r="CD145" i="48"/>
  <c r="CC145" i="48"/>
  <c r="CA145" i="48"/>
  <c r="BZ145" i="48"/>
  <c r="E145" i="48"/>
  <c r="CO145" i="48" s="1"/>
  <c r="D145" i="48"/>
  <c r="CN145" i="48" s="1"/>
  <c r="C145" i="48"/>
  <c r="B145" i="48"/>
  <c r="A145" i="48"/>
  <c r="CL144" i="48"/>
  <c r="CK144" i="48"/>
  <c r="CI144" i="48"/>
  <c r="CD144" i="48"/>
  <c r="CC144" i="48"/>
  <c r="CA144" i="48"/>
  <c r="BZ144" i="48"/>
  <c r="E144" i="48"/>
  <c r="CO144" i="48" s="1"/>
  <c r="CQ144" i="48" s="1"/>
  <c r="D144" i="48"/>
  <c r="CN144" i="48" s="1"/>
  <c r="C144" i="48"/>
  <c r="B144" i="48"/>
  <c r="A144" i="48"/>
  <c r="CL143" i="48"/>
  <c r="CK143" i="48"/>
  <c r="CI143" i="48"/>
  <c r="CD143" i="48"/>
  <c r="CC143" i="48"/>
  <c r="CA143" i="48"/>
  <c r="BZ143" i="48"/>
  <c r="E143" i="48"/>
  <c r="CO143" i="48" s="1"/>
  <c r="CQ143" i="48" s="1"/>
  <c r="D143" i="48"/>
  <c r="CN143" i="48" s="1"/>
  <c r="C143" i="48"/>
  <c r="B143" i="48"/>
  <c r="A143" i="48"/>
  <c r="CL142" i="48"/>
  <c r="CK142" i="48"/>
  <c r="CI142" i="48"/>
  <c r="CD142" i="48"/>
  <c r="CC142" i="48"/>
  <c r="CA142" i="48"/>
  <c r="BZ142" i="48"/>
  <c r="CB142" i="48" s="1"/>
  <c r="E142" i="48"/>
  <c r="CO142" i="48" s="1"/>
  <c r="CQ142" i="48" s="1"/>
  <c r="D142" i="48"/>
  <c r="CN142" i="48" s="1"/>
  <c r="C142" i="48"/>
  <c r="B142" i="48"/>
  <c r="A142" i="48"/>
  <c r="CL141" i="48"/>
  <c r="CK141" i="48"/>
  <c r="CI141" i="48"/>
  <c r="CD141" i="48"/>
  <c r="CE141" i="48" s="1"/>
  <c r="CC141" i="48"/>
  <c r="CA141" i="48"/>
  <c r="BZ141" i="48"/>
  <c r="E141" i="48"/>
  <c r="CO141" i="48" s="1"/>
  <c r="CQ141" i="48" s="1"/>
  <c r="D141" i="48"/>
  <c r="CN141" i="48" s="1"/>
  <c r="C141" i="48"/>
  <c r="B141" i="48"/>
  <c r="A141" i="48"/>
  <c r="CL140" i="48"/>
  <c r="CK140" i="48"/>
  <c r="CI140" i="48"/>
  <c r="CD140" i="48"/>
  <c r="CC140" i="48"/>
  <c r="CA140" i="48"/>
  <c r="BZ140" i="48"/>
  <c r="E140" i="48"/>
  <c r="CO140" i="48" s="1"/>
  <c r="D140" i="48"/>
  <c r="CN140" i="48" s="1"/>
  <c r="C140" i="48"/>
  <c r="B140" i="48"/>
  <c r="A140" i="48"/>
  <c r="CL139" i="48"/>
  <c r="CK139" i="48"/>
  <c r="CI139" i="48"/>
  <c r="CD139" i="48"/>
  <c r="CC139" i="48"/>
  <c r="CA139" i="48"/>
  <c r="BZ139" i="48"/>
  <c r="E139" i="48"/>
  <c r="CO139" i="48" s="1"/>
  <c r="D139" i="48"/>
  <c r="CN139" i="48" s="1"/>
  <c r="C139" i="48"/>
  <c r="B139" i="48"/>
  <c r="A139" i="48"/>
  <c r="CL138" i="48"/>
  <c r="CK138" i="48"/>
  <c r="CI138" i="48"/>
  <c r="CD138" i="48"/>
  <c r="CC138" i="48"/>
  <c r="CA138" i="48"/>
  <c r="BZ138" i="48"/>
  <c r="E138" i="48"/>
  <c r="CO138" i="48" s="1"/>
  <c r="CQ138" i="48" s="1"/>
  <c r="D138" i="48"/>
  <c r="CN138" i="48" s="1"/>
  <c r="C138" i="48"/>
  <c r="B138" i="48"/>
  <c r="A138" i="48"/>
  <c r="CL137" i="48"/>
  <c r="CK137" i="48"/>
  <c r="CI137" i="48"/>
  <c r="CD137" i="48"/>
  <c r="CC137" i="48"/>
  <c r="CE137" i="48" s="1"/>
  <c r="CA137" i="48"/>
  <c r="BZ137" i="48"/>
  <c r="E137" i="48"/>
  <c r="CO137" i="48" s="1"/>
  <c r="CQ137" i="48" s="1"/>
  <c r="D137" i="48"/>
  <c r="CN137" i="48" s="1"/>
  <c r="C137" i="48"/>
  <c r="B137" i="48"/>
  <c r="A137" i="48"/>
  <c r="CL136" i="48"/>
  <c r="CK136" i="48"/>
  <c r="CI136" i="48"/>
  <c r="CD136" i="48"/>
  <c r="CC136" i="48"/>
  <c r="CA136" i="48"/>
  <c r="BZ136" i="48"/>
  <c r="CB136" i="48" s="1"/>
  <c r="E136" i="48"/>
  <c r="CO136" i="48" s="1"/>
  <c r="CQ136" i="48" s="1"/>
  <c r="D136" i="48"/>
  <c r="CN136" i="48" s="1"/>
  <c r="C136" i="48"/>
  <c r="B136" i="48"/>
  <c r="A136" i="48"/>
  <c r="CL135" i="48"/>
  <c r="CK135" i="48"/>
  <c r="CI135" i="48"/>
  <c r="CD135" i="48"/>
  <c r="CC135" i="48"/>
  <c r="CA135" i="48"/>
  <c r="BZ135" i="48"/>
  <c r="CF135" i="48"/>
  <c r="E135" i="48"/>
  <c r="CO135" i="48" s="1"/>
  <c r="CQ135" i="48" s="1"/>
  <c r="D135" i="48"/>
  <c r="CN135" i="48" s="1"/>
  <c r="C135" i="48"/>
  <c r="B135" i="48"/>
  <c r="A135" i="48"/>
  <c r="CL134" i="48"/>
  <c r="CK134" i="48"/>
  <c r="CI134" i="48"/>
  <c r="CD134" i="48"/>
  <c r="CC134" i="48"/>
  <c r="CA134" i="48"/>
  <c r="BZ134" i="48"/>
  <c r="E134" i="48"/>
  <c r="CO134" i="48" s="1"/>
  <c r="D134" i="48"/>
  <c r="CN134" i="48" s="1"/>
  <c r="C134" i="48"/>
  <c r="B134" i="48"/>
  <c r="A134" i="48"/>
  <c r="CL133" i="48"/>
  <c r="CK133" i="48"/>
  <c r="CI133" i="48"/>
  <c r="CD133" i="48"/>
  <c r="CC133" i="48"/>
  <c r="CA133" i="48"/>
  <c r="BZ133" i="48"/>
  <c r="E133" i="48"/>
  <c r="CO133" i="48" s="1"/>
  <c r="D133" i="48"/>
  <c r="CN133" i="48" s="1"/>
  <c r="C133" i="48"/>
  <c r="B133" i="48"/>
  <c r="A133" i="48"/>
  <c r="CL132" i="48"/>
  <c r="CK132" i="48"/>
  <c r="CI132" i="48"/>
  <c r="CD132" i="48"/>
  <c r="CC132" i="48"/>
  <c r="CA132" i="48"/>
  <c r="BZ132" i="48"/>
  <c r="E132" i="48"/>
  <c r="CO132" i="48" s="1"/>
  <c r="CQ132" i="48" s="1"/>
  <c r="D132" i="48"/>
  <c r="CN132" i="48" s="1"/>
  <c r="C132" i="48"/>
  <c r="B132" i="48"/>
  <c r="A132" i="48"/>
  <c r="CL131" i="48"/>
  <c r="CK131" i="48"/>
  <c r="CI131" i="48"/>
  <c r="CD131" i="48"/>
  <c r="CC131" i="48"/>
  <c r="CA131" i="48"/>
  <c r="BZ131" i="48"/>
  <c r="CF131" i="48"/>
  <c r="E131" i="48"/>
  <c r="CO131" i="48" s="1"/>
  <c r="CQ131" i="48" s="1"/>
  <c r="D131" i="48"/>
  <c r="CN131" i="48" s="1"/>
  <c r="C131" i="48"/>
  <c r="B131" i="48"/>
  <c r="A131" i="48"/>
  <c r="CL130" i="48"/>
  <c r="CK130" i="48"/>
  <c r="CI130" i="48"/>
  <c r="CE130" i="48"/>
  <c r="CD130" i="48"/>
  <c r="CC130" i="48"/>
  <c r="CA130" i="48"/>
  <c r="BZ130" i="48"/>
  <c r="E130" i="48"/>
  <c r="CO130" i="48" s="1"/>
  <c r="D130" i="48"/>
  <c r="CN130" i="48" s="1"/>
  <c r="C130" i="48"/>
  <c r="B130" i="48"/>
  <c r="A130" i="48"/>
  <c r="CL129" i="48"/>
  <c r="CK129" i="48"/>
  <c r="CI129" i="48"/>
  <c r="CD129" i="48"/>
  <c r="CC129" i="48"/>
  <c r="CA129" i="48"/>
  <c r="BZ129" i="48"/>
  <c r="CB129" i="48" s="1"/>
  <c r="E129" i="48"/>
  <c r="CO129" i="48" s="1"/>
  <c r="D129" i="48"/>
  <c r="CN129" i="48" s="1"/>
  <c r="C129" i="48"/>
  <c r="B129" i="48"/>
  <c r="A129" i="48"/>
  <c r="CL128" i="48"/>
  <c r="CK128" i="48"/>
  <c r="CI128" i="48"/>
  <c r="CD128" i="48"/>
  <c r="CC128" i="48"/>
  <c r="CA128" i="48"/>
  <c r="BZ128" i="48"/>
  <c r="E128" i="48"/>
  <c r="CO128" i="48" s="1"/>
  <c r="CQ128" i="48" s="1"/>
  <c r="D128" i="48"/>
  <c r="CN128" i="48" s="1"/>
  <c r="C128" i="48"/>
  <c r="B128" i="48"/>
  <c r="A128" i="48"/>
  <c r="CL127" i="48"/>
  <c r="CK127" i="48"/>
  <c r="CI127" i="48"/>
  <c r="CF127" i="48"/>
  <c r="CD127" i="48"/>
  <c r="CC127" i="48"/>
  <c r="CE127" i="48" s="1"/>
  <c r="CA127" i="48"/>
  <c r="CB127" i="48" s="1"/>
  <c r="BZ127" i="48"/>
  <c r="E127" i="48"/>
  <c r="CO127" i="48" s="1"/>
  <c r="D127" i="48"/>
  <c r="CN127" i="48" s="1"/>
  <c r="C127" i="48"/>
  <c r="B127" i="48"/>
  <c r="A127" i="48"/>
  <c r="CL126" i="48"/>
  <c r="CK126" i="48"/>
  <c r="CI126" i="48"/>
  <c r="CD126" i="48"/>
  <c r="CE126" i="48" s="1"/>
  <c r="CC126" i="48"/>
  <c r="CA126" i="48"/>
  <c r="BZ126" i="48"/>
  <c r="E126" i="48"/>
  <c r="CO126" i="48" s="1"/>
  <c r="D126" i="48"/>
  <c r="CN126" i="48" s="1"/>
  <c r="C126" i="48"/>
  <c r="B126" i="48"/>
  <c r="A126" i="48"/>
  <c r="CL125" i="48"/>
  <c r="CK125" i="48"/>
  <c r="CI125" i="48"/>
  <c r="CD125" i="48"/>
  <c r="CC125" i="48"/>
  <c r="CA125" i="48"/>
  <c r="BZ125" i="48"/>
  <c r="CG125" i="48"/>
  <c r="E125" i="48"/>
  <c r="CO125" i="48" s="1"/>
  <c r="D125" i="48"/>
  <c r="CN125" i="48" s="1"/>
  <c r="C125" i="48"/>
  <c r="B125" i="48"/>
  <c r="A125" i="48"/>
  <c r="CL124" i="48"/>
  <c r="CK124" i="48"/>
  <c r="CI124" i="48"/>
  <c r="CD124" i="48"/>
  <c r="CC124" i="48"/>
  <c r="CE124" i="48" s="1"/>
  <c r="CA124" i="48"/>
  <c r="BZ124" i="48"/>
  <c r="E124" i="48"/>
  <c r="CO124" i="48" s="1"/>
  <c r="D124" i="48"/>
  <c r="CN124" i="48" s="1"/>
  <c r="C124" i="48"/>
  <c r="B124" i="48"/>
  <c r="A124" i="48"/>
  <c r="CL123" i="48"/>
  <c r="CK123" i="48"/>
  <c r="CI123" i="48"/>
  <c r="CD123" i="48"/>
  <c r="CC123" i="48"/>
  <c r="CA123" i="48"/>
  <c r="BZ123" i="48"/>
  <c r="E123" i="48"/>
  <c r="CO123" i="48" s="1"/>
  <c r="D123" i="48"/>
  <c r="CN123" i="48" s="1"/>
  <c r="C123" i="48"/>
  <c r="B123" i="48"/>
  <c r="A123" i="48"/>
  <c r="CL122" i="48"/>
  <c r="CK122" i="48"/>
  <c r="CI122" i="48"/>
  <c r="CD122" i="48"/>
  <c r="CC122" i="48"/>
  <c r="CA122" i="48"/>
  <c r="BZ122" i="48"/>
  <c r="E122" i="48"/>
  <c r="CO122" i="48" s="1"/>
  <c r="CQ122" i="48" s="1"/>
  <c r="D122" i="48"/>
  <c r="CN122" i="48" s="1"/>
  <c r="C122" i="48"/>
  <c r="B122" i="48"/>
  <c r="A122" i="48"/>
  <c r="CL121" i="48"/>
  <c r="CK121" i="48"/>
  <c r="CI121" i="48"/>
  <c r="CD121" i="48"/>
  <c r="CC121" i="48"/>
  <c r="CA121" i="48"/>
  <c r="BZ121" i="48"/>
  <c r="CB121" i="48" s="1"/>
  <c r="E121" i="48"/>
  <c r="CO121" i="48" s="1"/>
  <c r="D121" i="48"/>
  <c r="CN121" i="48" s="1"/>
  <c r="C121" i="48"/>
  <c r="B121" i="48"/>
  <c r="A121" i="48"/>
  <c r="CL120" i="48"/>
  <c r="CK120" i="48"/>
  <c r="CI120" i="48"/>
  <c r="CD120" i="48"/>
  <c r="CE120" i="48" s="1"/>
  <c r="CC120" i="48"/>
  <c r="CA120" i="48"/>
  <c r="BZ120" i="48"/>
  <c r="E120" i="48"/>
  <c r="CO120" i="48" s="1"/>
  <c r="D120" i="48"/>
  <c r="CN120" i="48" s="1"/>
  <c r="C120" i="48"/>
  <c r="B120" i="48"/>
  <c r="A120" i="48"/>
  <c r="CL119" i="48"/>
  <c r="CK119" i="48"/>
  <c r="CI119" i="48"/>
  <c r="CD119" i="48"/>
  <c r="CC119" i="48"/>
  <c r="CA119" i="48"/>
  <c r="BZ119" i="48"/>
  <c r="E119" i="48"/>
  <c r="CO119" i="48" s="1"/>
  <c r="D119" i="48"/>
  <c r="CN119" i="48" s="1"/>
  <c r="C119" i="48"/>
  <c r="B119" i="48"/>
  <c r="A119" i="48"/>
  <c r="CL118" i="48"/>
  <c r="CK118" i="48"/>
  <c r="CI118" i="48"/>
  <c r="CD118" i="48"/>
  <c r="CC118" i="48"/>
  <c r="CA118" i="48"/>
  <c r="BZ118" i="48"/>
  <c r="CB118" i="48" s="1"/>
  <c r="E118" i="48"/>
  <c r="CO118" i="48" s="1"/>
  <c r="CQ118" i="48" s="1"/>
  <c r="D118" i="48"/>
  <c r="CN118" i="48" s="1"/>
  <c r="C118" i="48"/>
  <c r="B118" i="48"/>
  <c r="A118" i="48"/>
  <c r="CL117" i="48"/>
  <c r="CK117" i="48"/>
  <c r="CI117" i="48"/>
  <c r="CD117" i="48"/>
  <c r="CC117" i="48"/>
  <c r="CE117" i="48" s="1"/>
  <c r="CA117" i="48"/>
  <c r="BZ117" i="48"/>
  <c r="E117" i="48"/>
  <c r="CO117" i="48" s="1"/>
  <c r="D117" i="48"/>
  <c r="CN117" i="48" s="1"/>
  <c r="C117" i="48"/>
  <c r="B117" i="48"/>
  <c r="A117" i="48"/>
  <c r="CL116" i="48"/>
  <c r="CK116" i="48"/>
  <c r="CI116" i="48"/>
  <c r="CD116" i="48"/>
  <c r="CC116" i="48"/>
  <c r="CE116" i="48" s="1"/>
  <c r="CA116" i="48"/>
  <c r="BZ116" i="48"/>
  <c r="CB116" i="48" s="1"/>
  <c r="E116" i="48"/>
  <c r="CO116" i="48" s="1"/>
  <c r="D116" i="48"/>
  <c r="CN116" i="48" s="1"/>
  <c r="C116" i="48"/>
  <c r="B116" i="48"/>
  <c r="A116" i="48"/>
  <c r="CL115" i="48"/>
  <c r="CK115" i="48"/>
  <c r="CI115" i="48"/>
  <c r="CD115" i="48"/>
  <c r="CC115" i="48"/>
  <c r="CA115" i="48"/>
  <c r="BZ115" i="48"/>
  <c r="CB115" i="48" s="1"/>
  <c r="E115" i="48"/>
  <c r="CO115" i="48" s="1"/>
  <c r="D115" i="48"/>
  <c r="CN115" i="48" s="1"/>
  <c r="C115" i="48"/>
  <c r="B115" i="48"/>
  <c r="A115" i="48"/>
  <c r="CL114" i="48"/>
  <c r="CK114" i="48"/>
  <c r="CI114" i="48"/>
  <c r="CD114" i="48"/>
  <c r="CC114" i="48"/>
  <c r="CE114" i="48" s="1"/>
  <c r="CA114" i="48"/>
  <c r="BZ114" i="48"/>
  <c r="CF114" i="48" s="1"/>
  <c r="E114" i="48"/>
  <c r="CO114" i="48" s="1"/>
  <c r="CQ114" i="48" s="1"/>
  <c r="D114" i="48"/>
  <c r="CN114" i="48" s="1"/>
  <c r="C114" i="48"/>
  <c r="B114" i="48"/>
  <c r="A114" i="48"/>
  <c r="CL113" i="48"/>
  <c r="CK113" i="48"/>
  <c r="CI113" i="48"/>
  <c r="CD113" i="48"/>
  <c r="CC113" i="48"/>
  <c r="CE113" i="48" s="1"/>
  <c r="CA113" i="48"/>
  <c r="BZ113" i="48"/>
  <c r="E113" i="48"/>
  <c r="CO113" i="48" s="1"/>
  <c r="D113" i="48"/>
  <c r="CN113" i="48" s="1"/>
  <c r="C113" i="48"/>
  <c r="B113" i="48"/>
  <c r="A113" i="48"/>
  <c r="CL112" i="48"/>
  <c r="CK112" i="48"/>
  <c r="CI112" i="48"/>
  <c r="CD112" i="48"/>
  <c r="CC112" i="48"/>
  <c r="CE112" i="48" s="1"/>
  <c r="CA112" i="48"/>
  <c r="BZ112" i="48"/>
  <c r="CG112" i="48"/>
  <c r="E112" i="48"/>
  <c r="CO112" i="48" s="1"/>
  <c r="CQ112" i="48" s="1"/>
  <c r="D112" i="48"/>
  <c r="CN112" i="48" s="1"/>
  <c r="C112" i="48"/>
  <c r="B112" i="48"/>
  <c r="A112" i="48"/>
  <c r="CL111" i="48"/>
  <c r="CK111" i="48"/>
  <c r="CI111" i="48"/>
  <c r="CD111" i="48"/>
  <c r="CC111" i="48"/>
  <c r="CA111" i="48"/>
  <c r="BZ111" i="48"/>
  <c r="CB111" i="48" s="1"/>
  <c r="DA111" i="48" s="1"/>
  <c r="E111" i="48"/>
  <c r="CO111" i="48" s="1"/>
  <c r="D111" i="48"/>
  <c r="CN111" i="48" s="1"/>
  <c r="C111" i="48"/>
  <c r="B111" i="48"/>
  <c r="A111" i="48"/>
  <c r="CL110" i="48"/>
  <c r="CK110" i="48"/>
  <c r="CI110" i="48"/>
  <c r="CD110" i="48"/>
  <c r="CC110" i="48"/>
  <c r="CA110" i="48"/>
  <c r="BZ110" i="48"/>
  <c r="E110" i="48"/>
  <c r="CO110" i="48" s="1"/>
  <c r="CQ110" i="48" s="1"/>
  <c r="D110" i="48"/>
  <c r="CN110" i="48" s="1"/>
  <c r="C110" i="48"/>
  <c r="B110" i="48"/>
  <c r="A110" i="48"/>
  <c r="CL109" i="48"/>
  <c r="CK109" i="48"/>
  <c r="CI109" i="48"/>
  <c r="CD109" i="48"/>
  <c r="CC109" i="48"/>
  <c r="CA109" i="48"/>
  <c r="BZ109" i="48"/>
  <c r="E109" i="48"/>
  <c r="CO109" i="48" s="1"/>
  <c r="D109" i="48"/>
  <c r="CN109" i="48" s="1"/>
  <c r="C109" i="48"/>
  <c r="B109" i="48"/>
  <c r="A109" i="48"/>
  <c r="CL108" i="48"/>
  <c r="CK108" i="48"/>
  <c r="CI108" i="48"/>
  <c r="CD108" i="48"/>
  <c r="CC108" i="48"/>
  <c r="CA108" i="48"/>
  <c r="BZ108" i="48"/>
  <c r="E108" i="48"/>
  <c r="CO108" i="48" s="1"/>
  <c r="D108" i="48"/>
  <c r="CN108" i="48" s="1"/>
  <c r="C108" i="48"/>
  <c r="B108" i="48"/>
  <c r="A108" i="48"/>
  <c r="CL107" i="48"/>
  <c r="CK107" i="48"/>
  <c r="CI107" i="48"/>
  <c r="CD107" i="48"/>
  <c r="CC107" i="48"/>
  <c r="CA107" i="48"/>
  <c r="BZ107" i="48"/>
  <c r="E107" i="48"/>
  <c r="CO107" i="48" s="1"/>
  <c r="D107" i="48"/>
  <c r="CN107" i="48" s="1"/>
  <c r="C107" i="48"/>
  <c r="B107" i="48"/>
  <c r="A107" i="48"/>
  <c r="CL106" i="48"/>
  <c r="CK106" i="48"/>
  <c r="CI106" i="48"/>
  <c r="CD106" i="48"/>
  <c r="CC106" i="48"/>
  <c r="CA106" i="48"/>
  <c r="BZ106" i="48"/>
  <c r="E106" i="48"/>
  <c r="CO106" i="48" s="1"/>
  <c r="D106" i="48"/>
  <c r="CN106" i="48" s="1"/>
  <c r="C106" i="48"/>
  <c r="B106" i="48"/>
  <c r="A106" i="48"/>
  <c r="CL105" i="48"/>
  <c r="CK105" i="48"/>
  <c r="CI105" i="48"/>
  <c r="CD105" i="48"/>
  <c r="CC105" i="48"/>
  <c r="CA105" i="48"/>
  <c r="BZ105" i="48"/>
  <c r="E105" i="48"/>
  <c r="CO105" i="48" s="1"/>
  <c r="D105" i="48"/>
  <c r="CN105" i="48" s="1"/>
  <c r="C105" i="48"/>
  <c r="B105" i="48"/>
  <c r="A105" i="48"/>
  <c r="CL104" i="48"/>
  <c r="CK104" i="48"/>
  <c r="CI104" i="48"/>
  <c r="CD104" i="48"/>
  <c r="CC104" i="48"/>
  <c r="CA104" i="48"/>
  <c r="BZ104" i="48"/>
  <c r="E104" i="48"/>
  <c r="CO104" i="48" s="1"/>
  <c r="CQ104" i="48" s="1"/>
  <c r="D104" i="48"/>
  <c r="CN104" i="48" s="1"/>
  <c r="C104" i="48"/>
  <c r="B104" i="48"/>
  <c r="A104" i="48"/>
  <c r="CL103" i="48"/>
  <c r="CK103" i="48"/>
  <c r="CI103" i="48"/>
  <c r="CD103" i="48"/>
  <c r="CC103" i="48"/>
  <c r="CA103" i="48"/>
  <c r="BZ103" i="48"/>
  <c r="CG103" i="48"/>
  <c r="E103" i="48"/>
  <c r="CO103" i="48" s="1"/>
  <c r="CQ103" i="48" s="1"/>
  <c r="D103" i="48"/>
  <c r="CN103" i="48" s="1"/>
  <c r="C103" i="48"/>
  <c r="B103" i="48"/>
  <c r="A103" i="48"/>
  <c r="CL102" i="48"/>
  <c r="CK102" i="48"/>
  <c r="CI102" i="48"/>
  <c r="CD102" i="48"/>
  <c r="CC102" i="48"/>
  <c r="CA102" i="48"/>
  <c r="BZ102" i="48"/>
  <c r="E102" i="48"/>
  <c r="CO102" i="48" s="1"/>
  <c r="CQ102" i="48" s="1"/>
  <c r="D102" i="48"/>
  <c r="CN102" i="48" s="1"/>
  <c r="C102" i="48"/>
  <c r="B102" i="48"/>
  <c r="A102" i="48"/>
  <c r="CL101" i="48"/>
  <c r="CK101" i="48"/>
  <c r="CI101" i="48"/>
  <c r="CD101" i="48"/>
  <c r="CC101" i="48"/>
  <c r="CA101" i="48"/>
  <c r="BZ101" i="48"/>
  <c r="CG101" i="48"/>
  <c r="CF101" i="48"/>
  <c r="E101" i="48"/>
  <c r="CO101" i="48" s="1"/>
  <c r="D101" i="48"/>
  <c r="CN101" i="48" s="1"/>
  <c r="C101" i="48"/>
  <c r="B101" i="48"/>
  <c r="A101" i="48"/>
  <c r="CL100" i="48"/>
  <c r="CK100" i="48"/>
  <c r="CI100" i="48"/>
  <c r="CD100" i="48"/>
  <c r="CC100" i="48"/>
  <c r="CE100" i="48" s="1"/>
  <c r="CA100" i="48"/>
  <c r="BZ100" i="48"/>
  <c r="CG100" i="48"/>
  <c r="E100" i="48"/>
  <c r="CO100" i="48" s="1"/>
  <c r="CQ100" i="48" s="1"/>
  <c r="D100" i="48"/>
  <c r="CN100" i="48" s="1"/>
  <c r="C100" i="48"/>
  <c r="B100" i="48"/>
  <c r="A100" i="48"/>
  <c r="CL99" i="48"/>
  <c r="CK99" i="48"/>
  <c r="CI99" i="48"/>
  <c r="CD99" i="48"/>
  <c r="CC99" i="48"/>
  <c r="CA99" i="48"/>
  <c r="BZ99" i="48"/>
  <c r="E99" i="48"/>
  <c r="CO99" i="48" s="1"/>
  <c r="D99" i="48"/>
  <c r="CN99" i="48" s="1"/>
  <c r="C99" i="48"/>
  <c r="B99" i="48"/>
  <c r="A99" i="48"/>
  <c r="CL98" i="48"/>
  <c r="CK98" i="48"/>
  <c r="CI98" i="48"/>
  <c r="CD98" i="48"/>
  <c r="CC98" i="48"/>
  <c r="CA98" i="48"/>
  <c r="BZ98" i="48"/>
  <c r="E98" i="48"/>
  <c r="CO98" i="48" s="1"/>
  <c r="CQ98" i="48" s="1"/>
  <c r="D98" i="48"/>
  <c r="CN98" i="48" s="1"/>
  <c r="C98" i="48"/>
  <c r="B98" i="48"/>
  <c r="A98" i="48"/>
  <c r="CL97" i="48"/>
  <c r="CK97" i="48"/>
  <c r="CI97" i="48"/>
  <c r="CD97" i="48"/>
  <c r="CC97" i="48"/>
  <c r="CA97" i="48"/>
  <c r="BZ97" i="48"/>
  <c r="E97" i="48"/>
  <c r="CO97" i="48" s="1"/>
  <c r="D97" i="48"/>
  <c r="CN97" i="48" s="1"/>
  <c r="C97" i="48"/>
  <c r="B97" i="48"/>
  <c r="A97" i="48"/>
  <c r="CL96" i="48"/>
  <c r="CK96" i="48"/>
  <c r="CI96" i="48"/>
  <c r="CD96" i="48"/>
  <c r="CC96" i="48"/>
  <c r="CA96" i="48"/>
  <c r="BZ96" i="48"/>
  <c r="E96" i="48"/>
  <c r="CO96" i="48" s="1"/>
  <c r="CQ96" i="48" s="1"/>
  <c r="D96" i="48"/>
  <c r="CN96" i="48" s="1"/>
  <c r="C96" i="48"/>
  <c r="B96" i="48"/>
  <c r="A96" i="48"/>
  <c r="CL95" i="48"/>
  <c r="CK95" i="48"/>
  <c r="CI95" i="48"/>
  <c r="CD95" i="48"/>
  <c r="CC95" i="48"/>
  <c r="CA95" i="48"/>
  <c r="CG95" i="48" s="1"/>
  <c r="BZ95" i="48"/>
  <c r="E95" i="48"/>
  <c r="CO95" i="48" s="1"/>
  <c r="D95" i="48"/>
  <c r="CN95" i="48" s="1"/>
  <c r="C95" i="48"/>
  <c r="B95" i="48"/>
  <c r="A95" i="48"/>
  <c r="CL94" i="48"/>
  <c r="CK94" i="48"/>
  <c r="CI94" i="48"/>
  <c r="CD94" i="48"/>
  <c r="CC94" i="48"/>
  <c r="CA94" i="48"/>
  <c r="BZ94" i="48"/>
  <c r="E94" i="48"/>
  <c r="CO94" i="48" s="1"/>
  <c r="D94" i="48"/>
  <c r="CN94" i="48" s="1"/>
  <c r="C94" i="48"/>
  <c r="B94" i="48"/>
  <c r="A94" i="48"/>
  <c r="CL93" i="48"/>
  <c r="CK93" i="48"/>
  <c r="CI93" i="48"/>
  <c r="CD93" i="48"/>
  <c r="CC93" i="48"/>
  <c r="CA93" i="48"/>
  <c r="BZ93" i="48"/>
  <c r="E93" i="48"/>
  <c r="CO93" i="48" s="1"/>
  <c r="D93" i="48"/>
  <c r="CN93" i="48" s="1"/>
  <c r="C93" i="48"/>
  <c r="B93" i="48"/>
  <c r="A93" i="48"/>
  <c r="CL92" i="48"/>
  <c r="CK92" i="48"/>
  <c r="CI92" i="48"/>
  <c r="CD92" i="48"/>
  <c r="CC92" i="48"/>
  <c r="CA92" i="48"/>
  <c r="BZ92" i="48"/>
  <c r="E92" i="48"/>
  <c r="CO92" i="48" s="1"/>
  <c r="D92" i="48"/>
  <c r="CN92" i="48" s="1"/>
  <c r="C92" i="48"/>
  <c r="B92" i="48"/>
  <c r="A92" i="48"/>
  <c r="CL91" i="48"/>
  <c r="CK91" i="48"/>
  <c r="CI91" i="48"/>
  <c r="CD91" i="48"/>
  <c r="CC91" i="48"/>
  <c r="CA91" i="48"/>
  <c r="BZ91" i="48"/>
  <c r="E91" i="48"/>
  <c r="CO91" i="48" s="1"/>
  <c r="D91" i="48"/>
  <c r="CN91" i="48" s="1"/>
  <c r="C91" i="48"/>
  <c r="B91" i="48"/>
  <c r="A91" i="48"/>
  <c r="CL90" i="48"/>
  <c r="CK90" i="48"/>
  <c r="CI90" i="48"/>
  <c r="CD90" i="48"/>
  <c r="CC90" i="48"/>
  <c r="CA90" i="48"/>
  <c r="BZ90" i="48"/>
  <c r="E90" i="48"/>
  <c r="CO90" i="48" s="1"/>
  <c r="CQ90" i="48" s="1"/>
  <c r="D90" i="48"/>
  <c r="CN90" i="48" s="1"/>
  <c r="C90" i="48"/>
  <c r="B90" i="48"/>
  <c r="A90" i="48"/>
  <c r="CL89" i="48"/>
  <c r="CK89" i="48"/>
  <c r="CI89" i="48"/>
  <c r="CD89" i="48"/>
  <c r="CC89" i="48"/>
  <c r="CA89" i="48"/>
  <c r="CG89" i="48" s="1"/>
  <c r="BZ89" i="48"/>
  <c r="E89" i="48"/>
  <c r="CO89" i="48" s="1"/>
  <c r="D89" i="48"/>
  <c r="CN89" i="48" s="1"/>
  <c r="C89" i="48"/>
  <c r="B89" i="48"/>
  <c r="A89" i="48"/>
  <c r="CL88" i="48"/>
  <c r="CK88" i="48"/>
  <c r="CI88" i="48"/>
  <c r="CD88" i="48"/>
  <c r="CC88" i="48"/>
  <c r="CA88" i="48"/>
  <c r="BZ88" i="48"/>
  <c r="E88" i="48"/>
  <c r="CO88" i="48" s="1"/>
  <c r="D88" i="48"/>
  <c r="CN88" i="48" s="1"/>
  <c r="C88" i="48"/>
  <c r="B88" i="48"/>
  <c r="A88" i="48"/>
  <c r="CL87" i="48"/>
  <c r="CK87" i="48"/>
  <c r="CI87" i="48"/>
  <c r="CD87" i="48"/>
  <c r="CC87" i="48"/>
  <c r="CA87" i="48"/>
  <c r="BZ87" i="48"/>
  <c r="E87" i="48"/>
  <c r="CO87" i="48" s="1"/>
  <c r="D87" i="48"/>
  <c r="CN87" i="48" s="1"/>
  <c r="C87" i="48"/>
  <c r="B87" i="48"/>
  <c r="A87" i="48"/>
  <c r="CL86" i="48"/>
  <c r="CK86" i="48"/>
  <c r="CI86" i="48"/>
  <c r="CD86" i="48"/>
  <c r="CC86" i="48"/>
  <c r="CA86" i="48"/>
  <c r="BZ86" i="48"/>
  <c r="CG86" i="48"/>
  <c r="E86" i="48"/>
  <c r="CO86" i="48" s="1"/>
  <c r="CQ86" i="48" s="1"/>
  <c r="D86" i="48"/>
  <c r="CN86" i="48" s="1"/>
  <c r="C86" i="48"/>
  <c r="B86" i="48"/>
  <c r="A86" i="48"/>
  <c r="CL85" i="48"/>
  <c r="CK85" i="48"/>
  <c r="CI85" i="48"/>
  <c r="CD85" i="48"/>
  <c r="CC85" i="48"/>
  <c r="CA85" i="48"/>
  <c r="BZ85" i="48"/>
  <c r="CB85" i="48" s="1"/>
  <c r="E85" i="48"/>
  <c r="CO85" i="48" s="1"/>
  <c r="CQ85" i="48" s="1"/>
  <c r="D85" i="48"/>
  <c r="CN85" i="48" s="1"/>
  <c r="C85" i="48"/>
  <c r="B85" i="48"/>
  <c r="A85" i="48"/>
  <c r="CL84" i="48"/>
  <c r="CK84" i="48"/>
  <c r="CI84" i="48"/>
  <c r="CD84" i="48"/>
  <c r="CC84" i="48"/>
  <c r="CA84" i="48"/>
  <c r="BZ84" i="48"/>
  <c r="CB84" i="48" s="1"/>
  <c r="E84" i="48"/>
  <c r="CO84" i="48" s="1"/>
  <c r="CQ84" i="48" s="1"/>
  <c r="D84" i="48"/>
  <c r="CN84" i="48" s="1"/>
  <c r="C84" i="48"/>
  <c r="B84" i="48"/>
  <c r="A84" i="48"/>
  <c r="CL83" i="48"/>
  <c r="CK83" i="48"/>
  <c r="CI83" i="48"/>
  <c r="CD83" i="48"/>
  <c r="CC83" i="48"/>
  <c r="CA83" i="48"/>
  <c r="BZ83" i="48"/>
  <c r="E83" i="48"/>
  <c r="CO83" i="48" s="1"/>
  <c r="CQ83" i="48" s="1"/>
  <c r="D83" i="48"/>
  <c r="CN83" i="48" s="1"/>
  <c r="C83" i="48"/>
  <c r="B83" i="48"/>
  <c r="A83" i="48"/>
  <c r="CL82" i="48"/>
  <c r="CK82" i="48"/>
  <c r="CI82" i="48"/>
  <c r="CD82" i="48"/>
  <c r="CC82" i="48"/>
  <c r="CE82" i="48" s="1"/>
  <c r="CA82" i="48"/>
  <c r="BZ82" i="48"/>
  <c r="E82" i="48"/>
  <c r="CO82" i="48" s="1"/>
  <c r="D82" i="48"/>
  <c r="CN82" i="48" s="1"/>
  <c r="C82" i="48"/>
  <c r="B82" i="48"/>
  <c r="A82" i="48"/>
  <c r="CL81" i="48"/>
  <c r="CK81" i="48"/>
  <c r="CI81" i="48"/>
  <c r="CD81" i="48"/>
  <c r="CC81" i="48"/>
  <c r="CA81" i="48"/>
  <c r="BZ81" i="48"/>
  <c r="E81" i="48"/>
  <c r="CO81" i="48" s="1"/>
  <c r="D81" i="48"/>
  <c r="CN81" i="48" s="1"/>
  <c r="C81" i="48"/>
  <c r="B81" i="48"/>
  <c r="A81" i="48"/>
  <c r="CL80" i="48"/>
  <c r="CK80" i="48"/>
  <c r="CI80" i="48"/>
  <c r="CG80" i="48"/>
  <c r="CD80" i="48"/>
  <c r="CC80" i="48"/>
  <c r="CA80" i="48"/>
  <c r="BZ80" i="48"/>
  <c r="E80" i="48"/>
  <c r="CO80" i="48" s="1"/>
  <c r="CQ80" i="48" s="1"/>
  <c r="D80" i="48"/>
  <c r="CN80" i="48" s="1"/>
  <c r="C80" i="48"/>
  <c r="B80" i="48"/>
  <c r="A80" i="48"/>
  <c r="CL79" i="48"/>
  <c r="CK79" i="48"/>
  <c r="CI79" i="48"/>
  <c r="CD79" i="48"/>
  <c r="CC79" i="48"/>
  <c r="CE79" i="48" s="1"/>
  <c r="CB79" i="48"/>
  <c r="CA79" i="48"/>
  <c r="BZ79" i="48"/>
  <c r="CG79" i="48"/>
  <c r="E79" i="48"/>
  <c r="CO79" i="48" s="1"/>
  <c r="CQ79" i="48" s="1"/>
  <c r="D79" i="48"/>
  <c r="CN79" i="48" s="1"/>
  <c r="C79" i="48"/>
  <c r="B79" i="48"/>
  <c r="A79" i="48"/>
  <c r="CL78" i="48"/>
  <c r="CK78" i="48"/>
  <c r="CI78" i="48"/>
  <c r="CD78" i="48"/>
  <c r="CE78" i="48" s="1"/>
  <c r="CC78" i="48"/>
  <c r="CA78" i="48"/>
  <c r="BZ78" i="48"/>
  <c r="CB78" i="48" s="1"/>
  <c r="E78" i="48"/>
  <c r="CO78" i="48" s="1"/>
  <c r="CQ78" i="48" s="1"/>
  <c r="D78" i="48"/>
  <c r="CN78" i="48" s="1"/>
  <c r="C78" i="48"/>
  <c r="B78" i="48"/>
  <c r="A78" i="48"/>
  <c r="CL77" i="48"/>
  <c r="CK77" i="48"/>
  <c r="CI77" i="48"/>
  <c r="CD77" i="48"/>
  <c r="CC77" i="48"/>
  <c r="CA77" i="48"/>
  <c r="BZ77" i="48"/>
  <c r="E77" i="48"/>
  <c r="CO77" i="48" s="1"/>
  <c r="D77" i="48"/>
  <c r="CN77" i="48" s="1"/>
  <c r="C77" i="48"/>
  <c r="B77" i="48"/>
  <c r="A77" i="48"/>
  <c r="CL76" i="48"/>
  <c r="CK76" i="48"/>
  <c r="CI76" i="48"/>
  <c r="CD76" i="48"/>
  <c r="CC76" i="48"/>
  <c r="CA76" i="48"/>
  <c r="BZ76" i="48"/>
  <c r="E76" i="48"/>
  <c r="CO76" i="48" s="1"/>
  <c r="D76" i="48"/>
  <c r="CN76" i="48" s="1"/>
  <c r="C76" i="48"/>
  <c r="B76" i="48"/>
  <c r="A76" i="48"/>
  <c r="CL75" i="48"/>
  <c r="CK75" i="48"/>
  <c r="CI75" i="48"/>
  <c r="CD75" i="48"/>
  <c r="CC75" i="48"/>
  <c r="CA75" i="48"/>
  <c r="BZ75" i="48"/>
  <c r="E75" i="48"/>
  <c r="CO75" i="48" s="1"/>
  <c r="D75" i="48"/>
  <c r="CN75" i="48" s="1"/>
  <c r="C75" i="48"/>
  <c r="B75" i="48"/>
  <c r="A75" i="48"/>
  <c r="CL74" i="48"/>
  <c r="CK74" i="48"/>
  <c r="CI74" i="48"/>
  <c r="CD74" i="48"/>
  <c r="CC74" i="48"/>
  <c r="CA74" i="48"/>
  <c r="BZ74" i="48"/>
  <c r="E74" i="48"/>
  <c r="CO74" i="48" s="1"/>
  <c r="D74" i="48"/>
  <c r="CN74" i="48" s="1"/>
  <c r="C74" i="48"/>
  <c r="B74" i="48"/>
  <c r="A74" i="48"/>
  <c r="CL73" i="48"/>
  <c r="CK73" i="48"/>
  <c r="CI73" i="48"/>
  <c r="CD73" i="48"/>
  <c r="CC73" i="48"/>
  <c r="CA73" i="48"/>
  <c r="CB73" i="48" s="1"/>
  <c r="BZ73" i="48"/>
  <c r="E73" i="48"/>
  <c r="CO73" i="48" s="1"/>
  <c r="CQ73" i="48" s="1"/>
  <c r="D73" i="48"/>
  <c r="CN73" i="48" s="1"/>
  <c r="C73" i="48"/>
  <c r="B73" i="48"/>
  <c r="A73" i="48"/>
  <c r="CL72" i="48"/>
  <c r="CK72" i="48"/>
  <c r="CI72" i="48"/>
  <c r="CD72" i="48"/>
  <c r="CE72" i="48" s="1"/>
  <c r="CC72" i="48"/>
  <c r="CA72" i="48"/>
  <c r="BZ72" i="48"/>
  <c r="E72" i="48"/>
  <c r="CO72" i="48" s="1"/>
  <c r="CQ72" i="48" s="1"/>
  <c r="D72" i="48"/>
  <c r="CN72" i="48" s="1"/>
  <c r="C72" i="48"/>
  <c r="B72" i="48"/>
  <c r="A72" i="48"/>
  <c r="CL71" i="48"/>
  <c r="CK71" i="48"/>
  <c r="CI71" i="48"/>
  <c r="CD71" i="48"/>
  <c r="CC71" i="48"/>
  <c r="CA71" i="48"/>
  <c r="BZ71" i="48"/>
  <c r="CB71" i="48" s="1"/>
  <c r="CG71" i="48"/>
  <c r="E71" i="48"/>
  <c r="CO71" i="48" s="1"/>
  <c r="D71" i="48"/>
  <c r="CN71" i="48" s="1"/>
  <c r="C71" i="48"/>
  <c r="B71" i="48"/>
  <c r="A71" i="48"/>
  <c r="CL70" i="48"/>
  <c r="CK70" i="48"/>
  <c r="CI70" i="48"/>
  <c r="CD70" i="48"/>
  <c r="CE70" i="48" s="1"/>
  <c r="CC70" i="48"/>
  <c r="CA70" i="48"/>
  <c r="BZ70" i="48"/>
  <c r="E70" i="48"/>
  <c r="CO70" i="48" s="1"/>
  <c r="CQ70" i="48" s="1"/>
  <c r="D70" i="48"/>
  <c r="CN70" i="48" s="1"/>
  <c r="C70" i="48"/>
  <c r="B70" i="48"/>
  <c r="A70" i="48"/>
  <c r="CL69" i="48"/>
  <c r="CK69" i="48"/>
  <c r="CI69" i="48"/>
  <c r="CD69" i="48"/>
  <c r="CC69" i="48"/>
  <c r="CA69" i="48"/>
  <c r="BZ69" i="48"/>
  <c r="E69" i="48"/>
  <c r="CO69" i="48" s="1"/>
  <c r="D69" i="48"/>
  <c r="CN69" i="48" s="1"/>
  <c r="C69" i="48"/>
  <c r="B69" i="48"/>
  <c r="A69" i="48"/>
  <c r="CL68" i="48"/>
  <c r="CK68" i="48"/>
  <c r="CI68" i="48"/>
  <c r="CD68" i="48"/>
  <c r="CC68" i="48"/>
  <c r="CA68" i="48"/>
  <c r="BZ68" i="48"/>
  <c r="E68" i="48"/>
  <c r="CO68" i="48" s="1"/>
  <c r="D68" i="48"/>
  <c r="CN68" i="48" s="1"/>
  <c r="C68" i="48"/>
  <c r="B68" i="48"/>
  <c r="A68" i="48"/>
  <c r="CL67" i="48"/>
  <c r="CK67" i="48"/>
  <c r="CI67" i="48"/>
  <c r="CD67" i="48"/>
  <c r="CC67" i="48"/>
  <c r="CB67" i="48"/>
  <c r="CA67" i="48"/>
  <c r="BZ67" i="48"/>
  <c r="CF67" i="48"/>
  <c r="E67" i="48"/>
  <c r="CO67" i="48" s="1"/>
  <c r="D67" i="48"/>
  <c r="CN67" i="48" s="1"/>
  <c r="C67" i="48"/>
  <c r="B67" i="48"/>
  <c r="A67" i="48"/>
  <c r="CL66" i="48"/>
  <c r="CK66" i="48"/>
  <c r="CI66" i="48"/>
  <c r="CD66" i="48"/>
  <c r="CC66" i="48"/>
  <c r="CA66" i="48"/>
  <c r="BZ66" i="48"/>
  <c r="E66" i="48"/>
  <c r="CO66" i="48" s="1"/>
  <c r="CQ66" i="48" s="1"/>
  <c r="D66" i="48"/>
  <c r="CN66" i="48" s="1"/>
  <c r="C66" i="48"/>
  <c r="B66" i="48"/>
  <c r="A66" i="48"/>
  <c r="CL65" i="48"/>
  <c r="CK65" i="48"/>
  <c r="CI65" i="48"/>
  <c r="CD65" i="48"/>
  <c r="CC65" i="48"/>
  <c r="CA65" i="48"/>
  <c r="CB65" i="48" s="1"/>
  <c r="BZ65" i="48"/>
  <c r="CG65" i="48"/>
  <c r="E65" i="48"/>
  <c r="CO65" i="48" s="1"/>
  <c r="D65" i="48"/>
  <c r="CN65" i="48" s="1"/>
  <c r="C65" i="48"/>
  <c r="B65" i="48"/>
  <c r="A65" i="48"/>
  <c r="CL64" i="48"/>
  <c r="CK64" i="48"/>
  <c r="CI64" i="48"/>
  <c r="CD64" i="48"/>
  <c r="CC64" i="48"/>
  <c r="CA64" i="48"/>
  <c r="BZ64" i="48"/>
  <c r="E64" i="48"/>
  <c r="CO64" i="48" s="1"/>
  <c r="CQ64" i="48" s="1"/>
  <c r="D64" i="48"/>
  <c r="CN64" i="48" s="1"/>
  <c r="C64" i="48"/>
  <c r="B64" i="48"/>
  <c r="A64" i="48"/>
  <c r="CL63" i="48"/>
  <c r="CK63" i="48"/>
  <c r="CI63" i="48"/>
  <c r="CD63" i="48"/>
  <c r="CC63" i="48"/>
  <c r="CA63" i="48"/>
  <c r="BZ63" i="48"/>
  <c r="CG63" i="48"/>
  <c r="E63" i="48"/>
  <c r="CO63" i="48" s="1"/>
  <c r="D63" i="48"/>
  <c r="CN63" i="48" s="1"/>
  <c r="C63" i="48"/>
  <c r="B63" i="48"/>
  <c r="A63" i="48"/>
  <c r="CL62" i="48"/>
  <c r="CK62" i="48"/>
  <c r="CI62" i="48"/>
  <c r="CD62" i="48"/>
  <c r="CC62" i="48"/>
  <c r="CA62" i="48"/>
  <c r="CG62" i="48" s="1"/>
  <c r="BZ62" i="48"/>
  <c r="CB62" i="48" s="1"/>
  <c r="E62" i="48"/>
  <c r="CO62" i="48" s="1"/>
  <c r="D62" i="48"/>
  <c r="CN62" i="48" s="1"/>
  <c r="C62" i="48"/>
  <c r="B62" i="48"/>
  <c r="A62" i="48"/>
  <c r="CL61" i="48"/>
  <c r="CK61" i="48"/>
  <c r="CI61" i="48"/>
  <c r="CD61" i="48"/>
  <c r="CC61" i="48"/>
  <c r="CA61" i="48"/>
  <c r="BZ61" i="48"/>
  <c r="E61" i="48"/>
  <c r="CO61" i="48" s="1"/>
  <c r="CQ61" i="48" s="1"/>
  <c r="D61" i="48"/>
  <c r="CN61" i="48" s="1"/>
  <c r="C61" i="48"/>
  <c r="B61" i="48"/>
  <c r="A61" i="48"/>
  <c r="CL60" i="48"/>
  <c r="CK60" i="48"/>
  <c r="CI60" i="48"/>
  <c r="CD60" i="48"/>
  <c r="CC60" i="48"/>
  <c r="CE60" i="48" s="1"/>
  <c r="CA60" i="48"/>
  <c r="CG60" i="48" s="1"/>
  <c r="BZ60" i="48"/>
  <c r="E60" i="48"/>
  <c r="CO60" i="48" s="1"/>
  <c r="D60" i="48"/>
  <c r="CN60" i="48" s="1"/>
  <c r="C60" i="48"/>
  <c r="B60" i="48"/>
  <c r="A60" i="48"/>
  <c r="CL59" i="48"/>
  <c r="CK59" i="48"/>
  <c r="CI59" i="48"/>
  <c r="CD59" i="48"/>
  <c r="CC59" i="48"/>
  <c r="CF59" i="48" s="1"/>
  <c r="CA59" i="48"/>
  <c r="BZ59" i="48"/>
  <c r="E59" i="48"/>
  <c r="CO59" i="48" s="1"/>
  <c r="CQ59" i="48" s="1"/>
  <c r="D59" i="48"/>
  <c r="CN59" i="48" s="1"/>
  <c r="C59" i="48"/>
  <c r="B59" i="48"/>
  <c r="A59" i="48"/>
  <c r="CL58" i="48"/>
  <c r="CK58" i="48"/>
  <c r="CI58" i="48"/>
  <c r="CF58" i="48"/>
  <c r="CD58" i="48"/>
  <c r="CC58" i="48"/>
  <c r="CA58" i="48"/>
  <c r="BZ58" i="48"/>
  <c r="E58" i="48"/>
  <c r="CO58" i="48" s="1"/>
  <c r="D58" i="48"/>
  <c r="CN58" i="48" s="1"/>
  <c r="C58" i="48"/>
  <c r="B58" i="48"/>
  <c r="A58" i="48"/>
  <c r="CL57" i="48"/>
  <c r="CK57" i="48"/>
  <c r="CI57" i="48"/>
  <c r="CD57" i="48"/>
  <c r="CC57" i="48"/>
  <c r="CE57" i="48" s="1"/>
  <c r="CA57" i="48"/>
  <c r="BZ57" i="48"/>
  <c r="E57" i="48"/>
  <c r="CO57" i="48" s="1"/>
  <c r="CQ57" i="48" s="1"/>
  <c r="D57" i="48"/>
  <c r="CN57" i="48" s="1"/>
  <c r="C57" i="48"/>
  <c r="B57" i="48"/>
  <c r="A57" i="48"/>
  <c r="CL56" i="48"/>
  <c r="CK56" i="48"/>
  <c r="CI56" i="48"/>
  <c r="CF56" i="48"/>
  <c r="CD56" i="48"/>
  <c r="CC56" i="48"/>
  <c r="CA56" i="48"/>
  <c r="CB56" i="48" s="1"/>
  <c r="BZ56" i="48"/>
  <c r="E56" i="48"/>
  <c r="CO56" i="48" s="1"/>
  <c r="D56" i="48"/>
  <c r="CN56" i="48" s="1"/>
  <c r="C56" i="48"/>
  <c r="B56" i="48"/>
  <c r="A56" i="48"/>
  <c r="CL55" i="48"/>
  <c r="CK55" i="48"/>
  <c r="CI55" i="48"/>
  <c r="CD55" i="48"/>
  <c r="CC55" i="48"/>
  <c r="CE55" i="48" s="1"/>
  <c r="CA55" i="48"/>
  <c r="BZ55" i="48"/>
  <c r="CB55" i="48" s="1"/>
  <c r="E55" i="48"/>
  <c r="CO55" i="48" s="1"/>
  <c r="CQ55" i="48" s="1"/>
  <c r="D55" i="48"/>
  <c r="CN55" i="48" s="1"/>
  <c r="C55" i="48"/>
  <c r="B55" i="48"/>
  <c r="A55" i="48"/>
  <c r="CL54" i="48"/>
  <c r="CK54" i="48"/>
  <c r="CI54" i="48"/>
  <c r="CD54" i="48"/>
  <c r="CC54" i="48"/>
  <c r="CA54" i="48"/>
  <c r="BZ54" i="48"/>
  <c r="E54" i="48"/>
  <c r="CO54" i="48" s="1"/>
  <c r="D54" i="48"/>
  <c r="CN54" i="48" s="1"/>
  <c r="C54" i="48"/>
  <c r="B54" i="48"/>
  <c r="A54" i="48"/>
  <c r="CL53" i="48"/>
  <c r="CK53" i="48"/>
  <c r="CI53" i="48"/>
  <c r="CD53" i="48"/>
  <c r="CC53" i="48"/>
  <c r="CA53" i="48"/>
  <c r="BZ53" i="48"/>
  <c r="E53" i="48"/>
  <c r="CO53" i="48" s="1"/>
  <c r="CQ53" i="48" s="1"/>
  <c r="D53" i="48"/>
  <c r="CN53" i="48" s="1"/>
  <c r="C53" i="48"/>
  <c r="B53" i="48"/>
  <c r="A53" i="48"/>
  <c r="CL52" i="48"/>
  <c r="CK52" i="48"/>
  <c r="CI52" i="48"/>
  <c r="CD52" i="48"/>
  <c r="CC52" i="48"/>
  <c r="CA52" i="48"/>
  <c r="BZ52" i="48"/>
  <c r="CB52" i="48" s="1"/>
  <c r="E52" i="48"/>
  <c r="CO52" i="48" s="1"/>
  <c r="CQ52" i="48" s="1"/>
  <c r="D52" i="48"/>
  <c r="CN52" i="48" s="1"/>
  <c r="C52" i="48"/>
  <c r="B52" i="48"/>
  <c r="A52" i="48"/>
  <c r="CL51" i="48"/>
  <c r="CK51" i="48"/>
  <c r="CI51" i="48"/>
  <c r="CD51" i="48"/>
  <c r="CC51" i="48"/>
  <c r="CA51" i="48"/>
  <c r="BZ51" i="48"/>
  <c r="E51" i="48"/>
  <c r="CO51" i="48" s="1"/>
  <c r="D51" i="48"/>
  <c r="CN51" i="48" s="1"/>
  <c r="C51" i="48"/>
  <c r="B51" i="48"/>
  <c r="A51" i="48"/>
  <c r="CL50" i="48"/>
  <c r="CK50" i="48"/>
  <c r="CI50" i="48"/>
  <c r="CD50" i="48"/>
  <c r="CC50" i="48"/>
  <c r="CA50" i="48"/>
  <c r="BZ50" i="48"/>
  <c r="CF50" i="48" s="1"/>
  <c r="E50" i="48"/>
  <c r="CO50" i="48" s="1"/>
  <c r="CQ50" i="48" s="1"/>
  <c r="D50" i="48"/>
  <c r="CN50" i="48" s="1"/>
  <c r="C50" i="48"/>
  <c r="B50" i="48"/>
  <c r="A50" i="48"/>
  <c r="CL49" i="48"/>
  <c r="CK49" i="48"/>
  <c r="CI49" i="48"/>
  <c r="CD49" i="48"/>
  <c r="CE49" i="48" s="1"/>
  <c r="CC49" i="48"/>
  <c r="CA49" i="48"/>
  <c r="BZ49" i="48"/>
  <c r="E49" i="48"/>
  <c r="CO49" i="48" s="1"/>
  <c r="CQ49" i="48" s="1"/>
  <c r="D49" i="48"/>
  <c r="CN49" i="48" s="1"/>
  <c r="C49" i="48"/>
  <c r="B49" i="48"/>
  <c r="A49" i="48"/>
  <c r="CL48" i="48"/>
  <c r="CK48" i="48"/>
  <c r="CI48" i="48"/>
  <c r="CD48" i="48"/>
  <c r="CC48" i="48"/>
  <c r="CA48" i="48"/>
  <c r="BZ48" i="48"/>
  <c r="CB48" i="48" s="1"/>
  <c r="E48" i="48"/>
  <c r="CO48" i="48" s="1"/>
  <c r="D48" i="48"/>
  <c r="CN48" i="48" s="1"/>
  <c r="C48" i="48"/>
  <c r="B48" i="48"/>
  <c r="A48" i="48"/>
  <c r="CL47" i="48"/>
  <c r="CK47" i="48"/>
  <c r="CI47" i="48"/>
  <c r="CD47" i="48"/>
  <c r="CC47" i="48"/>
  <c r="CA47" i="48"/>
  <c r="BZ47" i="48"/>
  <c r="E47" i="48"/>
  <c r="CO47" i="48" s="1"/>
  <c r="CQ47" i="48" s="1"/>
  <c r="D47" i="48"/>
  <c r="CN47" i="48" s="1"/>
  <c r="C47" i="48"/>
  <c r="B47" i="48"/>
  <c r="A47" i="48"/>
  <c r="CL46" i="48"/>
  <c r="CK46" i="48"/>
  <c r="CI46" i="48"/>
  <c r="CD46" i="48"/>
  <c r="CC46" i="48"/>
  <c r="CA46" i="48"/>
  <c r="BZ46" i="48"/>
  <c r="E46" i="48"/>
  <c r="CO46" i="48" s="1"/>
  <c r="CQ46" i="48" s="1"/>
  <c r="D46" i="48"/>
  <c r="CN46" i="48" s="1"/>
  <c r="C46" i="48"/>
  <c r="B46" i="48"/>
  <c r="A46" i="48"/>
  <c r="CL45" i="48"/>
  <c r="CK45" i="48"/>
  <c r="CI45" i="48"/>
  <c r="CD45" i="48"/>
  <c r="CC45" i="48"/>
  <c r="CE45" i="48" s="1"/>
  <c r="CA45" i="48"/>
  <c r="BZ45" i="48"/>
  <c r="E45" i="48"/>
  <c r="CO45" i="48" s="1"/>
  <c r="D45" i="48"/>
  <c r="CN45" i="48" s="1"/>
  <c r="C45" i="48"/>
  <c r="B45" i="48"/>
  <c r="A45" i="48"/>
  <c r="CL44" i="48"/>
  <c r="CK44" i="48"/>
  <c r="CI44" i="48"/>
  <c r="CD44" i="48"/>
  <c r="CG44" i="48" s="1"/>
  <c r="CC44" i="48"/>
  <c r="CA44" i="48"/>
  <c r="CB44" i="48" s="1"/>
  <c r="BZ44" i="48"/>
  <c r="E44" i="48"/>
  <c r="CO44" i="48" s="1"/>
  <c r="CQ44" i="48" s="1"/>
  <c r="D44" i="48"/>
  <c r="CN44" i="48" s="1"/>
  <c r="C44" i="48"/>
  <c r="B44" i="48"/>
  <c r="A44" i="48"/>
  <c r="CL43" i="48"/>
  <c r="CK43" i="48"/>
  <c r="CI43" i="48"/>
  <c r="CD43" i="48"/>
  <c r="CC43" i="48"/>
  <c r="CA43" i="48"/>
  <c r="BZ43" i="48"/>
  <c r="E43" i="48"/>
  <c r="CO43" i="48" s="1"/>
  <c r="CQ43" i="48" s="1"/>
  <c r="D43" i="48"/>
  <c r="CN43" i="48" s="1"/>
  <c r="C43" i="48"/>
  <c r="B43" i="48"/>
  <c r="A43" i="48"/>
  <c r="CL42" i="48"/>
  <c r="CK42" i="48"/>
  <c r="CI42" i="48"/>
  <c r="CD42" i="48"/>
  <c r="CC42" i="48"/>
  <c r="CA42" i="48"/>
  <c r="BZ42" i="48"/>
  <c r="E42" i="48"/>
  <c r="CO42" i="48" s="1"/>
  <c r="D42" i="48"/>
  <c r="CN42" i="48" s="1"/>
  <c r="C42" i="48"/>
  <c r="B42" i="48"/>
  <c r="A42" i="48"/>
  <c r="CL41" i="48"/>
  <c r="CK41" i="48"/>
  <c r="CI41" i="48"/>
  <c r="CD41" i="48"/>
  <c r="CC41" i="48"/>
  <c r="CA41" i="48"/>
  <c r="BZ41" i="48"/>
  <c r="E41" i="48"/>
  <c r="CO41" i="48" s="1"/>
  <c r="D41" i="48"/>
  <c r="CN41" i="48" s="1"/>
  <c r="C41" i="48"/>
  <c r="B41" i="48"/>
  <c r="A41" i="48"/>
  <c r="CL40" i="48"/>
  <c r="CK40" i="48"/>
  <c r="CI40" i="48"/>
  <c r="CD40" i="48"/>
  <c r="CC40" i="48"/>
  <c r="CA40" i="48"/>
  <c r="BZ40" i="48"/>
  <c r="CF40" i="48"/>
  <c r="E40" i="48"/>
  <c r="CO40" i="48" s="1"/>
  <c r="CQ40" i="48" s="1"/>
  <c r="D40" i="48"/>
  <c r="CN40" i="48" s="1"/>
  <c r="C40" i="48"/>
  <c r="B40" i="48"/>
  <c r="A40" i="48"/>
  <c r="CL39" i="48"/>
  <c r="CK39" i="48"/>
  <c r="CI39" i="48"/>
  <c r="CD39" i="48"/>
  <c r="CC39" i="48"/>
  <c r="CA39" i="48"/>
  <c r="BZ39" i="48"/>
  <c r="E39" i="48"/>
  <c r="CO39" i="48" s="1"/>
  <c r="D39" i="48"/>
  <c r="CN39" i="48" s="1"/>
  <c r="C39" i="48"/>
  <c r="B39" i="48"/>
  <c r="A39" i="48"/>
  <c r="CL38" i="48"/>
  <c r="CK38" i="48"/>
  <c r="CI38" i="48"/>
  <c r="CD38" i="48"/>
  <c r="CC38" i="48"/>
  <c r="CA38" i="48"/>
  <c r="BZ38" i="48"/>
  <c r="E38" i="48"/>
  <c r="CO38" i="48" s="1"/>
  <c r="CQ38" i="48" s="1"/>
  <c r="D38" i="48"/>
  <c r="CN38" i="48" s="1"/>
  <c r="C38" i="48"/>
  <c r="B38" i="48"/>
  <c r="A38" i="48"/>
  <c r="CL37" i="48"/>
  <c r="CK37" i="48"/>
  <c r="CI37" i="48"/>
  <c r="CD37" i="48"/>
  <c r="CC37" i="48"/>
  <c r="CA37" i="48"/>
  <c r="BZ37" i="48"/>
  <c r="E37" i="48"/>
  <c r="CO37" i="48" s="1"/>
  <c r="CQ37" i="48" s="1"/>
  <c r="D37" i="48"/>
  <c r="CN37" i="48" s="1"/>
  <c r="C37" i="48"/>
  <c r="B37" i="48"/>
  <c r="A37" i="48"/>
  <c r="CL36" i="48"/>
  <c r="CK36" i="48"/>
  <c r="CI36" i="48"/>
  <c r="CD36" i="48"/>
  <c r="CC36" i="48"/>
  <c r="CA36" i="48"/>
  <c r="BZ36" i="48"/>
  <c r="CB36" i="48" s="1"/>
  <c r="E36" i="48"/>
  <c r="CO36" i="48" s="1"/>
  <c r="D36" i="48"/>
  <c r="CN36" i="48" s="1"/>
  <c r="C36" i="48"/>
  <c r="B36" i="48"/>
  <c r="A36" i="48"/>
  <c r="CL35" i="48"/>
  <c r="CK35" i="48"/>
  <c r="CI35" i="48"/>
  <c r="CD35" i="48"/>
  <c r="CC35" i="48"/>
  <c r="CE35" i="48" s="1"/>
  <c r="CA35" i="48"/>
  <c r="BZ35" i="48"/>
  <c r="E35" i="48"/>
  <c r="CO35" i="48" s="1"/>
  <c r="D35" i="48"/>
  <c r="CN35" i="48" s="1"/>
  <c r="C35" i="48"/>
  <c r="B35" i="48"/>
  <c r="A35" i="48"/>
  <c r="CL34" i="48"/>
  <c r="CK34" i="48"/>
  <c r="CI34" i="48"/>
  <c r="CD34" i="48"/>
  <c r="CC34" i="48"/>
  <c r="CA34" i="48"/>
  <c r="BZ34" i="48"/>
  <c r="CF34" i="48"/>
  <c r="E34" i="48"/>
  <c r="CO34" i="48" s="1"/>
  <c r="CQ34" i="48" s="1"/>
  <c r="D34" i="48"/>
  <c r="CN34" i="48" s="1"/>
  <c r="C34" i="48"/>
  <c r="B34" i="48"/>
  <c r="A34" i="48"/>
  <c r="CL33" i="48"/>
  <c r="CK33" i="48"/>
  <c r="CI33" i="48"/>
  <c r="CD33" i="48"/>
  <c r="CC33" i="48"/>
  <c r="CA33" i="48"/>
  <c r="BZ33" i="48"/>
  <c r="E33" i="48"/>
  <c r="CO33" i="48" s="1"/>
  <c r="D33" i="48"/>
  <c r="CN33" i="48" s="1"/>
  <c r="C33" i="48"/>
  <c r="B33" i="48"/>
  <c r="A33" i="48"/>
  <c r="CL32" i="48"/>
  <c r="CK32" i="48"/>
  <c r="CI32" i="48"/>
  <c r="CD32" i="48"/>
  <c r="CC32" i="48"/>
  <c r="CA32" i="48"/>
  <c r="BZ32" i="48"/>
  <c r="CB32" i="48" s="1"/>
  <c r="E32" i="48"/>
  <c r="CO32" i="48" s="1"/>
  <c r="CQ32" i="48" s="1"/>
  <c r="D32" i="48"/>
  <c r="CN32" i="48" s="1"/>
  <c r="C32" i="48"/>
  <c r="B32" i="48"/>
  <c r="A32" i="48"/>
  <c r="CL31" i="48"/>
  <c r="CK31" i="48"/>
  <c r="CI31" i="48"/>
  <c r="CE31" i="48"/>
  <c r="CD31" i="48"/>
  <c r="CC31" i="48"/>
  <c r="CA31" i="48"/>
  <c r="BZ31" i="48"/>
  <c r="E31" i="48"/>
  <c r="CO31" i="48" s="1"/>
  <c r="CQ31" i="48" s="1"/>
  <c r="D31" i="48"/>
  <c r="CN31" i="48" s="1"/>
  <c r="C31" i="48"/>
  <c r="B31" i="48"/>
  <c r="A31" i="48"/>
  <c r="CL30" i="48"/>
  <c r="CK30" i="48"/>
  <c r="CI30" i="48"/>
  <c r="CD30" i="48"/>
  <c r="CC30" i="48"/>
  <c r="CA30" i="48"/>
  <c r="CG30" i="48" s="1"/>
  <c r="BZ30" i="48"/>
  <c r="E30" i="48"/>
  <c r="CO30" i="48" s="1"/>
  <c r="D30" i="48"/>
  <c r="CN30" i="48" s="1"/>
  <c r="C30" i="48"/>
  <c r="B30" i="48"/>
  <c r="A30" i="48"/>
  <c r="CL29" i="48"/>
  <c r="CK29" i="48"/>
  <c r="CI29" i="48"/>
  <c r="CD29" i="48"/>
  <c r="CC29" i="48"/>
  <c r="CA29" i="48"/>
  <c r="BZ29" i="48"/>
  <c r="E29" i="48"/>
  <c r="CO29" i="48" s="1"/>
  <c r="D29" i="48"/>
  <c r="CN29" i="48" s="1"/>
  <c r="C29" i="48"/>
  <c r="B29" i="48"/>
  <c r="A29" i="48"/>
  <c r="CL28" i="48"/>
  <c r="CK28" i="48"/>
  <c r="CI28" i="48"/>
  <c r="CD28" i="48"/>
  <c r="CC28" i="48"/>
  <c r="CA28" i="48"/>
  <c r="BZ28" i="48"/>
  <c r="CB28" i="48" s="1"/>
  <c r="E28" i="48"/>
  <c r="CO28" i="48" s="1"/>
  <c r="CQ28" i="48" s="1"/>
  <c r="D28" i="48"/>
  <c r="CN28" i="48" s="1"/>
  <c r="C28" i="48"/>
  <c r="B28" i="48"/>
  <c r="A28" i="48"/>
  <c r="CL27" i="48"/>
  <c r="CK27" i="48"/>
  <c r="CI27" i="48"/>
  <c r="CG27" i="48"/>
  <c r="CD27" i="48"/>
  <c r="CC27" i="48"/>
  <c r="CE27" i="48" s="1"/>
  <c r="CA27" i="48"/>
  <c r="BZ27" i="48"/>
  <c r="CB27" i="48" s="1"/>
  <c r="E27" i="48"/>
  <c r="CO27" i="48" s="1"/>
  <c r="D27" i="48"/>
  <c r="CN27" i="48" s="1"/>
  <c r="C27" i="48"/>
  <c r="B27" i="48"/>
  <c r="A27" i="48"/>
  <c r="CL26" i="48"/>
  <c r="CK26" i="48"/>
  <c r="CI26" i="48"/>
  <c r="CD26" i="48"/>
  <c r="CC26" i="48"/>
  <c r="CA26" i="48"/>
  <c r="BZ26" i="48"/>
  <c r="CB26" i="48" s="1"/>
  <c r="E26" i="48"/>
  <c r="CO26" i="48" s="1"/>
  <c r="D26" i="48"/>
  <c r="CN26" i="48" s="1"/>
  <c r="C26" i="48"/>
  <c r="B26" i="48"/>
  <c r="A26" i="48"/>
  <c r="CL25" i="48"/>
  <c r="CK25" i="48"/>
  <c r="CI25" i="48"/>
  <c r="CD25" i="48"/>
  <c r="CC25" i="48"/>
  <c r="CA25" i="48"/>
  <c r="CG25" i="48" s="1"/>
  <c r="BZ25" i="48"/>
  <c r="CF25" i="48"/>
  <c r="E25" i="48"/>
  <c r="CO25" i="48" s="1"/>
  <c r="D25" i="48"/>
  <c r="CN25" i="48" s="1"/>
  <c r="C25" i="48"/>
  <c r="B25" i="48"/>
  <c r="A25" i="48"/>
  <c r="CL24" i="48"/>
  <c r="CK24" i="48"/>
  <c r="CI24" i="48"/>
  <c r="CD24" i="48"/>
  <c r="CC24" i="48"/>
  <c r="CA24" i="48"/>
  <c r="BZ24" i="48"/>
  <c r="E24" i="48"/>
  <c r="CO24" i="48" s="1"/>
  <c r="D24" i="48"/>
  <c r="CN24" i="48" s="1"/>
  <c r="C24" i="48"/>
  <c r="B24" i="48"/>
  <c r="A24" i="48"/>
  <c r="CL23" i="48"/>
  <c r="CK23" i="48"/>
  <c r="CI23" i="48"/>
  <c r="CD23" i="48"/>
  <c r="CC23" i="48"/>
  <c r="CA23" i="48"/>
  <c r="BZ23" i="48"/>
  <c r="E23" i="48"/>
  <c r="CO23" i="48" s="1"/>
  <c r="D23" i="48"/>
  <c r="CN23" i="48" s="1"/>
  <c r="C23" i="48"/>
  <c r="B23" i="48"/>
  <c r="A23" i="48"/>
  <c r="CL22" i="48"/>
  <c r="CK22" i="48"/>
  <c r="CI22" i="48"/>
  <c r="CE22" i="48"/>
  <c r="CD22" i="48"/>
  <c r="CC22" i="48"/>
  <c r="CA22" i="48"/>
  <c r="BZ22" i="48"/>
  <c r="CB22" i="48" s="1"/>
  <c r="CG22" i="48"/>
  <c r="E22" i="48"/>
  <c r="CO22" i="48" s="1"/>
  <c r="CQ22" i="48" s="1"/>
  <c r="D22" i="48"/>
  <c r="CN22" i="48" s="1"/>
  <c r="C22" i="48"/>
  <c r="B22" i="48"/>
  <c r="A22" i="48"/>
  <c r="CL21" i="48"/>
  <c r="CK21" i="48"/>
  <c r="CI21" i="48"/>
  <c r="CD21" i="48"/>
  <c r="CC21" i="48"/>
  <c r="CE21" i="48" s="1"/>
  <c r="CA21" i="48"/>
  <c r="BZ21" i="48"/>
  <c r="E21" i="48"/>
  <c r="CO21" i="48" s="1"/>
  <c r="CQ21" i="48" s="1"/>
  <c r="D21" i="48"/>
  <c r="CN21" i="48" s="1"/>
  <c r="C21" i="48"/>
  <c r="B21" i="48"/>
  <c r="A21" i="48"/>
  <c r="CL20" i="48"/>
  <c r="CK20" i="48"/>
  <c r="CI20" i="48"/>
  <c r="CD20" i="48"/>
  <c r="CC20" i="48"/>
  <c r="CA20" i="48"/>
  <c r="BZ20" i="48"/>
  <c r="CB20" i="48" s="1"/>
  <c r="E20" i="48"/>
  <c r="CO20" i="48" s="1"/>
  <c r="D20" i="48"/>
  <c r="CN20" i="48" s="1"/>
  <c r="C20" i="48"/>
  <c r="B20" i="48"/>
  <c r="A20" i="48"/>
  <c r="CL19" i="48"/>
  <c r="CK19" i="48"/>
  <c r="CI19" i="48"/>
  <c r="CD19" i="48"/>
  <c r="CC19" i="48"/>
  <c r="CA19" i="48"/>
  <c r="BZ19" i="48"/>
  <c r="E19" i="48"/>
  <c r="CO19" i="48" s="1"/>
  <c r="D19" i="48"/>
  <c r="CN19" i="48" s="1"/>
  <c r="C19" i="48"/>
  <c r="B19" i="48"/>
  <c r="A19" i="48"/>
  <c r="CL18" i="48"/>
  <c r="CK18" i="48"/>
  <c r="CI18" i="48"/>
  <c r="CD18" i="48"/>
  <c r="CC18" i="48"/>
  <c r="CA18" i="48"/>
  <c r="BZ18" i="48"/>
  <c r="E18" i="48"/>
  <c r="CO18" i="48" s="1"/>
  <c r="D18" i="48"/>
  <c r="CN18" i="48" s="1"/>
  <c r="C18" i="48"/>
  <c r="B18" i="48"/>
  <c r="A18" i="48"/>
  <c r="CL17" i="48"/>
  <c r="CK17" i="48"/>
  <c r="CI17" i="48"/>
  <c r="CD17" i="48"/>
  <c r="CC17" i="48"/>
  <c r="CA17" i="48"/>
  <c r="CB17" i="48" s="1"/>
  <c r="BZ17" i="48"/>
  <c r="E17" i="48"/>
  <c r="CO17" i="48" s="1"/>
  <c r="D17" i="48"/>
  <c r="CN17" i="48" s="1"/>
  <c r="C17" i="48"/>
  <c r="B17" i="48"/>
  <c r="A17" i="48"/>
  <c r="CL16" i="48"/>
  <c r="CK16" i="48"/>
  <c r="CI16" i="48"/>
  <c r="CD16" i="48"/>
  <c r="CE16" i="48" s="1"/>
  <c r="CC16" i="48"/>
  <c r="CB16" i="48"/>
  <c r="CA16" i="48"/>
  <c r="BZ16" i="48"/>
  <c r="CF16" i="48"/>
  <c r="E16" i="48"/>
  <c r="D16" i="48"/>
  <c r="CN16" i="48" s="1"/>
  <c r="C16" i="48"/>
  <c r="B16" i="48"/>
  <c r="A16" i="48"/>
  <c r="CL15" i="48"/>
  <c r="CK15" i="48"/>
  <c r="CI15" i="48"/>
  <c r="CD15" i="48"/>
  <c r="CC15" i="48"/>
  <c r="CA15" i="48"/>
  <c r="BZ15" i="48"/>
  <c r="E15" i="48"/>
  <c r="D15" i="48"/>
  <c r="CN15" i="48" s="1"/>
  <c r="C15" i="48"/>
  <c r="B15" i="48"/>
  <c r="A15" i="48"/>
  <c r="CL14" i="48"/>
  <c r="CK14" i="48"/>
  <c r="CI14" i="48"/>
  <c r="CD14" i="48"/>
  <c r="CC14" i="48"/>
  <c r="CA14" i="48"/>
  <c r="BZ14" i="48"/>
  <c r="CF14" i="48"/>
  <c r="E14" i="48"/>
  <c r="CO14" i="48" s="1"/>
  <c r="D14" i="48"/>
  <c r="CN14" i="48" s="1"/>
  <c r="C14" i="48"/>
  <c r="B14" i="48"/>
  <c r="A14" i="48"/>
  <c r="CL13" i="48"/>
  <c r="CK13" i="48"/>
  <c r="CI13" i="48"/>
  <c r="CD13" i="48"/>
  <c r="CC13" i="48"/>
  <c r="CA13" i="48"/>
  <c r="BZ13" i="48"/>
  <c r="CB13" i="48" s="1"/>
  <c r="E13" i="48"/>
  <c r="CO13" i="48" s="1"/>
  <c r="CN13" i="48"/>
  <c r="C13" i="48"/>
  <c r="B13" i="48"/>
  <c r="A13" i="48"/>
  <c r="CL12" i="48"/>
  <c r="CK12" i="48"/>
  <c r="CI12" i="48"/>
  <c r="CD12" i="48"/>
  <c r="CC12" i="48"/>
  <c r="CA12" i="48"/>
  <c r="BZ12" i="48"/>
  <c r="CB12" i="48" s="1"/>
  <c r="E12" i="48"/>
  <c r="CO12" i="48" s="1"/>
  <c r="D12" i="48"/>
  <c r="CN12" i="48" s="1"/>
  <c r="C12" i="48"/>
  <c r="B12" i="48"/>
  <c r="A12" i="48"/>
  <c r="CL11" i="48"/>
  <c r="CK11" i="48"/>
  <c r="CI11" i="48"/>
  <c r="CD11" i="48"/>
  <c r="CC11" i="48"/>
  <c r="CA11" i="48"/>
  <c r="BZ11" i="48"/>
  <c r="E11" i="48"/>
  <c r="CO11" i="48" s="1"/>
  <c r="CQ11" i="48" s="1"/>
  <c r="D11" i="48"/>
  <c r="CN11" i="48" s="1"/>
  <c r="C11" i="48"/>
  <c r="B11" i="48"/>
  <c r="A11" i="48"/>
  <c r="CL10" i="48"/>
  <c r="CK10" i="48"/>
  <c r="CI10" i="48"/>
  <c r="CD10" i="48"/>
  <c r="CC10" i="48"/>
  <c r="CA10" i="48"/>
  <c r="BZ10" i="48"/>
  <c r="CF10" i="48"/>
  <c r="E10" i="48"/>
  <c r="CO10" i="48" s="1"/>
  <c r="CQ10" i="48" s="1"/>
  <c r="D10" i="48"/>
  <c r="CN10" i="48" s="1"/>
  <c r="C10" i="48"/>
  <c r="B10" i="48"/>
  <c r="A10" i="48"/>
  <c r="CL9" i="48"/>
  <c r="CK9" i="48"/>
  <c r="CI9" i="48"/>
  <c r="CD9" i="48"/>
  <c r="CG9" i="48" s="1"/>
  <c r="CC9" i="48"/>
  <c r="CA9" i="48"/>
  <c r="BZ9" i="48"/>
  <c r="E9" i="48"/>
  <c r="CO9" i="48" s="1"/>
  <c r="D9" i="48"/>
  <c r="CN9" i="48" s="1"/>
  <c r="C9" i="48"/>
  <c r="B9" i="48"/>
  <c r="A9" i="48"/>
  <c r="CL8" i="48"/>
  <c r="CK8" i="48"/>
  <c r="CI8" i="48"/>
  <c r="CD8" i="48"/>
  <c r="CC8" i="48"/>
  <c r="CA8" i="48"/>
  <c r="BZ8" i="48"/>
  <c r="E8" i="48"/>
  <c r="CO8" i="48" s="1"/>
  <c r="D8" i="48"/>
  <c r="CN8" i="48" s="1"/>
  <c r="C8" i="48"/>
  <c r="B8" i="48"/>
  <c r="A8" i="48"/>
  <c r="CL7" i="48"/>
  <c r="CK7" i="48"/>
  <c r="CI7" i="48"/>
  <c r="CD7" i="48"/>
  <c r="CC7" i="48"/>
  <c r="CE7" i="48" s="1"/>
  <c r="CA7" i="48"/>
  <c r="BZ7" i="48"/>
  <c r="E7" i="48"/>
  <c r="D7" i="48"/>
  <c r="C7" i="48"/>
  <c r="B7" i="48"/>
  <c r="A7" i="48"/>
  <c r="CL6" i="48"/>
  <c r="CK6" i="48"/>
  <c r="CI6" i="48"/>
  <c r="CD6" i="48"/>
  <c r="CC6" i="48"/>
  <c r="CA6" i="48"/>
  <c r="BZ6" i="48"/>
  <c r="CB6" i="48" s="1"/>
  <c r="E6" i="48"/>
  <c r="CO6" i="48" s="1"/>
  <c r="CQ6" i="48" s="1"/>
  <c r="D6" i="48"/>
  <c r="CN6" i="48" s="1"/>
  <c r="C6" i="48"/>
  <c r="B6" i="48"/>
  <c r="A6" i="48"/>
  <c r="CL5" i="48"/>
  <c r="CK5" i="48"/>
  <c r="CI5" i="48"/>
  <c r="CD5" i="48"/>
  <c r="CC5" i="48"/>
  <c r="CA5" i="48"/>
  <c r="BZ5" i="48"/>
  <c r="E5" i="48"/>
  <c r="D5" i="48"/>
  <c r="C5" i="48"/>
  <c r="B5" i="48"/>
  <c r="A5" i="48"/>
  <c r="CL4" i="48"/>
  <c r="CK4" i="48"/>
  <c r="CI4" i="48"/>
  <c r="CD4" i="48"/>
  <c r="CC4" i="48"/>
  <c r="CA4" i="48"/>
  <c r="BZ4" i="48"/>
  <c r="E4" i="48"/>
  <c r="CO4" i="48" s="1"/>
  <c r="D4" i="48"/>
  <c r="CN4" i="48" s="1"/>
  <c r="C4" i="48"/>
  <c r="B4" i="48"/>
  <c r="A4" i="48"/>
  <c r="E3" i="48"/>
  <c r="D3" i="48"/>
  <c r="C3" i="48"/>
  <c r="B2" i="48"/>
  <c r="A2" i="48"/>
  <c r="CN1" i="48"/>
  <c r="CI1" i="48"/>
  <c r="CS16" i="48" l="1"/>
  <c r="CY16" i="48" s="1"/>
  <c r="CS15" i="48"/>
  <c r="CU15" i="48" s="1"/>
  <c r="CS14" i="48"/>
  <c r="CW14" i="48" s="1"/>
  <c r="CS13" i="48"/>
  <c r="CY13" i="48" s="1"/>
  <c r="CS12" i="48"/>
  <c r="CS11" i="48"/>
  <c r="CY11" i="48" s="1"/>
  <c r="CS10" i="48"/>
  <c r="CS9" i="48"/>
  <c r="CZ9" i="48" s="1"/>
  <c r="CS8" i="48"/>
  <c r="CW8" i="48" s="1"/>
  <c r="CO15" i="48"/>
  <c r="CQ15" i="48" s="1"/>
  <c r="CO16" i="48"/>
  <c r="CP16" i="48" s="1"/>
  <c r="CY9" i="48"/>
  <c r="CT14" i="48"/>
  <c r="CY14" i="48"/>
  <c r="CW12" i="48"/>
  <c r="CN5" i="48"/>
  <c r="CO5" i="48"/>
  <c r="CP5" i="48" s="1"/>
  <c r="CN7" i="48"/>
  <c r="CO7" i="48"/>
  <c r="CQ7" i="48" s="1"/>
  <c r="CS7" i="48"/>
  <c r="DB7" i="48" s="1"/>
  <c r="CS6" i="48"/>
  <c r="CS5" i="48"/>
  <c r="CS4" i="48"/>
  <c r="CR152" i="48"/>
  <c r="CW6" i="48"/>
  <c r="DB448" i="48"/>
  <c r="DA491" i="48"/>
  <c r="DA260" i="48"/>
  <c r="CR138" i="48"/>
  <c r="CR301" i="48"/>
  <c r="CP115" i="48"/>
  <c r="CP213" i="48"/>
  <c r="CP329" i="48"/>
  <c r="CP428" i="48"/>
  <c r="CR259" i="48"/>
  <c r="CR75" i="48"/>
  <c r="CR403" i="48"/>
  <c r="CR23" i="48"/>
  <c r="CP400" i="48"/>
  <c r="CR24" i="48"/>
  <c r="CP51" i="48"/>
  <c r="CR287" i="48"/>
  <c r="CP418" i="48"/>
  <c r="CP12" i="48"/>
  <c r="CR58" i="48"/>
  <c r="CR153" i="48"/>
  <c r="CR170" i="48"/>
  <c r="CR202" i="48"/>
  <c r="CP130" i="48"/>
  <c r="CP82" i="48"/>
  <c r="CR307" i="48"/>
  <c r="CP55" i="48"/>
  <c r="CR99" i="48"/>
  <c r="CR106" i="48"/>
  <c r="CR315" i="48"/>
  <c r="CR463" i="48"/>
  <c r="CR347" i="48"/>
  <c r="CR419" i="48"/>
  <c r="CR93" i="48"/>
  <c r="CR101" i="48"/>
  <c r="CZ196" i="48"/>
  <c r="CP268" i="48"/>
  <c r="CZ291" i="48"/>
  <c r="DA360" i="48"/>
  <c r="CZ433" i="48"/>
  <c r="CR97" i="48"/>
  <c r="CP164" i="48"/>
  <c r="CR206" i="48"/>
  <c r="CZ251" i="48"/>
  <c r="CZ252" i="48"/>
  <c r="DA420" i="48"/>
  <c r="CP137" i="48"/>
  <c r="CZ230" i="48"/>
  <c r="DA433" i="48"/>
  <c r="CR64" i="48"/>
  <c r="DA262" i="48"/>
  <c r="CR121" i="48"/>
  <c r="CR150" i="48"/>
  <c r="CR365" i="48"/>
  <c r="DA372" i="48"/>
  <c r="CZ496" i="48"/>
  <c r="CP118" i="48"/>
  <c r="CR165" i="48"/>
  <c r="DA370" i="48"/>
  <c r="CP444" i="48"/>
  <c r="CR37" i="48"/>
  <c r="DB113" i="48"/>
  <c r="CR197" i="48"/>
  <c r="CR359" i="48"/>
  <c r="DA498" i="48"/>
  <c r="DA85" i="48"/>
  <c r="CZ96" i="48"/>
  <c r="CP102" i="48"/>
  <c r="DA272" i="48"/>
  <c r="CZ330" i="48"/>
  <c r="DB370" i="48"/>
  <c r="CR161" i="48"/>
  <c r="CR177" i="48"/>
  <c r="CR196" i="48"/>
  <c r="CR263" i="48"/>
  <c r="CR279" i="48"/>
  <c r="CR335" i="48"/>
  <c r="CR355" i="48"/>
  <c r="CR399" i="48"/>
  <c r="CR445" i="48"/>
  <c r="DB207" i="48"/>
  <c r="CR142" i="48"/>
  <c r="CR352" i="48"/>
  <c r="CR382" i="48"/>
  <c r="CR396" i="48"/>
  <c r="CR429" i="48"/>
  <c r="CZ17" i="48"/>
  <c r="CR117" i="48"/>
  <c r="CZ299" i="48"/>
  <c r="CR323" i="48"/>
  <c r="CR389" i="48"/>
  <c r="CP39" i="48"/>
  <c r="CP43" i="48"/>
  <c r="DB82" i="48"/>
  <c r="CP177" i="48"/>
  <c r="CP197" i="48"/>
  <c r="DB201" i="48"/>
  <c r="DA300" i="48"/>
  <c r="CZ327" i="48"/>
  <c r="DA368" i="48"/>
  <c r="CR43" i="48"/>
  <c r="CR100" i="48"/>
  <c r="CR144" i="48"/>
  <c r="CR163" i="48"/>
  <c r="DA216" i="48"/>
  <c r="CR246" i="48"/>
  <c r="CZ259" i="48"/>
  <c r="CR306" i="48"/>
  <c r="CP308" i="48"/>
  <c r="DB330" i="48"/>
  <c r="CR371" i="48"/>
  <c r="DA193" i="48"/>
  <c r="DA298" i="48"/>
  <c r="DB300" i="48"/>
  <c r="DA328" i="48"/>
  <c r="CZ407" i="48"/>
  <c r="CZ425" i="48"/>
  <c r="DB428" i="48"/>
  <c r="DA440" i="48"/>
  <c r="CR492" i="48"/>
  <c r="CR78" i="48"/>
  <c r="DA326" i="48"/>
  <c r="CR40" i="48"/>
  <c r="CP92" i="48"/>
  <c r="DA233" i="48"/>
  <c r="DA290" i="48"/>
  <c r="DB298" i="48"/>
  <c r="DA324" i="48"/>
  <c r="DB344" i="48"/>
  <c r="DB440" i="48"/>
  <c r="CP503" i="48"/>
  <c r="CR21" i="48"/>
  <c r="CR158" i="48"/>
  <c r="CP167" i="48"/>
  <c r="CR241" i="48"/>
  <c r="CZ418" i="48"/>
  <c r="DA436" i="48"/>
  <c r="CR459" i="48"/>
  <c r="DB72" i="48"/>
  <c r="CP73" i="48"/>
  <c r="DA115" i="48"/>
  <c r="CR216" i="48"/>
  <c r="CR268" i="48"/>
  <c r="CR299" i="48"/>
  <c r="CR328" i="48"/>
  <c r="CR378" i="48"/>
  <c r="CR235" i="48"/>
  <c r="CP373" i="48"/>
  <c r="CR406" i="48"/>
  <c r="CR408" i="48"/>
  <c r="CR10" i="48"/>
  <c r="CR72" i="48"/>
  <c r="CP119" i="48"/>
  <c r="CR193" i="48"/>
  <c r="CR292" i="48"/>
  <c r="CR455" i="48"/>
  <c r="CR456" i="48"/>
  <c r="CR478" i="48"/>
  <c r="CR480" i="48"/>
  <c r="CR34" i="48"/>
  <c r="CR47" i="48"/>
  <c r="CR262" i="48"/>
  <c r="CR291" i="48"/>
  <c r="CR341" i="48"/>
  <c r="CR404" i="48"/>
  <c r="CR454" i="48"/>
  <c r="DB31" i="48"/>
  <c r="DA56" i="48"/>
  <c r="CR103" i="48"/>
  <c r="CR104" i="48"/>
  <c r="DA179" i="48"/>
  <c r="DA183" i="48"/>
  <c r="CR230" i="48"/>
  <c r="CR234" i="48"/>
  <c r="CZ307" i="48"/>
  <c r="DB318" i="48"/>
  <c r="CR363" i="48"/>
  <c r="CZ471" i="48"/>
  <c r="CZ472" i="48"/>
  <c r="CP21" i="48"/>
  <c r="DA52" i="48"/>
  <c r="CP88" i="48"/>
  <c r="CZ119" i="48"/>
  <c r="CR162" i="48"/>
  <c r="DA173" i="48"/>
  <c r="DA177" i="48"/>
  <c r="CR212" i="48"/>
  <c r="CR219" i="48"/>
  <c r="DB262" i="48"/>
  <c r="DA314" i="48"/>
  <c r="DA320" i="48"/>
  <c r="DB436" i="48"/>
  <c r="CR19" i="48"/>
  <c r="CR20" i="48"/>
  <c r="CP104" i="48"/>
  <c r="CZ232" i="48"/>
  <c r="CZ240" i="48"/>
  <c r="CZ300" i="48"/>
  <c r="DA469" i="48"/>
  <c r="DA474" i="48"/>
  <c r="CR22" i="48"/>
  <c r="DB124" i="48"/>
  <c r="DB126" i="48"/>
  <c r="CR131" i="48"/>
  <c r="CR188" i="48"/>
  <c r="CR260" i="48"/>
  <c r="DA310" i="48"/>
  <c r="DB391" i="48"/>
  <c r="CZ465" i="48"/>
  <c r="DA466" i="48"/>
  <c r="CP467" i="48"/>
  <c r="DB472" i="48"/>
  <c r="DB481" i="48"/>
  <c r="DA286" i="48"/>
  <c r="DA336" i="48"/>
  <c r="CZ382" i="48"/>
  <c r="DA408" i="48"/>
  <c r="CQ418" i="48"/>
  <c r="DB469" i="48"/>
  <c r="DA503" i="48"/>
  <c r="CP4" i="48"/>
  <c r="CR28" i="48"/>
  <c r="CR54" i="48"/>
  <c r="CR127" i="48"/>
  <c r="CP131" i="48"/>
  <c r="CP135" i="48"/>
  <c r="CR156" i="48"/>
  <c r="CR159" i="48"/>
  <c r="CP168" i="48"/>
  <c r="DB169" i="48"/>
  <c r="CR174" i="48"/>
  <c r="CR207" i="48"/>
  <c r="DA285" i="48"/>
  <c r="DB307" i="48"/>
  <c r="CR321" i="48"/>
  <c r="DB368" i="48"/>
  <c r="DA404" i="48"/>
  <c r="CR413" i="48"/>
  <c r="DA429" i="48"/>
  <c r="DA465" i="48"/>
  <c r="CR51" i="48"/>
  <c r="CR85" i="48"/>
  <c r="CP90" i="48"/>
  <c r="CP116" i="48"/>
  <c r="DB120" i="48"/>
  <c r="CZ224" i="48"/>
  <c r="CZ226" i="48"/>
  <c r="DB286" i="48"/>
  <c r="DB389" i="48"/>
  <c r="CR392" i="48"/>
  <c r="DA463" i="48"/>
  <c r="CR122" i="48"/>
  <c r="CR123" i="48"/>
  <c r="CP201" i="48"/>
  <c r="DA219" i="48"/>
  <c r="CR244" i="48"/>
  <c r="DB292" i="48"/>
  <c r="CP320" i="48"/>
  <c r="CR346" i="48"/>
  <c r="DA364" i="48"/>
  <c r="CR390" i="48"/>
  <c r="CR391" i="48"/>
  <c r="CZ492" i="48"/>
  <c r="CR46" i="48"/>
  <c r="CR76" i="48"/>
  <c r="CP85" i="48"/>
  <c r="CP109" i="48"/>
  <c r="CR115" i="48"/>
  <c r="CR119" i="48"/>
  <c r="CR169" i="48"/>
  <c r="DA185" i="48"/>
  <c r="CP189" i="48"/>
  <c r="CR194" i="48"/>
  <c r="CR195" i="48"/>
  <c r="DB235" i="48"/>
  <c r="CP245" i="48"/>
  <c r="CZ267" i="48"/>
  <c r="CP273" i="48"/>
  <c r="CP275" i="48"/>
  <c r="DB276" i="48"/>
  <c r="CR289" i="48"/>
  <c r="CR302" i="48"/>
  <c r="CR303" i="48"/>
  <c r="DA358" i="48"/>
  <c r="DA383" i="48"/>
  <c r="CR431" i="48"/>
  <c r="CP65" i="48"/>
  <c r="CR147" i="48"/>
  <c r="CP163" i="48"/>
  <c r="DA187" i="48"/>
  <c r="CZ204" i="48"/>
  <c r="DA254" i="48"/>
  <c r="DA258" i="48"/>
  <c r="CR280" i="48"/>
  <c r="CZ320" i="48"/>
  <c r="CP25" i="48"/>
  <c r="CZ25" i="48"/>
  <c r="CP27" i="48"/>
  <c r="DA28" i="48"/>
  <c r="DB100" i="48"/>
  <c r="DB137" i="48"/>
  <c r="CP147" i="48"/>
  <c r="DB219" i="48"/>
  <c r="CR285" i="48"/>
  <c r="CR381" i="48"/>
  <c r="CP417" i="48"/>
  <c r="CR447" i="48"/>
  <c r="CE10" i="48"/>
  <c r="CZ14" i="48"/>
  <c r="CG16" i="48"/>
  <c r="CZ18" i="48"/>
  <c r="CR25" i="48"/>
  <c r="CR30" i="48"/>
  <c r="CE33" i="48"/>
  <c r="CE37" i="48"/>
  <c r="CE38" i="48"/>
  <c r="CG39" i="48"/>
  <c r="CB43" i="48"/>
  <c r="CZ56" i="48"/>
  <c r="CE11" i="48"/>
  <c r="CE13" i="48"/>
  <c r="DB13" i="48" s="1"/>
  <c r="CP14" i="48"/>
  <c r="CP18" i="48"/>
  <c r="CP19" i="48"/>
  <c r="CP32" i="48"/>
  <c r="CE41" i="48"/>
  <c r="CB45" i="48"/>
  <c r="CF47" i="48"/>
  <c r="CB49" i="48"/>
  <c r="CG53" i="48"/>
  <c r="CR69" i="48"/>
  <c r="DA17" i="48"/>
  <c r="CE20" i="48"/>
  <c r="CR32" i="48"/>
  <c r="CP33" i="48"/>
  <c r="CE43" i="48"/>
  <c r="DB43" i="48" s="1"/>
  <c r="BS4" i="48"/>
  <c r="DF2" i="48" s="1"/>
  <c r="J21" i="13" s="1"/>
  <c r="DB62" i="48"/>
  <c r="CQ67" i="48"/>
  <c r="CP67" i="48"/>
  <c r="CR11" i="48"/>
  <c r="CR12" i="48"/>
  <c r="CE14" i="48"/>
  <c r="CG17" i="48"/>
  <c r="CE18" i="48"/>
  <c r="CP31" i="48"/>
  <c r="CR35" i="48"/>
  <c r="CE56" i="48"/>
  <c r="DB56" i="48" s="1"/>
  <c r="CZ60" i="48"/>
  <c r="CF55" i="48"/>
  <c r="CF63" i="48"/>
  <c r="CP74" i="48"/>
  <c r="CF4" i="48"/>
  <c r="CR17" i="48"/>
  <c r="CR18" i="48"/>
  <c r="CE23" i="48"/>
  <c r="CF28" i="48"/>
  <c r="CF29" i="48"/>
  <c r="CG31" i="48"/>
  <c r="DB37" i="48"/>
  <c r="CR50" i="48"/>
  <c r="CP62" i="48"/>
  <c r="CQ62" i="48"/>
  <c r="DB79" i="48"/>
  <c r="CE4" i="48"/>
  <c r="CF12" i="48"/>
  <c r="CG33" i="48"/>
  <c r="DB171" i="48"/>
  <c r="CF6" i="48"/>
  <c r="CE9" i="48"/>
  <c r="CZ19" i="48"/>
  <c r="CF21" i="48"/>
  <c r="CB34" i="48"/>
  <c r="CB37" i="48"/>
  <c r="CB38" i="48"/>
  <c r="CG41" i="48"/>
  <c r="CR71" i="48"/>
  <c r="CG34" i="48"/>
  <c r="CH34" i="48" s="1"/>
  <c r="DB41" i="48"/>
  <c r="CR44" i="48"/>
  <c r="CG48" i="48"/>
  <c r="CE50" i="48"/>
  <c r="CE61" i="48"/>
  <c r="CE62" i="48"/>
  <c r="CG85" i="48"/>
  <c r="DB97" i="48"/>
  <c r="CE110" i="48"/>
  <c r="CG113" i="48"/>
  <c r="CP122" i="48"/>
  <c r="CE125" i="48"/>
  <c r="CE143" i="48"/>
  <c r="CG146" i="48"/>
  <c r="CG150" i="48"/>
  <c r="CE170" i="48"/>
  <c r="CE174" i="48"/>
  <c r="CE182" i="48"/>
  <c r="CE188" i="48"/>
  <c r="CB202" i="48"/>
  <c r="DA202" i="48" s="1"/>
  <c r="CG204" i="48"/>
  <c r="CB208" i="48"/>
  <c r="DA208" i="48" s="1"/>
  <c r="CB209" i="48"/>
  <c r="DA212" i="48"/>
  <c r="CP126" i="48"/>
  <c r="CG216" i="48"/>
  <c r="CZ242" i="48"/>
  <c r="CB341" i="48"/>
  <c r="CE53" i="48"/>
  <c r="CP59" i="48"/>
  <c r="CG67" i="48"/>
  <c r="CH67" i="48" s="1"/>
  <c r="CF72" i="48"/>
  <c r="CH72" i="48" s="1"/>
  <c r="CR74" i="48"/>
  <c r="CR107" i="48"/>
  <c r="CR124" i="48"/>
  <c r="CB128" i="48"/>
  <c r="CB131" i="48"/>
  <c r="CG144" i="48"/>
  <c r="CE145" i="48"/>
  <c r="CB148" i="48"/>
  <c r="CR164" i="48"/>
  <c r="CE172" i="48"/>
  <c r="CE175" i="48"/>
  <c r="CZ220" i="48"/>
  <c r="DA221" i="48"/>
  <c r="CZ241" i="48"/>
  <c r="CR62" i="48"/>
  <c r="CE65" i="48"/>
  <c r="CE84" i="48"/>
  <c r="CG87" i="48"/>
  <c r="CB90" i="48"/>
  <c r="CG93" i="48"/>
  <c r="CF94" i="48"/>
  <c r="CG97" i="48"/>
  <c r="CR109" i="48"/>
  <c r="CG134" i="48"/>
  <c r="CG149" i="48"/>
  <c r="CG156" i="48"/>
  <c r="CH156" i="48" s="1"/>
  <c r="CG178" i="48"/>
  <c r="CE213" i="48"/>
  <c r="CB217" i="48"/>
  <c r="DA217" i="48" s="1"/>
  <c r="CB231" i="48"/>
  <c r="CB91" i="48"/>
  <c r="DA91" i="48" s="1"/>
  <c r="CB93" i="48"/>
  <c r="DA93" i="48" s="1"/>
  <c r="CB98" i="48"/>
  <c r="CB99" i="48"/>
  <c r="CR112" i="48"/>
  <c r="CR113" i="48"/>
  <c r="CR125" i="48"/>
  <c r="CE128" i="48"/>
  <c r="DB128" i="48" s="1"/>
  <c r="CE131" i="48"/>
  <c r="DB131" i="48" s="1"/>
  <c r="CE134" i="48"/>
  <c r="DB134" i="48" s="1"/>
  <c r="CR146" i="48"/>
  <c r="CB156" i="48"/>
  <c r="CE177" i="48"/>
  <c r="DB177" i="48" s="1"/>
  <c r="CZ181" i="48"/>
  <c r="CR182" i="48"/>
  <c r="CR192" i="48"/>
  <c r="CR198" i="48"/>
  <c r="DA227" i="48"/>
  <c r="CB237" i="48"/>
  <c r="DA237" i="48" s="1"/>
  <c r="CB239" i="48"/>
  <c r="CP148" i="48"/>
  <c r="CP37" i="48"/>
  <c r="CR52" i="48"/>
  <c r="CB58" i="48"/>
  <c r="CG77" i="48"/>
  <c r="CR84" i="48"/>
  <c r="CE88" i="48"/>
  <c r="DB88" i="48" s="1"/>
  <c r="CE90" i="48"/>
  <c r="DB90" i="48" s="1"/>
  <c r="CF93" i="48"/>
  <c r="CE97" i="48"/>
  <c r="CE98" i="48"/>
  <c r="DB98" i="48" s="1"/>
  <c r="CF99" i="48"/>
  <c r="CG132" i="48"/>
  <c r="CE135" i="48"/>
  <c r="CP143" i="48"/>
  <c r="CG160" i="48"/>
  <c r="CB161" i="48"/>
  <c r="CR172" i="48"/>
  <c r="CR176" i="48"/>
  <c r="CE179" i="48"/>
  <c r="DB179" i="48" s="1"/>
  <c r="CR183" i="48"/>
  <c r="CF188" i="48"/>
  <c r="CR190" i="48"/>
  <c r="CR205" i="48"/>
  <c r="CB284" i="48"/>
  <c r="DA284" i="48" s="1"/>
  <c r="CG75" i="48"/>
  <c r="CG105" i="48"/>
  <c r="CZ107" i="48"/>
  <c r="CP114" i="48"/>
  <c r="CG123" i="48"/>
  <c r="CG164" i="48"/>
  <c r="CG189" i="48"/>
  <c r="CR217" i="48"/>
  <c r="CF224" i="48"/>
  <c r="CH224" i="48" s="1"/>
  <c r="CP381" i="48"/>
  <c r="CG45" i="48"/>
  <c r="CP78" i="48"/>
  <c r="CR89" i="48"/>
  <c r="CR96" i="48"/>
  <c r="CE101" i="48"/>
  <c r="CB104" i="48"/>
  <c r="CF109" i="48"/>
  <c r="CF110" i="48"/>
  <c r="CB120" i="48"/>
  <c r="CB122" i="48"/>
  <c r="CG124" i="48"/>
  <c r="CZ125" i="48"/>
  <c r="CR154" i="48"/>
  <c r="CB160" i="48"/>
  <c r="CF164" i="48"/>
  <c r="CB167" i="48"/>
  <c r="CF169" i="48"/>
  <c r="CZ170" i="48"/>
  <c r="CF171" i="48"/>
  <c r="CH171" i="48" s="1"/>
  <c r="CE180" i="48"/>
  <c r="CE185" i="48"/>
  <c r="DB185" i="48" s="1"/>
  <c r="CG186" i="48"/>
  <c r="CB189" i="48"/>
  <c r="DA189" i="48" s="1"/>
  <c r="CG195" i="48"/>
  <c r="CB59" i="48"/>
  <c r="CG61" i="48"/>
  <c r="CE73" i="48"/>
  <c r="CB74" i="48"/>
  <c r="CE77" i="48"/>
  <c r="CF82" i="48"/>
  <c r="CR87" i="48"/>
  <c r="CR88" i="48"/>
  <c r="CR98" i="48"/>
  <c r="CE118" i="48"/>
  <c r="CE121" i="48"/>
  <c r="CB124" i="48"/>
  <c r="CE140" i="48"/>
  <c r="DB140" i="48" s="1"/>
  <c r="CG161" i="48"/>
  <c r="CG174" i="48"/>
  <c r="DA79" i="48"/>
  <c r="CE104" i="48"/>
  <c r="DB104" i="48" s="1"/>
  <c r="CE105" i="48"/>
  <c r="CP107" i="48"/>
  <c r="CB109" i="48"/>
  <c r="CR116" i="48"/>
  <c r="CE122" i="48"/>
  <c r="DB122" i="48" s="1"/>
  <c r="CE123" i="48"/>
  <c r="CE163" i="48"/>
  <c r="DB163" i="48" s="1"/>
  <c r="CE165" i="48"/>
  <c r="DB165" i="48" s="1"/>
  <c r="CB182" i="48"/>
  <c r="CR184" i="48"/>
  <c r="CE186" i="48"/>
  <c r="CP98" i="48"/>
  <c r="CG145" i="48"/>
  <c r="CG167" i="48"/>
  <c r="CR180" i="48"/>
  <c r="CG194" i="48"/>
  <c r="CB199" i="48"/>
  <c r="DA199" i="48" s="1"/>
  <c r="CG200" i="48"/>
  <c r="CE193" i="48"/>
  <c r="DB193" i="48" s="1"/>
  <c r="CE194" i="48"/>
  <c r="CE200" i="48"/>
  <c r="CZ234" i="48"/>
  <c r="CF240" i="48"/>
  <c r="CF248" i="48"/>
  <c r="CF249" i="48"/>
  <c r="CR257" i="48"/>
  <c r="CB261" i="48"/>
  <c r="CR281" i="48"/>
  <c r="CE283" i="48"/>
  <c r="CE291" i="48"/>
  <c r="CB292" i="48"/>
  <c r="DA292" i="48" s="1"/>
  <c r="CZ293" i="48"/>
  <c r="CF294" i="48"/>
  <c r="CR297" i="48"/>
  <c r="CG299" i="48"/>
  <c r="CP310" i="48"/>
  <c r="CE315" i="48"/>
  <c r="CB318" i="48"/>
  <c r="CG328" i="48"/>
  <c r="CR331" i="48"/>
  <c r="CH357" i="48"/>
  <c r="DA235" i="48"/>
  <c r="CE239" i="48"/>
  <c r="DB239" i="48" s="1"/>
  <c r="CF246" i="48"/>
  <c r="CG248" i="48"/>
  <c r="CF251" i="48"/>
  <c r="CF253" i="48"/>
  <c r="CP264" i="48"/>
  <c r="CB264" i="48"/>
  <c r="DA264" i="48" s="1"/>
  <c r="CG268" i="48"/>
  <c r="CZ271" i="48"/>
  <c r="CE284" i="48"/>
  <c r="CE285" i="48"/>
  <c r="CE301" i="48"/>
  <c r="CF304" i="48"/>
  <c r="CF305" i="48"/>
  <c r="DB309" i="48"/>
  <c r="CR310" i="48"/>
  <c r="CR311" i="48"/>
  <c r="CR322" i="48"/>
  <c r="CE326" i="48"/>
  <c r="DB326" i="48" s="1"/>
  <c r="CE327" i="48"/>
  <c r="CG329" i="48"/>
  <c r="CR337" i="48"/>
  <c r="CR338" i="48"/>
  <c r="CR340" i="48"/>
  <c r="CB342" i="48"/>
  <c r="DA342" i="48" s="1"/>
  <c r="CF353" i="48"/>
  <c r="CZ354" i="48"/>
  <c r="CP396" i="48"/>
  <c r="CQ396" i="48"/>
  <c r="CF235" i="48"/>
  <c r="CZ255" i="48"/>
  <c r="DA266" i="48"/>
  <c r="CH293" i="48"/>
  <c r="CF347" i="48"/>
  <c r="CE220" i="48"/>
  <c r="CF222" i="48"/>
  <c r="CB244" i="48"/>
  <c r="CG249" i="48"/>
  <c r="CH249" i="48" s="1"/>
  <c r="CE261" i="48"/>
  <c r="DB264" i="48"/>
  <c r="CP269" i="48"/>
  <c r="CF288" i="48"/>
  <c r="CB294" i="48"/>
  <c r="DA294" i="48" s="1"/>
  <c r="CG307" i="48"/>
  <c r="CF333" i="48"/>
  <c r="CG343" i="48"/>
  <c r="CZ346" i="48"/>
  <c r="CG347" i="48"/>
  <c r="CF348" i="48"/>
  <c r="DB366" i="48"/>
  <c r="CR200" i="48"/>
  <c r="CE204" i="48"/>
  <c r="CE208" i="48"/>
  <c r="CE209" i="48"/>
  <c r="CF213" i="48"/>
  <c r="CR218" i="48"/>
  <c r="CB223" i="48"/>
  <c r="DA223" i="48" s="1"/>
  <c r="CZ228" i="48"/>
  <c r="CR232" i="48"/>
  <c r="CF236" i="48"/>
  <c r="CE250" i="48"/>
  <c r="CB251" i="48"/>
  <c r="DA251" i="48" s="1"/>
  <c r="CB256" i="48"/>
  <c r="DA256" i="48" s="1"/>
  <c r="CP257" i="48"/>
  <c r="CE265" i="48"/>
  <c r="CE266" i="48"/>
  <c r="DB266" i="48" s="1"/>
  <c r="CE267" i="48"/>
  <c r="CE268" i="48"/>
  <c r="DB268" i="48" s="1"/>
  <c r="CP271" i="48"/>
  <c r="CG281" i="48"/>
  <c r="CG296" i="48"/>
  <c r="CB304" i="48"/>
  <c r="DA304" i="48" s="1"/>
  <c r="CB305" i="48"/>
  <c r="CE306" i="48"/>
  <c r="DB306" i="48" s="1"/>
  <c r="CG320" i="48"/>
  <c r="CE342" i="48"/>
  <c r="DB342" i="48" s="1"/>
  <c r="CG236" i="48"/>
  <c r="DB249" i="48"/>
  <c r="DB256" i="48"/>
  <c r="CG258" i="48"/>
  <c r="CZ315" i="48"/>
  <c r="CG335" i="48"/>
  <c r="DA349" i="48"/>
  <c r="CQ463" i="48"/>
  <c r="CP463" i="48"/>
  <c r="CZ491" i="48"/>
  <c r="CG491" i="48"/>
  <c r="CH491" i="48" s="1"/>
  <c r="CG230" i="48"/>
  <c r="CF231" i="48"/>
  <c r="CR242" i="48"/>
  <c r="CR250" i="48"/>
  <c r="CE251" i="48"/>
  <c r="CE254" i="48"/>
  <c r="DB254" i="48" s="1"/>
  <c r="CP260" i="48"/>
  <c r="CR264" i="48"/>
  <c r="CG276" i="48"/>
  <c r="CB288" i="48"/>
  <c r="DA288" i="48" s="1"/>
  <c r="CE295" i="48"/>
  <c r="CE305" i="48"/>
  <c r="CG308" i="48"/>
  <c r="CG310" i="48"/>
  <c r="CR317" i="48"/>
  <c r="CR319" i="48"/>
  <c r="CB333" i="48"/>
  <c r="CF339" i="48"/>
  <c r="CE346" i="48"/>
  <c r="DB346" i="48" s="1"/>
  <c r="CE349" i="48"/>
  <c r="CE351" i="48"/>
  <c r="CG372" i="48"/>
  <c r="CG422" i="48"/>
  <c r="CF228" i="48"/>
  <c r="CH228" i="48" s="1"/>
  <c r="CG229" i="48"/>
  <c r="DA274" i="48"/>
  <c r="CG313" i="48"/>
  <c r="CG321" i="48"/>
  <c r="CG338" i="48"/>
  <c r="CE224" i="48"/>
  <c r="CB225" i="48"/>
  <c r="DA225" i="48" s="1"/>
  <c r="CB229" i="48"/>
  <c r="DA229" i="48" s="1"/>
  <c r="CZ238" i="48"/>
  <c r="CF239" i="48"/>
  <c r="CR252" i="48"/>
  <c r="CE258" i="48"/>
  <c r="DB258" i="48" s="1"/>
  <c r="CB259" i="48"/>
  <c r="CR265" i="48"/>
  <c r="CR267" i="48"/>
  <c r="CR270" i="48"/>
  <c r="CR272" i="48"/>
  <c r="CE274" i="48"/>
  <c r="DB274" i="48" s="1"/>
  <c r="CE275" i="48"/>
  <c r="CB278" i="48"/>
  <c r="CE280" i="48"/>
  <c r="DB280" i="48" s="1"/>
  <c r="CE296" i="48"/>
  <c r="DB296" i="48" s="1"/>
  <c r="CR305" i="48"/>
  <c r="CE332" i="48"/>
  <c r="CE333" i="48"/>
  <c r="CE334" i="48"/>
  <c r="DB334" i="48" s="1"/>
  <c r="CR343" i="48"/>
  <c r="CR345" i="48"/>
  <c r="CE347" i="48"/>
  <c r="CE373" i="48"/>
  <c r="CP441" i="48"/>
  <c r="CQ441" i="48"/>
  <c r="CF299" i="48"/>
  <c r="CG311" i="48"/>
  <c r="CG339" i="48"/>
  <c r="CZ343" i="48"/>
  <c r="CP459" i="48"/>
  <c r="CQ459" i="48"/>
  <c r="CB200" i="48"/>
  <c r="DB208" i="48"/>
  <c r="CR210" i="48"/>
  <c r="CE215" i="48"/>
  <c r="DB215" i="48" s="1"/>
  <c r="CE216" i="48"/>
  <c r="CG218" i="48"/>
  <c r="CE227" i="48"/>
  <c r="DB227" i="48" s="1"/>
  <c r="CG232" i="48"/>
  <c r="CR253" i="48"/>
  <c r="CR255" i="48"/>
  <c r="CR288" i="48"/>
  <c r="CB291" i="48"/>
  <c r="DA291" i="48" s="1"/>
  <c r="CE297" i="48"/>
  <c r="DA305" i="48"/>
  <c r="CR308" i="48"/>
  <c r="CR309" i="48"/>
  <c r="CF313" i="48"/>
  <c r="CF315" i="48"/>
  <c r="CR348" i="48"/>
  <c r="CB351" i="48"/>
  <c r="CG353" i="48"/>
  <c r="CE361" i="48"/>
  <c r="CE362" i="48"/>
  <c r="CZ365" i="48"/>
  <c r="CR372" i="48"/>
  <c r="CE375" i="48"/>
  <c r="DB375" i="48" s="1"/>
  <c r="CG379" i="48"/>
  <c r="CE381" i="48"/>
  <c r="CG404" i="48"/>
  <c r="CB410" i="48"/>
  <c r="CP411" i="48"/>
  <c r="CG414" i="48"/>
  <c r="CR436" i="48"/>
  <c r="CP446" i="48"/>
  <c r="CB446" i="48"/>
  <c r="DA446" i="48" s="1"/>
  <c r="CZ451" i="48"/>
  <c r="CB452" i="48"/>
  <c r="CP456" i="48"/>
  <c r="CB456" i="48"/>
  <c r="CE459" i="48"/>
  <c r="DB459" i="48" s="1"/>
  <c r="CG461" i="48"/>
  <c r="CB462" i="48"/>
  <c r="DA462" i="48" s="1"/>
  <c r="CB470" i="48"/>
  <c r="CF474" i="48"/>
  <c r="CH474" i="48" s="1"/>
  <c r="CB499" i="48"/>
  <c r="DA499" i="48" s="1"/>
  <c r="CG395" i="48"/>
  <c r="CG405" i="48"/>
  <c r="CG408" i="48"/>
  <c r="CB451" i="48"/>
  <c r="DA451" i="48" s="1"/>
  <c r="DA455" i="48"/>
  <c r="CE461" i="48"/>
  <c r="DA471" i="48"/>
  <c r="DA472" i="48"/>
  <c r="CG474" i="48"/>
  <c r="CZ475" i="48"/>
  <c r="CZ484" i="48"/>
  <c r="CR487" i="48"/>
  <c r="CB356" i="48"/>
  <c r="CR360" i="48"/>
  <c r="CR376" i="48"/>
  <c r="CE382" i="48"/>
  <c r="DB382" i="48" s="1"/>
  <c r="CG383" i="48"/>
  <c r="CB389" i="48"/>
  <c r="CB390" i="48"/>
  <c r="CB395" i="48"/>
  <c r="CR402" i="48"/>
  <c r="CE405" i="48"/>
  <c r="CB413" i="48"/>
  <c r="DA413" i="48" s="1"/>
  <c r="CR423" i="48"/>
  <c r="CP426" i="48"/>
  <c r="CZ437" i="48"/>
  <c r="CR440" i="48"/>
  <c r="CE446" i="48"/>
  <c r="CE452" i="48"/>
  <c r="DB452" i="48" s="1"/>
  <c r="CE454" i="48"/>
  <c r="DB454" i="48" s="1"/>
  <c r="CE455" i="48"/>
  <c r="DA473" i="48"/>
  <c r="CG367" i="48"/>
  <c r="CP393" i="48"/>
  <c r="CF466" i="48"/>
  <c r="CZ479" i="48"/>
  <c r="CZ480" i="48"/>
  <c r="CF494" i="48"/>
  <c r="CB501" i="48"/>
  <c r="DA501" i="48" s="1"/>
  <c r="CR361" i="48"/>
  <c r="CB367" i="48"/>
  <c r="CZ369" i="48"/>
  <c r="CR379" i="48"/>
  <c r="CB385" i="48"/>
  <c r="CE395" i="48"/>
  <c r="CF397" i="48"/>
  <c r="CE408" i="48"/>
  <c r="DB408" i="48" s="1"/>
  <c r="CR411" i="48"/>
  <c r="CR412" i="48"/>
  <c r="CE413" i="48"/>
  <c r="CG415" i="48"/>
  <c r="CG418" i="48"/>
  <c r="CE426" i="48"/>
  <c r="CE429" i="48"/>
  <c r="DB429" i="48" s="1"/>
  <c r="CB431" i="48"/>
  <c r="CB432" i="48"/>
  <c r="DA432" i="48" s="1"/>
  <c r="DB443" i="48"/>
  <c r="CE451" i="48"/>
  <c r="DB451" i="48" s="1"/>
  <c r="CR458" i="48"/>
  <c r="CE464" i="48"/>
  <c r="DB464" i="48" s="1"/>
  <c r="CR468" i="48"/>
  <c r="CE473" i="48"/>
  <c r="DB473" i="48" s="1"/>
  <c r="CZ476" i="48"/>
  <c r="CP481" i="48"/>
  <c r="CB481" i="48"/>
  <c r="DA481" i="48" s="1"/>
  <c r="DB486" i="48"/>
  <c r="CG435" i="48"/>
  <c r="DA480" i="48"/>
  <c r="DA482" i="48"/>
  <c r="CG483" i="48"/>
  <c r="CH483" i="48" s="1"/>
  <c r="CE491" i="48"/>
  <c r="DB491" i="48" s="1"/>
  <c r="CZ349" i="48"/>
  <c r="CR350" i="48"/>
  <c r="CF359" i="48"/>
  <c r="CE367" i="48"/>
  <c r="CB371" i="48"/>
  <c r="CE383" i="48"/>
  <c r="CE384" i="48"/>
  <c r="CF392" i="48"/>
  <c r="CB398" i="48"/>
  <c r="CF399" i="48"/>
  <c r="CE407" i="48"/>
  <c r="DB407" i="48" s="1"/>
  <c r="CR409" i="48"/>
  <c r="CG417" i="48"/>
  <c r="CB419" i="48"/>
  <c r="DA419" i="48" s="1"/>
  <c r="CZ423" i="48"/>
  <c r="CE432" i="48"/>
  <c r="CR449" i="48"/>
  <c r="CR450" i="48"/>
  <c r="CR451" i="48"/>
  <c r="CG467" i="48"/>
  <c r="CE474" i="48"/>
  <c r="CE475" i="48"/>
  <c r="DB475" i="48" s="1"/>
  <c r="CF479" i="48"/>
  <c r="CB483" i="48"/>
  <c r="DA483" i="48" s="1"/>
  <c r="CZ488" i="48"/>
  <c r="CZ497" i="48"/>
  <c r="CR500" i="48"/>
  <c r="CF396" i="48"/>
  <c r="CG399" i="48"/>
  <c r="CF443" i="48"/>
  <c r="DB455" i="48"/>
  <c r="DA457" i="48"/>
  <c r="DB477" i="48"/>
  <c r="DB480" i="48"/>
  <c r="CG487" i="48"/>
  <c r="CG488" i="48"/>
  <c r="CF489" i="48"/>
  <c r="CF490" i="48"/>
  <c r="CR501" i="48"/>
  <c r="CR356" i="48"/>
  <c r="CB359" i="48"/>
  <c r="DA359" i="48" s="1"/>
  <c r="CP360" i="48"/>
  <c r="CE371" i="48"/>
  <c r="CG373" i="48"/>
  <c r="CR387" i="48"/>
  <c r="CE397" i="48"/>
  <c r="CR430" i="48"/>
  <c r="CG433" i="48"/>
  <c r="CE435" i="48"/>
  <c r="CB439" i="48"/>
  <c r="DA487" i="48"/>
  <c r="CG497" i="48"/>
  <c r="CG361" i="48"/>
  <c r="CG362" i="48"/>
  <c r="CZ363" i="48"/>
  <c r="CZ379" i="48"/>
  <c r="CP389" i="48"/>
  <c r="CG398" i="48"/>
  <c r="DA402" i="48"/>
  <c r="CG459" i="48"/>
  <c r="CF462" i="48"/>
  <c r="CF467" i="48"/>
  <c r="CE484" i="48"/>
  <c r="DB484" i="48" s="1"/>
  <c r="CB486" i="48"/>
  <c r="CB348" i="48"/>
  <c r="CB354" i="48"/>
  <c r="DA354" i="48" s="1"/>
  <c r="CF355" i="48"/>
  <c r="CB361" i="48"/>
  <c r="CB362" i="48"/>
  <c r="CB377" i="48"/>
  <c r="DA377" i="48" s="1"/>
  <c r="CB378" i="48"/>
  <c r="CB381" i="48"/>
  <c r="DA381" i="48" s="1"/>
  <c r="CB403" i="48"/>
  <c r="CF406" i="48"/>
  <c r="CZ411" i="48"/>
  <c r="DB414" i="48"/>
  <c r="CR416" i="48"/>
  <c r="CR417" i="48"/>
  <c r="CR418" i="48"/>
  <c r="CF419" i="48"/>
  <c r="CH419" i="48" s="1"/>
  <c r="CE422" i="48"/>
  <c r="CF428" i="48"/>
  <c r="DB432" i="48"/>
  <c r="CR434" i="48"/>
  <c r="CG437" i="48"/>
  <c r="CE438" i="48"/>
  <c r="CE439" i="48"/>
  <c r="CB442" i="48"/>
  <c r="CF444" i="48"/>
  <c r="CG446" i="48"/>
  <c r="CZ455" i="48"/>
  <c r="CB459" i="48"/>
  <c r="DA459" i="48" s="1"/>
  <c r="CG462" i="48"/>
  <c r="CR476" i="48"/>
  <c r="CF487" i="48"/>
  <c r="CH487" i="48" s="1"/>
  <c r="CB489" i="48"/>
  <c r="DA489" i="48" s="1"/>
  <c r="CP20" i="48"/>
  <c r="CQ20" i="48"/>
  <c r="CP17" i="48"/>
  <c r="DB49" i="48"/>
  <c r="CP311" i="48"/>
  <c r="CQ324" i="48"/>
  <c r="CP324" i="48"/>
  <c r="CB5" i="48"/>
  <c r="CG8" i="48"/>
  <c r="CZ10" i="48"/>
  <c r="CE19" i="48"/>
  <c r="CR33" i="48"/>
  <c r="CP44" i="48"/>
  <c r="CG54" i="48"/>
  <c r="DA58" i="48"/>
  <c r="CR60" i="48"/>
  <c r="DB27" i="48"/>
  <c r="CG35" i="48"/>
  <c r="CF43" i="48"/>
  <c r="CP49" i="48"/>
  <c r="CB50" i="48"/>
  <c r="CG68" i="48"/>
  <c r="CG92" i="48"/>
  <c r="DB101" i="48"/>
  <c r="CB144" i="48"/>
  <c r="CF144" i="48"/>
  <c r="CH144" i="48" s="1"/>
  <c r="CG72" i="48"/>
  <c r="CZ72" i="48"/>
  <c r="CF8" i="48"/>
  <c r="CF20" i="48"/>
  <c r="CR4" i="48"/>
  <c r="CG5" i="48"/>
  <c r="CP6" i="48"/>
  <c r="CB9" i="48"/>
  <c r="DA9" i="48" s="1"/>
  <c r="CB10" i="48"/>
  <c r="CE12" i="48"/>
  <c r="DB33" i="48"/>
  <c r="CG38" i="48"/>
  <c r="CB42" i="48"/>
  <c r="CR49" i="48"/>
  <c r="CG51" i="48"/>
  <c r="CE58" i="48"/>
  <c r="DB58" i="48" s="1"/>
  <c r="CG59" i="48"/>
  <c r="CH59" i="48" s="1"/>
  <c r="CP66" i="48"/>
  <c r="DB77" i="48"/>
  <c r="CP38" i="48"/>
  <c r="CG42" i="48"/>
  <c r="CG46" i="48"/>
  <c r="CP60" i="48"/>
  <c r="CF74" i="48"/>
  <c r="CH74" i="48" s="1"/>
  <c r="CG153" i="48"/>
  <c r="CH153" i="48" s="1"/>
  <c r="CP10" i="48"/>
  <c r="CE8" i="48"/>
  <c r="CG11" i="48"/>
  <c r="CG13" i="48"/>
  <c r="CG15" i="48"/>
  <c r="CE17" i="48"/>
  <c r="DB17" i="48" s="1"/>
  <c r="CG23" i="48"/>
  <c r="CB25" i="48"/>
  <c r="CG26" i="48"/>
  <c r="CB30" i="48"/>
  <c r="CF31" i="48"/>
  <c r="CH31" i="48" s="1"/>
  <c r="CG32" i="48"/>
  <c r="CF37" i="48"/>
  <c r="CR38" i="48"/>
  <c r="CB46" i="48"/>
  <c r="DA46" i="48" s="1"/>
  <c r="CF46" i="48"/>
  <c r="CP50" i="48"/>
  <c r="CB51" i="48"/>
  <c r="CG52" i="48"/>
  <c r="CR53" i="48"/>
  <c r="CG56" i="48"/>
  <c r="CH56" i="48" s="1"/>
  <c r="CR57" i="48"/>
  <c r="DB60" i="48"/>
  <c r="CH63" i="48"/>
  <c r="CQ91" i="48"/>
  <c r="CP91" i="48"/>
  <c r="CE96" i="48"/>
  <c r="DB96" i="48" s="1"/>
  <c r="CH101" i="48"/>
  <c r="CQ107" i="48"/>
  <c r="CF117" i="48"/>
  <c r="CP26" i="48"/>
  <c r="CP149" i="48"/>
  <c r="CE6" i="48"/>
  <c r="CG7" i="48"/>
  <c r="CR8" i="48"/>
  <c r="CB11" i="48"/>
  <c r="DA11" i="48" s="1"/>
  <c r="CR13" i="48"/>
  <c r="CB15" i="48"/>
  <c r="DA15" i="48" s="1"/>
  <c r="CQ19" i="48"/>
  <c r="CG21" i="48"/>
  <c r="CH21" i="48" s="1"/>
  <c r="CE25" i="48"/>
  <c r="DB25" i="48" s="1"/>
  <c r="CR26" i="48"/>
  <c r="CZ28" i="48"/>
  <c r="CG36" i="48"/>
  <c r="CE39" i="48"/>
  <c r="CG40" i="48"/>
  <c r="CH40" i="48" s="1"/>
  <c r="CR41" i="48"/>
  <c r="CF49" i="48"/>
  <c r="CE51" i="48"/>
  <c r="CE59" i="48"/>
  <c r="DB59" i="48" s="1"/>
  <c r="CP71" i="48"/>
  <c r="CQ74" i="48"/>
  <c r="CP76" i="48"/>
  <c r="CQ76" i="48"/>
  <c r="CE15" i="48"/>
  <c r="DB15" i="48" s="1"/>
  <c r="CB21" i="48"/>
  <c r="CZ24" i="48"/>
  <c r="CF27" i="48"/>
  <c r="CH27" i="48" s="1"/>
  <c r="CR29" i="48"/>
  <c r="CR31" i="48"/>
  <c r="CB31" i="48"/>
  <c r="CB40" i="48"/>
  <c r="DA40" i="48" s="1"/>
  <c r="CR42" i="48"/>
  <c r="CF44" i="48"/>
  <c r="CR45" i="48"/>
  <c r="CR55" i="48"/>
  <c r="CB60" i="48"/>
  <c r="CR63" i="48"/>
  <c r="CF81" i="48"/>
  <c r="CP8" i="48"/>
  <c r="CG19" i="48"/>
  <c r="CF53" i="48"/>
  <c r="CB107" i="48"/>
  <c r="DA107" i="48" s="1"/>
  <c r="CB7" i="48"/>
  <c r="CG24" i="48"/>
  <c r="DA34" i="48"/>
  <c r="CP45" i="48"/>
  <c r="CF52" i="48"/>
  <c r="CH52" i="48" s="1"/>
  <c r="CF62" i="48"/>
  <c r="CH62" i="48" s="1"/>
  <c r="CZ113" i="48"/>
  <c r="CF113" i="48"/>
  <c r="CH113" i="48" s="1"/>
  <c r="CG4" i="48"/>
  <c r="CH4" i="48" s="1"/>
  <c r="BJ4" i="48"/>
  <c r="DC2" i="48" s="1"/>
  <c r="J18" i="13" s="1"/>
  <c r="CR6" i="48"/>
  <c r="CR14" i="48"/>
  <c r="CB19" i="48"/>
  <c r="DA19" i="48" s="1"/>
  <c r="CE24" i="48"/>
  <c r="DB24" i="48" s="1"/>
  <c r="CR27" i="48"/>
  <c r="CR36" i="48"/>
  <c r="CR39" i="48"/>
  <c r="CF41" i="48"/>
  <c r="DA42" i="48"/>
  <c r="CE44" i="48"/>
  <c r="DB45" i="48"/>
  <c r="CE47" i="48"/>
  <c r="DB47" i="48" s="1"/>
  <c r="DB55" i="48"/>
  <c r="CR56" i="48"/>
  <c r="CR65" i="48"/>
  <c r="CR132" i="48"/>
  <c r="DB53" i="48"/>
  <c r="CG58" i="48"/>
  <c r="CH58" i="48" s="1"/>
  <c r="CR59" i="48"/>
  <c r="CR61" i="48"/>
  <c r="CE64" i="48"/>
  <c r="DB64" i="48" s="1"/>
  <c r="CR66" i="48"/>
  <c r="CR68" i="48"/>
  <c r="DA73" i="48"/>
  <c r="CB75" i="48"/>
  <c r="CR77" i="48"/>
  <c r="CE85" i="48"/>
  <c r="CE89" i="48"/>
  <c r="DB89" i="48" s="1"/>
  <c r="CE92" i="48"/>
  <c r="DB92" i="48" s="1"/>
  <c r="CR94" i="48"/>
  <c r="CB101" i="48"/>
  <c r="DA101" i="48" s="1"/>
  <c r="CR102" i="48"/>
  <c r="CF104" i="48"/>
  <c r="CR105" i="48"/>
  <c r="CE106" i="48"/>
  <c r="CR108" i="48"/>
  <c r="CP110" i="48"/>
  <c r="CE115" i="48"/>
  <c r="DB115" i="48" s="1"/>
  <c r="CF118" i="48"/>
  <c r="CG121" i="48"/>
  <c r="CF145" i="48"/>
  <c r="CH145" i="48" s="1"/>
  <c r="CF147" i="48"/>
  <c r="CB153" i="48"/>
  <c r="CZ63" i="48"/>
  <c r="CE71" i="48"/>
  <c r="DB71" i="48" s="1"/>
  <c r="CF96" i="48"/>
  <c r="CE107" i="48"/>
  <c r="DB107" i="48" s="1"/>
  <c r="CB110" i="48"/>
  <c r="CZ111" i="48"/>
  <c r="CB113" i="48"/>
  <c r="DA113" i="48" s="1"/>
  <c r="CR114" i="48"/>
  <c r="CG118" i="48"/>
  <c r="CB126" i="48"/>
  <c r="CF129" i="48"/>
  <c r="CG137" i="48"/>
  <c r="CF150" i="48"/>
  <c r="CH150" i="48" s="1"/>
  <c r="CG152" i="48"/>
  <c r="CH152" i="48" s="1"/>
  <c r="CQ153" i="48"/>
  <c r="CP153" i="48"/>
  <c r="CQ199" i="48"/>
  <c r="CP199" i="48"/>
  <c r="CG107" i="48"/>
  <c r="DB116" i="48"/>
  <c r="CP128" i="48"/>
  <c r="DB65" i="48"/>
  <c r="CF66" i="48"/>
  <c r="CP68" i="48"/>
  <c r="CG83" i="48"/>
  <c r="CP84" i="48"/>
  <c r="CG91" i="48"/>
  <c r="CF107" i="48"/>
  <c r="CF116" i="48"/>
  <c r="DA127" i="48"/>
  <c r="CQ155" i="48"/>
  <c r="CP155" i="48"/>
  <c r="CH182" i="48"/>
  <c r="CG66" i="48"/>
  <c r="CR67" i="48"/>
  <c r="CR70" i="48"/>
  <c r="CB72" i="48"/>
  <c r="CP72" i="48"/>
  <c r="CB80" i="48"/>
  <c r="CE83" i="48"/>
  <c r="DB83" i="48" s="1"/>
  <c r="CG84" i="48"/>
  <c r="CB86" i="48"/>
  <c r="CF87" i="48"/>
  <c r="CH87" i="48" s="1"/>
  <c r="CQ88" i="48"/>
  <c r="CR92" i="48"/>
  <c r="CG99" i="48"/>
  <c r="CH99" i="48" s="1"/>
  <c r="CZ100" i="48"/>
  <c r="CF102" i="48"/>
  <c r="CG110" i="48"/>
  <c r="CG111" i="48"/>
  <c r="CP112" i="48"/>
  <c r="CG114" i="48"/>
  <c r="CH114" i="48" s="1"/>
  <c r="CG116" i="48"/>
  <c r="CG127" i="48"/>
  <c r="CH127" i="48" s="1"/>
  <c r="CP136" i="48"/>
  <c r="CP79" i="48"/>
  <c r="DB84" i="48"/>
  <c r="CG102" i="48"/>
  <c r="DB114" i="48"/>
  <c r="CQ208" i="48"/>
  <c r="CP208" i="48"/>
  <c r="CG47" i="48"/>
  <c r="CG50" i="48"/>
  <c r="CH50" i="48" s="1"/>
  <c r="CB54" i="48"/>
  <c r="DA54" i="48" s="1"/>
  <c r="CG55" i="48"/>
  <c r="CH55" i="48" s="1"/>
  <c r="CP56" i="48"/>
  <c r="CF57" i="48"/>
  <c r="CB61" i="48"/>
  <c r="CB66" i="48"/>
  <c r="CR73" i="48"/>
  <c r="CG74" i="48"/>
  <c r="CE76" i="48"/>
  <c r="CB77" i="48"/>
  <c r="CR79" i="48"/>
  <c r="CE80" i="48"/>
  <c r="DB80" i="48" s="1"/>
  <c r="CE86" i="48"/>
  <c r="CB87" i="48"/>
  <c r="DA87" i="48" s="1"/>
  <c r="CG94" i="48"/>
  <c r="CH94" i="48" s="1"/>
  <c r="CP96" i="48"/>
  <c r="CB100" i="48"/>
  <c r="CB105" i="48"/>
  <c r="DA105" i="48" s="1"/>
  <c r="CP108" i="48"/>
  <c r="CG108" i="48"/>
  <c r="CG109" i="48"/>
  <c r="CR110" i="48"/>
  <c r="CE111" i="48"/>
  <c r="DB111" i="48" s="1"/>
  <c r="CB114" i="48"/>
  <c r="CF123" i="48"/>
  <c r="CH123" i="48" s="1"/>
  <c r="CF124" i="48"/>
  <c r="CZ129" i="48"/>
  <c r="CF133" i="48"/>
  <c r="CG142" i="48"/>
  <c r="CE74" i="48"/>
  <c r="DB74" i="48" s="1"/>
  <c r="CG78" i="48"/>
  <c r="CR82" i="48"/>
  <c r="CR83" i="48"/>
  <c r="CE91" i="48"/>
  <c r="DB91" i="48" s="1"/>
  <c r="CG98" i="48"/>
  <c r="CB102" i="48"/>
  <c r="CZ115" i="48"/>
  <c r="CZ117" i="48"/>
  <c r="CQ149" i="48"/>
  <c r="CB149" i="48"/>
  <c r="CP97" i="48"/>
  <c r="CP111" i="48"/>
  <c r="CG119" i="48"/>
  <c r="CB119" i="48"/>
  <c r="DA119" i="48" s="1"/>
  <c r="DA171" i="48"/>
  <c r="CB57" i="48"/>
  <c r="CZ58" i="48"/>
  <c r="CE66" i="48"/>
  <c r="DB66" i="48" s="1"/>
  <c r="CE68" i="48"/>
  <c r="DB68" i="48" s="1"/>
  <c r="CG69" i="48"/>
  <c r="CG70" i="48"/>
  <c r="CE94" i="48"/>
  <c r="DB94" i="48" s="1"/>
  <c r="CE95" i="48"/>
  <c r="DB95" i="48" s="1"/>
  <c r="CE102" i="48"/>
  <c r="DB102" i="48" s="1"/>
  <c r="CB103" i="48"/>
  <c r="DA103" i="48" s="1"/>
  <c r="CG106" i="48"/>
  <c r="CE108" i="48"/>
  <c r="CB112" i="48"/>
  <c r="CB117" i="48"/>
  <c r="DB117" i="48"/>
  <c r="CE119" i="48"/>
  <c r="DB119" i="48" s="1"/>
  <c r="CF121" i="48"/>
  <c r="CG130" i="48"/>
  <c r="CR140" i="48"/>
  <c r="CE149" i="48"/>
  <c r="DB149" i="48" s="1"/>
  <c r="DA67" i="48"/>
  <c r="CR80" i="48"/>
  <c r="CR86" i="48"/>
  <c r="CG90" i="48"/>
  <c r="CR91" i="48"/>
  <c r="CP106" i="48"/>
  <c r="CB106" i="48"/>
  <c r="CE109" i="48"/>
  <c r="DB109" i="48" s="1"/>
  <c r="CG115" i="48"/>
  <c r="CG117" i="48"/>
  <c r="CG120" i="48"/>
  <c r="CF125" i="48"/>
  <c r="CH125" i="48" s="1"/>
  <c r="CB130" i="48"/>
  <c r="CR139" i="48"/>
  <c r="CR148" i="48"/>
  <c r="CZ132" i="48"/>
  <c r="CR133" i="48"/>
  <c r="CR134" i="48"/>
  <c r="CG136" i="48"/>
  <c r="CF139" i="48"/>
  <c r="CP141" i="48"/>
  <c r="CP142" i="48"/>
  <c r="CG143" i="48"/>
  <c r="CR149" i="48"/>
  <c r="CE178" i="48"/>
  <c r="CG183" i="48"/>
  <c r="CR187" i="48"/>
  <c r="CG192" i="48"/>
  <c r="CE195" i="48"/>
  <c r="DB195" i="48" s="1"/>
  <c r="CG196" i="48"/>
  <c r="CZ212" i="48"/>
  <c r="CG138" i="48"/>
  <c r="CG139" i="48"/>
  <c r="CF141" i="48"/>
  <c r="DB143" i="48"/>
  <c r="CG148" i="48"/>
  <c r="CP161" i="48"/>
  <c r="CG163" i="48"/>
  <c r="CF190" i="48"/>
  <c r="CH190" i="48" s="1"/>
  <c r="CZ198" i="48"/>
  <c r="DA215" i="48"/>
  <c r="DB231" i="48"/>
  <c r="CF267" i="48"/>
  <c r="CR118" i="48"/>
  <c r="CG126" i="48"/>
  <c r="CG129" i="48"/>
  <c r="CB132" i="48"/>
  <c r="CG140" i="48"/>
  <c r="CR145" i="48"/>
  <c r="CE147" i="48"/>
  <c r="CG162" i="48"/>
  <c r="CB163" i="48"/>
  <c r="CE167" i="48"/>
  <c r="DB167" i="48" s="1"/>
  <c r="CR173" i="48"/>
  <c r="CE197" i="48"/>
  <c r="DB197" i="48" s="1"/>
  <c r="CG203" i="48"/>
  <c r="CQ212" i="48"/>
  <c r="CP212" i="48"/>
  <c r="CF162" i="48"/>
  <c r="CQ185" i="48"/>
  <c r="CP185" i="48"/>
  <c r="CR128" i="48"/>
  <c r="CE129" i="48"/>
  <c r="CR135" i="48"/>
  <c r="CE139" i="48"/>
  <c r="DB139" i="48" s="1"/>
  <c r="CB141" i="48"/>
  <c r="CR143" i="48"/>
  <c r="DB145" i="48"/>
  <c r="CG151" i="48"/>
  <c r="CH151" i="48" s="1"/>
  <c r="CF152" i="48"/>
  <c r="CF153" i="48"/>
  <c r="CP154" i="48"/>
  <c r="CB155" i="48"/>
  <c r="CG157" i="48"/>
  <c r="CH157" i="48" s="1"/>
  <c r="CF158" i="48"/>
  <c r="CF159" i="48"/>
  <c r="DB173" i="48"/>
  <c r="CR178" i="48"/>
  <c r="CE181" i="48"/>
  <c r="DB181" i="48" s="1"/>
  <c r="CE183" i="48"/>
  <c r="DB183" i="48" s="1"/>
  <c r="CE211" i="48"/>
  <c r="DB211" i="48" s="1"/>
  <c r="CB213" i="48"/>
  <c r="DA213" i="48" s="1"/>
  <c r="CZ216" i="48"/>
  <c r="CP263" i="48"/>
  <c r="CQ263" i="48"/>
  <c r="CQ266" i="48"/>
  <c r="CP266" i="48"/>
  <c r="CG158" i="48"/>
  <c r="CG159" i="48"/>
  <c r="CP159" i="48"/>
  <c r="CP160" i="48"/>
  <c r="CF166" i="48"/>
  <c r="CG168" i="48"/>
  <c r="CZ180" i="48"/>
  <c r="CG187" i="48"/>
  <c r="CG190" i="48"/>
  <c r="CG191" i="48"/>
  <c r="CE152" i="48"/>
  <c r="DB152" i="48" s="1"/>
  <c r="CE155" i="48"/>
  <c r="DB155" i="48" s="1"/>
  <c r="CE158" i="48"/>
  <c r="DB158" i="48" s="1"/>
  <c r="CR160" i="48"/>
  <c r="CG166" i="48"/>
  <c r="CR167" i="48"/>
  <c r="CB168" i="48"/>
  <c r="CB172" i="48"/>
  <c r="CG180" i="48"/>
  <c r="CG185" i="48"/>
  <c r="CQ215" i="48"/>
  <c r="CP215" i="48"/>
  <c r="DB250" i="48"/>
  <c r="CE157" i="48"/>
  <c r="CB159" i="48"/>
  <c r="CE161" i="48"/>
  <c r="DB161" i="48" s="1"/>
  <c r="CH164" i="48"/>
  <c r="CB166" i="48"/>
  <c r="CE168" i="48"/>
  <c r="DA169" i="48"/>
  <c r="CG172" i="48"/>
  <c r="CR181" i="48"/>
  <c r="CH188" i="48"/>
  <c r="CG206" i="48"/>
  <c r="CG171" i="48"/>
  <c r="CB192" i="48"/>
  <c r="CH231" i="48"/>
  <c r="CQ167" i="48"/>
  <c r="DB176" i="48"/>
  <c r="DA181" i="48"/>
  <c r="CF189" i="48"/>
  <c r="CH189" i="48" s="1"/>
  <c r="CZ189" i="48"/>
  <c r="CG131" i="48"/>
  <c r="CH131" i="48" s="1"/>
  <c r="CB135" i="48"/>
  <c r="CR137" i="48"/>
  <c r="CB138" i="48"/>
  <c r="CR141" i="48"/>
  <c r="CE146" i="48"/>
  <c r="DB146" i="48" s="1"/>
  <c r="CR151" i="48"/>
  <c r="CE153" i="48"/>
  <c r="CG154" i="48"/>
  <c r="CR155" i="48"/>
  <c r="CR157" i="48"/>
  <c r="CE164" i="48"/>
  <c r="DB164" i="48" s="1"/>
  <c r="CZ164" i="48"/>
  <c r="CF176" i="48"/>
  <c r="CF179" i="48"/>
  <c r="CF180" i="48"/>
  <c r="CH180" i="48" s="1"/>
  <c r="CF181" i="48"/>
  <c r="CR199" i="48"/>
  <c r="CF216" i="48"/>
  <c r="CH216" i="48" s="1"/>
  <c r="CG176" i="48"/>
  <c r="CB191" i="48"/>
  <c r="DA191" i="48" s="1"/>
  <c r="DA201" i="48"/>
  <c r="CF205" i="48"/>
  <c r="CR214" i="48"/>
  <c r="CF218" i="48"/>
  <c r="CH218" i="48" s="1"/>
  <c r="CE221" i="48"/>
  <c r="DB221" i="48" s="1"/>
  <c r="CR222" i="48"/>
  <c r="CE223" i="48"/>
  <c r="DB223" i="48" s="1"/>
  <c r="CR228" i="48"/>
  <c r="CG231" i="48"/>
  <c r="CF232" i="48"/>
  <c r="CH232" i="48" s="1"/>
  <c r="CF233" i="48"/>
  <c r="CH233" i="48" s="1"/>
  <c r="CG234" i="48"/>
  <c r="CH234" i="48" s="1"/>
  <c r="CZ236" i="48"/>
  <c r="CP241" i="48"/>
  <c r="DB245" i="48"/>
  <c r="CE248" i="48"/>
  <c r="CG250" i="48"/>
  <c r="CH250" i="48" s="1"/>
  <c r="CB255" i="48"/>
  <c r="DA255" i="48" s="1"/>
  <c r="CR261" i="48"/>
  <c r="CF356" i="48"/>
  <c r="CZ356" i="48"/>
  <c r="DA195" i="48"/>
  <c r="CG198" i="48"/>
  <c r="CG199" i="48"/>
  <c r="DB202" i="48"/>
  <c r="CF208" i="48"/>
  <c r="DB213" i="48"/>
  <c r="CG233" i="48"/>
  <c r="CG241" i="48"/>
  <c r="CF244" i="48"/>
  <c r="CF245" i="48"/>
  <c r="CG260" i="48"/>
  <c r="CG263" i="48"/>
  <c r="CZ283" i="48"/>
  <c r="CF287" i="48"/>
  <c r="CR186" i="48"/>
  <c r="CE191" i="48"/>
  <c r="CE198" i="48"/>
  <c r="DB198" i="48" s="1"/>
  <c r="CR223" i="48"/>
  <c r="CE225" i="48"/>
  <c r="DB225" i="48" s="1"/>
  <c r="CR226" i="48"/>
  <c r="CE229" i="48"/>
  <c r="DB229" i="48" s="1"/>
  <c r="CR238" i="48"/>
  <c r="CR240" i="48"/>
  <c r="DA242" i="48"/>
  <c r="CG244" i="48"/>
  <c r="CG245" i="48"/>
  <c r="CR247" i="48"/>
  <c r="CB250" i="48"/>
  <c r="DA250" i="48" s="1"/>
  <c r="CE255" i="48"/>
  <c r="CZ256" i="48"/>
  <c r="CP265" i="48"/>
  <c r="CG273" i="48"/>
  <c r="CZ274" i="48"/>
  <c r="CF285" i="48"/>
  <c r="CF329" i="48"/>
  <c r="CZ329" i="48"/>
  <c r="CR215" i="48"/>
  <c r="CE217" i="48"/>
  <c r="DB217" i="48" s="1"/>
  <c r="CR221" i="48"/>
  <c r="DA231" i="48"/>
  <c r="DA239" i="48"/>
  <c r="CE242" i="48"/>
  <c r="DB242" i="48" s="1"/>
  <c r="CG252" i="48"/>
  <c r="DA296" i="48"/>
  <c r="DB243" i="48"/>
  <c r="CG181" i="48"/>
  <c r="CH181" i="48" s="1"/>
  <c r="CE187" i="48"/>
  <c r="DB187" i="48" s="1"/>
  <c r="CR191" i="48"/>
  <c r="CE196" i="48"/>
  <c r="DB196" i="48" s="1"/>
  <c r="CE199" i="48"/>
  <c r="CG202" i="48"/>
  <c r="CR204" i="48"/>
  <c r="CG214" i="48"/>
  <c r="CH214" i="48" s="1"/>
  <c r="CZ218" i="48"/>
  <c r="CF220" i="48"/>
  <c r="CG222" i="48"/>
  <c r="CH222" i="48" s="1"/>
  <c r="CP223" i="48"/>
  <c r="CB224" i="48"/>
  <c r="DA224" i="48" s="1"/>
  <c r="CR227" i="48"/>
  <c r="CG228" i="48"/>
  <c r="CR229" i="48"/>
  <c r="CG235" i="48"/>
  <c r="CH235" i="48" s="1"/>
  <c r="CB252" i="48"/>
  <c r="DA252" i="48" s="1"/>
  <c r="CR254" i="48"/>
  <c r="CG275" i="48"/>
  <c r="CH275" i="48" s="1"/>
  <c r="CF283" i="48"/>
  <c r="CH283" i="48" s="1"/>
  <c r="CF307" i="48"/>
  <c r="CH307" i="48" s="1"/>
  <c r="CB307" i="48"/>
  <c r="DB212" i="48"/>
  <c r="CG220" i="48"/>
  <c r="CG253" i="48"/>
  <c r="CP261" i="48"/>
  <c r="CQ261" i="48"/>
  <c r="CG262" i="48"/>
  <c r="CF265" i="48"/>
  <c r="CG184" i="48"/>
  <c r="CF185" i="48"/>
  <c r="CF186" i="48"/>
  <c r="CH186" i="48" s="1"/>
  <c r="CB188" i="48"/>
  <c r="CR189" i="48"/>
  <c r="CB190" i="48"/>
  <c r="CP196" i="48"/>
  <c r="CG197" i="48"/>
  <c r="CR201" i="48"/>
  <c r="CB203" i="48"/>
  <c r="DA203" i="48" s="1"/>
  <c r="CG215" i="48"/>
  <c r="CF221" i="48"/>
  <c r="CG223" i="48"/>
  <c r="CF230" i="48"/>
  <c r="CH230" i="48" s="1"/>
  <c r="CF238" i="48"/>
  <c r="CH238" i="48" s="1"/>
  <c r="CF247" i="48"/>
  <c r="CR249" i="48"/>
  <c r="CE252" i="48"/>
  <c r="DB252" i="48" s="1"/>
  <c r="CP253" i="48"/>
  <c r="CB257" i="48"/>
  <c r="CG279" i="48"/>
  <c r="CZ281" i="48"/>
  <c r="CZ285" i="48"/>
  <c r="CG331" i="48"/>
  <c r="CZ331" i="48"/>
  <c r="CG240" i="48"/>
  <c r="CH248" i="48"/>
  <c r="CZ263" i="48"/>
  <c r="CF263" i="48"/>
  <c r="CP331" i="48"/>
  <c r="CQ331" i="48"/>
  <c r="CG213" i="48"/>
  <c r="CH213" i="48" s="1"/>
  <c r="CF229" i="48"/>
  <c r="CH229" i="48" s="1"/>
  <c r="CR231" i="48"/>
  <c r="CB240" i="48"/>
  <c r="DA240" i="48" s="1"/>
  <c r="CR245" i="48"/>
  <c r="CB247" i="48"/>
  <c r="CB334" i="48"/>
  <c r="DA334" i="48" s="1"/>
  <c r="CG334" i="48"/>
  <c r="CH204" i="48"/>
  <c r="CG208" i="48"/>
  <c r="CR209" i="48"/>
  <c r="CG219" i="48"/>
  <c r="CG225" i="48"/>
  <c r="CF237" i="48"/>
  <c r="CE240" i="48"/>
  <c r="DB240" i="48" s="1"/>
  <c r="CR251" i="48"/>
  <c r="CP259" i="48"/>
  <c r="CG261" i="48"/>
  <c r="CB263" i="48"/>
  <c r="CR273" i="48"/>
  <c r="CE279" i="48"/>
  <c r="DB279" i="48" s="1"/>
  <c r="CB280" i="48"/>
  <c r="DA280" i="48" s="1"/>
  <c r="CZ287" i="48"/>
  <c r="CG294" i="48"/>
  <c r="CH294" i="48" s="1"/>
  <c r="CG391" i="48"/>
  <c r="CR243" i="48"/>
  <c r="CG246" i="48"/>
  <c r="CH246" i="48" s="1"/>
  <c r="CR248" i="48"/>
  <c r="CG254" i="48"/>
  <c r="CZ257" i="48"/>
  <c r="CP267" i="48"/>
  <c r="CG267" i="48"/>
  <c r="CR274" i="48"/>
  <c r="CB277" i="48"/>
  <c r="CB281" i="48"/>
  <c r="CG283" i="48"/>
  <c r="CR286" i="48"/>
  <c r="CE288" i="48"/>
  <c r="DB288" i="48" s="1"/>
  <c r="CZ289" i="48"/>
  <c r="CG291" i="48"/>
  <c r="CH291" i="48" s="1"/>
  <c r="CR293" i="48"/>
  <c r="CR295" i="48"/>
  <c r="CE304" i="48"/>
  <c r="DB304" i="48" s="1"/>
  <c r="CF311" i="48"/>
  <c r="CH311" i="48" s="1"/>
  <c r="CB311" i="48"/>
  <c r="DA311" i="48" s="1"/>
  <c r="CB316" i="48"/>
  <c r="DA316" i="48" s="1"/>
  <c r="CZ321" i="48"/>
  <c r="CF323" i="48"/>
  <c r="CE328" i="48"/>
  <c r="DB328" i="48" s="1"/>
  <c r="CZ347" i="48"/>
  <c r="CF297" i="48"/>
  <c r="CH299" i="48"/>
  <c r="CZ318" i="48"/>
  <c r="CF321" i="48"/>
  <c r="CH321" i="48" s="1"/>
  <c r="CF335" i="48"/>
  <c r="CH335" i="48" s="1"/>
  <c r="CQ340" i="48"/>
  <c r="CG346" i="48"/>
  <c r="CQ383" i="48"/>
  <c r="CP383" i="48"/>
  <c r="CE260" i="48"/>
  <c r="DB260" i="48" s="1"/>
  <c r="CG264" i="48"/>
  <c r="CR266" i="48"/>
  <c r="CB267" i="48"/>
  <c r="CE271" i="48"/>
  <c r="CE272" i="48"/>
  <c r="DB272" i="48" s="1"/>
  <c r="CR276" i="48"/>
  <c r="CP278" i="48"/>
  <c r="CG278" i="48"/>
  <c r="CG287" i="48"/>
  <c r="CH287" i="48" s="1"/>
  <c r="CG297" i="48"/>
  <c r="DA306" i="48"/>
  <c r="DA318" i="48"/>
  <c r="CF327" i="48"/>
  <c r="CP330" i="48"/>
  <c r="DA333" i="48"/>
  <c r="CP339" i="48"/>
  <c r="CZ339" i="48"/>
  <c r="DB340" i="48"/>
  <c r="CB273" i="48"/>
  <c r="CR275" i="48"/>
  <c r="CF286" i="48"/>
  <c r="CF289" i="48"/>
  <c r="CE294" i="48"/>
  <c r="DB294" i="48" s="1"/>
  <c r="CE299" i="48"/>
  <c r="CG300" i="48"/>
  <c r="CP303" i="48"/>
  <c r="CQ303" i="48"/>
  <c r="CP309" i="48"/>
  <c r="CQ309" i="48"/>
  <c r="CE311" i="48"/>
  <c r="CB312" i="48"/>
  <c r="DA312" i="48" s="1"/>
  <c r="CE314" i="48"/>
  <c r="DB314" i="48" s="1"/>
  <c r="CG319" i="48"/>
  <c r="CB321" i="48"/>
  <c r="DA321" i="48" s="1"/>
  <c r="CE331" i="48"/>
  <c r="CB332" i="48"/>
  <c r="DA332" i="48" s="1"/>
  <c r="CR334" i="48"/>
  <c r="CB339" i="48"/>
  <c r="DA339" i="48" s="1"/>
  <c r="CF298" i="48"/>
  <c r="CF308" i="48"/>
  <c r="DB312" i="48"/>
  <c r="CH313" i="48"/>
  <c r="CH339" i="48"/>
  <c r="DA348" i="48"/>
  <c r="DA350" i="48"/>
  <c r="DB362" i="48"/>
  <c r="CG269" i="48"/>
  <c r="CR271" i="48"/>
  <c r="CF279" i="48"/>
  <c r="CG282" i="48"/>
  <c r="CH282" i="48" s="1"/>
  <c r="DB284" i="48"/>
  <c r="CF292" i="48"/>
  <c r="CB293" i="48"/>
  <c r="CF295" i="48"/>
  <c r="CG298" i="48"/>
  <c r="CG303" i="48"/>
  <c r="CE325" i="48"/>
  <c r="CG336" i="48"/>
  <c r="CF241" i="48"/>
  <c r="CH241" i="48" s="1"/>
  <c r="CE247" i="48"/>
  <c r="DB247" i="48" s="1"/>
  <c r="CB248" i="48"/>
  <c r="DA248" i="48" s="1"/>
  <c r="CB268" i="48"/>
  <c r="DA268" i="48" s="1"/>
  <c r="CB269" i="48"/>
  <c r="CR277" i="48"/>
  <c r="CE278" i="48"/>
  <c r="CB279" i="48"/>
  <c r="DA279" i="48" s="1"/>
  <c r="CR283" i="48"/>
  <c r="CG292" i="48"/>
  <c r="CG295" i="48"/>
  <c r="CB303" i="48"/>
  <c r="DA303" i="48" s="1"/>
  <c r="CB315" i="48"/>
  <c r="DA315" i="48" s="1"/>
  <c r="CB330" i="48"/>
  <c r="DA330" i="48" s="1"/>
  <c r="DB332" i="48"/>
  <c r="DA344" i="48"/>
  <c r="CB345" i="48"/>
  <c r="DA345" i="48" s="1"/>
  <c r="CF345" i="48"/>
  <c r="CZ351" i="48"/>
  <c r="CF351" i="48"/>
  <c r="CR294" i="48"/>
  <c r="CE319" i="48"/>
  <c r="CR325" i="48"/>
  <c r="CG288" i="48"/>
  <c r="CH288" i="48" s="1"/>
  <c r="CZ311" i="48"/>
  <c r="CG323" i="48"/>
  <c r="DA356" i="48"/>
  <c r="CB253" i="48"/>
  <c r="CR258" i="48"/>
  <c r="CG266" i="48"/>
  <c r="CG270" i="48"/>
  <c r="CF275" i="48"/>
  <c r="CR278" i="48"/>
  <c r="CE282" i="48"/>
  <c r="DB282" i="48" s="1"/>
  <c r="CG285" i="48"/>
  <c r="CE290" i="48"/>
  <c r="DB290" i="48" s="1"/>
  <c r="CE303" i="48"/>
  <c r="DA307" i="48"/>
  <c r="CF319" i="48"/>
  <c r="CG324" i="48"/>
  <c r="CE336" i="48"/>
  <c r="DB336" i="48" s="1"/>
  <c r="CF341" i="48"/>
  <c r="CB346" i="48"/>
  <c r="DA346" i="48" s="1"/>
  <c r="CB352" i="48"/>
  <c r="DA352" i="48" s="1"/>
  <c r="DA362" i="48"/>
  <c r="CZ392" i="48"/>
  <c r="CE302" i="48"/>
  <c r="DB302" i="48" s="1"/>
  <c r="CG306" i="48"/>
  <c r="CR312" i="48"/>
  <c r="CB313" i="48"/>
  <c r="CE316" i="48"/>
  <c r="DB316" i="48" s="1"/>
  <c r="CF318" i="48"/>
  <c r="CE321" i="48"/>
  <c r="CB327" i="48"/>
  <c r="CF330" i="48"/>
  <c r="CF332" i="48"/>
  <c r="CR333" i="48"/>
  <c r="CE339" i="48"/>
  <c r="CF350" i="48"/>
  <c r="CG351" i="48"/>
  <c r="DA351" i="48"/>
  <c r="CR353" i="48"/>
  <c r="CF370" i="48"/>
  <c r="CH373" i="48"/>
  <c r="CG378" i="48"/>
  <c r="CE379" i="48"/>
  <c r="DB379" i="48" s="1"/>
  <c r="CF340" i="48"/>
  <c r="CF342" i="48"/>
  <c r="CG345" i="48"/>
  <c r="CE352" i="48"/>
  <c r="DB352" i="48" s="1"/>
  <c r="CG360" i="48"/>
  <c r="CG364" i="48"/>
  <c r="CZ374" i="48"/>
  <c r="DB381" i="48"/>
  <c r="CF382" i="48"/>
  <c r="CB382" i="48"/>
  <c r="DA382" i="48" s="1"/>
  <c r="CR384" i="48"/>
  <c r="CZ350" i="48"/>
  <c r="CF361" i="48"/>
  <c r="CH361" i="48" s="1"/>
  <c r="CF499" i="48"/>
  <c r="CE499" i="48"/>
  <c r="DB499" i="48" s="1"/>
  <c r="CF368" i="48"/>
  <c r="CZ368" i="48"/>
  <c r="CF374" i="48"/>
  <c r="CH374" i="48" s="1"/>
  <c r="CP390" i="48"/>
  <c r="CZ395" i="48"/>
  <c r="CF395" i="48"/>
  <c r="CH395" i="48" s="1"/>
  <c r="CB338" i="48"/>
  <c r="DA338" i="48" s="1"/>
  <c r="CR339" i="48"/>
  <c r="CB340" i="48"/>
  <c r="DA340" i="48" s="1"/>
  <c r="CE348" i="48"/>
  <c r="DB348" i="48" s="1"/>
  <c r="CZ355" i="48"/>
  <c r="CR357" i="48"/>
  <c r="DB364" i="48"/>
  <c r="CG366" i="48"/>
  <c r="CH366" i="48" s="1"/>
  <c r="CF367" i="48"/>
  <c r="CH367" i="48" s="1"/>
  <c r="CG368" i="48"/>
  <c r="CH368" i="48" s="1"/>
  <c r="DA385" i="48"/>
  <c r="CF394" i="48"/>
  <c r="CB394" i="48"/>
  <c r="DA394" i="48" s="1"/>
  <c r="CZ409" i="48"/>
  <c r="CF409" i="48"/>
  <c r="CF485" i="48"/>
  <c r="CZ485" i="48"/>
  <c r="CG304" i="48"/>
  <c r="CH304" i="48" s="1"/>
  <c r="CE310" i="48"/>
  <c r="DB310" i="48" s="1"/>
  <c r="CG314" i="48"/>
  <c r="CE320" i="48"/>
  <c r="DB320" i="48" s="1"/>
  <c r="CE322" i="48"/>
  <c r="DB322" i="48" s="1"/>
  <c r="CB325" i="48"/>
  <c r="DA325" i="48" s="1"/>
  <c r="CR329" i="48"/>
  <c r="CE338" i="48"/>
  <c r="DB338" i="48" s="1"/>
  <c r="CF349" i="48"/>
  <c r="CR354" i="48"/>
  <c r="CB355" i="48"/>
  <c r="DA355" i="48" s="1"/>
  <c r="CZ359" i="48"/>
  <c r="CE360" i="48"/>
  <c r="DB360" i="48" s="1"/>
  <c r="CB366" i="48"/>
  <c r="DA366" i="48" s="1"/>
  <c r="CE374" i="48"/>
  <c r="CB376" i="48"/>
  <c r="DA376" i="48" s="1"/>
  <c r="CG377" i="48"/>
  <c r="CG384" i="48"/>
  <c r="CG394" i="48"/>
  <c r="CR415" i="48"/>
  <c r="CG355" i="48"/>
  <c r="CH355" i="48" s="1"/>
  <c r="CQ413" i="48"/>
  <c r="CP413" i="48"/>
  <c r="CP437" i="48"/>
  <c r="CQ437" i="48"/>
  <c r="CF441" i="48"/>
  <c r="CZ441" i="48"/>
  <c r="CQ453" i="48"/>
  <c r="CP453" i="48"/>
  <c r="CE350" i="48"/>
  <c r="DB350" i="48" s="1"/>
  <c r="CE353" i="48"/>
  <c r="DB356" i="48"/>
  <c r="CB357" i="48"/>
  <c r="CZ361" i="48"/>
  <c r="CR364" i="48"/>
  <c r="CR367" i="48"/>
  <c r="CR370" i="48"/>
  <c r="CF372" i="48"/>
  <c r="CH372" i="48" s="1"/>
  <c r="CZ372" i="48"/>
  <c r="DB383" i="48"/>
  <c r="DB395" i="48"/>
  <c r="CG359" i="48"/>
  <c r="CH359" i="48" s="1"/>
  <c r="CF386" i="48"/>
  <c r="CQ408" i="48"/>
  <c r="CP408" i="48"/>
  <c r="CQ440" i="48"/>
  <c r="CR351" i="48"/>
  <c r="CG352" i="48"/>
  <c r="DA363" i="48"/>
  <c r="CG365" i="48"/>
  <c r="CF369" i="48"/>
  <c r="CB369" i="48"/>
  <c r="DA369" i="48" s="1"/>
  <c r="CF371" i="48"/>
  <c r="CH371" i="48" s="1"/>
  <c r="CQ372" i="48"/>
  <c r="CP372" i="48"/>
  <c r="DB373" i="48"/>
  <c r="DA373" i="48"/>
  <c r="CQ386" i="48"/>
  <c r="CP386" i="48"/>
  <c r="CG407" i="48"/>
  <c r="CR336" i="48"/>
  <c r="CG341" i="48"/>
  <c r="CE343" i="48"/>
  <c r="CE359" i="48"/>
  <c r="CG369" i="48"/>
  <c r="CZ373" i="48"/>
  <c r="DB374" i="48"/>
  <c r="CF378" i="48"/>
  <c r="CH378" i="48" s="1"/>
  <c r="CE378" i="48"/>
  <c r="CB379" i="48"/>
  <c r="DA379" i="48" s="1"/>
  <c r="CF380" i="48"/>
  <c r="CE386" i="48"/>
  <c r="CF391" i="48"/>
  <c r="CP398" i="48"/>
  <c r="CF354" i="48"/>
  <c r="CG370" i="48"/>
  <c r="CG374" i="48"/>
  <c r="CE376" i="48"/>
  <c r="CR380" i="48"/>
  <c r="CR383" i="48"/>
  <c r="CB384" i="48"/>
  <c r="DA384" i="48" s="1"/>
  <c r="CG386" i="48"/>
  <c r="CE390" i="48"/>
  <c r="DB390" i="48" s="1"/>
  <c r="CP395" i="48"/>
  <c r="CR398" i="48"/>
  <c r="CZ446" i="48"/>
  <c r="CP457" i="48"/>
  <c r="CQ457" i="48"/>
  <c r="CB443" i="48"/>
  <c r="DA443" i="48" s="1"/>
  <c r="CG443" i="48"/>
  <c r="CF492" i="48"/>
  <c r="CH492" i="48" s="1"/>
  <c r="CB492" i="48"/>
  <c r="DA492" i="48" s="1"/>
  <c r="CG380" i="48"/>
  <c r="CG385" i="48"/>
  <c r="CH385" i="48" s="1"/>
  <c r="CG393" i="48"/>
  <c r="CF413" i="48"/>
  <c r="CP433" i="48"/>
  <c r="CQ433" i="48"/>
  <c r="CB375" i="48"/>
  <c r="DA375" i="48" s="1"/>
  <c r="CE377" i="48"/>
  <c r="DB377" i="48" s="1"/>
  <c r="CR386" i="48"/>
  <c r="CG388" i="48"/>
  <c r="CG389" i="48"/>
  <c r="CE393" i="48"/>
  <c r="CZ396" i="48"/>
  <c r="CG397" i="48"/>
  <c r="CG400" i="48"/>
  <c r="CR407" i="48"/>
  <c r="CG413" i="48"/>
  <c r="CF415" i="48"/>
  <c r="CH462" i="48"/>
  <c r="CZ463" i="48"/>
  <c r="DB463" i="48"/>
  <c r="CZ474" i="48"/>
  <c r="CR498" i="48"/>
  <c r="DB397" i="48"/>
  <c r="CG410" i="48"/>
  <c r="DB416" i="48"/>
  <c r="CE354" i="48"/>
  <c r="DB354" i="48" s="1"/>
  <c r="CF365" i="48"/>
  <c r="CR374" i="48"/>
  <c r="CF376" i="48"/>
  <c r="CZ381" i="48"/>
  <c r="CQ381" i="48"/>
  <c r="CF387" i="48"/>
  <c r="CH387" i="48" s="1"/>
  <c r="CP394" i="48"/>
  <c r="CF401" i="48"/>
  <c r="CH401" i="48" s="1"/>
  <c r="CZ402" i="48"/>
  <c r="CR405" i="48"/>
  <c r="CE409" i="48"/>
  <c r="CE418" i="48"/>
  <c r="DB418" i="48" s="1"/>
  <c r="CP423" i="48"/>
  <c r="DB446" i="48"/>
  <c r="CP448" i="48"/>
  <c r="CQ448" i="48"/>
  <c r="DA461" i="48"/>
  <c r="CZ464" i="48"/>
  <c r="CF478" i="48"/>
  <c r="CZ478" i="48"/>
  <c r="CE494" i="48"/>
  <c r="CG376" i="48"/>
  <c r="CP377" i="48"/>
  <c r="CG381" i="48"/>
  <c r="CR393" i="48"/>
  <c r="CR394" i="48"/>
  <c r="CE398" i="48"/>
  <c r="DB398" i="48" s="1"/>
  <c r="CE400" i="48"/>
  <c r="DB400" i="48" s="1"/>
  <c r="CG401" i="48"/>
  <c r="CE410" i="48"/>
  <c r="DB410" i="48" s="1"/>
  <c r="CP412" i="48"/>
  <c r="CR414" i="48"/>
  <c r="CB416" i="48"/>
  <c r="DA416" i="48" s="1"/>
  <c r="CF435" i="48"/>
  <c r="CQ455" i="48"/>
  <c r="CP455" i="48"/>
  <c r="CE458" i="48"/>
  <c r="CB475" i="48"/>
  <c r="DA475" i="48" s="1"/>
  <c r="CB490" i="48"/>
  <c r="DA490" i="48" s="1"/>
  <c r="CG490" i="48"/>
  <c r="CH490" i="48" s="1"/>
  <c r="DA495" i="48"/>
  <c r="CB401" i="48"/>
  <c r="CP406" i="48"/>
  <c r="DB461" i="48"/>
  <c r="CH398" i="48"/>
  <c r="CG412" i="48"/>
  <c r="CP425" i="48"/>
  <c r="CB427" i="48"/>
  <c r="CG432" i="48"/>
  <c r="CF439" i="48"/>
  <c r="CH439" i="48" s="1"/>
  <c r="CE460" i="48"/>
  <c r="DB460" i="48" s="1"/>
  <c r="CG469" i="48"/>
  <c r="DA470" i="48"/>
  <c r="CG481" i="48"/>
  <c r="CZ483" i="48"/>
  <c r="CE372" i="48"/>
  <c r="DB372" i="48" s="1"/>
  <c r="CR375" i="48"/>
  <c r="CR388" i="48"/>
  <c r="CR395" i="48"/>
  <c r="CR410" i="48"/>
  <c r="CF414" i="48"/>
  <c r="CH414" i="48" s="1"/>
  <c r="CZ414" i="48"/>
  <c r="CG416" i="48"/>
  <c r="CG499" i="48"/>
  <c r="CZ500" i="48"/>
  <c r="CG423" i="48"/>
  <c r="CH423" i="48" s="1"/>
  <c r="CF425" i="48"/>
  <c r="CH425" i="48" s="1"/>
  <c r="CE427" i="48"/>
  <c r="CF433" i="48"/>
  <c r="CB435" i="48"/>
  <c r="CR439" i="48"/>
  <c r="CZ444" i="48"/>
  <c r="CG450" i="48"/>
  <c r="CG460" i="48"/>
  <c r="CR465" i="48"/>
  <c r="CP478" i="48"/>
  <c r="CQ478" i="48"/>
  <c r="CR482" i="48"/>
  <c r="CG485" i="48"/>
  <c r="CR486" i="48"/>
  <c r="CB423" i="48"/>
  <c r="CR426" i="48"/>
  <c r="CB428" i="48"/>
  <c r="CR432" i="48"/>
  <c r="CG444" i="48"/>
  <c r="CH444" i="48" s="1"/>
  <c r="CP452" i="48"/>
  <c r="CZ468" i="48"/>
  <c r="CG470" i="48"/>
  <c r="CH470" i="48" s="1"/>
  <c r="CF475" i="48"/>
  <c r="CP476" i="48"/>
  <c r="DA479" i="48"/>
  <c r="CF488" i="48"/>
  <c r="CH488" i="48" s="1"/>
  <c r="CR496" i="48"/>
  <c r="DA497" i="48"/>
  <c r="DB498" i="48"/>
  <c r="CF500" i="48"/>
  <c r="CP473" i="48"/>
  <c r="DB501" i="48"/>
  <c r="CG421" i="48"/>
  <c r="CE423" i="48"/>
  <c r="CR427" i="48"/>
  <c r="CF429" i="48"/>
  <c r="CE430" i="48"/>
  <c r="CE441" i="48"/>
  <c r="DB441" i="48" s="1"/>
  <c r="CR460" i="48"/>
  <c r="CR462" i="48"/>
  <c r="CF463" i="48"/>
  <c r="CF465" i="48"/>
  <c r="CF472" i="48"/>
  <c r="CF473" i="48"/>
  <c r="CQ473" i="48"/>
  <c r="CB485" i="48"/>
  <c r="DA485" i="48" s="1"/>
  <c r="CB488" i="48"/>
  <c r="DA488" i="48" s="1"/>
  <c r="CG493" i="48"/>
  <c r="CR494" i="48"/>
  <c r="CE497" i="48"/>
  <c r="DB497" i="48" s="1"/>
  <c r="CR499" i="48"/>
  <c r="CB500" i="48"/>
  <c r="DA500" i="48" s="1"/>
  <c r="CF501" i="48"/>
  <c r="CZ501" i="48"/>
  <c r="CR502" i="48"/>
  <c r="CF503" i="48"/>
  <c r="CR438" i="48"/>
  <c r="CG442" i="48"/>
  <c r="CE444" i="48"/>
  <c r="DB444" i="48" s="1"/>
  <c r="CG449" i="48"/>
  <c r="CH467" i="48"/>
  <c r="CF469" i="48"/>
  <c r="CH469" i="48" s="1"/>
  <c r="CP471" i="48"/>
  <c r="DA478" i="48"/>
  <c r="CE479" i="48"/>
  <c r="DB479" i="48" s="1"/>
  <c r="CF483" i="48"/>
  <c r="CZ493" i="48"/>
  <c r="CE449" i="48"/>
  <c r="CG454" i="48"/>
  <c r="CE456" i="48"/>
  <c r="CP460" i="48"/>
  <c r="CR464" i="48"/>
  <c r="CE468" i="48"/>
  <c r="DB468" i="48" s="1"/>
  <c r="CZ469" i="48"/>
  <c r="CF476" i="48"/>
  <c r="CF477" i="48"/>
  <c r="CE485" i="48"/>
  <c r="DB485" i="48" s="1"/>
  <c r="CE488" i="48"/>
  <c r="DB488" i="48" s="1"/>
  <c r="CF495" i="48"/>
  <c r="CF432" i="48"/>
  <c r="CB434" i="48"/>
  <c r="CR435" i="48"/>
  <c r="CZ440" i="48"/>
  <c r="CB445" i="48"/>
  <c r="DA445" i="48" s="1"/>
  <c r="CR446" i="48"/>
  <c r="CR448" i="48"/>
  <c r="CE453" i="48"/>
  <c r="CB454" i="48"/>
  <c r="CF456" i="48"/>
  <c r="CE457" i="48"/>
  <c r="DB457" i="48" s="1"/>
  <c r="CQ460" i="48"/>
  <c r="CB467" i="48"/>
  <c r="DA467" i="48" s="1"/>
  <c r="CB476" i="48"/>
  <c r="DA476" i="48" s="1"/>
  <c r="CZ477" i="48"/>
  <c r="CR479" i="48"/>
  <c r="CF480" i="48"/>
  <c r="CE483" i="48"/>
  <c r="DB483" i="48" s="1"/>
  <c r="CZ487" i="48"/>
  <c r="CR490" i="48"/>
  <c r="CB493" i="48"/>
  <c r="DA493" i="48" s="1"/>
  <c r="DB494" i="48"/>
  <c r="CZ499" i="48"/>
  <c r="CR503" i="48"/>
  <c r="CF481" i="48"/>
  <c r="DA486" i="48"/>
  <c r="DB495" i="48"/>
  <c r="CF496" i="48"/>
  <c r="DB502" i="48"/>
  <c r="DA437" i="48"/>
  <c r="CR441" i="48"/>
  <c r="CE442" i="48"/>
  <c r="CF446" i="48"/>
  <c r="CF460" i="48"/>
  <c r="CZ460" i="48"/>
  <c r="CG472" i="48"/>
  <c r="CG475" i="48"/>
  <c r="CE476" i="48"/>
  <c r="DB476" i="48" s="1"/>
  <c r="CB477" i="48"/>
  <c r="DA477" i="48" s="1"/>
  <c r="CF484" i="48"/>
  <c r="CE493" i="48"/>
  <c r="DB493" i="48" s="1"/>
  <c r="CR425" i="48"/>
  <c r="CE434" i="48"/>
  <c r="CE445" i="48"/>
  <c r="CE450" i="48"/>
  <c r="DB450" i="48" s="1"/>
  <c r="CR452" i="48"/>
  <c r="CR453" i="48"/>
  <c r="CR457" i="48"/>
  <c r="CB458" i="48"/>
  <c r="DA458" i="48" s="1"/>
  <c r="CB460" i="48"/>
  <c r="DA460" i="48" s="1"/>
  <c r="CR461" i="48"/>
  <c r="CE467" i="48"/>
  <c r="DB467" i="48" s="1"/>
  <c r="CZ481" i="48"/>
  <c r="CR483" i="48"/>
  <c r="CE489" i="48"/>
  <c r="DB489" i="48" s="1"/>
  <c r="CZ490" i="48"/>
  <c r="DB490" i="48"/>
  <c r="CB494" i="48"/>
  <c r="DA494" i="48" s="1"/>
  <c r="CR495" i="48"/>
  <c r="CB496" i="48"/>
  <c r="DA496" i="48" s="1"/>
  <c r="CF497" i="48"/>
  <c r="CB502" i="48"/>
  <c r="DA502" i="48" s="1"/>
  <c r="CZ503" i="48"/>
  <c r="DB8" i="48"/>
  <c r="CF13" i="48"/>
  <c r="CQ9" i="48"/>
  <c r="CQ25" i="48"/>
  <c r="CE5" i="48"/>
  <c r="CG12" i="48"/>
  <c r="CQ13" i="48"/>
  <c r="CQ18" i="48"/>
  <c r="CF19" i="48"/>
  <c r="CH19" i="48" s="1"/>
  <c r="CQ23" i="48"/>
  <c r="CP23" i="48"/>
  <c r="CP24" i="48"/>
  <c r="CQ24" i="48"/>
  <c r="CQ26" i="48"/>
  <c r="DB76" i="48"/>
  <c r="CR16" i="48"/>
  <c r="CB18" i="48"/>
  <c r="DA18" i="48" s="1"/>
  <c r="CF18" i="48"/>
  <c r="CB23" i="48"/>
  <c r="DA23" i="48" s="1"/>
  <c r="CB24" i="48"/>
  <c r="DA24" i="48" s="1"/>
  <c r="DA26" i="48"/>
  <c r="CZ26" i="48"/>
  <c r="CZ29" i="48"/>
  <c r="CE32" i="48"/>
  <c r="DB32" i="48" s="1"/>
  <c r="CB39" i="48"/>
  <c r="DA39" i="48" s="1"/>
  <c r="CF39" i="48"/>
  <c r="CH53" i="48"/>
  <c r="CQ29" i="48"/>
  <c r="CP29" i="48"/>
  <c r="DB35" i="48"/>
  <c r="CH66" i="48"/>
  <c r="CZ21" i="48"/>
  <c r="DB22" i="48"/>
  <c r="CZ23" i="48"/>
  <c r="CG29" i="48"/>
  <c r="CH29" i="48" s="1"/>
  <c r="CF35" i="48"/>
  <c r="CH35" i="48" s="1"/>
  <c r="CG6" i="48"/>
  <c r="BM4" i="48"/>
  <c r="DD2" i="48" s="1"/>
  <c r="J19" i="13" s="1"/>
  <c r="CZ16" i="48"/>
  <c r="CG20" i="48"/>
  <c r="CH20" i="48" s="1"/>
  <c r="CQ4" i="48"/>
  <c r="CZ20" i="48"/>
  <c r="CQ35" i="48"/>
  <c r="CP35" i="48"/>
  <c r="CH44" i="48"/>
  <c r="DA48" i="48"/>
  <c r="DB51" i="48"/>
  <c r="DB57" i="48"/>
  <c r="CZ6" i="48"/>
  <c r="CG10" i="48"/>
  <c r="CH10" i="48" s="1"/>
  <c r="CQ16" i="48"/>
  <c r="CF17" i="48"/>
  <c r="CH17" i="48" s="1"/>
  <c r="DA21" i="48"/>
  <c r="DB21" i="48"/>
  <c r="CG28" i="48"/>
  <c r="CH28" i="48" s="1"/>
  <c r="CB33" i="48"/>
  <c r="DA33" i="48" s="1"/>
  <c r="CF33" i="48"/>
  <c r="CH33" i="48" s="1"/>
  <c r="DB78" i="48"/>
  <c r="BY4" i="48"/>
  <c r="CZ4" i="48" s="1"/>
  <c r="CG14" i="48"/>
  <c r="CH14" i="48" s="1"/>
  <c r="CB4" i="48"/>
  <c r="CQ8" i="48"/>
  <c r="DB20" i="48"/>
  <c r="DA20" i="48"/>
  <c r="DB23" i="48"/>
  <c r="CF24" i="48"/>
  <c r="CH24" i="48" s="1"/>
  <c r="CE26" i="48"/>
  <c r="DB26" i="48" s="1"/>
  <c r="CF26" i="48"/>
  <c r="CH26" i="48" s="1"/>
  <c r="CQ36" i="48"/>
  <c r="CP36" i="48"/>
  <c r="BP4" i="48"/>
  <c r="DE2" i="48" s="1"/>
  <c r="J20" i="13" s="1"/>
  <c r="DB4" i="48"/>
  <c r="CF5" i="48"/>
  <c r="DB6" i="48"/>
  <c r="DA6" i="48"/>
  <c r="CF7" i="48"/>
  <c r="CZ7" i="48"/>
  <c r="CB8" i="48"/>
  <c r="DA8" i="48" s="1"/>
  <c r="CR9" i="48"/>
  <c r="CQ12" i="48"/>
  <c r="CB14" i="48"/>
  <c r="DA14" i="48" s="1"/>
  <c r="CQ14" i="48"/>
  <c r="DB16" i="48"/>
  <c r="DA22" i="48"/>
  <c r="CF23" i="48"/>
  <c r="CH23" i="48" s="1"/>
  <c r="CQ30" i="48"/>
  <c r="CP30" i="48"/>
  <c r="DA36" i="48"/>
  <c r="CF38" i="48"/>
  <c r="CH38" i="48" s="1"/>
  <c r="CF11" i="48"/>
  <c r="CH11" i="48" s="1"/>
  <c r="CF22" i="48"/>
  <c r="CH22" i="48" s="1"/>
  <c r="CH25" i="48"/>
  <c r="CE29" i="48"/>
  <c r="DB29" i="48" s="1"/>
  <c r="DA30" i="48"/>
  <c r="CH41" i="48"/>
  <c r="CZ15" i="48"/>
  <c r="CF15" i="48"/>
  <c r="DB10" i="48"/>
  <c r="DA10" i="48"/>
  <c r="DA32" i="48"/>
  <c r="CZ32" i="48"/>
  <c r="CP9" i="48"/>
  <c r="CH16" i="48"/>
  <c r="CF32" i="48"/>
  <c r="CH32" i="48" s="1"/>
  <c r="DB39" i="48"/>
  <c r="CF9" i="48"/>
  <c r="CH9" i="48" s="1"/>
  <c r="DB12" i="48"/>
  <c r="CZ12" i="48"/>
  <c r="CQ17" i="48"/>
  <c r="CQ5" i="48"/>
  <c r="CP11" i="48"/>
  <c r="CP13" i="48"/>
  <c r="CG18" i="48"/>
  <c r="CG37" i="48"/>
  <c r="CH37" i="48" s="1"/>
  <c r="CP22" i="48"/>
  <c r="CZ33" i="48"/>
  <c r="CZ36" i="48"/>
  <c r="DB18" i="48"/>
  <c r="DA25" i="48"/>
  <c r="CE28" i="48"/>
  <c r="DB28" i="48" s="1"/>
  <c r="CE34" i="48"/>
  <c r="DB34" i="48" s="1"/>
  <c r="CE40" i="48"/>
  <c r="DB40" i="48" s="1"/>
  <c r="CE46" i="48"/>
  <c r="DB46" i="48" s="1"/>
  <c r="CE52" i="48"/>
  <c r="DB52" i="48" s="1"/>
  <c r="CZ66" i="48"/>
  <c r="CE67" i="48"/>
  <c r="DB67" i="48" s="1"/>
  <c r="CQ68" i="48"/>
  <c r="CF79" i="48"/>
  <c r="CH79" i="48" s="1"/>
  <c r="CF80" i="48"/>
  <c r="CH80" i="48" s="1"/>
  <c r="DB85" i="48"/>
  <c r="CB89" i="48"/>
  <c r="DA99" i="48"/>
  <c r="CH117" i="48"/>
  <c r="DA31" i="48"/>
  <c r="DA37" i="48"/>
  <c r="DA43" i="48"/>
  <c r="DA49" i="48"/>
  <c r="CQ56" i="48"/>
  <c r="CZ61" i="48"/>
  <c r="DA61" i="48"/>
  <c r="CB68" i="48"/>
  <c r="CB69" i="48"/>
  <c r="CP69" i="48"/>
  <c r="CQ69" i="48"/>
  <c r="CP70" i="48"/>
  <c r="CF70" i="48"/>
  <c r="CH70" i="48" s="1"/>
  <c r="CZ70" i="48"/>
  <c r="CQ82" i="48"/>
  <c r="CB83" i="48"/>
  <c r="DA83" i="48" s="1"/>
  <c r="CR48" i="48"/>
  <c r="CF75" i="48"/>
  <c r="CH75" i="48" s="1"/>
  <c r="CP93" i="48"/>
  <c r="CQ93" i="48"/>
  <c r="CF97" i="48"/>
  <c r="CH97" i="48" s="1"/>
  <c r="CB97" i="48"/>
  <c r="DA97" i="48" s="1"/>
  <c r="CQ27" i="48"/>
  <c r="CQ33" i="48"/>
  <c r="CZ35" i="48"/>
  <c r="CZ38" i="48"/>
  <c r="CQ39" i="48"/>
  <c r="CZ41" i="48"/>
  <c r="CP42" i="48"/>
  <c r="CZ44" i="48"/>
  <c r="CQ45" i="48"/>
  <c r="CZ47" i="48"/>
  <c r="CP48" i="48"/>
  <c r="CZ50" i="48"/>
  <c r="CQ51" i="48"/>
  <c r="CZ53" i="48"/>
  <c r="CP54" i="48"/>
  <c r="DA60" i="48"/>
  <c r="CQ71" i="48"/>
  <c r="CZ75" i="48"/>
  <c r="CG82" i="48"/>
  <c r="CH82" i="48" s="1"/>
  <c r="CF85" i="48"/>
  <c r="CH85" i="48" s="1"/>
  <c r="CF86" i="48"/>
  <c r="CH86" i="48" s="1"/>
  <c r="CZ90" i="48"/>
  <c r="CF90" i="48"/>
  <c r="CH90" i="48" s="1"/>
  <c r="CH102" i="48"/>
  <c r="CR120" i="48"/>
  <c r="CE30" i="48"/>
  <c r="DB30" i="48" s="1"/>
  <c r="CE36" i="48"/>
  <c r="DB36" i="48" s="1"/>
  <c r="DA38" i="48"/>
  <c r="CE42" i="48"/>
  <c r="DB42" i="48" s="1"/>
  <c r="CQ42" i="48"/>
  <c r="CG43" i="48"/>
  <c r="CH43" i="48" s="1"/>
  <c r="DA44" i="48"/>
  <c r="CE48" i="48"/>
  <c r="DB48" i="48" s="1"/>
  <c r="CQ48" i="48"/>
  <c r="CG49" i="48"/>
  <c r="CH49" i="48" s="1"/>
  <c r="DA50" i="48"/>
  <c r="CE54" i="48"/>
  <c r="DB54" i="48" s="1"/>
  <c r="CQ54" i="48"/>
  <c r="CG57" i="48"/>
  <c r="CH57" i="48" s="1"/>
  <c r="CP57" i="48"/>
  <c r="DA59" i="48"/>
  <c r="CZ59" i="48"/>
  <c r="CB63" i="48"/>
  <c r="DA63" i="48" s="1"/>
  <c r="CP63" i="48"/>
  <c r="CQ63" i="48"/>
  <c r="CP64" i="48"/>
  <c r="CF64" i="48"/>
  <c r="CZ64" i="48"/>
  <c r="DA71" i="48"/>
  <c r="CZ73" i="48"/>
  <c r="DA75" i="48"/>
  <c r="CZ81" i="48"/>
  <c r="CR81" i="48"/>
  <c r="CP81" i="48"/>
  <c r="CQ81" i="48"/>
  <c r="CF88" i="48"/>
  <c r="CB95" i="48"/>
  <c r="DA95" i="48" s="1"/>
  <c r="DB44" i="48"/>
  <c r="DA45" i="48"/>
  <c r="DB50" i="48"/>
  <c r="DA51" i="48"/>
  <c r="CF61" i="48"/>
  <c r="CH61" i="48" s="1"/>
  <c r="CG64" i="48"/>
  <c r="CF68" i="48"/>
  <c r="CH68" i="48" s="1"/>
  <c r="CF69" i="48"/>
  <c r="CH69" i="48" s="1"/>
  <c r="DA72" i="48"/>
  <c r="CG73" i="48"/>
  <c r="CF78" i="48"/>
  <c r="CH78" i="48" s="1"/>
  <c r="CG81" i="48"/>
  <c r="CH81" i="48" s="1"/>
  <c r="CG88" i="48"/>
  <c r="DA27" i="48"/>
  <c r="DB38" i="48"/>
  <c r="CZ22" i="48"/>
  <c r="CB29" i="48"/>
  <c r="DA29" i="48" s="1"/>
  <c r="CF30" i="48"/>
  <c r="CH30" i="48" s="1"/>
  <c r="CB35" i="48"/>
  <c r="DA35" i="48" s="1"/>
  <c r="CF36" i="48"/>
  <c r="CH36" i="48" s="1"/>
  <c r="CB41" i="48"/>
  <c r="DA41" i="48" s="1"/>
  <c r="CP41" i="48"/>
  <c r="CF42" i="48"/>
  <c r="CH42" i="48" s="1"/>
  <c r="CB47" i="48"/>
  <c r="CP47" i="48"/>
  <c r="CF48" i="48"/>
  <c r="CH48" i="48" s="1"/>
  <c r="CB53" i="48"/>
  <c r="DA53" i="48" s="1"/>
  <c r="CP53" i="48"/>
  <c r="CF54" i="48"/>
  <c r="CH54" i="48" s="1"/>
  <c r="DB61" i="48"/>
  <c r="CQ65" i="48"/>
  <c r="CZ69" i="48"/>
  <c r="CP80" i="48"/>
  <c r="CB81" i="48"/>
  <c r="DA81" i="48" s="1"/>
  <c r="CR90" i="48"/>
  <c r="CF91" i="48"/>
  <c r="CH91" i="48" s="1"/>
  <c r="CZ31" i="48"/>
  <c r="CZ34" i="48"/>
  <c r="CZ37" i="48"/>
  <c r="CZ40" i="48"/>
  <c r="CQ41" i="48"/>
  <c r="CZ43" i="48"/>
  <c r="CF45" i="48"/>
  <c r="CH45" i="48" s="1"/>
  <c r="CZ46" i="48"/>
  <c r="CZ49" i="48"/>
  <c r="CF51" i="48"/>
  <c r="CH51" i="48" s="1"/>
  <c r="CZ52" i="48"/>
  <c r="CZ57" i="48"/>
  <c r="DA57" i="48"/>
  <c r="CQ60" i="48"/>
  <c r="DA65" i="48"/>
  <c r="CZ67" i="48"/>
  <c r="DA69" i="48"/>
  <c r="DB70" i="48"/>
  <c r="CZ87" i="48"/>
  <c r="CP87" i="48"/>
  <c r="CQ87" i="48"/>
  <c r="DA66" i="48"/>
  <c r="DB73" i="48"/>
  <c r="CP77" i="48"/>
  <c r="DA78" i="48"/>
  <c r="CZ84" i="48"/>
  <c r="CF84" i="48"/>
  <c r="DA47" i="48"/>
  <c r="CQ77" i="48"/>
  <c r="CP86" i="48"/>
  <c r="CQ89" i="48"/>
  <c r="CP89" i="48"/>
  <c r="CQ92" i="48"/>
  <c r="DA55" i="48"/>
  <c r="CZ55" i="48"/>
  <c r="CQ58" i="48"/>
  <c r="CP61" i="48"/>
  <c r="CP75" i="48"/>
  <c r="CQ75" i="48"/>
  <c r="CF76" i="48"/>
  <c r="DA77" i="48"/>
  <c r="DA89" i="48"/>
  <c r="CQ94" i="48"/>
  <c r="CP94" i="48"/>
  <c r="DB19" i="48"/>
  <c r="CZ27" i="48"/>
  <c r="CP28" i="48"/>
  <c r="CZ30" i="48"/>
  <c r="CP34" i="48"/>
  <c r="CZ39" i="48"/>
  <c r="CP40" i="48"/>
  <c r="CZ42" i="48"/>
  <c r="CZ45" i="48"/>
  <c r="CP46" i="48"/>
  <c r="CZ48" i="48"/>
  <c r="CZ51" i="48"/>
  <c r="CP52" i="48"/>
  <c r="CZ54" i="48"/>
  <c r="CP58" i="48"/>
  <c r="CF60" i="48"/>
  <c r="CH60" i="48" s="1"/>
  <c r="CF73" i="48"/>
  <c r="CH73" i="48" s="1"/>
  <c r="CG76" i="48"/>
  <c r="CZ76" i="48"/>
  <c r="CZ78" i="48"/>
  <c r="CP83" i="48"/>
  <c r="DA84" i="48"/>
  <c r="DB86" i="48"/>
  <c r="CB92" i="48"/>
  <c r="CF92" i="48"/>
  <c r="CH92" i="48" s="1"/>
  <c r="CR95" i="48"/>
  <c r="CQ95" i="48"/>
  <c r="CP95" i="48"/>
  <c r="CE63" i="48"/>
  <c r="DB63" i="48" s="1"/>
  <c r="CE69" i="48"/>
  <c r="DB69" i="48" s="1"/>
  <c r="CE75" i="48"/>
  <c r="DB75" i="48" s="1"/>
  <c r="CE81" i="48"/>
  <c r="DB81" i="48" s="1"/>
  <c r="CE87" i="48"/>
  <c r="CE93" i="48"/>
  <c r="DB93" i="48" s="1"/>
  <c r="CZ97" i="48"/>
  <c r="DA98" i="48"/>
  <c r="CZ98" i="48"/>
  <c r="CZ99" i="48"/>
  <c r="DA100" i="48"/>
  <c r="CQ106" i="48"/>
  <c r="CB108" i="48"/>
  <c r="CQ108" i="48"/>
  <c r="CZ110" i="48"/>
  <c r="CG122" i="48"/>
  <c r="CP124" i="48"/>
  <c r="CR126" i="48"/>
  <c r="CZ127" i="48"/>
  <c r="CZ135" i="48"/>
  <c r="CQ140" i="48"/>
  <c r="CP140" i="48"/>
  <c r="CH158" i="48"/>
  <c r="CH159" i="48"/>
  <c r="CQ172" i="48"/>
  <c r="CP172" i="48"/>
  <c r="CH176" i="48"/>
  <c r="DA90" i="48"/>
  <c r="CZ101" i="48"/>
  <c r="DA102" i="48"/>
  <c r="CZ102" i="48"/>
  <c r="CZ103" i="48"/>
  <c r="DA104" i="48"/>
  <c r="CZ105" i="48"/>
  <c r="CZ112" i="48"/>
  <c r="DA112" i="48"/>
  <c r="CQ115" i="48"/>
  <c r="CQ121" i="48"/>
  <c r="CP121" i="48"/>
  <c r="CH124" i="48"/>
  <c r="CQ124" i="48"/>
  <c r="CQ139" i="48"/>
  <c r="CP139" i="48"/>
  <c r="CH139" i="48"/>
  <c r="DA106" i="48"/>
  <c r="CZ106" i="48"/>
  <c r="DA108" i="48"/>
  <c r="DB121" i="48"/>
  <c r="CP133" i="48"/>
  <c r="CB137" i="48"/>
  <c r="DA137" i="48" s="1"/>
  <c r="CF137" i="48"/>
  <c r="CH137" i="48" s="1"/>
  <c r="CZ79" i="48"/>
  <c r="CZ85" i="48"/>
  <c r="CZ91" i="48"/>
  <c r="CQ97" i="48"/>
  <c r="CF98" i="48"/>
  <c r="CH98" i="48" s="1"/>
  <c r="CF100" i="48"/>
  <c r="CH100" i="48" s="1"/>
  <c r="DB105" i="48"/>
  <c r="CZ109" i="48"/>
  <c r="DA109" i="48"/>
  <c r="DA110" i="48"/>
  <c r="CQ123" i="48"/>
  <c r="CP123" i="48"/>
  <c r="CZ124" i="48"/>
  <c r="CF126" i="48"/>
  <c r="CH126" i="48" s="1"/>
  <c r="CQ126" i="48"/>
  <c r="CF130" i="48"/>
  <c r="CH130" i="48" s="1"/>
  <c r="DB130" i="48"/>
  <c r="DA130" i="48"/>
  <c r="CG133" i="48"/>
  <c r="CH133" i="48" s="1"/>
  <c r="CQ101" i="48"/>
  <c r="CQ113" i="48"/>
  <c r="DA118" i="48"/>
  <c r="CZ118" i="48"/>
  <c r="CB123" i="48"/>
  <c r="DA123" i="48" s="1"/>
  <c r="DB123" i="48"/>
  <c r="CR130" i="48"/>
  <c r="CQ130" i="48"/>
  <c r="CQ134" i="48"/>
  <c r="CP134" i="48"/>
  <c r="CF140" i="48"/>
  <c r="CH140" i="48" s="1"/>
  <c r="CB140" i="48"/>
  <c r="DA140" i="48" s="1"/>
  <c r="CF146" i="48"/>
  <c r="CH146" i="48" s="1"/>
  <c r="CB146" i="48"/>
  <c r="DA146" i="48" s="1"/>
  <c r="DA147" i="48"/>
  <c r="DB147" i="48"/>
  <c r="CZ147" i="48"/>
  <c r="DB175" i="48"/>
  <c r="DA62" i="48"/>
  <c r="DA68" i="48"/>
  <c r="DA74" i="48"/>
  <c r="DA80" i="48"/>
  <c r="CZ82" i="48"/>
  <c r="DA86" i="48"/>
  <c r="CZ88" i="48"/>
  <c r="DA92" i="48"/>
  <c r="CZ94" i="48"/>
  <c r="CP99" i="48"/>
  <c r="CP101" i="48"/>
  <c r="CQ105" i="48"/>
  <c r="CF106" i="48"/>
  <c r="CH106" i="48" s="1"/>
  <c r="CF108" i="48"/>
  <c r="CH108" i="48" s="1"/>
  <c r="CF112" i="48"/>
  <c r="CH112" i="48" s="1"/>
  <c r="CP113" i="48"/>
  <c r="CF115" i="48"/>
  <c r="CH115" i="48" s="1"/>
  <c r="CZ116" i="48"/>
  <c r="CQ116" i="48"/>
  <c r="CQ125" i="48"/>
  <c r="CP125" i="48"/>
  <c r="CZ126" i="48"/>
  <c r="CF128" i="48"/>
  <c r="CG141" i="48"/>
  <c r="CH141" i="48" s="1"/>
  <c r="DA141" i="48"/>
  <c r="DB141" i="48"/>
  <c r="CZ141" i="48"/>
  <c r="CG147" i="48"/>
  <c r="CH147" i="48" s="1"/>
  <c r="CQ169" i="48"/>
  <c r="CP169" i="48"/>
  <c r="CQ173" i="48"/>
  <c r="CP173" i="48"/>
  <c r="CB64" i="48"/>
  <c r="DA64" i="48" s="1"/>
  <c r="CF65" i="48"/>
  <c r="CH65" i="48" s="1"/>
  <c r="CB70" i="48"/>
  <c r="DA70" i="48" s="1"/>
  <c r="CF71" i="48"/>
  <c r="CH71" i="48" s="1"/>
  <c r="CB76" i="48"/>
  <c r="DA76" i="48" s="1"/>
  <c r="CF77" i="48"/>
  <c r="CH77" i="48" s="1"/>
  <c r="CB82" i="48"/>
  <c r="CF83" i="48"/>
  <c r="CB88" i="48"/>
  <c r="DA88" i="48" s="1"/>
  <c r="CF89" i="48"/>
  <c r="CH89" i="48" s="1"/>
  <c r="CB94" i="48"/>
  <c r="CF95" i="48"/>
  <c r="CH95" i="48" s="1"/>
  <c r="CE99" i="48"/>
  <c r="DB99" i="48" s="1"/>
  <c r="CQ99" i="48"/>
  <c r="CP103" i="48"/>
  <c r="CZ104" i="48"/>
  <c r="CP105" i="48"/>
  <c r="CQ109" i="48"/>
  <c r="DB112" i="48"/>
  <c r="DA117" i="48"/>
  <c r="CZ121" i="48"/>
  <c r="CB125" i="48"/>
  <c r="DA125" i="48" s="1"/>
  <c r="DB125" i="48"/>
  <c r="CG128" i="48"/>
  <c r="CR129" i="48"/>
  <c r="CQ129" i="48"/>
  <c r="CP129" i="48"/>
  <c r="CZ130" i="48"/>
  <c r="DA132" i="48"/>
  <c r="CE133" i="48"/>
  <c r="DB133" i="48" s="1"/>
  <c r="DA136" i="48"/>
  <c r="CZ136" i="48"/>
  <c r="DA138" i="48"/>
  <c r="CZ138" i="48"/>
  <c r="CB143" i="48"/>
  <c r="DA143" i="48" s="1"/>
  <c r="CF143" i="48"/>
  <c r="CH143" i="48" s="1"/>
  <c r="CQ181" i="48"/>
  <c r="CP181" i="48"/>
  <c r="CZ93" i="48"/>
  <c r="CG96" i="48"/>
  <c r="CH96" i="48" s="1"/>
  <c r="CE103" i="48"/>
  <c r="DB103" i="48" s="1"/>
  <c r="CZ108" i="48"/>
  <c r="CQ111" i="48"/>
  <c r="CR111" i="48"/>
  <c r="DA116" i="48"/>
  <c r="CQ119" i="48"/>
  <c r="CF120" i="48"/>
  <c r="CH120" i="48" s="1"/>
  <c r="CP120" i="48"/>
  <c r="DA121" i="48"/>
  <c r="CQ127" i="48"/>
  <c r="CP127" i="48"/>
  <c r="CZ128" i="48"/>
  <c r="DB129" i="48"/>
  <c r="CF134" i="48"/>
  <c r="CH134" i="48" s="1"/>
  <c r="CB134" i="48"/>
  <c r="DA134" i="48" s="1"/>
  <c r="DB106" i="48"/>
  <c r="DB108" i="48"/>
  <c r="CQ120" i="48"/>
  <c r="CZ123" i="48"/>
  <c r="DB127" i="48"/>
  <c r="DB151" i="48"/>
  <c r="DB157" i="48"/>
  <c r="DA82" i="48"/>
  <c r="DB87" i="48"/>
  <c r="DA94" i="48"/>
  <c r="CB96" i="48"/>
  <c r="CP100" i="48"/>
  <c r="CF103" i="48"/>
  <c r="CH103" i="48" s="1"/>
  <c r="CG104" i="48"/>
  <c r="CH104" i="48" s="1"/>
  <c r="CF105" i="48"/>
  <c r="CH105" i="48" s="1"/>
  <c r="DB110" i="48"/>
  <c r="DB118" i="48"/>
  <c r="CZ120" i="48"/>
  <c r="DA144" i="48"/>
  <c r="CZ144" i="48"/>
  <c r="DA114" i="48"/>
  <c r="CZ114" i="48"/>
  <c r="CQ117" i="48"/>
  <c r="CZ62" i="48"/>
  <c r="CZ65" i="48"/>
  <c r="CZ68" i="48"/>
  <c r="CZ71" i="48"/>
  <c r="CZ74" i="48"/>
  <c r="CZ77" i="48"/>
  <c r="CZ80" i="48"/>
  <c r="CZ83" i="48"/>
  <c r="CZ86" i="48"/>
  <c r="CZ89" i="48"/>
  <c r="CZ92" i="48"/>
  <c r="CZ95" i="48"/>
  <c r="DA96" i="48"/>
  <c r="CF111" i="48"/>
  <c r="CP117" i="48"/>
  <c r="CF119" i="48"/>
  <c r="CH119" i="48" s="1"/>
  <c r="CF122" i="48"/>
  <c r="CH122" i="48" s="1"/>
  <c r="DA129" i="48"/>
  <c r="CF132" i="48"/>
  <c r="CH132" i="48" s="1"/>
  <c r="CQ133" i="48"/>
  <c r="CG135" i="48"/>
  <c r="CH135" i="48" s="1"/>
  <c r="DA135" i="48"/>
  <c r="DB135" i="48"/>
  <c r="CF138" i="48"/>
  <c r="CH138" i="48" s="1"/>
  <c r="CH162" i="48"/>
  <c r="DA120" i="48"/>
  <c r="DA124" i="48"/>
  <c r="DA128" i="48"/>
  <c r="CE132" i="48"/>
  <c r="DB132" i="48" s="1"/>
  <c r="CE138" i="48"/>
  <c r="DB138" i="48" s="1"/>
  <c r="CE144" i="48"/>
  <c r="DB144" i="48" s="1"/>
  <c r="CE150" i="48"/>
  <c r="CE156" i="48"/>
  <c r="DB156" i="48" s="1"/>
  <c r="CE162" i="48"/>
  <c r="DB162" i="48" s="1"/>
  <c r="CR168" i="48"/>
  <c r="CQ168" i="48"/>
  <c r="CZ169" i="48"/>
  <c r="CR171" i="48"/>
  <c r="CF173" i="48"/>
  <c r="CZ173" i="48"/>
  <c r="CF174" i="48"/>
  <c r="CH174" i="48" s="1"/>
  <c r="DA175" i="48"/>
  <c r="CP186" i="48"/>
  <c r="CQ186" i="48"/>
  <c r="DA153" i="48"/>
  <c r="DA159" i="48"/>
  <c r="CB165" i="48"/>
  <c r="DA165" i="48" s="1"/>
  <c r="CP165" i="48"/>
  <c r="CQ165" i="48"/>
  <c r="CR179" i="48"/>
  <c r="DA180" i="48"/>
  <c r="DB192" i="48"/>
  <c r="DA192" i="48"/>
  <c r="CZ192" i="48"/>
  <c r="CQ195" i="48"/>
  <c r="CP195" i="48"/>
  <c r="CQ171" i="48"/>
  <c r="CP178" i="48"/>
  <c r="CQ178" i="48"/>
  <c r="CQ188" i="48"/>
  <c r="CP188" i="48"/>
  <c r="CZ142" i="48"/>
  <c r="CP146" i="48"/>
  <c r="CZ148" i="48"/>
  <c r="CB152" i="48"/>
  <c r="DA152" i="48" s="1"/>
  <c r="CP152" i="48"/>
  <c r="CZ154" i="48"/>
  <c r="CB158" i="48"/>
  <c r="DA158" i="48" s="1"/>
  <c r="CP158" i="48"/>
  <c r="CZ160" i="48"/>
  <c r="CQ163" i="48"/>
  <c r="CP171" i="48"/>
  <c r="CF172" i="48"/>
  <c r="CH172" i="48" s="1"/>
  <c r="CB176" i="48"/>
  <c r="DA176" i="48" s="1"/>
  <c r="CQ176" i="48"/>
  <c r="CP176" i="48"/>
  <c r="CQ177" i="48"/>
  <c r="CQ179" i="48"/>
  <c r="CP183" i="48"/>
  <c r="CQ184" i="48"/>
  <c r="CP184" i="48"/>
  <c r="CZ185" i="48"/>
  <c r="DA142" i="48"/>
  <c r="CQ146" i="48"/>
  <c r="DA148" i="48"/>
  <c r="CQ152" i="48"/>
  <c r="DA154" i="48"/>
  <c r="CQ158" i="48"/>
  <c r="DA160" i="48"/>
  <c r="DA164" i="48"/>
  <c r="CZ166" i="48"/>
  <c r="CP166" i="48"/>
  <c r="CF168" i="48"/>
  <c r="CH168" i="48" s="1"/>
  <c r="CZ171" i="48"/>
  <c r="CZ172" i="48"/>
  <c r="CZ176" i="48"/>
  <c r="CF177" i="48"/>
  <c r="CZ177" i="48"/>
  <c r="CG179" i="48"/>
  <c r="CH179" i="48" s="1"/>
  <c r="CP179" i="48"/>
  <c r="CQ183" i="48"/>
  <c r="DA188" i="48"/>
  <c r="CZ122" i="48"/>
  <c r="DA131" i="48"/>
  <c r="CZ133" i="48"/>
  <c r="CZ139" i="48"/>
  <c r="CZ145" i="48"/>
  <c r="DA149" i="48"/>
  <c r="CZ151" i="48"/>
  <c r="DA155" i="48"/>
  <c r="CZ157" i="48"/>
  <c r="DA161" i="48"/>
  <c r="DA163" i="48"/>
  <c r="CZ163" i="48"/>
  <c r="CR166" i="48"/>
  <c r="CZ167" i="48"/>
  <c r="CF167" i="48"/>
  <c r="CH167" i="48" s="1"/>
  <c r="CG170" i="48"/>
  <c r="CH170" i="48" s="1"/>
  <c r="DA172" i="48"/>
  <c r="CR175" i="48"/>
  <c r="CG177" i="48"/>
  <c r="CZ179" i="48"/>
  <c r="CP182" i="48"/>
  <c r="CQ182" i="48"/>
  <c r="CF183" i="48"/>
  <c r="CH183" i="48" s="1"/>
  <c r="CZ183" i="48"/>
  <c r="DB184" i="48"/>
  <c r="CZ184" i="48"/>
  <c r="DA122" i="48"/>
  <c r="DA126" i="48"/>
  <c r="CB133" i="48"/>
  <c r="DA133" i="48" s="1"/>
  <c r="CR136" i="48"/>
  <c r="CB139" i="48"/>
  <c r="DA139" i="48" s="1"/>
  <c r="CB145" i="48"/>
  <c r="CP145" i="48"/>
  <c r="CB151" i="48"/>
  <c r="DA151" i="48" s="1"/>
  <c r="CP151" i="48"/>
  <c r="CB157" i="48"/>
  <c r="DA157" i="48" s="1"/>
  <c r="CP157" i="48"/>
  <c r="CZ162" i="48"/>
  <c r="CF165" i="48"/>
  <c r="DA166" i="48"/>
  <c r="DB166" i="48"/>
  <c r="CZ168" i="48"/>
  <c r="DB172" i="48"/>
  <c r="CB178" i="48"/>
  <c r="DA178" i="48" s="1"/>
  <c r="DB178" i="48"/>
  <c r="CZ178" i="48"/>
  <c r="CF184" i="48"/>
  <c r="CH184" i="48" s="1"/>
  <c r="CB184" i="48"/>
  <c r="DA184" i="48" s="1"/>
  <c r="CQ145" i="48"/>
  <c r="CF149" i="48"/>
  <c r="CH149" i="48" s="1"/>
  <c r="CZ150" i="48"/>
  <c r="CQ151" i="48"/>
  <c r="CZ153" i="48"/>
  <c r="CF155" i="48"/>
  <c r="CH155" i="48" s="1"/>
  <c r="CZ156" i="48"/>
  <c r="CQ157" i="48"/>
  <c r="CZ159" i="48"/>
  <c r="CF161" i="48"/>
  <c r="CH161" i="48" s="1"/>
  <c r="DA162" i="48"/>
  <c r="CZ165" i="48"/>
  <c r="DA168" i="48"/>
  <c r="CP170" i="48"/>
  <c r="CQ170" i="48"/>
  <c r="CF175" i="48"/>
  <c r="CP175" i="48"/>
  <c r="CQ175" i="48"/>
  <c r="DB182" i="48"/>
  <c r="DA182" i="48"/>
  <c r="CE136" i="48"/>
  <c r="DB136" i="48" s="1"/>
  <c r="CE142" i="48"/>
  <c r="DB142" i="48" s="1"/>
  <c r="CE148" i="48"/>
  <c r="DB148" i="48" s="1"/>
  <c r="DA150" i="48"/>
  <c r="DB153" i="48"/>
  <c r="CE154" i="48"/>
  <c r="DB154" i="48" s="1"/>
  <c r="DA156" i="48"/>
  <c r="DB159" i="48"/>
  <c r="CE160" i="48"/>
  <c r="DB160" i="48" s="1"/>
  <c r="CQ164" i="48"/>
  <c r="DB168" i="48"/>
  <c r="CP174" i="48"/>
  <c r="CQ174" i="48"/>
  <c r="CG175" i="48"/>
  <c r="CQ187" i="48"/>
  <c r="CP187" i="48"/>
  <c r="DA145" i="48"/>
  <c r="DB150" i="48"/>
  <c r="CH163" i="48"/>
  <c r="DA167" i="48"/>
  <c r="CZ175" i="48"/>
  <c r="CF136" i="48"/>
  <c r="CH136" i="48" s="1"/>
  <c r="CF142" i="48"/>
  <c r="CH142" i="48" s="1"/>
  <c r="CF148" i="48"/>
  <c r="CF154" i="48"/>
  <c r="CH154" i="48" s="1"/>
  <c r="CF160" i="48"/>
  <c r="DA174" i="48"/>
  <c r="CZ182" i="48"/>
  <c r="CZ131" i="48"/>
  <c r="CP132" i="48"/>
  <c r="CZ134" i="48"/>
  <c r="CZ137" i="48"/>
  <c r="CP138" i="48"/>
  <c r="CZ140" i="48"/>
  <c r="CZ143" i="48"/>
  <c r="CP144" i="48"/>
  <c r="CZ146" i="48"/>
  <c r="CZ149" i="48"/>
  <c r="CP150" i="48"/>
  <c r="CZ152" i="48"/>
  <c r="CZ155" i="48"/>
  <c r="CP156" i="48"/>
  <c r="CZ158" i="48"/>
  <c r="CZ161" i="48"/>
  <c r="CP162" i="48"/>
  <c r="CG165" i="48"/>
  <c r="CB170" i="48"/>
  <c r="DA170" i="48" s="1"/>
  <c r="DB170" i="48"/>
  <c r="CF178" i="48"/>
  <c r="CQ180" i="48"/>
  <c r="CP180" i="48"/>
  <c r="CR185" i="48"/>
  <c r="CG169" i="48"/>
  <c r="CH169" i="48" s="1"/>
  <c r="DB190" i="48"/>
  <c r="DA190" i="48"/>
  <c r="CZ190" i="48"/>
  <c r="CQ192" i="48"/>
  <c r="CP192" i="48"/>
  <c r="CQ197" i="48"/>
  <c r="CB198" i="48"/>
  <c r="DA198" i="48" s="1"/>
  <c r="CF203" i="48"/>
  <c r="CH203" i="48" s="1"/>
  <c r="CQ211" i="48"/>
  <c r="CP211" i="48"/>
  <c r="CP231" i="48"/>
  <c r="CQ231" i="48"/>
  <c r="CQ194" i="48"/>
  <c r="CP194" i="48"/>
  <c r="CQ206" i="48"/>
  <c r="CP206" i="48"/>
  <c r="DB209" i="48"/>
  <c r="CF201" i="48"/>
  <c r="CZ187" i="48"/>
  <c r="CF187" i="48"/>
  <c r="DB194" i="48"/>
  <c r="DB199" i="48"/>
  <c r="CF206" i="48"/>
  <c r="CH206" i="48" s="1"/>
  <c r="CB206" i="48"/>
  <c r="DA206" i="48" s="1"/>
  <c r="CP224" i="48"/>
  <c r="CQ224" i="48"/>
  <c r="CR224" i="48"/>
  <c r="CB197" i="48"/>
  <c r="DA197" i="48" s="1"/>
  <c r="CF197" i="48"/>
  <c r="CQ209" i="48"/>
  <c r="CP209" i="48"/>
  <c r="CP216" i="48"/>
  <c r="CQ216" i="48"/>
  <c r="CP220" i="48"/>
  <c r="CQ220" i="48"/>
  <c r="CR220" i="48"/>
  <c r="DB174" i="48"/>
  <c r="DB191" i="48"/>
  <c r="CZ193" i="48"/>
  <c r="CZ194" i="48"/>
  <c r="CP202" i="48"/>
  <c r="CQ204" i="48"/>
  <c r="CP204" i="48"/>
  <c r="CQ207" i="48"/>
  <c r="CP207" i="48"/>
  <c r="CB186" i="48"/>
  <c r="DA186" i="48" s="1"/>
  <c r="DB186" i="48"/>
  <c r="CZ186" i="48"/>
  <c r="CQ189" i="48"/>
  <c r="CP190" i="48"/>
  <c r="CQ190" i="48"/>
  <c r="CG193" i="48"/>
  <c r="DA194" i="48"/>
  <c r="CF195" i="48"/>
  <c r="CH195" i="48" s="1"/>
  <c r="CF202" i="48"/>
  <c r="CH202" i="48" s="1"/>
  <c r="CH220" i="48"/>
  <c r="CZ191" i="48"/>
  <c r="CF191" i="48"/>
  <c r="CH191" i="48" s="1"/>
  <c r="CB196" i="48"/>
  <c r="DA196" i="48" s="1"/>
  <c r="CF196" i="48"/>
  <c r="CH196" i="48" s="1"/>
  <c r="CQ200" i="48"/>
  <c r="CR203" i="48"/>
  <c r="CZ205" i="48"/>
  <c r="CP191" i="48"/>
  <c r="CQ191" i="48"/>
  <c r="CQ193" i="48"/>
  <c r="CP193" i="48"/>
  <c r="CQ198" i="48"/>
  <c r="CP198" i="48"/>
  <c r="CF200" i="48"/>
  <c r="CZ200" i="48"/>
  <c r="CP200" i="48"/>
  <c r="DB205" i="48"/>
  <c r="CF207" i="48"/>
  <c r="CB207" i="48"/>
  <c r="DA207" i="48" s="1"/>
  <c r="DB188" i="48"/>
  <c r="CZ188" i="48"/>
  <c r="CF194" i="48"/>
  <c r="CH194" i="48" s="1"/>
  <c r="DB200" i="48"/>
  <c r="CZ208" i="48"/>
  <c r="CG173" i="48"/>
  <c r="CZ174" i="48"/>
  <c r="DB180" i="48"/>
  <c r="DB203" i="48"/>
  <c r="CQ205" i="48"/>
  <c r="CP205" i="48"/>
  <c r="CP227" i="48"/>
  <c r="CQ227" i="48"/>
  <c r="CZ195" i="48"/>
  <c r="CF198" i="48"/>
  <c r="CH198" i="48" s="1"/>
  <c r="CF199" i="48"/>
  <c r="CH199" i="48" s="1"/>
  <c r="CG207" i="48"/>
  <c r="CB214" i="48"/>
  <c r="DA214" i="48" s="1"/>
  <c r="CQ218" i="48"/>
  <c r="CP218" i="48"/>
  <c r="CB222" i="48"/>
  <c r="DA222" i="48" s="1"/>
  <c r="CQ226" i="48"/>
  <c r="CP226" i="48"/>
  <c r="CB228" i="48"/>
  <c r="DA228" i="48" s="1"/>
  <c r="DB228" i="48"/>
  <c r="CZ229" i="48"/>
  <c r="CQ238" i="48"/>
  <c r="CP238" i="48"/>
  <c r="CH240" i="48"/>
  <c r="CP251" i="48"/>
  <c r="CQ251" i="48"/>
  <c r="CG205" i="48"/>
  <c r="CH205" i="48" s="1"/>
  <c r="CZ206" i="48"/>
  <c r="CZ211" i="48"/>
  <c r="CF212" i="48"/>
  <c r="CH212" i="48" s="1"/>
  <c r="CR213" i="48"/>
  <c r="CF215" i="48"/>
  <c r="CH215" i="48" s="1"/>
  <c r="CZ215" i="48"/>
  <c r="CF223" i="48"/>
  <c r="CH223" i="48" s="1"/>
  <c r="CR233" i="48"/>
  <c r="CR237" i="48"/>
  <c r="CH247" i="48"/>
  <c r="CH253" i="48"/>
  <c r="CQ210" i="48"/>
  <c r="CP210" i="48"/>
  <c r="DB214" i="48"/>
  <c r="DB222" i="48"/>
  <c r="CQ234" i="48"/>
  <c r="CP234" i="48"/>
  <c r="CQ235" i="48"/>
  <c r="CP235" i="48"/>
  <c r="CQ247" i="48"/>
  <c r="CP247" i="48"/>
  <c r="CP255" i="48"/>
  <c r="CQ255" i="48"/>
  <c r="CF192" i="48"/>
  <c r="CH192" i="48" s="1"/>
  <c r="CF193" i="48"/>
  <c r="CG201" i="48"/>
  <c r="CZ202" i="48"/>
  <c r="CZ203" i="48"/>
  <c r="DB206" i="48"/>
  <c r="CP232" i="48"/>
  <c r="CQ232" i="48"/>
  <c r="CP233" i="48"/>
  <c r="CQ237" i="48"/>
  <c r="CP237" i="48"/>
  <c r="DA243" i="48"/>
  <c r="DB204" i="48"/>
  <c r="DB210" i="48"/>
  <c r="CF211" i="48"/>
  <c r="CZ213" i="48"/>
  <c r="CB220" i="48"/>
  <c r="DA220" i="48" s="1"/>
  <c r="CP236" i="48"/>
  <c r="CQ236" i="48"/>
  <c r="CG237" i="48"/>
  <c r="CH237" i="48" s="1"/>
  <c r="CQ240" i="48"/>
  <c r="CP240" i="48"/>
  <c r="DA200" i="48"/>
  <c r="CP203" i="48"/>
  <c r="CB204" i="48"/>
  <c r="DA204" i="48" s="1"/>
  <c r="CB205" i="48"/>
  <c r="DA205" i="48" s="1"/>
  <c r="CR208" i="48"/>
  <c r="CZ209" i="48"/>
  <c r="CQ213" i="48"/>
  <c r="DB220" i="48"/>
  <c r="CG221" i="48"/>
  <c r="CH221" i="48" s="1"/>
  <c r="CP221" i="48"/>
  <c r="CZ223" i="48"/>
  <c r="CF226" i="48"/>
  <c r="CH226" i="48" s="1"/>
  <c r="CB226" i="48"/>
  <c r="DA226" i="48" s="1"/>
  <c r="CF227" i="48"/>
  <c r="CZ227" i="48"/>
  <c r="CB232" i="48"/>
  <c r="DA232" i="48" s="1"/>
  <c r="DB232" i="48"/>
  <c r="CR236" i="48"/>
  <c r="CZ207" i="48"/>
  <c r="CF210" i="48"/>
  <c r="CH210" i="48" s="1"/>
  <c r="DA211" i="48"/>
  <c r="CQ214" i="48"/>
  <c r="CP214" i="48"/>
  <c r="CB218" i="48"/>
  <c r="DA218" i="48" s="1"/>
  <c r="CQ221" i="48"/>
  <c r="CQ222" i="48"/>
  <c r="CP222" i="48"/>
  <c r="CG227" i="48"/>
  <c r="DB236" i="48"/>
  <c r="CQ242" i="48"/>
  <c r="CP242" i="48"/>
  <c r="CH244" i="48"/>
  <c r="CH245" i="48"/>
  <c r="CR211" i="48"/>
  <c r="CZ214" i="48"/>
  <c r="CF219" i="48"/>
  <c r="CH219" i="48" s="1"/>
  <c r="CZ222" i="48"/>
  <c r="CG211" i="48"/>
  <c r="DB218" i="48"/>
  <c r="CP219" i="48"/>
  <c r="CQ239" i="48"/>
  <c r="CP239" i="48"/>
  <c r="CZ201" i="48"/>
  <c r="CQ219" i="48"/>
  <c r="CQ230" i="48"/>
  <c r="CP230" i="48"/>
  <c r="CE233" i="48"/>
  <c r="DB233" i="48" s="1"/>
  <c r="CE237" i="48"/>
  <c r="DB237" i="48" s="1"/>
  <c r="CR239" i="48"/>
  <c r="DB246" i="48"/>
  <c r="CZ199" i="48"/>
  <c r="CZ210" i="48"/>
  <c r="CF217" i="48"/>
  <c r="CF225" i="48"/>
  <c r="CH225" i="48" s="1"/>
  <c r="CR225" i="48"/>
  <c r="CP228" i="48"/>
  <c r="CQ228" i="48"/>
  <c r="CP229" i="48"/>
  <c r="CZ239" i="48"/>
  <c r="CQ254" i="48"/>
  <c r="CP254" i="48"/>
  <c r="CZ197" i="48"/>
  <c r="CG209" i="48"/>
  <c r="CH209" i="48" s="1"/>
  <c r="DA209" i="48"/>
  <c r="DA210" i="48"/>
  <c r="DB216" i="48"/>
  <c r="CG217" i="48"/>
  <c r="CP217" i="48"/>
  <c r="CZ219" i="48"/>
  <c r="DB224" i="48"/>
  <c r="CP225" i="48"/>
  <c r="CQ229" i="48"/>
  <c r="CQ246" i="48"/>
  <c r="CP246" i="48"/>
  <c r="CZ217" i="48"/>
  <c r="CZ221" i="48"/>
  <c r="CZ225" i="48"/>
  <c r="CZ233" i="48"/>
  <c r="CZ237" i="48"/>
  <c r="CG239" i="48"/>
  <c r="CH239" i="48" s="1"/>
  <c r="CE241" i="48"/>
  <c r="DB241" i="48" s="1"/>
  <c r="CF242" i="48"/>
  <c r="CF243" i="48"/>
  <c r="CZ250" i="48"/>
  <c r="DB255" i="48"/>
  <c r="CR256" i="48"/>
  <c r="DA263" i="48"/>
  <c r="CQ264" i="48"/>
  <c r="CG265" i="48"/>
  <c r="CH265" i="48" s="1"/>
  <c r="DB267" i="48"/>
  <c r="DA267" i="48"/>
  <c r="CQ276" i="48"/>
  <c r="CP276" i="48"/>
  <c r="CQ281" i="48"/>
  <c r="CP281" i="48"/>
  <c r="CP283" i="48"/>
  <c r="CQ283" i="48"/>
  <c r="CQ288" i="48"/>
  <c r="CP288" i="48"/>
  <c r="CH295" i="48"/>
  <c r="CQ296" i="48"/>
  <c r="CP296" i="48"/>
  <c r="CG242" i="48"/>
  <c r="CG243" i="48"/>
  <c r="CF256" i="48"/>
  <c r="CH256" i="48" s="1"/>
  <c r="CQ298" i="48"/>
  <c r="CP298" i="48"/>
  <c r="DA301" i="48"/>
  <c r="CZ246" i="48"/>
  <c r="CH255" i="48"/>
  <c r="CQ257" i="48"/>
  <c r="CZ262" i="48"/>
  <c r="CF262" i="48"/>
  <c r="CE263" i="48"/>
  <c r="DB263" i="48" s="1"/>
  <c r="CQ278" i="48"/>
  <c r="CF278" i="48"/>
  <c r="CH278" i="48" s="1"/>
  <c r="DB278" i="48"/>
  <c r="CZ247" i="48"/>
  <c r="CZ248" i="48"/>
  <c r="CZ249" i="48"/>
  <c r="DA261" i="48"/>
  <c r="DB261" i="48"/>
  <c r="CH263" i="48"/>
  <c r="CQ294" i="48"/>
  <c r="CP294" i="48"/>
  <c r="CB230" i="48"/>
  <c r="DA230" i="48" s="1"/>
  <c r="CZ231" i="48"/>
  <c r="CB234" i="48"/>
  <c r="DA234" i="48" s="1"/>
  <c r="CZ235" i="48"/>
  <c r="CB238" i="48"/>
  <c r="DA238" i="48" s="1"/>
  <c r="DA247" i="48"/>
  <c r="CP250" i="48"/>
  <c r="DB251" i="48"/>
  <c r="CZ253" i="48"/>
  <c r="CP256" i="48"/>
  <c r="DA257" i="48"/>
  <c r="DB257" i="48"/>
  <c r="CP262" i="48"/>
  <c r="CZ269" i="48"/>
  <c r="CQ269" i="48"/>
  <c r="CZ270" i="48"/>
  <c r="CF270" i="48"/>
  <c r="CH270" i="48" s="1"/>
  <c r="CH273" i="48"/>
  <c r="CB276" i="48"/>
  <c r="DA276" i="48" s="1"/>
  <c r="DB226" i="48"/>
  <c r="DB230" i="48"/>
  <c r="DB234" i="48"/>
  <c r="DB238" i="48"/>
  <c r="CZ243" i="48"/>
  <c r="CZ244" i="48"/>
  <c r="CZ245" i="48"/>
  <c r="DA246" i="48"/>
  <c r="DB248" i="48"/>
  <c r="CP249" i="48"/>
  <c r="CQ250" i="48"/>
  <c r="CF252" i="48"/>
  <c r="CH252" i="48" s="1"/>
  <c r="CQ256" i="48"/>
  <c r="CZ258" i="48"/>
  <c r="CF258" i="48"/>
  <c r="CH258" i="48" s="1"/>
  <c r="CZ260" i="48"/>
  <c r="CF260" i="48"/>
  <c r="CH260" i="48" s="1"/>
  <c r="CQ262" i="48"/>
  <c r="CQ265" i="48"/>
  <c r="CZ266" i="48"/>
  <c r="CF266" i="48"/>
  <c r="CH266" i="48" s="1"/>
  <c r="CR269" i="48"/>
  <c r="CQ275" i="48"/>
  <c r="CQ282" i="48"/>
  <c r="CP282" i="48"/>
  <c r="CF284" i="48"/>
  <c r="CZ284" i="48"/>
  <c r="CP300" i="48"/>
  <c r="CQ300" i="48"/>
  <c r="DA244" i="48"/>
  <c r="CB245" i="48"/>
  <c r="DA245" i="48" s="1"/>
  <c r="CP248" i="48"/>
  <c r="CQ249" i="48"/>
  <c r="CQ253" i="48"/>
  <c r="CF257" i="48"/>
  <c r="CH257" i="48" s="1"/>
  <c r="DA259" i="48"/>
  <c r="CF261" i="48"/>
  <c r="CH261" i="48" s="1"/>
  <c r="DA269" i="48"/>
  <c r="DB269" i="48"/>
  <c r="CP270" i="48"/>
  <c r="CG271" i="48"/>
  <c r="CQ271" i="48"/>
  <c r="CZ272" i="48"/>
  <c r="CF272" i="48"/>
  <c r="CH272" i="48" s="1"/>
  <c r="CP280" i="48"/>
  <c r="CH285" i="48"/>
  <c r="CQ289" i="48"/>
  <c r="CP289" i="48"/>
  <c r="CG251" i="48"/>
  <c r="CH251" i="48" s="1"/>
  <c r="DA265" i="48"/>
  <c r="CZ265" i="48"/>
  <c r="DB265" i="48"/>
  <c r="CQ272" i="48"/>
  <c r="CP272" i="48"/>
  <c r="CQ286" i="48"/>
  <c r="CP286" i="48"/>
  <c r="CQ297" i="48"/>
  <c r="CP297" i="48"/>
  <c r="CB241" i="48"/>
  <c r="DA241" i="48" s="1"/>
  <c r="CP243" i="48"/>
  <c r="CP244" i="48"/>
  <c r="DA249" i="48"/>
  <c r="CP252" i="48"/>
  <c r="DA253" i="48"/>
  <c r="DB253" i="48"/>
  <c r="CP258" i="48"/>
  <c r="CE259" i="48"/>
  <c r="DB259" i="48" s="1"/>
  <c r="CZ261" i="48"/>
  <c r="CB270" i="48"/>
  <c r="DA270" i="48" s="1"/>
  <c r="CF271" i="48"/>
  <c r="CB271" i="48"/>
  <c r="DA271" i="48" s="1"/>
  <c r="CZ275" i="48"/>
  <c r="CG277" i="48"/>
  <c r="CH277" i="48" s="1"/>
  <c r="CH289" i="48"/>
  <c r="CE244" i="48"/>
  <c r="DB244" i="48" s="1"/>
  <c r="CQ244" i="48"/>
  <c r="CQ252" i="48"/>
  <c r="CZ254" i="48"/>
  <c r="CF254" i="48"/>
  <c r="CH254" i="48" s="1"/>
  <c r="CQ258" i="48"/>
  <c r="CH259" i="48"/>
  <c r="CE270" i="48"/>
  <c r="DB270" i="48" s="1"/>
  <c r="CQ273" i="48"/>
  <c r="CQ274" i="48"/>
  <c r="CP274" i="48"/>
  <c r="CP277" i="48"/>
  <c r="CG286" i="48"/>
  <c r="CH286" i="48" s="1"/>
  <c r="CZ286" i="48"/>
  <c r="CP299" i="48"/>
  <c r="CQ299" i="48"/>
  <c r="CZ268" i="48"/>
  <c r="CF268" i="48"/>
  <c r="CH268" i="48" s="1"/>
  <c r="CH269" i="48"/>
  <c r="CZ279" i="48"/>
  <c r="CF290" i="48"/>
  <c r="CZ290" i="48"/>
  <c r="CP295" i="48"/>
  <c r="CQ295" i="48"/>
  <c r="CZ264" i="48"/>
  <c r="CF264" i="48"/>
  <c r="CH264" i="48" s="1"/>
  <c r="CQ268" i="48"/>
  <c r="DA273" i="48"/>
  <c r="CZ273" i="48"/>
  <c r="DB273" i="48"/>
  <c r="CF276" i="48"/>
  <c r="CH276" i="48" s="1"/>
  <c r="CP287" i="48"/>
  <c r="CQ287" i="48"/>
  <c r="CQ293" i="48"/>
  <c r="CP293" i="48"/>
  <c r="CF301" i="48"/>
  <c r="CH301" i="48" s="1"/>
  <c r="DB281" i="48"/>
  <c r="CZ292" i="48"/>
  <c r="CP292" i="48"/>
  <c r="CP305" i="48"/>
  <c r="CQ305" i="48"/>
  <c r="DB277" i="48"/>
  <c r="CP279" i="48"/>
  <c r="CR282" i="48"/>
  <c r="DB287" i="48"/>
  <c r="CQ292" i="48"/>
  <c r="DB293" i="48"/>
  <c r="CB299" i="48"/>
  <c r="DA299" i="48" s="1"/>
  <c r="CP301" i="48"/>
  <c r="CQ301" i="48"/>
  <c r="CZ305" i="48"/>
  <c r="CG305" i="48"/>
  <c r="CH305" i="48" s="1"/>
  <c r="CQ307" i="48"/>
  <c r="CP307" i="48"/>
  <c r="CP314" i="48"/>
  <c r="CQ314" i="48"/>
  <c r="CQ279" i="48"/>
  <c r="CF281" i="48"/>
  <c r="CH281" i="48" s="1"/>
  <c r="CR298" i="48"/>
  <c r="DB299" i="48"/>
  <c r="CB275" i="48"/>
  <c r="DA275" i="48" s="1"/>
  <c r="CB283" i="48"/>
  <c r="DA283" i="48" s="1"/>
  <c r="CB289" i="48"/>
  <c r="DA289" i="48" s="1"/>
  <c r="CB295" i="48"/>
  <c r="DA295" i="48" s="1"/>
  <c r="CB297" i="48"/>
  <c r="DA297" i="48" s="1"/>
  <c r="CQ302" i="48"/>
  <c r="CP302" i="48"/>
  <c r="DB271" i="48"/>
  <c r="CF274" i="48"/>
  <c r="CH274" i="48" s="1"/>
  <c r="DB275" i="48"/>
  <c r="CZ282" i="48"/>
  <c r="CZ288" i="48"/>
  <c r="CZ294" i="48"/>
  <c r="CR296" i="48"/>
  <c r="DB297" i="48"/>
  <c r="CZ297" i="48"/>
  <c r="DB283" i="48"/>
  <c r="CR284" i="48"/>
  <c r="DB289" i="48"/>
  <c r="CR290" i="48"/>
  <c r="DB295" i="48"/>
  <c r="CZ295" i="48"/>
  <c r="CF296" i="48"/>
  <c r="CH296" i="48" s="1"/>
  <c r="CF302" i="48"/>
  <c r="CZ302" i="48"/>
  <c r="CB309" i="48"/>
  <c r="DA309" i="48" s="1"/>
  <c r="CF309" i="48"/>
  <c r="CF280" i="48"/>
  <c r="DA281" i="48"/>
  <c r="CG284" i="48"/>
  <c r="CQ285" i="48"/>
  <c r="CP285" i="48"/>
  <c r="DA287" i="48"/>
  <c r="CG290" i="48"/>
  <c r="CP291" i="48"/>
  <c r="CQ291" i="48"/>
  <c r="DA293" i="48"/>
  <c r="CZ296" i="48"/>
  <c r="CZ298" i="48"/>
  <c r="DB301" i="48"/>
  <c r="CZ301" i="48"/>
  <c r="CF306" i="48"/>
  <c r="CH306" i="48" s="1"/>
  <c r="CZ306" i="48"/>
  <c r="CZ277" i="48"/>
  <c r="CZ278" i="48"/>
  <c r="CG280" i="48"/>
  <c r="CP284" i="48"/>
  <c r="CP290" i="48"/>
  <c r="CB302" i="48"/>
  <c r="DA302" i="48" s="1"/>
  <c r="CG302" i="48"/>
  <c r="CP304" i="48"/>
  <c r="CQ306" i="48"/>
  <c r="CP306" i="48"/>
  <c r="DA277" i="48"/>
  <c r="DA278" i="48"/>
  <c r="CZ280" i="48"/>
  <c r="DB285" i="48"/>
  <c r="DB291" i="48"/>
  <c r="DB303" i="48"/>
  <c r="CQ311" i="48"/>
  <c r="CG318" i="48"/>
  <c r="CH318" i="48" s="1"/>
  <c r="CQ326" i="48"/>
  <c r="CP326" i="48"/>
  <c r="CF303" i="48"/>
  <c r="CH303" i="48" s="1"/>
  <c r="CB308" i="48"/>
  <c r="DA308" i="48" s="1"/>
  <c r="CR316" i="48"/>
  <c r="CP318" i="48"/>
  <c r="CP323" i="48"/>
  <c r="CQ323" i="48"/>
  <c r="CR324" i="48"/>
  <c r="CG337" i="48"/>
  <c r="CP313" i="48"/>
  <c r="CP322" i="48"/>
  <c r="CP325" i="48"/>
  <c r="CQ325" i="48"/>
  <c r="CG332" i="48"/>
  <c r="CH332" i="48" s="1"/>
  <c r="CZ332" i="48"/>
  <c r="CR304" i="48"/>
  <c r="DB308" i="48"/>
  <c r="CQ313" i="48"/>
  <c r="CQ316" i="48"/>
  <c r="CP316" i="48"/>
  <c r="CP317" i="48"/>
  <c r="CQ317" i="48"/>
  <c r="CB319" i="48"/>
  <c r="DA319" i="48" s="1"/>
  <c r="DB319" i="48"/>
  <c r="CZ319" i="48"/>
  <c r="CF320" i="48"/>
  <c r="CH320" i="48" s="1"/>
  <c r="CR327" i="48"/>
  <c r="CP328" i="48"/>
  <c r="CQ328" i="48"/>
  <c r="CG330" i="48"/>
  <c r="CH330" i="48" s="1"/>
  <c r="CP332" i="48"/>
  <c r="CB335" i="48"/>
  <c r="DA335" i="48" s="1"/>
  <c r="CP335" i="48"/>
  <c r="CQ335" i="48"/>
  <c r="CP315" i="48"/>
  <c r="CQ315" i="48"/>
  <c r="DB317" i="48"/>
  <c r="CP321" i="48"/>
  <c r="CQ321" i="48"/>
  <c r="CF322" i="48"/>
  <c r="CZ322" i="48"/>
  <c r="CB343" i="48"/>
  <c r="DA343" i="48" s="1"/>
  <c r="CF343" i="48"/>
  <c r="CH343" i="48" s="1"/>
  <c r="CF300" i="48"/>
  <c r="CH300" i="48" s="1"/>
  <c r="CR300" i="48"/>
  <c r="CZ304" i="48"/>
  <c r="CG315" i="48"/>
  <c r="CH315" i="48" s="1"/>
  <c r="CF316" i="48"/>
  <c r="CZ316" i="48"/>
  <c r="CZ317" i="48"/>
  <c r="CG317" i="48"/>
  <c r="CB323" i="48"/>
  <c r="DA323" i="48" s="1"/>
  <c r="CP327" i="48"/>
  <c r="CZ303" i="48"/>
  <c r="CG309" i="48"/>
  <c r="DB315" i="48"/>
  <c r="CG316" i="48"/>
  <c r="DB321" i="48"/>
  <c r="CF325" i="48"/>
  <c r="CG327" i="48"/>
  <c r="CP344" i="48"/>
  <c r="CQ344" i="48"/>
  <c r="CB322" i="48"/>
  <c r="DA322" i="48" s="1"/>
  <c r="CG322" i="48"/>
  <c r="CG325" i="48"/>
  <c r="CR326" i="48"/>
  <c r="CH319" i="48"/>
  <c r="CF334" i="48"/>
  <c r="CH334" i="48" s="1"/>
  <c r="CZ334" i="48"/>
  <c r="CP337" i="48"/>
  <c r="CQ337" i="48"/>
  <c r="CZ308" i="48"/>
  <c r="CQ330" i="48"/>
  <c r="CB337" i="48"/>
  <c r="DA337" i="48" s="1"/>
  <c r="CF337" i="48"/>
  <c r="CZ337" i="48"/>
  <c r="CQ348" i="48"/>
  <c r="CP348" i="48"/>
  <c r="CQ357" i="48"/>
  <c r="CP357" i="48"/>
  <c r="CZ309" i="48"/>
  <c r="CH323" i="48"/>
  <c r="CB331" i="48"/>
  <c r="DA331" i="48" s="1"/>
  <c r="CF331" i="48"/>
  <c r="CH331" i="48" s="1"/>
  <c r="DB305" i="48"/>
  <c r="CP312" i="48"/>
  <c r="CF312" i="48"/>
  <c r="CZ312" i="48"/>
  <c r="CP319" i="48"/>
  <c r="CQ319" i="48"/>
  <c r="CF326" i="48"/>
  <c r="CZ326" i="48"/>
  <c r="DB333" i="48"/>
  <c r="CZ333" i="48"/>
  <c r="CG342" i="48"/>
  <c r="CH342" i="48" s="1"/>
  <c r="DB313" i="48"/>
  <c r="DA313" i="48"/>
  <c r="CF314" i="48"/>
  <c r="CH314" i="48" s="1"/>
  <c r="CB317" i="48"/>
  <c r="DA317" i="48" s="1"/>
  <c r="DB323" i="48"/>
  <c r="CZ323" i="48"/>
  <c r="DB327" i="48"/>
  <c r="DA327" i="48"/>
  <c r="CP333" i="48"/>
  <c r="CQ333" i="48"/>
  <c r="CQ346" i="48"/>
  <c r="CP346" i="48"/>
  <c r="CQ356" i="48"/>
  <c r="CP356" i="48"/>
  <c r="CQ360" i="48"/>
  <c r="CG349" i="48"/>
  <c r="CH349" i="48" s="1"/>
  <c r="CP352" i="48"/>
  <c r="CQ352" i="48"/>
  <c r="DB357" i="48"/>
  <c r="DA357" i="48"/>
  <c r="CZ357" i="48"/>
  <c r="CG326" i="48"/>
  <c r="DB335" i="48"/>
  <c r="CZ335" i="48"/>
  <c r="CF336" i="48"/>
  <c r="CH336" i="48" s="1"/>
  <c r="CZ336" i="48"/>
  <c r="CZ342" i="48"/>
  <c r="CZ313" i="48"/>
  <c r="CF317" i="48"/>
  <c r="CQ329" i="48"/>
  <c r="CG333" i="48"/>
  <c r="CH333" i="48" s="1"/>
  <c r="CP334" i="48"/>
  <c r="CP336" i="48"/>
  <c r="CG340" i="48"/>
  <c r="CH340" i="48" s="1"/>
  <c r="CZ340" i="48"/>
  <c r="CQ341" i="48"/>
  <c r="CP341" i="48"/>
  <c r="CQ350" i="48"/>
  <c r="CP350" i="48"/>
  <c r="CR313" i="48"/>
  <c r="CQ336" i="48"/>
  <c r="CP338" i="48"/>
  <c r="CQ338" i="48"/>
  <c r="CQ349" i="48"/>
  <c r="CP349" i="48"/>
  <c r="CR349" i="48"/>
  <c r="CQ353" i="48"/>
  <c r="CP353" i="48"/>
  <c r="CF344" i="48"/>
  <c r="CZ344" i="48"/>
  <c r="CG358" i="48"/>
  <c r="CP347" i="48"/>
  <c r="CQ347" i="48"/>
  <c r="CF310" i="48"/>
  <c r="CZ310" i="48"/>
  <c r="CG312" i="48"/>
  <c r="CR314" i="48"/>
  <c r="CF324" i="48"/>
  <c r="CH324" i="48" s="1"/>
  <c r="CZ324" i="48"/>
  <c r="CF328" i="48"/>
  <c r="CH328" i="48" s="1"/>
  <c r="CZ328" i="48"/>
  <c r="DB329" i="48"/>
  <c r="CR330" i="48"/>
  <c r="DB331" i="48"/>
  <c r="CF338" i="48"/>
  <c r="CH338" i="48" s="1"/>
  <c r="CZ338" i="48"/>
  <c r="CQ342" i="48"/>
  <c r="CP342" i="48"/>
  <c r="CP343" i="48"/>
  <c r="CQ343" i="48"/>
  <c r="CR344" i="48"/>
  <c r="CB353" i="48"/>
  <c r="DA353" i="48" s="1"/>
  <c r="DB353" i="48"/>
  <c r="CZ353" i="48"/>
  <c r="CP364" i="48"/>
  <c r="CQ364" i="48"/>
  <c r="CF358" i="48"/>
  <c r="CH358" i="48" s="1"/>
  <c r="CZ358" i="48"/>
  <c r="CF364" i="48"/>
  <c r="CH364" i="48" s="1"/>
  <c r="CZ364" i="48"/>
  <c r="CQ368" i="48"/>
  <c r="CP368" i="48"/>
  <c r="DA341" i="48"/>
  <c r="CQ345" i="48"/>
  <c r="CP345" i="48"/>
  <c r="CG350" i="48"/>
  <c r="CH350" i="48" s="1"/>
  <c r="CF360" i="48"/>
  <c r="CH360" i="48" s="1"/>
  <c r="CZ360" i="48"/>
  <c r="CP362" i="48"/>
  <c r="CQ362" i="48"/>
  <c r="CG348" i="48"/>
  <c r="CH348" i="48" s="1"/>
  <c r="CQ359" i="48"/>
  <c r="CP359" i="48"/>
  <c r="CF362" i="48"/>
  <c r="CH362" i="48" s="1"/>
  <c r="CZ362" i="48"/>
  <c r="DB343" i="48"/>
  <c r="CG344" i="48"/>
  <c r="CZ345" i="48"/>
  <c r="DA347" i="48"/>
  <c r="CZ348" i="48"/>
  <c r="CH353" i="48"/>
  <c r="CQ355" i="48"/>
  <c r="CP355" i="48"/>
  <c r="CQ367" i="48"/>
  <c r="CP367" i="48"/>
  <c r="DB311" i="48"/>
  <c r="CR318" i="48"/>
  <c r="DA329" i="48"/>
  <c r="CP340" i="48"/>
  <c r="DB345" i="48"/>
  <c r="CG356" i="48"/>
  <c r="CH356" i="48" s="1"/>
  <c r="CE358" i="48"/>
  <c r="DB358" i="48" s="1"/>
  <c r="DB359" i="48"/>
  <c r="CQ361" i="48"/>
  <c r="CP361" i="48"/>
  <c r="DA361" i="48"/>
  <c r="CQ351" i="48"/>
  <c r="CP351" i="48"/>
  <c r="CQ354" i="48"/>
  <c r="DB367" i="48"/>
  <c r="CZ367" i="48"/>
  <c r="DA367" i="48"/>
  <c r="CR342" i="48"/>
  <c r="CF352" i="48"/>
  <c r="CH352" i="48" s="1"/>
  <c r="CZ352" i="48"/>
  <c r="CG354" i="48"/>
  <c r="CH354" i="48" s="1"/>
  <c r="CP354" i="48"/>
  <c r="CF363" i="48"/>
  <c r="CH363" i="48" s="1"/>
  <c r="DB351" i="48"/>
  <c r="CQ358" i="48"/>
  <c r="CR358" i="48"/>
  <c r="CP358" i="48"/>
  <c r="DB325" i="48"/>
  <c r="CR332" i="48"/>
  <c r="CZ370" i="48"/>
  <c r="CQ375" i="48"/>
  <c r="CP375" i="48"/>
  <c r="CQ366" i="48"/>
  <c r="CP366" i="48"/>
  <c r="CH388" i="48"/>
  <c r="CQ365" i="48"/>
  <c r="CP365" i="48"/>
  <c r="CR366" i="48"/>
  <c r="DB371" i="48"/>
  <c r="DA371" i="48"/>
  <c r="CZ371" i="48"/>
  <c r="CZ375" i="48"/>
  <c r="CG375" i="48"/>
  <c r="CF377" i="48"/>
  <c r="CH377" i="48" s="1"/>
  <c r="CZ377" i="48"/>
  <c r="DB339" i="48"/>
  <c r="CZ341" i="48"/>
  <c r="CF346" i="48"/>
  <c r="CH346" i="48" s="1"/>
  <c r="DB349" i="48"/>
  <c r="DB355" i="48"/>
  <c r="CB365" i="48"/>
  <c r="DA365" i="48" s="1"/>
  <c r="CR320" i="48"/>
  <c r="CZ325" i="48"/>
  <c r="DB337" i="48"/>
  <c r="CZ366" i="48"/>
  <c r="CR368" i="48"/>
  <c r="CQ374" i="48"/>
  <c r="CP374" i="48"/>
  <c r="CP384" i="48"/>
  <c r="CQ384" i="48"/>
  <c r="DB361" i="48"/>
  <c r="CR362" i="48"/>
  <c r="CQ363" i="48"/>
  <c r="CP363" i="48"/>
  <c r="CQ370" i="48"/>
  <c r="CP370" i="48"/>
  <c r="DB378" i="48"/>
  <c r="DA378" i="48"/>
  <c r="CZ378" i="48"/>
  <c r="CP380" i="48"/>
  <c r="CQ380" i="48"/>
  <c r="CP387" i="48"/>
  <c r="CQ387" i="48"/>
  <c r="DB341" i="48"/>
  <c r="DB347" i="48"/>
  <c r="DB363" i="48"/>
  <c r="CR369" i="48"/>
  <c r="CQ369" i="48"/>
  <c r="CP369" i="48"/>
  <c r="DB380" i="48"/>
  <c r="CZ385" i="48"/>
  <c r="DB386" i="48"/>
  <c r="CB388" i="48"/>
  <c r="DA388" i="48" s="1"/>
  <c r="CH397" i="48"/>
  <c r="DA403" i="48"/>
  <c r="CZ403" i="48"/>
  <c r="CP407" i="48"/>
  <c r="CQ407" i="48"/>
  <c r="DB365" i="48"/>
  <c r="DB369" i="48"/>
  <c r="CQ373" i="48"/>
  <c r="CB374" i="48"/>
  <c r="DA374" i="48" s="1"/>
  <c r="CZ376" i="48"/>
  <c r="CR377" i="48"/>
  <c r="CP385" i="48"/>
  <c r="DA389" i="48"/>
  <c r="CG390" i="48"/>
  <c r="CB400" i="48"/>
  <c r="DA400" i="48" s="1"/>
  <c r="CG403" i="48"/>
  <c r="CP414" i="48"/>
  <c r="CQ414" i="48"/>
  <c r="CQ419" i="48"/>
  <c r="CP419" i="48"/>
  <c r="CF379" i="48"/>
  <c r="CF381" i="48"/>
  <c r="CH381" i="48" s="1"/>
  <c r="CZ384" i="48"/>
  <c r="CQ385" i="48"/>
  <c r="CQ399" i="48"/>
  <c r="CP399" i="48"/>
  <c r="CG382" i="48"/>
  <c r="CH382" i="48" s="1"/>
  <c r="CP402" i="48"/>
  <c r="CP376" i="48"/>
  <c r="CE385" i="48"/>
  <c r="DB385" i="48" s="1"/>
  <c r="CB387" i="48"/>
  <c r="DA387" i="48" s="1"/>
  <c r="DA390" i="48"/>
  <c r="CZ398" i="48"/>
  <c r="CG402" i="48"/>
  <c r="CH402" i="48" s="1"/>
  <c r="CE403" i="48"/>
  <c r="DB403" i="48" s="1"/>
  <c r="DB415" i="48"/>
  <c r="CF383" i="48"/>
  <c r="CH383" i="48" s="1"/>
  <c r="CZ386" i="48"/>
  <c r="CF389" i="48"/>
  <c r="CH389" i="48" s="1"/>
  <c r="CR397" i="48"/>
  <c r="DB399" i="48"/>
  <c r="CG406" i="48"/>
  <c r="CH406" i="48" s="1"/>
  <c r="DA406" i="48"/>
  <c r="CP409" i="48"/>
  <c r="DB439" i="48"/>
  <c r="DA439" i="48"/>
  <c r="CZ439" i="48"/>
  <c r="CP391" i="48"/>
  <c r="CP392" i="48"/>
  <c r="CQ393" i="48"/>
  <c r="CG396" i="48"/>
  <c r="CH396" i="48" s="1"/>
  <c r="CP397" i="48"/>
  <c r="DA398" i="48"/>
  <c r="CF403" i="48"/>
  <c r="CQ411" i="48"/>
  <c r="CP371" i="48"/>
  <c r="DB376" i="48"/>
  <c r="CP378" i="48"/>
  <c r="CP379" i="48"/>
  <c r="CZ380" i="48"/>
  <c r="CZ383" i="48"/>
  <c r="CF390" i="48"/>
  <c r="CH390" i="48" s="1"/>
  <c r="CB391" i="48"/>
  <c r="DA391" i="48" s="1"/>
  <c r="CQ391" i="48"/>
  <c r="CB392" i="48"/>
  <c r="DA392" i="48" s="1"/>
  <c r="CQ392" i="48"/>
  <c r="CF393" i="48"/>
  <c r="CH393" i="48" s="1"/>
  <c r="CZ393" i="48"/>
  <c r="CQ394" i="48"/>
  <c r="CQ397" i="48"/>
  <c r="CG409" i="48"/>
  <c r="CH409" i="48" s="1"/>
  <c r="CB411" i="48"/>
  <c r="DA411" i="48" s="1"/>
  <c r="CF411" i="48"/>
  <c r="CP415" i="48"/>
  <c r="CQ415" i="48"/>
  <c r="CH417" i="48"/>
  <c r="CQ371" i="48"/>
  <c r="CR373" i="48"/>
  <c r="CQ378" i="48"/>
  <c r="CQ379" i="48"/>
  <c r="DA380" i="48"/>
  <c r="CE387" i="48"/>
  <c r="DB387" i="48" s="1"/>
  <c r="DB393" i="48"/>
  <c r="DB396" i="48"/>
  <c r="DA396" i="48"/>
  <c r="CB397" i="48"/>
  <c r="DA397" i="48" s="1"/>
  <c r="CZ399" i="48"/>
  <c r="DB401" i="48"/>
  <c r="DA401" i="48"/>
  <c r="CZ404" i="48"/>
  <c r="CF404" i="48"/>
  <c r="CH404" i="48" s="1"/>
  <c r="CP405" i="48"/>
  <c r="CQ405" i="48"/>
  <c r="CF405" i="48"/>
  <c r="CH405" i="48" s="1"/>
  <c r="CZ405" i="48"/>
  <c r="CE406" i="48"/>
  <c r="DB406" i="48" s="1"/>
  <c r="CG411" i="48"/>
  <c r="DA427" i="48"/>
  <c r="CF375" i="48"/>
  <c r="CH375" i="48" s="1"/>
  <c r="DB384" i="48"/>
  <c r="CR385" i="48"/>
  <c r="CB386" i="48"/>
  <c r="DA386" i="48" s="1"/>
  <c r="CZ390" i="48"/>
  <c r="CE392" i="48"/>
  <c r="DB392" i="48" s="1"/>
  <c r="CZ401" i="48"/>
  <c r="CP404" i="48"/>
  <c r="CE411" i="48"/>
  <c r="DB411" i="48" s="1"/>
  <c r="CZ412" i="48"/>
  <c r="CQ416" i="48"/>
  <c r="CP416" i="48"/>
  <c r="CF418" i="48"/>
  <c r="CQ420" i="48"/>
  <c r="CP420" i="48"/>
  <c r="CQ388" i="48"/>
  <c r="CF410" i="48"/>
  <c r="CH410" i="48" s="1"/>
  <c r="DB412" i="48"/>
  <c r="DA412" i="48"/>
  <c r="CP382" i="48"/>
  <c r="CH384" i="48"/>
  <c r="CZ387" i="48"/>
  <c r="CP388" i="48"/>
  <c r="CZ389" i="48"/>
  <c r="CH391" i="48"/>
  <c r="CH392" i="48"/>
  <c r="CZ400" i="48"/>
  <c r="CF400" i="48"/>
  <c r="CH400" i="48" s="1"/>
  <c r="CR401" i="48"/>
  <c r="DA410" i="48"/>
  <c r="CZ410" i="48"/>
  <c r="CE388" i="48"/>
  <c r="DB388" i="48" s="1"/>
  <c r="CE394" i="48"/>
  <c r="DB394" i="48" s="1"/>
  <c r="CB399" i="48"/>
  <c r="DA399" i="48" s="1"/>
  <c r="CZ413" i="48"/>
  <c r="CB415" i="48"/>
  <c r="DA415" i="48" s="1"/>
  <c r="CF416" i="48"/>
  <c r="CH416" i="48" s="1"/>
  <c r="DA418" i="48"/>
  <c r="CE420" i="48"/>
  <c r="DB420" i="48" s="1"/>
  <c r="CF421" i="48"/>
  <c r="CH421" i="48" s="1"/>
  <c r="CP424" i="48"/>
  <c r="CF427" i="48"/>
  <c r="CG428" i="48"/>
  <c r="CH428" i="48" s="1"/>
  <c r="CF430" i="48"/>
  <c r="CZ430" i="48"/>
  <c r="CQ432" i="48"/>
  <c r="CP432" i="48"/>
  <c r="DB435" i="48"/>
  <c r="DA435" i="48"/>
  <c r="CR444" i="48"/>
  <c r="CQ444" i="48"/>
  <c r="CQ401" i="48"/>
  <c r="CP403" i="48"/>
  <c r="DB423" i="48"/>
  <c r="DA423" i="48"/>
  <c r="CG424" i="48"/>
  <c r="CG427" i="48"/>
  <c r="CG430" i="48"/>
  <c r="CB393" i="48"/>
  <c r="DA393" i="48" s="1"/>
  <c r="CB405" i="48"/>
  <c r="DA405" i="48" s="1"/>
  <c r="CB407" i="48"/>
  <c r="CF412" i="48"/>
  <c r="CH412" i="48" s="1"/>
  <c r="CZ416" i="48"/>
  <c r="CQ417" i="48"/>
  <c r="CF420" i="48"/>
  <c r="CH420" i="48" s="1"/>
  <c r="CP421" i="48"/>
  <c r="CR422" i="48"/>
  <c r="CR428" i="48"/>
  <c r="CP430" i="48"/>
  <c r="CG431" i="48"/>
  <c r="CH431" i="48" s="1"/>
  <c r="CZ424" i="48"/>
  <c r="DB424" i="48"/>
  <c r="CH429" i="48"/>
  <c r="CP436" i="48"/>
  <c r="DB405" i="48"/>
  <c r="DB413" i="48"/>
  <c r="DA421" i="48"/>
  <c r="CZ421" i="48"/>
  <c r="CF422" i="48"/>
  <c r="CZ422" i="48"/>
  <c r="CQ436" i="48"/>
  <c r="CH399" i="48"/>
  <c r="CR400" i="48"/>
  <c r="CZ406" i="48"/>
  <c r="DA407" i="48"/>
  <c r="CZ408" i="48"/>
  <c r="CF408" i="48"/>
  <c r="CH408" i="48" s="1"/>
  <c r="DB409" i="48"/>
  <c r="DA409" i="48"/>
  <c r="CR420" i="48"/>
  <c r="CE421" i="48"/>
  <c r="DB421" i="48" s="1"/>
  <c r="CP422" i="48"/>
  <c r="CB425" i="48"/>
  <c r="DA425" i="48" s="1"/>
  <c r="CQ428" i="48"/>
  <c r="CZ428" i="48"/>
  <c r="CZ429" i="48"/>
  <c r="CQ443" i="48"/>
  <c r="CP443" i="48"/>
  <c r="CG453" i="48"/>
  <c r="CB453" i="48"/>
  <c r="DA453" i="48" s="1"/>
  <c r="CQ422" i="48"/>
  <c r="CQ426" i="48"/>
  <c r="CZ436" i="48"/>
  <c r="CG436" i="48"/>
  <c r="CZ388" i="48"/>
  <c r="CZ391" i="48"/>
  <c r="CZ394" i="48"/>
  <c r="CZ397" i="48"/>
  <c r="CQ398" i="48"/>
  <c r="CQ400" i="48"/>
  <c r="CF407" i="48"/>
  <c r="CH407" i="48" s="1"/>
  <c r="CE419" i="48"/>
  <c r="DB419" i="48" s="1"/>
  <c r="CZ419" i="48"/>
  <c r="CZ420" i="48"/>
  <c r="CF424" i="48"/>
  <c r="CZ426" i="48"/>
  <c r="CF426" i="48"/>
  <c r="CP427" i="48"/>
  <c r="DB422" i="48"/>
  <c r="DA424" i="48"/>
  <c r="CG426" i="48"/>
  <c r="DB431" i="48"/>
  <c r="DA431" i="48"/>
  <c r="CZ431" i="48"/>
  <c r="DA395" i="48"/>
  <c r="CP401" i="48"/>
  <c r="CE402" i="48"/>
  <c r="DB402" i="48" s="1"/>
  <c r="CE404" i="48"/>
  <c r="DB404" i="48" s="1"/>
  <c r="CP410" i="48"/>
  <c r="DA414" i="48"/>
  <c r="CZ417" i="48"/>
  <c r="CB418" i="48"/>
  <c r="CR424" i="48"/>
  <c r="CB426" i="48"/>
  <c r="CZ427" i="48"/>
  <c r="DB427" i="48"/>
  <c r="DA428" i="48"/>
  <c r="CR421" i="48"/>
  <c r="CZ432" i="48"/>
  <c r="CZ438" i="48"/>
  <c r="CF438" i="48"/>
  <c r="CZ443" i="48"/>
  <c r="CZ415" i="48"/>
  <c r="CB422" i="48"/>
  <c r="DA422" i="48" s="1"/>
  <c r="CE425" i="48"/>
  <c r="DB425" i="48" s="1"/>
  <c r="CH435" i="48"/>
  <c r="CF437" i="48"/>
  <c r="CH437" i="48" s="1"/>
  <c r="CP438" i="48"/>
  <c r="CG438" i="48"/>
  <c r="CG440" i="48"/>
  <c r="CZ454" i="48"/>
  <c r="CP465" i="48"/>
  <c r="CQ465" i="48"/>
  <c r="CF448" i="48"/>
  <c r="CZ448" i="48"/>
  <c r="CZ457" i="48"/>
  <c r="CG457" i="48"/>
  <c r="CE433" i="48"/>
  <c r="DB433" i="48" s="1"/>
  <c r="CZ442" i="48"/>
  <c r="CF442" i="48"/>
  <c r="CH442" i="48" s="1"/>
  <c r="CG448" i="48"/>
  <c r="CP450" i="48"/>
  <c r="CH441" i="48"/>
  <c r="CR442" i="48"/>
  <c r="CP442" i="48"/>
  <c r="CQ454" i="48"/>
  <c r="CP454" i="48"/>
  <c r="CP462" i="48"/>
  <c r="CQ462" i="48"/>
  <c r="CF436" i="48"/>
  <c r="CF458" i="48"/>
  <c r="CZ458" i="48"/>
  <c r="CE417" i="48"/>
  <c r="DB417" i="48" s="1"/>
  <c r="CP429" i="48"/>
  <c r="CQ431" i="48"/>
  <c r="CP431" i="48"/>
  <c r="CQ435" i="48"/>
  <c r="CP435" i="48"/>
  <c r="CZ435" i="48"/>
  <c r="CE437" i="48"/>
  <c r="DB437" i="48" s="1"/>
  <c r="CP440" i="48"/>
  <c r="CH446" i="48"/>
  <c r="CG452" i="48"/>
  <c r="CB441" i="48"/>
  <c r="DA441" i="48" s="1"/>
  <c r="CZ447" i="48"/>
  <c r="CP469" i="48"/>
  <c r="CQ469" i="48"/>
  <c r="CF440" i="48"/>
  <c r="CB447" i="48"/>
  <c r="DA447" i="48" s="1"/>
  <c r="CF447" i="48"/>
  <c r="DB449" i="48"/>
  <c r="CZ449" i="48"/>
  <c r="CF459" i="48"/>
  <c r="CH459" i="48" s="1"/>
  <c r="CQ490" i="48"/>
  <c r="CP490" i="48"/>
  <c r="DB426" i="48"/>
  <c r="DA426" i="48"/>
  <c r="CH433" i="48"/>
  <c r="CZ434" i="48"/>
  <c r="CF434" i="48"/>
  <c r="CQ439" i="48"/>
  <c r="CP439" i="48"/>
  <c r="CP445" i="48"/>
  <c r="CG447" i="48"/>
  <c r="CP449" i="48"/>
  <c r="CQ449" i="48"/>
  <c r="DB456" i="48"/>
  <c r="DA456" i="48"/>
  <c r="CB430" i="48"/>
  <c r="DA430" i="48" s="1"/>
  <c r="CH432" i="48"/>
  <c r="CP434" i="48"/>
  <c r="CG434" i="48"/>
  <c r="CR443" i="48"/>
  <c r="CF449" i="48"/>
  <c r="CH449" i="48" s="1"/>
  <c r="CB449" i="48"/>
  <c r="DA449" i="48" s="1"/>
  <c r="CH450" i="48"/>
  <c r="CP451" i="48"/>
  <c r="CQ451" i="48"/>
  <c r="CP466" i="48"/>
  <c r="CQ466" i="48"/>
  <c r="CP479" i="48"/>
  <c r="CQ479" i="48"/>
  <c r="CR497" i="48"/>
  <c r="CQ497" i="48"/>
  <c r="CP497" i="48"/>
  <c r="CR433" i="48"/>
  <c r="DA434" i="48"/>
  <c r="CR437" i="48"/>
  <c r="DA438" i="48"/>
  <c r="DA442" i="48"/>
  <c r="CG455" i="48"/>
  <c r="CP464" i="48"/>
  <c r="CQ464" i="48"/>
  <c r="DB430" i="48"/>
  <c r="DB434" i="48"/>
  <c r="DB438" i="48"/>
  <c r="DB442" i="48"/>
  <c r="CB444" i="48"/>
  <c r="DA444" i="48" s="1"/>
  <c r="CF452" i="48"/>
  <c r="CZ452" i="48"/>
  <c r="CP472" i="48"/>
  <c r="CF454" i="48"/>
  <c r="CP470" i="48"/>
  <c r="CQ470" i="48"/>
  <c r="CP475" i="48"/>
  <c r="CQ475" i="48"/>
  <c r="CG466" i="48"/>
  <c r="CP468" i="48"/>
  <c r="CP474" i="48"/>
  <c r="CQ474" i="48"/>
  <c r="CG479" i="48"/>
  <c r="DB445" i="48"/>
  <c r="CG451" i="48"/>
  <c r="CH451" i="48" s="1"/>
  <c r="DA452" i="48"/>
  <c r="CG456" i="48"/>
  <c r="CH456" i="48" s="1"/>
  <c r="CZ467" i="48"/>
  <c r="CQ467" i="48"/>
  <c r="CQ468" i="48"/>
  <c r="CF445" i="48"/>
  <c r="CH445" i="48" s="1"/>
  <c r="CB448" i="48"/>
  <c r="DA448" i="48" s="1"/>
  <c r="CZ456" i="48"/>
  <c r="CQ456" i="48"/>
  <c r="DB466" i="48"/>
  <c r="CZ466" i="48"/>
  <c r="CF468" i="48"/>
  <c r="CB468" i="48"/>
  <c r="DA468" i="48" s="1"/>
  <c r="CP477" i="48"/>
  <c r="CF455" i="48"/>
  <c r="CH455" i="48" s="1"/>
  <c r="DB453" i="48"/>
  <c r="CG458" i="48"/>
  <c r="CG464" i="48"/>
  <c r="CG473" i="48"/>
  <c r="CZ473" i="48"/>
  <c r="CP447" i="48"/>
  <c r="DB458" i="48"/>
  <c r="CG468" i="48"/>
  <c r="CF471" i="48"/>
  <c r="CE471" i="48"/>
  <c r="DB471" i="48" s="1"/>
  <c r="CZ445" i="48"/>
  <c r="CE447" i="48"/>
  <c r="DB447" i="48" s="1"/>
  <c r="CQ447" i="48"/>
  <c r="DA450" i="48"/>
  <c r="CF453" i="48"/>
  <c r="CH453" i="48" s="1"/>
  <c r="CP461" i="48"/>
  <c r="CQ461" i="48"/>
  <c r="CF461" i="48"/>
  <c r="CH461" i="48" s="1"/>
  <c r="CZ461" i="48"/>
  <c r="CG465" i="48"/>
  <c r="CH465" i="48" s="1"/>
  <c r="DA454" i="48"/>
  <c r="CR475" i="48"/>
  <c r="CG476" i="48"/>
  <c r="CH476" i="48" s="1"/>
  <c r="CG478" i="48"/>
  <c r="CP485" i="48"/>
  <c r="CQ485" i="48"/>
  <c r="CE492" i="48"/>
  <c r="DB492" i="48" s="1"/>
  <c r="CG492" i="48"/>
  <c r="CP493" i="48"/>
  <c r="CP495" i="48"/>
  <c r="CQ495" i="48"/>
  <c r="CF464" i="48"/>
  <c r="CH464" i="48" s="1"/>
  <c r="CB464" i="48"/>
  <c r="DA464" i="48" s="1"/>
  <c r="CR466" i="48"/>
  <c r="CR470" i="48"/>
  <c r="CR473" i="48"/>
  <c r="CZ495" i="48"/>
  <c r="CG495" i="48"/>
  <c r="CP484" i="48"/>
  <c r="CP487" i="48"/>
  <c r="CQ487" i="48"/>
  <c r="DB462" i="48"/>
  <c r="CZ462" i="48"/>
  <c r="CG463" i="48"/>
  <c r="CH463" i="48" s="1"/>
  <c r="CR469" i="48"/>
  <c r="CR471" i="48"/>
  <c r="CG477" i="48"/>
  <c r="CH477" i="48" s="1"/>
  <c r="CR481" i="48"/>
  <c r="CZ482" i="48"/>
  <c r="CG482" i="48"/>
  <c r="CH482" i="48" s="1"/>
  <c r="DB470" i="48"/>
  <c r="CZ470" i="48"/>
  <c r="CG471" i="48"/>
  <c r="CQ476" i="48"/>
  <c r="CG480" i="48"/>
  <c r="CH480" i="48" s="1"/>
  <c r="CP480" i="48"/>
  <c r="CH481" i="48"/>
  <c r="CP482" i="48"/>
  <c r="CP483" i="48"/>
  <c r="CG489" i="48"/>
  <c r="CH489" i="48" s="1"/>
  <c r="CZ494" i="48"/>
  <c r="CG494" i="48"/>
  <c r="CH494" i="48" s="1"/>
  <c r="CB484" i="48"/>
  <c r="DA484" i="48" s="1"/>
  <c r="CG484" i="48"/>
  <c r="CH484" i="48" s="1"/>
  <c r="CZ489" i="48"/>
  <c r="CR493" i="48"/>
  <c r="CP486" i="48"/>
  <c r="CQ486" i="48"/>
  <c r="CZ486" i="48"/>
  <c r="CG486" i="48"/>
  <c r="CH486" i="48" s="1"/>
  <c r="CZ453" i="48"/>
  <c r="CF457" i="48"/>
  <c r="CP458" i="48"/>
  <c r="CR472" i="48"/>
  <c r="CR485" i="48"/>
  <c r="CP491" i="48"/>
  <c r="CQ491" i="48"/>
  <c r="CR491" i="48"/>
  <c r="CQ493" i="48"/>
  <c r="CH497" i="48"/>
  <c r="CR467" i="48"/>
  <c r="DB474" i="48"/>
  <c r="CQ498" i="48"/>
  <c r="CP498" i="48"/>
  <c r="CZ498" i="48"/>
  <c r="CG498" i="48"/>
  <c r="CH498" i="48" s="1"/>
  <c r="DB482" i="48"/>
  <c r="CP488" i="48"/>
  <c r="CP489" i="48"/>
  <c r="CQ489" i="48"/>
  <c r="CQ494" i="48"/>
  <c r="CP494" i="48"/>
  <c r="CR484" i="48"/>
  <c r="CP499" i="48"/>
  <c r="CQ499" i="48"/>
  <c r="CQ501" i="48"/>
  <c r="CP501" i="48"/>
  <c r="CG501" i="48"/>
  <c r="CZ459" i="48"/>
  <c r="CR474" i="48"/>
  <c r="CR477" i="48"/>
  <c r="CH493" i="48"/>
  <c r="CG500" i="48"/>
  <c r="CH500" i="48" s="1"/>
  <c r="CE500" i="48"/>
  <c r="DB500" i="48" s="1"/>
  <c r="CZ502" i="48"/>
  <c r="CG502" i="48"/>
  <c r="CH502" i="48" s="1"/>
  <c r="CG496" i="48"/>
  <c r="CH496" i="48" s="1"/>
  <c r="CE496" i="48"/>
  <c r="DB496" i="48" s="1"/>
  <c r="CR488" i="48"/>
  <c r="CR489" i="48"/>
  <c r="CP492" i="48"/>
  <c r="CQ503" i="48"/>
  <c r="CE503" i="48"/>
  <c r="DB503" i="48" s="1"/>
  <c r="CP496" i="48"/>
  <c r="CP500" i="48"/>
  <c r="CG503" i="48"/>
  <c r="CH503" i="48" s="1"/>
  <c r="CP502" i="48"/>
  <c r="CQ502" i="48"/>
  <c r="F38" i="47"/>
  <c r="F39" i="47"/>
  <c r="F40" i="47"/>
  <c r="F41" i="47"/>
  <c r="F42" i="47"/>
  <c r="F43" i="47"/>
  <c r="F44" i="47"/>
  <c r="F37" i="47"/>
  <c r="CV15" i="48" l="1"/>
  <c r="DB11" i="48"/>
  <c r="CP7" i="48"/>
  <c r="DA16" i="48"/>
  <c r="CU11" i="48"/>
  <c r="DB9" i="48"/>
  <c r="CW15" i="48"/>
  <c r="CZ13" i="48"/>
  <c r="CV16" i="48"/>
  <c r="DA13" i="48"/>
  <c r="CX16" i="48"/>
  <c r="CZ11" i="48"/>
  <c r="CZ8" i="48"/>
  <c r="DA7" i="48"/>
  <c r="DB14" i="48"/>
  <c r="CH5" i="48"/>
  <c r="CH13" i="48"/>
  <c r="DH2" i="48"/>
  <c r="J23" i="13" s="1"/>
  <c r="CV11" i="48"/>
  <c r="CU8" i="48"/>
  <c r="CY8" i="48"/>
  <c r="CT8" i="48"/>
  <c r="CX8" i="48"/>
  <c r="CV8" i="48"/>
  <c r="CT9" i="48"/>
  <c r="CW9" i="48"/>
  <c r="CU9" i="48"/>
  <c r="CV9" i="48"/>
  <c r="CX9" i="48"/>
  <c r="CP15" i="48"/>
  <c r="CU10" i="48"/>
  <c r="CV10" i="48"/>
  <c r="CX10" i="48"/>
  <c r="CT10" i="48"/>
  <c r="CY10" i="48"/>
  <c r="CW10" i="48"/>
  <c r="CW11" i="48"/>
  <c r="CX11" i="48"/>
  <c r="CT11" i="48"/>
  <c r="CR15" i="48"/>
  <c r="CW16" i="48"/>
  <c r="CV12" i="48"/>
  <c r="CT12" i="48"/>
  <c r="CU12" i="48"/>
  <c r="CY12" i="48"/>
  <c r="DA12" i="48"/>
  <c r="CT16" i="48"/>
  <c r="CY15" i="48"/>
  <c r="CT13" i="48"/>
  <c r="CX13" i="48"/>
  <c r="CW13" i="48"/>
  <c r="CV13" i="48"/>
  <c r="CU13" i="48"/>
  <c r="CU16" i="48"/>
  <c r="CX14" i="48"/>
  <c r="CU14" i="48"/>
  <c r="CV14" i="48"/>
  <c r="CT15" i="48"/>
  <c r="CX15" i="48"/>
  <c r="CX12" i="48"/>
  <c r="CR7" i="48"/>
  <c r="CH12" i="48"/>
  <c r="CH8" i="48"/>
  <c r="CR5" i="48"/>
  <c r="CY5" i="48"/>
  <c r="CT5" i="48"/>
  <c r="CX5" i="48"/>
  <c r="CW5" i="48"/>
  <c r="CV5" i="48"/>
  <c r="CU5" i="48"/>
  <c r="CT6" i="48"/>
  <c r="CU6" i="48"/>
  <c r="CV6" i="48"/>
  <c r="CX6" i="48"/>
  <c r="CY6" i="48"/>
  <c r="DB5" i="48"/>
  <c r="CZ5" i="48"/>
  <c r="CW7" i="48"/>
  <c r="A21" i="13" s="1"/>
  <c r="CV7" i="48"/>
  <c r="CX7" i="48"/>
  <c r="CT7" i="48"/>
  <c r="CY7" i="48"/>
  <c r="DA5" i="48"/>
  <c r="CV4" i="48"/>
  <c r="CY4" i="48"/>
  <c r="CW4" i="48"/>
  <c r="B21" i="7"/>
  <c r="E21" i="7"/>
  <c r="G21" i="7"/>
  <c r="C21" i="7"/>
  <c r="CT4" i="48"/>
  <c r="CU4" i="48"/>
  <c r="D21" i="7"/>
  <c r="A21" i="7"/>
  <c r="F21" i="7"/>
  <c r="H21" i="7"/>
  <c r="CU7" i="48"/>
  <c r="H21" i="13"/>
  <c r="B21" i="13"/>
  <c r="D21" i="13"/>
  <c r="CH454" i="48"/>
  <c r="CH443" i="48"/>
  <c r="CH110" i="48"/>
  <c r="CH466" i="48"/>
  <c r="CH473" i="48"/>
  <c r="CH327" i="48"/>
  <c r="CH197" i="48"/>
  <c r="CH160" i="48"/>
  <c r="CH329" i="48"/>
  <c r="CH422" i="48"/>
  <c r="CH262" i="48"/>
  <c r="CH178" i="48"/>
  <c r="CH39" i="48"/>
  <c r="CH460" i="48"/>
  <c r="CH109" i="48"/>
  <c r="CH47" i="48"/>
  <c r="CH495" i="48"/>
  <c r="CH479" i="48"/>
  <c r="CH418" i="48"/>
  <c r="CH187" i="48"/>
  <c r="CH15" i="48"/>
  <c r="CH7" i="48"/>
  <c r="CH380" i="48"/>
  <c r="CH83" i="48"/>
  <c r="CH308" i="48"/>
  <c r="CH501" i="48"/>
  <c r="CH148" i="48"/>
  <c r="CH84" i="48"/>
  <c r="CH369" i="48"/>
  <c r="CH185" i="48"/>
  <c r="CH478" i="48"/>
  <c r="CH379" i="48"/>
  <c r="CH310" i="48"/>
  <c r="CH200" i="48"/>
  <c r="CH111" i="48"/>
  <c r="CH6" i="48"/>
  <c r="CH415" i="48"/>
  <c r="CH93" i="48"/>
  <c r="BV4" i="48"/>
  <c r="DG2" i="48" s="1"/>
  <c r="J22" i="13" s="1"/>
  <c r="CH351" i="48"/>
  <c r="CH292" i="48"/>
  <c r="CH290" i="48"/>
  <c r="CH394" i="48"/>
  <c r="CH118" i="48"/>
  <c r="CH347" i="48"/>
  <c r="CH365" i="48"/>
  <c r="CH236" i="48"/>
  <c r="CH243" i="48"/>
  <c r="CH46" i="48"/>
  <c r="CH447" i="48"/>
  <c r="CH284" i="48"/>
  <c r="CH345" i="48"/>
  <c r="CH298" i="48"/>
  <c r="CH279" i="48"/>
  <c r="CH440" i="48"/>
  <c r="CH317" i="48"/>
  <c r="CH193" i="48"/>
  <c r="CH128" i="48"/>
  <c r="CH267" i="48"/>
  <c r="CH344" i="48"/>
  <c r="CH485" i="48"/>
  <c r="CH166" i="48"/>
  <c r="CH116" i="48"/>
  <c r="CH309" i="48"/>
  <c r="CH472" i="48"/>
  <c r="CH376" i="48"/>
  <c r="CH386" i="48"/>
  <c r="CH475" i="48"/>
  <c r="CH452" i="48"/>
  <c r="CH434" i="48"/>
  <c r="CH426" i="48"/>
  <c r="CH413" i="48"/>
  <c r="CH499" i="48"/>
  <c r="CH107" i="48"/>
  <c r="CH370" i="48"/>
  <c r="CH129" i="48"/>
  <c r="CH436" i="48"/>
  <c r="CH341" i="48"/>
  <c r="CH297" i="48"/>
  <c r="CH468" i="48"/>
  <c r="CH88" i="48"/>
  <c r="CH208" i="48"/>
  <c r="CH121" i="48"/>
  <c r="DK2" i="48"/>
  <c r="CH457" i="48"/>
  <c r="CH427" i="48"/>
  <c r="CH173" i="48"/>
  <c r="CH424" i="48"/>
  <c r="CH325" i="48"/>
  <c r="DJ2" i="48"/>
  <c r="DA4" i="48"/>
  <c r="CH316" i="48"/>
  <c r="CH227" i="48"/>
  <c r="CH76" i="48"/>
  <c r="CH411" i="48"/>
  <c r="CH312" i="48"/>
  <c r="DI2" i="48"/>
  <c r="CH18" i="48"/>
  <c r="CH302" i="48"/>
  <c r="CH207" i="48"/>
  <c r="CH175" i="48"/>
  <c r="CH471" i="48"/>
  <c r="CH448" i="48"/>
  <c r="CH337" i="48"/>
  <c r="CH271" i="48"/>
  <c r="CH242" i="48"/>
  <c r="CH177" i="48"/>
  <c r="CH458" i="48"/>
  <c r="CH438" i="48"/>
  <c r="CH403" i="48"/>
  <c r="CH280" i="48"/>
  <c r="CH64" i="48"/>
  <c r="CH201" i="48"/>
  <c r="CH326" i="48"/>
  <c r="CH217" i="48"/>
  <c r="CH165" i="48"/>
  <c r="CH430" i="48"/>
  <c r="CH322" i="48"/>
  <c r="CH211" i="48"/>
  <c r="DB17" i="44"/>
  <c r="DB18" i="44"/>
  <c r="DB19" i="44"/>
  <c r="DB20" i="44"/>
  <c r="DB21" i="44"/>
  <c r="DB22" i="44"/>
  <c r="DB23" i="44"/>
  <c r="DB24" i="44"/>
  <c r="DB25" i="44"/>
  <c r="DB26" i="44"/>
  <c r="DB27" i="44"/>
  <c r="DB28" i="44"/>
  <c r="DB29" i="44"/>
  <c r="DB30" i="44"/>
  <c r="DB31" i="44"/>
  <c r="DB32" i="44"/>
  <c r="DB33" i="44"/>
  <c r="DB34" i="44"/>
  <c r="DB35" i="44"/>
  <c r="DB36" i="44"/>
  <c r="DB37" i="44"/>
  <c r="DB38" i="44"/>
  <c r="DB39" i="44"/>
  <c r="DB40" i="44"/>
  <c r="DB41" i="44"/>
  <c r="DB42" i="44"/>
  <c r="DB43" i="44"/>
  <c r="DB44" i="44"/>
  <c r="DB45" i="44"/>
  <c r="DB46" i="44"/>
  <c r="DB47" i="44"/>
  <c r="DB48" i="44"/>
  <c r="DB49" i="44"/>
  <c r="DB50" i="44"/>
  <c r="DB51" i="44"/>
  <c r="DB52" i="44"/>
  <c r="DB53" i="44"/>
  <c r="DB54" i="44"/>
  <c r="DB55" i="44"/>
  <c r="DB56" i="44"/>
  <c r="DB57" i="44"/>
  <c r="DB58" i="44"/>
  <c r="DB59" i="44"/>
  <c r="DB60" i="44"/>
  <c r="DB61" i="44"/>
  <c r="DB62" i="44"/>
  <c r="DB63" i="44"/>
  <c r="DB64" i="44"/>
  <c r="DB65" i="44"/>
  <c r="DB66" i="44"/>
  <c r="DB67" i="44"/>
  <c r="DB68" i="44"/>
  <c r="DB69" i="44"/>
  <c r="DB70" i="44"/>
  <c r="DB71" i="44"/>
  <c r="DB72" i="44"/>
  <c r="DB73" i="44"/>
  <c r="DB74" i="44"/>
  <c r="DB75" i="44"/>
  <c r="DB76" i="44"/>
  <c r="DB77" i="44"/>
  <c r="DB78" i="44"/>
  <c r="DB79" i="44"/>
  <c r="DB80" i="44"/>
  <c r="DB81" i="44"/>
  <c r="DB82" i="44"/>
  <c r="DB83" i="44"/>
  <c r="DB84" i="44"/>
  <c r="DB85" i="44"/>
  <c r="DB86" i="44"/>
  <c r="DB87" i="44"/>
  <c r="DB88" i="44"/>
  <c r="DB89" i="44"/>
  <c r="DB90" i="44"/>
  <c r="DB91" i="44"/>
  <c r="DB92" i="44"/>
  <c r="DB93" i="44"/>
  <c r="DB94" i="44"/>
  <c r="DB95" i="44"/>
  <c r="DB96" i="44"/>
  <c r="DB97" i="44"/>
  <c r="DB98" i="44"/>
  <c r="DB99" i="44"/>
  <c r="DB100" i="44"/>
  <c r="DB101" i="44"/>
  <c r="DB102" i="44"/>
  <c r="DB103" i="44"/>
  <c r="DB104" i="44"/>
  <c r="DB105" i="44"/>
  <c r="DB106" i="44"/>
  <c r="DB107" i="44"/>
  <c r="DB108" i="44"/>
  <c r="DB109" i="44"/>
  <c r="DB110" i="44"/>
  <c r="DB111" i="44"/>
  <c r="DB112" i="44"/>
  <c r="DB113" i="44"/>
  <c r="DB114" i="44"/>
  <c r="DB115" i="44"/>
  <c r="DB116" i="44"/>
  <c r="DB117" i="44"/>
  <c r="DB118" i="44"/>
  <c r="DB119" i="44"/>
  <c r="DB120" i="44"/>
  <c r="DB121" i="44"/>
  <c r="DB122" i="44"/>
  <c r="DB123" i="44"/>
  <c r="DB124" i="44"/>
  <c r="DB125" i="44"/>
  <c r="DB126" i="44"/>
  <c r="DB127" i="44"/>
  <c r="DB128" i="44"/>
  <c r="DB129" i="44"/>
  <c r="DB130" i="44"/>
  <c r="DB131" i="44"/>
  <c r="DB132" i="44"/>
  <c r="DB133" i="44"/>
  <c r="DB134" i="44"/>
  <c r="DB135" i="44"/>
  <c r="DB136" i="44"/>
  <c r="DB137" i="44"/>
  <c r="DB138" i="44"/>
  <c r="DB139" i="44"/>
  <c r="DB140" i="44"/>
  <c r="DB141" i="44"/>
  <c r="DB142" i="44"/>
  <c r="DB143" i="44"/>
  <c r="DB144" i="44"/>
  <c r="DB145" i="44"/>
  <c r="DB146" i="44"/>
  <c r="DB147" i="44"/>
  <c r="DB148" i="44"/>
  <c r="DB149" i="44"/>
  <c r="DB150" i="44"/>
  <c r="DB151" i="44"/>
  <c r="DB152" i="44"/>
  <c r="DB153" i="44"/>
  <c r="DB154" i="44"/>
  <c r="DB155" i="44"/>
  <c r="DB156" i="44"/>
  <c r="DB157" i="44"/>
  <c r="DB158" i="44"/>
  <c r="DB159" i="44"/>
  <c r="DB160" i="44"/>
  <c r="DB161" i="44"/>
  <c r="DB162" i="44"/>
  <c r="DB163" i="44"/>
  <c r="DB164" i="44"/>
  <c r="DB165" i="44"/>
  <c r="DB166" i="44"/>
  <c r="DB167" i="44"/>
  <c r="DB168" i="44"/>
  <c r="DB169" i="44"/>
  <c r="DB170" i="44"/>
  <c r="DB171" i="44"/>
  <c r="DB172" i="44"/>
  <c r="DB173" i="44"/>
  <c r="DB174" i="44"/>
  <c r="DB175" i="44"/>
  <c r="DB176" i="44"/>
  <c r="DB177" i="44"/>
  <c r="DB178" i="44"/>
  <c r="DB179" i="44"/>
  <c r="DB180" i="44"/>
  <c r="DB181" i="44"/>
  <c r="DB182" i="44"/>
  <c r="DB183" i="44"/>
  <c r="DB184" i="44"/>
  <c r="DB185" i="44"/>
  <c r="DB186" i="44"/>
  <c r="DB187" i="44"/>
  <c r="DB188" i="44"/>
  <c r="DB189" i="44"/>
  <c r="DB190" i="44"/>
  <c r="DB191" i="44"/>
  <c r="DB192" i="44"/>
  <c r="DB193" i="44"/>
  <c r="DB194" i="44"/>
  <c r="DB195" i="44"/>
  <c r="DB196" i="44"/>
  <c r="DB197" i="44"/>
  <c r="DB198" i="44"/>
  <c r="DB199" i="44"/>
  <c r="DB200" i="44"/>
  <c r="DB201" i="44"/>
  <c r="DB202" i="44"/>
  <c r="DB203" i="44"/>
  <c r="DB204" i="44"/>
  <c r="DB205" i="44"/>
  <c r="DB206" i="44"/>
  <c r="DB207" i="44"/>
  <c r="DB208" i="44"/>
  <c r="DB209" i="44"/>
  <c r="DB210" i="44"/>
  <c r="DB211" i="44"/>
  <c r="DB212" i="44"/>
  <c r="DB213" i="44"/>
  <c r="DB214" i="44"/>
  <c r="DB215" i="44"/>
  <c r="DB216" i="44"/>
  <c r="DB217" i="44"/>
  <c r="DB218" i="44"/>
  <c r="DB219" i="44"/>
  <c r="DB220" i="44"/>
  <c r="DB221" i="44"/>
  <c r="DB222" i="44"/>
  <c r="DB223" i="44"/>
  <c r="DB224" i="44"/>
  <c r="DB225" i="44"/>
  <c r="DB226" i="44"/>
  <c r="DB227" i="44"/>
  <c r="DB228" i="44"/>
  <c r="DB229" i="44"/>
  <c r="DB230" i="44"/>
  <c r="DB231" i="44"/>
  <c r="DB232" i="44"/>
  <c r="DB233" i="44"/>
  <c r="DB234" i="44"/>
  <c r="DB235" i="44"/>
  <c r="DB236" i="44"/>
  <c r="DB237" i="44"/>
  <c r="DB238" i="44"/>
  <c r="DB239" i="44"/>
  <c r="DB240" i="44"/>
  <c r="DB241" i="44"/>
  <c r="DB242" i="44"/>
  <c r="DB243" i="44"/>
  <c r="DB244" i="44"/>
  <c r="DB245" i="44"/>
  <c r="DB246" i="44"/>
  <c r="DB247" i="44"/>
  <c r="DB248" i="44"/>
  <c r="DB249" i="44"/>
  <c r="DB250" i="44"/>
  <c r="DB251" i="44"/>
  <c r="DB252" i="44"/>
  <c r="DB253" i="44"/>
  <c r="DB254" i="44"/>
  <c r="DB255" i="44"/>
  <c r="DB256" i="44"/>
  <c r="DB257" i="44"/>
  <c r="DB258" i="44"/>
  <c r="DB259" i="44"/>
  <c r="DB260" i="44"/>
  <c r="DB261" i="44"/>
  <c r="DB262" i="44"/>
  <c r="DB263" i="44"/>
  <c r="DB264" i="44"/>
  <c r="DB265" i="44"/>
  <c r="DB266" i="44"/>
  <c r="DB267" i="44"/>
  <c r="DB268" i="44"/>
  <c r="DB269" i="44"/>
  <c r="DB270" i="44"/>
  <c r="DB271" i="44"/>
  <c r="DB272" i="44"/>
  <c r="DB273" i="44"/>
  <c r="DB274" i="44"/>
  <c r="DB275" i="44"/>
  <c r="DB276" i="44"/>
  <c r="DB277" i="44"/>
  <c r="DB278" i="44"/>
  <c r="DB279" i="44"/>
  <c r="DB280" i="44"/>
  <c r="DB281" i="44"/>
  <c r="DB282" i="44"/>
  <c r="DB283" i="44"/>
  <c r="DB284" i="44"/>
  <c r="DB285" i="44"/>
  <c r="DB286" i="44"/>
  <c r="DB287" i="44"/>
  <c r="DB288" i="44"/>
  <c r="DB289" i="44"/>
  <c r="DB290" i="44"/>
  <c r="DB291" i="44"/>
  <c r="DB292" i="44"/>
  <c r="DB293" i="44"/>
  <c r="DB294" i="44"/>
  <c r="DB295" i="44"/>
  <c r="DB296" i="44"/>
  <c r="DB297" i="44"/>
  <c r="DB298" i="44"/>
  <c r="DB299" i="44"/>
  <c r="DB300" i="44"/>
  <c r="DB301" i="44"/>
  <c r="DB302" i="44"/>
  <c r="DB303" i="44"/>
  <c r="DB304" i="44"/>
  <c r="DB305" i="44"/>
  <c r="DB306" i="44"/>
  <c r="DB307" i="44"/>
  <c r="DB308" i="44"/>
  <c r="DB309" i="44"/>
  <c r="DB310" i="44"/>
  <c r="DB311" i="44"/>
  <c r="DB312" i="44"/>
  <c r="DB313" i="44"/>
  <c r="DB314" i="44"/>
  <c r="DB315" i="44"/>
  <c r="DB316" i="44"/>
  <c r="DB317" i="44"/>
  <c r="DB318" i="44"/>
  <c r="DB319" i="44"/>
  <c r="DB320" i="44"/>
  <c r="DB321" i="44"/>
  <c r="DB322" i="44"/>
  <c r="DB323" i="44"/>
  <c r="DB324" i="44"/>
  <c r="DB325" i="44"/>
  <c r="DB326" i="44"/>
  <c r="DB327" i="44"/>
  <c r="DB328" i="44"/>
  <c r="DB329" i="44"/>
  <c r="DB330" i="44"/>
  <c r="DB331" i="44"/>
  <c r="DB332" i="44"/>
  <c r="DB333" i="44"/>
  <c r="DB334" i="44"/>
  <c r="DB335" i="44"/>
  <c r="DB336" i="44"/>
  <c r="DB337" i="44"/>
  <c r="DB338" i="44"/>
  <c r="DB339" i="44"/>
  <c r="DB340" i="44"/>
  <c r="DB341" i="44"/>
  <c r="DB342" i="44"/>
  <c r="DB343" i="44"/>
  <c r="DB344" i="44"/>
  <c r="DB345" i="44"/>
  <c r="DB346" i="44"/>
  <c r="DB347" i="44"/>
  <c r="DB348" i="44"/>
  <c r="DB349" i="44"/>
  <c r="DB350" i="44"/>
  <c r="DB351" i="44"/>
  <c r="DB352" i="44"/>
  <c r="DB353" i="44"/>
  <c r="DB354" i="44"/>
  <c r="DB355" i="44"/>
  <c r="DB356" i="44"/>
  <c r="DB357" i="44"/>
  <c r="DB358" i="44"/>
  <c r="DB359" i="44"/>
  <c r="DB360" i="44"/>
  <c r="DB361" i="44"/>
  <c r="DB362" i="44"/>
  <c r="DB363" i="44"/>
  <c r="DB364" i="44"/>
  <c r="DB365" i="44"/>
  <c r="DB366" i="44"/>
  <c r="DB367" i="44"/>
  <c r="DB368" i="44"/>
  <c r="DB369" i="44"/>
  <c r="DB370" i="44"/>
  <c r="DB371" i="44"/>
  <c r="DB372" i="44"/>
  <c r="DB373" i="44"/>
  <c r="DB374" i="44"/>
  <c r="DB375" i="44"/>
  <c r="DB376" i="44"/>
  <c r="DB377" i="44"/>
  <c r="DB378" i="44"/>
  <c r="DB379" i="44"/>
  <c r="DB380" i="44"/>
  <c r="DB381" i="44"/>
  <c r="DB382" i="44"/>
  <c r="DB383" i="44"/>
  <c r="DB384" i="44"/>
  <c r="DB385" i="44"/>
  <c r="DB386" i="44"/>
  <c r="DB387" i="44"/>
  <c r="DB388" i="44"/>
  <c r="DB389" i="44"/>
  <c r="DB390" i="44"/>
  <c r="DB391" i="44"/>
  <c r="DB392" i="44"/>
  <c r="DB393" i="44"/>
  <c r="DB394" i="44"/>
  <c r="DB395" i="44"/>
  <c r="DB396" i="44"/>
  <c r="DB397" i="44"/>
  <c r="DB398" i="44"/>
  <c r="DB399" i="44"/>
  <c r="DB400" i="44"/>
  <c r="DB401" i="44"/>
  <c r="DB402" i="44"/>
  <c r="DB403" i="44"/>
  <c r="DB404" i="44"/>
  <c r="DB405" i="44"/>
  <c r="DB406" i="44"/>
  <c r="DB407" i="44"/>
  <c r="DB408" i="44"/>
  <c r="DB409" i="44"/>
  <c r="DB410" i="44"/>
  <c r="DB411" i="44"/>
  <c r="DB412" i="44"/>
  <c r="DB413" i="44"/>
  <c r="DB414" i="44"/>
  <c r="DB415" i="44"/>
  <c r="DB416" i="44"/>
  <c r="DB417" i="44"/>
  <c r="DB418" i="44"/>
  <c r="DB419" i="44"/>
  <c r="DB420" i="44"/>
  <c r="DB421" i="44"/>
  <c r="DB422" i="44"/>
  <c r="DB423" i="44"/>
  <c r="DB424" i="44"/>
  <c r="DB425" i="44"/>
  <c r="DB426" i="44"/>
  <c r="DB427" i="44"/>
  <c r="DB428" i="44"/>
  <c r="DB429" i="44"/>
  <c r="DB430" i="44"/>
  <c r="DB431" i="44"/>
  <c r="DB432" i="44"/>
  <c r="DB433" i="44"/>
  <c r="DB434" i="44"/>
  <c r="DB435" i="44"/>
  <c r="DB436" i="44"/>
  <c r="DB437" i="44"/>
  <c r="DB438" i="44"/>
  <c r="DB439" i="44"/>
  <c r="DB440" i="44"/>
  <c r="DB441" i="44"/>
  <c r="DB442" i="44"/>
  <c r="DB443" i="44"/>
  <c r="DB444" i="44"/>
  <c r="DB445" i="44"/>
  <c r="DB446" i="44"/>
  <c r="DB447" i="44"/>
  <c r="DB448" i="44"/>
  <c r="DB449" i="44"/>
  <c r="DB450" i="44"/>
  <c r="DB451" i="44"/>
  <c r="DB452" i="44"/>
  <c r="DB453" i="44"/>
  <c r="DB454" i="44"/>
  <c r="DB455" i="44"/>
  <c r="DB456" i="44"/>
  <c r="DB457" i="44"/>
  <c r="DB458" i="44"/>
  <c r="DB459" i="44"/>
  <c r="DB460" i="44"/>
  <c r="DB461" i="44"/>
  <c r="DB462" i="44"/>
  <c r="DB463" i="44"/>
  <c r="DB464" i="44"/>
  <c r="DB465" i="44"/>
  <c r="DB466" i="44"/>
  <c r="DB467" i="44"/>
  <c r="DB468" i="44"/>
  <c r="DB469" i="44"/>
  <c r="DB470" i="44"/>
  <c r="DB471" i="44"/>
  <c r="DB472" i="44"/>
  <c r="DB473" i="44"/>
  <c r="DB474" i="44"/>
  <c r="DB475" i="44"/>
  <c r="DB476" i="44"/>
  <c r="DB477" i="44"/>
  <c r="DB478" i="44"/>
  <c r="DB479" i="44"/>
  <c r="DB480" i="44"/>
  <c r="DB481" i="44"/>
  <c r="DB482" i="44"/>
  <c r="DB483" i="44"/>
  <c r="DB484" i="44"/>
  <c r="DB485" i="44"/>
  <c r="DB486" i="44"/>
  <c r="DB487" i="44"/>
  <c r="DB488" i="44"/>
  <c r="DB489" i="44"/>
  <c r="DB490" i="44"/>
  <c r="DB491" i="44"/>
  <c r="DB492" i="44"/>
  <c r="DB493" i="44"/>
  <c r="DB494" i="44"/>
  <c r="DB495" i="44"/>
  <c r="DB496" i="44"/>
  <c r="DB497" i="44"/>
  <c r="DB498" i="44"/>
  <c r="DB499" i="44"/>
  <c r="DB500" i="44"/>
  <c r="DB501" i="44"/>
  <c r="DB502" i="44"/>
  <c r="DB503" i="44"/>
  <c r="F21" i="13" l="1"/>
  <c r="G21" i="13"/>
  <c r="CX4" i="48"/>
  <c r="H22" i="13" s="1"/>
  <c r="C21" i="13"/>
  <c r="E21" i="13"/>
  <c r="A22" i="13"/>
  <c r="E22" i="13"/>
  <c r="F22" i="13"/>
  <c r="G22" i="13"/>
  <c r="B22" i="13"/>
  <c r="F19" i="13"/>
  <c r="G19" i="13"/>
  <c r="A19" i="13"/>
  <c r="D19" i="13"/>
  <c r="C19" i="13"/>
  <c r="H19" i="13"/>
  <c r="E19" i="13"/>
  <c r="B19" i="13"/>
  <c r="G23" i="13"/>
  <c r="A23" i="13"/>
  <c r="C23" i="13"/>
  <c r="B23" i="13"/>
  <c r="H23" i="13"/>
  <c r="F23" i="13"/>
  <c r="D23" i="13"/>
  <c r="E23" i="13"/>
  <c r="H18" i="13"/>
  <c r="D18" i="13"/>
  <c r="F18" i="13"/>
  <c r="A18" i="13"/>
  <c r="B18" i="13"/>
  <c r="G18" i="13"/>
  <c r="E18" i="13"/>
  <c r="C18" i="13"/>
  <c r="A20" i="13"/>
  <c r="B20" i="13"/>
  <c r="D20" i="13"/>
  <c r="G20" i="13"/>
  <c r="F20" i="13"/>
  <c r="C20" i="13"/>
  <c r="H20" i="13"/>
  <c r="E20" i="13"/>
  <c r="I21" i="13"/>
  <c r="K21" i="13" s="1"/>
  <c r="I21" i="7"/>
  <c r="L10" i="46"/>
  <c r="L11" i="46"/>
  <c r="L12" i="46"/>
  <c r="L13" i="46"/>
  <c r="L14" i="46"/>
  <c r="L15" i="46"/>
  <c r="L16" i="46"/>
  <c r="L17" i="46"/>
  <c r="L18" i="46"/>
  <c r="L19" i="46"/>
  <c r="L20" i="46"/>
  <c r="L21" i="46"/>
  <c r="L22" i="46"/>
  <c r="L23" i="46"/>
  <c r="L24" i="46"/>
  <c r="L25" i="46"/>
  <c r="L26" i="46"/>
  <c r="L27" i="46"/>
  <c r="L28" i="46"/>
  <c r="L29" i="46"/>
  <c r="L30" i="46"/>
  <c r="L31" i="46"/>
  <c r="L32" i="46"/>
  <c r="L33" i="46"/>
  <c r="L34" i="46"/>
  <c r="L35" i="46"/>
  <c r="L36" i="46"/>
  <c r="L37" i="46"/>
  <c r="L38" i="46"/>
  <c r="L39" i="46"/>
  <c r="L40" i="46"/>
  <c r="L41" i="46"/>
  <c r="L42" i="46"/>
  <c r="L43" i="46"/>
  <c r="L44" i="46"/>
  <c r="L45" i="46"/>
  <c r="L46" i="46"/>
  <c r="L47" i="46"/>
  <c r="L48" i="46"/>
  <c r="L49" i="46"/>
  <c r="L50" i="46"/>
  <c r="L51" i="46"/>
  <c r="L52" i="46"/>
  <c r="L53" i="46"/>
  <c r="L54" i="46"/>
  <c r="L55" i="46"/>
  <c r="L56" i="46"/>
  <c r="L57" i="46"/>
  <c r="L58" i="46"/>
  <c r="L59" i="46"/>
  <c r="L60" i="46"/>
  <c r="L61" i="46"/>
  <c r="L62" i="46"/>
  <c r="L63" i="46"/>
  <c r="L64" i="46"/>
  <c r="L65" i="46"/>
  <c r="L66" i="46"/>
  <c r="L67" i="46"/>
  <c r="L68" i="46"/>
  <c r="L69" i="46"/>
  <c r="L70" i="46"/>
  <c r="L71" i="46"/>
  <c r="L72" i="46"/>
  <c r="L73" i="46"/>
  <c r="L74" i="46"/>
  <c r="L75" i="46"/>
  <c r="L76" i="46"/>
  <c r="L77" i="46"/>
  <c r="L78" i="46"/>
  <c r="L79" i="46"/>
  <c r="L80" i="46"/>
  <c r="L81" i="46"/>
  <c r="L82" i="46"/>
  <c r="L83" i="46"/>
  <c r="L84" i="46"/>
  <c r="L85" i="46"/>
  <c r="L86" i="46"/>
  <c r="L87" i="46"/>
  <c r="L88" i="46"/>
  <c r="L89" i="46"/>
  <c r="L90" i="46"/>
  <c r="L91" i="46"/>
  <c r="L92" i="46"/>
  <c r="L93" i="46"/>
  <c r="L94" i="46"/>
  <c r="L95" i="46"/>
  <c r="L96" i="46"/>
  <c r="L97" i="46"/>
  <c r="L98" i="46"/>
  <c r="L99" i="46"/>
  <c r="L100" i="46"/>
  <c r="L101" i="46"/>
  <c r="L102" i="46"/>
  <c r="L103" i="46"/>
  <c r="L104" i="46"/>
  <c r="L105" i="46"/>
  <c r="L106" i="46"/>
  <c r="L107" i="46"/>
  <c r="L108" i="46"/>
  <c r="L109" i="46"/>
  <c r="L110" i="46"/>
  <c r="L111" i="46"/>
  <c r="L112" i="46"/>
  <c r="L113" i="46"/>
  <c r="L114" i="46"/>
  <c r="L115" i="46"/>
  <c r="L116" i="46"/>
  <c r="L117" i="46"/>
  <c r="L118" i="46"/>
  <c r="L119" i="46"/>
  <c r="L120" i="46"/>
  <c r="L121" i="46"/>
  <c r="L122" i="46"/>
  <c r="L123" i="46"/>
  <c r="L124" i="46"/>
  <c r="L125" i="46"/>
  <c r="L126" i="46"/>
  <c r="L127" i="46"/>
  <c r="L128" i="46"/>
  <c r="L129" i="46"/>
  <c r="L130" i="46"/>
  <c r="L131" i="46"/>
  <c r="L132" i="46"/>
  <c r="L133" i="46"/>
  <c r="L134" i="46"/>
  <c r="L135" i="46"/>
  <c r="L136" i="46"/>
  <c r="L137" i="46"/>
  <c r="L138" i="46"/>
  <c r="L139" i="46"/>
  <c r="L140" i="46"/>
  <c r="L141" i="46"/>
  <c r="L142" i="46"/>
  <c r="L143" i="46"/>
  <c r="L144" i="46"/>
  <c r="L145" i="46"/>
  <c r="L146" i="46"/>
  <c r="L147" i="46"/>
  <c r="L148" i="46"/>
  <c r="L149" i="46"/>
  <c r="L150" i="46"/>
  <c r="L151" i="46"/>
  <c r="L152" i="46"/>
  <c r="L153" i="46"/>
  <c r="L154" i="46"/>
  <c r="L155" i="46"/>
  <c r="L156" i="46"/>
  <c r="L157" i="46"/>
  <c r="L158" i="46"/>
  <c r="L159" i="46"/>
  <c r="L160" i="46"/>
  <c r="L161" i="46"/>
  <c r="L162" i="46"/>
  <c r="L163" i="46"/>
  <c r="L164" i="46"/>
  <c r="L165" i="46"/>
  <c r="L166" i="46"/>
  <c r="L167" i="46"/>
  <c r="L168" i="46"/>
  <c r="L169" i="46"/>
  <c r="L170" i="46"/>
  <c r="L171" i="46"/>
  <c r="L172" i="46"/>
  <c r="L173" i="46"/>
  <c r="L174" i="46"/>
  <c r="L175" i="46"/>
  <c r="L176" i="46"/>
  <c r="L177" i="46"/>
  <c r="L178" i="46"/>
  <c r="L179" i="46"/>
  <c r="L180" i="46"/>
  <c r="L181" i="46"/>
  <c r="L182" i="46"/>
  <c r="L183" i="46"/>
  <c r="L184" i="46"/>
  <c r="L185" i="46"/>
  <c r="L186" i="46"/>
  <c r="L187" i="46"/>
  <c r="L188" i="46"/>
  <c r="L189" i="46"/>
  <c r="L190" i="46"/>
  <c r="L191" i="46"/>
  <c r="L192" i="46"/>
  <c r="L193" i="46"/>
  <c r="L194" i="46"/>
  <c r="L195" i="46"/>
  <c r="L196" i="46"/>
  <c r="L197" i="46"/>
  <c r="L198" i="46"/>
  <c r="L199" i="46"/>
  <c r="L200" i="46"/>
  <c r="L201" i="46"/>
  <c r="L202" i="46"/>
  <c r="L203" i="46"/>
  <c r="L204" i="46"/>
  <c r="L205" i="46"/>
  <c r="L206" i="46"/>
  <c r="L207" i="46"/>
  <c r="L208" i="46"/>
  <c r="L209" i="46"/>
  <c r="L210" i="46"/>
  <c r="L211" i="46"/>
  <c r="L212" i="46"/>
  <c r="L213" i="46"/>
  <c r="L214" i="46"/>
  <c r="L215" i="46"/>
  <c r="L216" i="46"/>
  <c r="L217" i="46"/>
  <c r="L218" i="46"/>
  <c r="L219" i="46"/>
  <c r="L220" i="46"/>
  <c r="L221" i="46"/>
  <c r="L222" i="46"/>
  <c r="L223" i="46"/>
  <c r="L224" i="46"/>
  <c r="L225" i="46"/>
  <c r="L226" i="46"/>
  <c r="L227" i="46"/>
  <c r="L228" i="46"/>
  <c r="L229" i="46"/>
  <c r="L230" i="46"/>
  <c r="L231" i="46"/>
  <c r="L232" i="46"/>
  <c r="L233" i="46"/>
  <c r="L234" i="46"/>
  <c r="L235" i="46"/>
  <c r="L236" i="46"/>
  <c r="L237" i="46"/>
  <c r="L238" i="46"/>
  <c r="L239" i="46"/>
  <c r="L240" i="46"/>
  <c r="L241" i="46"/>
  <c r="L242" i="46"/>
  <c r="L243" i="46"/>
  <c r="L244" i="46"/>
  <c r="L245" i="46"/>
  <c r="L246" i="46"/>
  <c r="L247" i="46"/>
  <c r="L248" i="46"/>
  <c r="L249" i="46"/>
  <c r="L250" i="46"/>
  <c r="L251" i="46"/>
  <c r="L252" i="46"/>
  <c r="L253" i="46"/>
  <c r="L254" i="46"/>
  <c r="L255" i="46"/>
  <c r="L256" i="46"/>
  <c r="L257" i="46"/>
  <c r="L258" i="46"/>
  <c r="L259" i="46"/>
  <c r="L260" i="46"/>
  <c r="L261" i="46"/>
  <c r="L262" i="46"/>
  <c r="L263" i="46"/>
  <c r="L264" i="46"/>
  <c r="L265" i="46"/>
  <c r="L266" i="46"/>
  <c r="L267" i="46"/>
  <c r="L268" i="46"/>
  <c r="L269" i="46"/>
  <c r="L270" i="46"/>
  <c r="L271" i="46"/>
  <c r="L272" i="46"/>
  <c r="L273" i="46"/>
  <c r="L274" i="46"/>
  <c r="L275" i="46"/>
  <c r="L276" i="46"/>
  <c r="L277" i="46"/>
  <c r="L278" i="46"/>
  <c r="L279" i="46"/>
  <c r="L280" i="46"/>
  <c r="L281" i="46"/>
  <c r="L282" i="46"/>
  <c r="L283" i="46"/>
  <c r="L284" i="46"/>
  <c r="L285" i="46"/>
  <c r="L286" i="46"/>
  <c r="L287" i="46"/>
  <c r="L288" i="46"/>
  <c r="L289" i="46"/>
  <c r="L290" i="46"/>
  <c r="L291" i="46"/>
  <c r="L292" i="46"/>
  <c r="L293" i="46"/>
  <c r="L294" i="46"/>
  <c r="L295" i="46"/>
  <c r="L296" i="46"/>
  <c r="L297" i="46"/>
  <c r="L298" i="46"/>
  <c r="L299" i="46"/>
  <c r="L300" i="46"/>
  <c r="L301" i="46"/>
  <c r="L302" i="46"/>
  <c r="L303" i="46"/>
  <c r="L304" i="46"/>
  <c r="L305" i="46"/>
  <c r="L306" i="46"/>
  <c r="L307" i="46"/>
  <c r="L308" i="46"/>
  <c r="L309" i="46"/>
  <c r="L310" i="46"/>
  <c r="L311" i="46"/>
  <c r="L312" i="46"/>
  <c r="L313" i="46"/>
  <c r="L314" i="46"/>
  <c r="L315" i="46"/>
  <c r="L316" i="46"/>
  <c r="L317" i="46"/>
  <c r="L318" i="46"/>
  <c r="L319" i="46"/>
  <c r="L320" i="46"/>
  <c r="L321" i="46"/>
  <c r="L322" i="46"/>
  <c r="L323" i="46"/>
  <c r="L324" i="46"/>
  <c r="L325" i="46"/>
  <c r="L326" i="46"/>
  <c r="L327" i="46"/>
  <c r="L328" i="46"/>
  <c r="L329" i="46"/>
  <c r="L330" i="46"/>
  <c r="L331" i="46"/>
  <c r="L332" i="46"/>
  <c r="L333" i="46"/>
  <c r="L334" i="46"/>
  <c r="L335" i="46"/>
  <c r="L336" i="46"/>
  <c r="L337" i="46"/>
  <c r="L338" i="46"/>
  <c r="L339" i="46"/>
  <c r="L340" i="46"/>
  <c r="L341" i="46"/>
  <c r="L342" i="46"/>
  <c r="L343" i="46"/>
  <c r="L344" i="46"/>
  <c r="L345" i="46"/>
  <c r="L346" i="46"/>
  <c r="L347" i="46"/>
  <c r="L348" i="46"/>
  <c r="L349" i="46"/>
  <c r="L350" i="46"/>
  <c r="L351" i="46"/>
  <c r="L352" i="46"/>
  <c r="L353" i="46"/>
  <c r="L354" i="46"/>
  <c r="L355" i="46"/>
  <c r="L356" i="46"/>
  <c r="L357" i="46"/>
  <c r="L358" i="46"/>
  <c r="L359" i="46"/>
  <c r="L360" i="46"/>
  <c r="L361" i="46"/>
  <c r="L362" i="46"/>
  <c r="L363" i="46"/>
  <c r="L364" i="46"/>
  <c r="L365" i="46"/>
  <c r="L366" i="46"/>
  <c r="L367" i="46"/>
  <c r="L368" i="46"/>
  <c r="L369" i="46"/>
  <c r="L370" i="46"/>
  <c r="L371" i="46"/>
  <c r="L372" i="46"/>
  <c r="L373" i="46"/>
  <c r="L374" i="46"/>
  <c r="L375" i="46"/>
  <c r="L376" i="46"/>
  <c r="L377" i="46"/>
  <c r="L378" i="46"/>
  <c r="L379" i="46"/>
  <c r="L380" i="46"/>
  <c r="L381" i="46"/>
  <c r="L382" i="46"/>
  <c r="L383" i="46"/>
  <c r="L384" i="46"/>
  <c r="L385" i="46"/>
  <c r="L386" i="46"/>
  <c r="L387" i="46"/>
  <c r="L388" i="46"/>
  <c r="L389" i="46"/>
  <c r="L390" i="46"/>
  <c r="L391" i="46"/>
  <c r="L392" i="46"/>
  <c r="L393" i="46"/>
  <c r="L394" i="46"/>
  <c r="L395" i="46"/>
  <c r="L396" i="46"/>
  <c r="L397" i="46"/>
  <c r="L398" i="46"/>
  <c r="L399" i="46"/>
  <c r="L400" i="46"/>
  <c r="L401" i="46"/>
  <c r="L402" i="46"/>
  <c r="L403" i="46"/>
  <c r="L404" i="46"/>
  <c r="L405" i="46"/>
  <c r="L406" i="46"/>
  <c r="L407" i="46"/>
  <c r="L408" i="46"/>
  <c r="L409" i="46"/>
  <c r="L410" i="46"/>
  <c r="L411" i="46"/>
  <c r="L412" i="46"/>
  <c r="L413" i="46"/>
  <c r="L414" i="46"/>
  <c r="L415" i="46"/>
  <c r="L416" i="46"/>
  <c r="L417" i="46"/>
  <c r="L418" i="46"/>
  <c r="L419" i="46"/>
  <c r="L420" i="46"/>
  <c r="L421" i="46"/>
  <c r="L422" i="46"/>
  <c r="L423" i="46"/>
  <c r="L424" i="46"/>
  <c r="L425" i="46"/>
  <c r="L426" i="46"/>
  <c r="L427" i="46"/>
  <c r="L428" i="46"/>
  <c r="L429" i="46"/>
  <c r="L430" i="46"/>
  <c r="L431" i="46"/>
  <c r="L432" i="46"/>
  <c r="L433" i="46"/>
  <c r="L434" i="46"/>
  <c r="L435" i="46"/>
  <c r="L436" i="46"/>
  <c r="L437" i="46"/>
  <c r="L438" i="46"/>
  <c r="L439" i="46"/>
  <c r="L440" i="46"/>
  <c r="L441" i="46"/>
  <c r="L442" i="46"/>
  <c r="L443" i="46"/>
  <c r="L444" i="46"/>
  <c r="L445" i="46"/>
  <c r="L446" i="46"/>
  <c r="L447" i="46"/>
  <c r="L448" i="46"/>
  <c r="L449" i="46"/>
  <c r="L450" i="46"/>
  <c r="L451" i="46"/>
  <c r="L452" i="46"/>
  <c r="L453" i="46"/>
  <c r="L454" i="46"/>
  <c r="L455" i="46"/>
  <c r="L456" i="46"/>
  <c r="L457" i="46"/>
  <c r="L458" i="46"/>
  <c r="L459" i="46"/>
  <c r="L460" i="46"/>
  <c r="L461" i="46"/>
  <c r="L462" i="46"/>
  <c r="L463" i="46"/>
  <c r="L464" i="46"/>
  <c r="L465" i="46"/>
  <c r="L466" i="46"/>
  <c r="L467" i="46"/>
  <c r="L468" i="46"/>
  <c r="L469" i="46"/>
  <c r="L470" i="46"/>
  <c r="L471" i="46"/>
  <c r="L472" i="46"/>
  <c r="L473" i="46"/>
  <c r="L474" i="46"/>
  <c r="L475" i="46"/>
  <c r="L476" i="46"/>
  <c r="L477" i="46"/>
  <c r="L478" i="46"/>
  <c r="L479" i="46"/>
  <c r="L480" i="46"/>
  <c r="L481" i="46"/>
  <c r="L482" i="46"/>
  <c r="L483" i="46"/>
  <c r="L484" i="46"/>
  <c r="L485" i="46"/>
  <c r="L486" i="46"/>
  <c r="L487" i="46"/>
  <c r="L488" i="46"/>
  <c r="L489" i="46"/>
  <c r="L490" i="46"/>
  <c r="L491" i="46"/>
  <c r="L492" i="46"/>
  <c r="L493" i="46"/>
  <c r="L494" i="46"/>
  <c r="L495" i="46"/>
  <c r="L496" i="46"/>
  <c r="L497" i="46"/>
  <c r="L498" i="46"/>
  <c r="L499" i="46"/>
  <c r="L500" i="46"/>
  <c r="L501" i="46"/>
  <c r="I10" i="7"/>
  <c r="C22" i="13" l="1"/>
  <c r="D22" i="13"/>
  <c r="I18" i="13"/>
  <c r="K18" i="13" s="1"/>
  <c r="I19" i="13"/>
  <c r="K19" i="13" s="1"/>
  <c r="I23" i="13"/>
  <c r="K23" i="13" s="1"/>
  <c r="I20" i="13"/>
  <c r="K20" i="13" s="1"/>
  <c r="CT5" i="44"/>
  <c r="CU5" i="44"/>
  <c r="CT6" i="44"/>
  <c r="CU6" i="44"/>
  <c r="CT7" i="44"/>
  <c r="CU7" i="44"/>
  <c r="CT8" i="44"/>
  <c r="CU8" i="44"/>
  <c r="CT9" i="44"/>
  <c r="CU9" i="44"/>
  <c r="CT10" i="44"/>
  <c r="CU10" i="44"/>
  <c r="CT11" i="44"/>
  <c r="CU11" i="44"/>
  <c r="CT12" i="44"/>
  <c r="CU12" i="44"/>
  <c r="CT13" i="44"/>
  <c r="CU13" i="44"/>
  <c r="CT14" i="44"/>
  <c r="CU14" i="44"/>
  <c r="CT15" i="44"/>
  <c r="CU15" i="44"/>
  <c r="CT16" i="44"/>
  <c r="CU16" i="44"/>
  <c r="CT17" i="44"/>
  <c r="CU17" i="44"/>
  <c r="CT18" i="44"/>
  <c r="CU18" i="44"/>
  <c r="CT19" i="44"/>
  <c r="CU19" i="44"/>
  <c r="CT20" i="44"/>
  <c r="CU20" i="44"/>
  <c r="CT21" i="44"/>
  <c r="CU21" i="44"/>
  <c r="CT22" i="44"/>
  <c r="CU22" i="44"/>
  <c r="CT23" i="44"/>
  <c r="CU23" i="44"/>
  <c r="CT24" i="44"/>
  <c r="CU24" i="44"/>
  <c r="CT25" i="44"/>
  <c r="CU25" i="44"/>
  <c r="CT26" i="44"/>
  <c r="CU26" i="44"/>
  <c r="CT27" i="44"/>
  <c r="CU27" i="44"/>
  <c r="CT28" i="44"/>
  <c r="CU28" i="44"/>
  <c r="CT29" i="44"/>
  <c r="CU29" i="44"/>
  <c r="CT30" i="44"/>
  <c r="CU30" i="44"/>
  <c r="CT31" i="44"/>
  <c r="CU31" i="44"/>
  <c r="CT32" i="44"/>
  <c r="CU32" i="44"/>
  <c r="CT33" i="44"/>
  <c r="CU33" i="44"/>
  <c r="CT34" i="44"/>
  <c r="CU34" i="44"/>
  <c r="CT35" i="44"/>
  <c r="CU35" i="44"/>
  <c r="CT36" i="44"/>
  <c r="CU36" i="44"/>
  <c r="CT37" i="44"/>
  <c r="CU37" i="44"/>
  <c r="CT38" i="44"/>
  <c r="CU38" i="44"/>
  <c r="CT39" i="44"/>
  <c r="CU39" i="44"/>
  <c r="CT40" i="44"/>
  <c r="CU40" i="44"/>
  <c r="CT41" i="44"/>
  <c r="CU41" i="44"/>
  <c r="CT42" i="44"/>
  <c r="CU42" i="44"/>
  <c r="CT43" i="44"/>
  <c r="CU43" i="44"/>
  <c r="CT44" i="44"/>
  <c r="CU44" i="44"/>
  <c r="CT45" i="44"/>
  <c r="CU45" i="44"/>
  <c r="CT46" i="44"/>
  <c r="CU46" i="44"/>
  <c r="CT47" i="44"/>
  <c r="CU47" i="44"/>
  <c r="CT48" i="44"/>
  <c r="CU48" i="44"/>
  <c r="CT49" i="44"/>
  <c r="CU49" i="44"/>
  <c r="CT50" i="44"/>
  <c r="CU50" i="44"/>
  <c r="CT51" i="44"/>
  <c r="CU51" i="44"/>
  <c r="CT52" i="44"/>
  <c r="CU52" i="44"/>
  <c r="CT53" i="44"/>
  <c r="CU53" i="44"/>
  <c r="CT54" i="44"/>
  <c r="CU54" i="44"/>
  <c r="CT55" i="44"/>
  <c r="CU55" i="44"/>
  <c r="CT56" i="44"/>
  <c r="CU56" i="44"/>
  <c r="CT57" i="44"/>
  <c r="CU57" i="44"/>
  <c r="CT58" i="44"/>
  <c r="CU58" i="44"/>
  <c r="CT59" i="44"/>
  <c r="CU59" i="44"/>
  <c r="CT60" i="44"/>
  <c r="CU60" i="44"/>
  <c r="CT61" i="44"/>
  <c r="CU61" i="44"/>
  <c r="CT62" i="44"/>
  <c r="CU62" i="44"/>
  <c r="CT63" i="44"/>
  <c r="CU63" i="44"/>
  <c r="CT64" i="44"/>
  <c r="CU64" i="44"/>
  <c r="CT65" i="44"/>
  <c r="CU65" i="44"/>
  <c r="CT66" i="44"/>
  <c r="CU66" i="44"/>
  <c r="CT67" i="44"/>
  <c r="CU67" i="44"/>
  <c r="CT68" i="44"/>
  <c r="CU68" i="44"/>
  <c r="CT69" i="44"/>
  <c r="CU69" i="44"/>
  <c r="CT70" i="44"/>
  <c r="CU70" i="44"/>
  <c r="CT71" i="44"/>
  <c r="CU71" i="44"/>
  <c r="CT72" i="44"/>
  <c r="CU72" i="44"/>
  <c r="CT73" i="44"/>
  <c r="CU73" i="44"/>
  <c r="CT74" i="44"/>
  <c r="CU74" i="44"/>
  <c r="CT75" i="44"/>
  <c r="CU75" i="44"/>
  <c r="CT76" i="44"/>
  <c r="CU76" i="44"/>
  <c r="CT77" i="44"/>
  <c r="CU77" i="44"/>
  <c r="CT78" i="44"/>
  <c r="CU78" i="44"/>
  <c r="CT79" i="44"/>
  <c r="CU79" i="44"/>
  <c r="CT80" i="44"/>
  <c r="CU80" i="44"/>
  <c r="CT81" i="44"/>
  <c r="CU81" i="44"/>
  <c r="CT82" i="44"/>
  <c r="CU82" i="44"/>
  <c r="CT83" i="44"/>
  <c r="CU83" i="44"/>
  <c r="CT84" i="44"/>
  <c r="CU84" i="44"/>
  <c r="CT85" i="44"/>
  <c r="CU85" i="44"/>
  <c r="CT86" i="44"/>
  <c r="CU86" i="44"/>
  <c r="CT87" i="44"/>
  <c r="CU87" i="44"/>
  <c r="CT88" i="44"/>
  <c r="CU88" i="44"/>
  <c r="CT89" i="44"/>
  <c r="CU89" i="44"/>
  <c r="CT90" i="44"/>
  <c r="CU90" i="44"/>
  <c r="CT91" i="44"/>
  <c r="CU91" i="44"/>
  <c r="CT92" i="44"/>
  <c r="CU92" i="44"/>
  <c r="CT93" i="44"/>
  <c r="CU93" i="44"/>
  <c r="CT94" i="44"/>
  <c r="CU94" i="44"/>
  <c r="CT95" i="44"/>
  <c r="CU95" i="44"/>
  <c r="CT96" i="44"/>
  <c r="CU96" i="44"/>
  <c r="CT97" i="44"/>
  <c r="CU97" i="44"/>
  <c r="CT98" i="44"/>
  <c r="CU98" i="44"/>
  <c r="CT99" i="44"/>
  <c r="CU99" i="44"/>
  <c r="CT100" i="44"/>
  <c r="CU100" i="44"/>
  <c r="CT101" i="44"/>
  <c r="CU101" i="44"/>
  <c r="CT102" i="44"/>
  <c r="CU102" i="44"/>
  <c r="CT103" i="44"/>
  <c r="CU103" i="44"/>
  <c r="CT104" i="44"/>
  <c r="CU104" i="44"/>
  <c r="CT105" i="44"/>
  <c r="CU105" i="44"/>
  <c r="CT106" i="44"/>
  <c r="CU106" i="44"/>
  <c r="CT107" i="44"/>
  <c r="CU107" i="44"/>
  <c r="CT108" i="44"/>
  <c r="CU108" i="44"/>
  <c r="CT109" i="44"/>
  <c r="CU109" i="44"/>
  <c r="CT110" i="44"/>
  <c r="CU110" i="44"/>
  <c r="CT111" i="44"/>
  <c r="CU111" i="44"/>
  <c r="CT112" i="44"/>
  <c r="CU112" i="44"/>
  <c r="CT113" i="44"/>
  <c r="CU113" i="44"/>
  <c r="CT114" i="44"/>
  <c r="CU114" i="44"/>
  <c r="CT115" i="44"/>
  <c r="CU115" i="44"/>
  <c r="CT116" i="44"/>
  <c r="CU116" i="44"/>
  <c r="CT117" i="44"/>
  <c r="CU117" i="44"/>
  <c r="CT118" i="44"/>
  <c r="CU118" i="44"/>
  <c r="CT119" i="44"/>
  <c r="CU119" i="44"/>
  <c r="CT120" i="44"/>
  <c r="CU120" i="44"/>
  <c r="CT121" i="44"/>
  <c r="CU121" i="44"/>
  <c r="CT122" i="44"/>
  <c r="CU122" i="44"/>
  <c r="CT123" i="44"/>
  <c r="CU123" i="44"/>
  <c r="CT124" i="44"/>
  <c r="CU124" i="44"/>
  <c r="CT125" i="44"/>
  <c r="CU125" i="44"/>
  <c r="CT126" i="44"/>
  <c r="CU126" i="44"/>
  <c r="CT127" i="44"/>
  <c r="CU127" i="44"/>
  <c r="CT128" i="44"/>
  <c r="CU128" i="44"/>
  <c r="CT129" i="44"/>
  <c r="CU129" i="44"/>
  <c r="CT130" i="44"/>
  <c r="CU130" i="44"/>
  <c r="CT131" i="44"/>
  <c r="CU131" i="44"/>
  <c r="CT132" i="44"/>
  <c r="CU132" i="44"/>
  <c r="CT133" i="44"/>
  <c r="CU133" i="44"/>
  <c r="CT134" i="44"/>
  <c r="CU134" i="44"/>
  <c r="CT135" i="44"/>
  <c r="CU135" i="44"/>
  <c r="CT136" i="44"/>
  <c r="CU136" i="44"/>
  <c r="CT137" i="44"/>
  <c r="CU137" i="44"/>
  <c r="CT138" i="44"/>
  <c r="CU138" i="44"/>
  <c r="CT139" i="44"/>
  <c r="CU139" i="44"/>
  <c r="CT140" i="44"/>
  <c r="CU140" i="44"/>
  <c r="CT141" i="44"/>
  <c r="CU141" i="44"/>
  <c r="CT142" i="44"/>
  <c r="CU142" i="44"/>
  <c r="CT143" i="44"/>
  <c r="CU143" i="44"/>
  <c r="CT144" i="44"/>
  <c r="CU144" i="44"/>
  <c r="CT145" i="44"/>
  <c r="CU145" i="44"/>
  <c r="CT146" i="44"/>
  <c r="CU146" i="44"/>
  <c r="CT147" i="44"/>
  <c r="CU147" i="44"/>
  <c r="CT148" i="44"/>
  <c r="CU148" i="44"/>
  <c r="CT149" i="44"/>
  <c r="CU149" i="44"/>
  <c r="CT150" i="44"/>
  <c r="CU150" i="44"/>
  <c r="CT151" i="44"/>
  <c r="CU151" i="44"/>
  <c r="CT152" i="44"/>
  <c r="CU152" i="44"/>
  <c r="CT153" i="44"/>
  <c r="CU153" i="44"/>
  <c r="CT154" i="44"/>
  <c r="CU154" i="44"/>
  <c r="CT155" i="44"/>
  <c r="CU155" i="44"/>
  <c r="CT156" i="44"/>
  <c r="CU156" i="44"/>
  <c r="CT157" i="44"/>
  <c r="CU157" i="44"/>
  <c r="CT158" i="44"/>
  <c r="CU158" i="44"/>
  <c r="CT159" i="44"/>
  <c r="CU159" i="44"/>
  <c r="CT160" i="44"/>
  <c r="CU160" i="44"/>
  <c r="CT161" i="44"/>
  <c r="CU161" i="44"/>
  <c r="CT162" i="44"/>
  <c r="CU162" i="44"/>
  <c r="CT163" i="44"/>
  <c r="CU163" i="44"/>
  <c r="CT164" i="44"/>
  <c r="CU164" i="44"/>
  <c r="CT165" i="44"/>
  <c r="CU165" i="44"/>
  <c r="CT166" i="44"/>
  <c r="CU166" i="44"/>
  <c r="CT167" i="44"/>
  <c r="CU167" i="44"/>
  <c r="CT168" i="44"/>
  <c r="CU168" i="44"/>
  <c r="CT169" i="44"/>
  <c r="CU169" i="44"/>
  <c r="CT170" i="44"/>
  <c r="CU170" i="44"/>
  <c r="CT171" i="44"/>
  <c r="CU171" i="44"/>
  <c r="CT172" i="44"/>
  <c r="CU172" i="44"/>
  <c r="CT173" i="44"/>
  <c r="CU173" i="44"/>
  <c r="CT174" i="44"/>
  <c r="CU174" i="44"/>
  <c r="CT175" i="44"/>
  <c r="CU175" i="44"/>
  <c r="CT176" i="44"/>
  <c r="CU176" i="44"/>
  <c r="CT177" i="44"/>
  <c r="CU177" i="44"/>
  <c r="CT178" i="44"/>
  <c r="CU178" i="44"/>
  <c r="CT179" i="44"/>
  <c r="CU179" i="44"/>
  <c r="CT180" i="44"/>
  <c r="CU180" i="44"/>
  <c r="CT181" i="44"/>
  <c r="CU181" i="44"/>
  <c r="CT182" i="44"/>
  <c r="CU182" i="44"/>
  <c r="CT183" i="44"/>
  <c r="CU183" i="44"/>
  <c r="CT184" i="44"/>
  <c r="CU184" i="44"/>
  <c r="CT185" i="44"/>
  <c r="CU185" i="44"/>
  <c r="CT186" i="44"/>
  <c r="CU186" i="44"/>
  <c r="CT187" i="44"/>
  <c r="CU187" i="44"/>
  <c r="CT188" i="44"/>
  <c r="CU188" i="44"/>
  <c r="CT189" i="44"/>
  <c r="CU189" i="44"/>
  <c r="CT190" i="44"/>
  <c r="CU190" i="44"/>
  <c r="CT191" i="44"/>
  <c r="CU191" i="44"/>
  <c r="CT192" i="44"/>
  <c r="CU192" i="44"/>
  <c r="CT193" i="44"/>
  <c r="CU193" i="44"/>
  <c r="CT194" i="44"/>
  <c r="CU194" i="44"/>
  <c r="CT195" i="44"/>
  <c r="CU195" i="44"/>
  <c r="CT196" i="44"/>
  <c r="CU196" i="44"/>
  <c r="CT197" i="44"/>
  <c r="CU197" i="44"/>
  <c r="CT198" i="44"/>
  <c r="CU198" i="44"/>
  <c r="CT199" i="44"/>
  <c r="CU199" i="44"/>
  <c r="CT200" i="44"/>
  <c r="CU200" i="44"/>
  <c r="CT201" i="44"/>
  <c r="CU201" i="44"/>
  <c r="CT202" i="44"/>
  <c r="CU202" i="44"/>
  <c r="CT203" i="44"/>
  <c r="CU203" i="44"/>
  <c r="CT204" i="44"/>
  <c r="CU204" i="44"/>
  <c r="CT205" i="44"/>
  <c r="CU205" i="44"/>
  <c r="CT206" i="44"/>
  <c r="CU206" i="44"/>
  <c r="CT207" i="44"/>
  <c r="CU207" i="44"/>
  <c r="CT208" i="44"/>
  <c r="CU208" i="44"/>
  <c r="CT209" i="44"/>
  <c r="CU209" i="44"/>
  <c r="CT210" i="44"/>
  <c r="CU210" i="44"/>
  <c r="CT211" i="44"/>
  <c r="CU211" i="44"/>
  <c r="CT212" i="44"/>
  <c r="CU212" i="44"/>
  <c r="CT213" i="44"/>
  <c r="CU213" i="44"/>
  <c r="CT214" i="44"/>
  <c r="CU214" i="44"/>
  <c r="CT215" i="44"/>
  <c r="CU215" i="44"/>
  <c r="CT216" i="44"/>
  <c r="CU216" i="44"/>
  <c r="CT217" i="44"/>
  <c r="CU217" i="44"/>
  <c r="CT218" i="44"/>
  <c r="CU218" i="44"/>
  <c r="CT219" i="44"/>
  <c r="CU219" i="44"/>
  <c r="CT220" i="44"/>
  <c r="CU220" i="44"/>
  <c r="CT221" i="44"/>
  <c r="CU221" i="44"/>
  <c r="CT222" i="44"/>
  <c r="CU222" i="44"/>
  <c r="CT223" i="44"/>
  <c r="CU223" i="44"/>
  <c r="CT224" i="44"/>
  <c r="CU224" i="44"/>
  <c r="CT225" i="44"/>
  <c r="CU225" i="44"/>
  <c r="CT226" i="44"/>
  <c r="CU226" i="44"/>
  <c r="CT227" i="44"/>
  <c r="CU227" i="44"/>
  <c r="CT228" i="44"/>
  <c r="CU228" i="44"/>
  <c r="CT229" i="44"/>
  <c r="CU229" i="44"/>
  <c r="CT230" i="44"/>
  <c r="CU230" i="44"/>
  <c r="CT231" i="44"/>
  <c r="CU231" i="44"/>
  <c r="CT232" i="44"/>
  <c r="CU232" i="44"/>
  <c r="CT233" i="44"/>
  <c r="CU233" i="44"/>
  <c r="CT234" i="44"/>
  <c r="CU234" i="44"/>
  <c r="CT235" i="44"/>
  <c r="CU235" i="44"/>
  <c r="CT236" i="44"/>
  <c r="CU236" i="44"/>
  <c r="CT237" i="44"/>
  <c r="CU237" i="44"/>
  <c r="CT238" i="44"/>
  <c r="CU238" i="44"/>
  <c r="CT239" i="44"/>
  <c r="CU239" i="44"/>
  <c r="CT240" i="44"/>
  <c r="CU240" i="44"/>
  <c r="CT241" i="44"/>
  <c r="CU241" i="44"/>
  <c r="CT242" i="44"/>
  <c r="CU242" i="44"/>
  <c r="CT243" i="44"/>
  <c r="CU243" i="44"/>
  <c r="CT244" i="44"/>
  <c r="CU244" i="44"/>
  <c r="CT245" i="44"/>
  <c r="CU245" i="44"/>
  <c r="CT246" i="44"/>
  <c r="CU246" i="44"/>
  <c r="CT247" i="44"/>
  <c r="CU247" i="44"/>
  <c r="CT248" i="44"/>
  <c r="CU248" i="44"/>
  <c r="CT249" i="44"/>
  <c r="CU249" i="44"/>
  <c r="CT250" i="44"/>
  <c r="CU250" i="44"/>
  <c r="CT251" i="44"/>
  <c r="CU251" i="44"/>
  <c r="CT252" i="44"/>
  <c r="CU252" i="44"/>
  <c r="CT253" i="44"/>
  <c r="CU253" i="44"/>
  <c r="CT254" i="44"/>
  <c r="CU254" i="44"/>
  <c r="CT255" i="44"/>
  <c r="CU255" i="44"/>
  <c r="CT256" i="44"/>
  <c r="CU256" i="44"/>
  <c r="CT257" i="44"/>
  <c r="CU257" i="44"/>
  <c r="CT258" i="44"/>
  <c r="CU258" i="44"/>
  <c r="CT259" i="44"/>
  <c r="CU259" i="44"/>
  <c r="CT260" i="44"/>
  <c r="CU260" i="44"/>
  <c r="CT261" i="44"/>
  <c r="CU261" i="44"/>
  <c r="CT262" i="44"/>
  <c r="CU262" i="44"/>
  <c r="CT263" i="44"/>
  <c r="CU263" i="44"/>
  <c r="CT264" i="44"/>
  <c r="CU264" i="44"/>
  <c r="CT265" i="44"/>
  <c r="CU265" i="44"/>
  <c r="CT266" i="44"/>
  <c r="CU266" i="44"/>
  <c r="CT267" i="44"/>
  <c r="CU267" i="44"/>
  <c r="CT268" i="44"/>
  <c r="CU268" i="44"/>
  <c r="CT269" i="44"/>
  <c r="CU269" i="44"/>
  <c r="CT270" i="44"/>
  <c r="CU270" i="44"/>
  <c r="CT271" i="44"/>
  <c r="CU271" i="44"/>
  <c r="CT272" i="44"/>
  <c r="CU272" i="44"/>
  <c r="CT273" i="44"/>
  <c r="CU273" i="44"/>
  <c r="CT274" i="44"/>
  <c r="CU274" i="44"/>
  <c r="CT275" i="44"/>
  <c r="CU275" i="44"/>
  <c r="CT276" i="44"/>
  <c r="CU276" i="44"/>
  <c r="CT277" i="44"/>
  <c r="CU277" i="44"/>
  <c r="CT278" i="44"/>
  <c r="CU278" i="44"/>
  <c r="CT279" i="44"/>
  <c r="CU279" i="44"/>
  <c r="CT280" i="44"/>
  <c r="CU280" i="44"/>
  <c r="CT281" i="44"/>
  <c r="CU281" i="44"/>
  <c r="CT282" i="44"/>
  <c r="CU282" i="44"/>
  <c r="CT283" i="44"/>
  <c r="CU283" i="44"/>
  <c r="CT284" i="44"/>
  <c r="CU284" i="44"/>
  <c r="CT285" i="44"/>
  <c r="CU285" i="44"/>
  <c r="CT286" i="44"/>
  <c r="CU286" i="44"/>
  <c r="CT287" i="44"/>
  <c r="CU287" i="44"/>
  <c r="CT288" i="44"/>
  <c r="CU288" i="44"/>
  <c r="CT289" i="44"/>
  <c r="CU289" i="44"/>
  <c r="CT290" i="44"/>
  <c r="CU290" i="44"/>
  <c r="CT291" i="44"/>
  <c r="CU291" i="44"/>
  <c r="CT292" i="44"/>
  <c r="CU292" i="44"/>
  <c r="CT293" i="44"/>
  <c r="CU293" i="44"/>
  <c r="CT294" i="44"/>
  <c r="CU294" i="44"/>
  <c r="CT295" i="44"/>
  <c r="CU295" i="44"/>
  <c r="CT296" i="44"/>
  <c r="CU296" i="44"/>
  <c r="CT297" i="44"/>
  <c r="CU297" i="44"/>
  <c r="CT298" i="44"/>
  <c r="CU298" i="44"/>
  <c r="CT299" i="44"/>
  <c r="CU299" i="44"/>
  <c r="CT300" i="44"/>
  <c r="CU300" i="44"/>
  <c r="CT301" i="44"/>
  <c r="CU301" i="44"/>
  <c r="CT302" i="44"/>
  <c r="CU302" i="44"/>
  <c r="CT303" i="44"/>
  <c r="CU303" i="44"/>
  <c r="CT304" i="44"/>
  <c r="CU304" i="44"/>
  <c r="CT305" i="44"/>
  <c r="CU305" i="44"/>
  <c r="CT306" i="44"/>
  <c r="CU306" i="44"/>
  <c r="CT307" i="44"/>
  <c r="CU307" i="44"/>
  <c r="CT308" i="44"/>
  <c r="CU308" i="44"/>
  <c r="CT309" i="44"/>
  <c r="CU309" i="44"/>
  <c r="CT310" i="44"/>
  <c r="CU310" i="44"/>
  <c r="CT311" i="44"/>
  <c r="CU311" i="44"/>
  <c r="CT312" i="44"/>
  <c r="CU312" i="44"/>
  <c r="CT313" i="44"/>
  <c r="CU313" i="44"/>
  <c r="CT314" i="44"/>
  <c r="CU314" i="44"/>
  <c r="CT315" i="44"/>
  <c r="CU315" i="44"/>
  <c r="CT316" i="44"/>
  <c r="CU316" i="44"/>
  <c r="CT317" i="44"/>
  <c r="CU317" i="44"/>
  <c r="CT318" i="44"/>
  <c r="CU318" i="44"/>
  <c r="CT319" i="44"/>
  <c r="CU319" i="44"/>
  <c r="CT320" i="44"/>
  <c r="CU320" i="44"/>
  <c r="CT321" i="44"/>
  <c r="CU321" i="44"/>
  <c r="CT322" i="44"/>
  <c r="CU322" i="44"/>
  <c r="CT323" i="44"/>
  <c r="CU323" i="44"/>
  <c r="CT324" i="44"/>
  <c r="CU324" i="44"/>
  <c r="CT325" i="44"/>
  <c r="CU325" i="44"/>
  <c r="CT326" i="44"/>
  <c r="CU326" i="44"/>
  <c r="CT327" i="44"/>
  <c r="CU327" i="44"/>
  <c r="CT328" i="44"/>
  <c r="CU328" i="44"/>
  <c r="CT329" i="44"/>
  <c r="CU329" i="44"/>
  <c r="CT330" i="44"/>
  <c r="CU330" i="44"/>
  <c r="CT331" i="44"/>
  <c r="CU331" i="44"/>
  <c r="CT332" i="44"/>
  <c r="CU332" i="44"/>
  <c r="CT333" i="44"/>
  <c r="CU333" i="44"/>
  <c r="CT334" i="44"/>
  <c r="CU334" i="44"/>
  <c r="CT335" i="44"/>
  <c r="CU335" i="44"/>
  <c r="CT336" i="44"/>
  <c r="CU336" i="44"/>
  <c r="CT337" i="44"/>
  <c r="CU337" i="44"/>
  <c r="CT338" i="44"/>
  <c r="CU338" i="44"/>
  <c r="CT339" i="44"/>
  <c r="CU339" i="44"/>
  <c r="CT340" i="44"/>
  <c r="CU340" i="44"/>
  <c r="CT341" i="44"/>
  <c r="CU341" i="44"/>
  <c r="CT342" i="44"/>
  <c r="CU342" i="44"/>
  <c r="CT343" i="44"/>
  <c r="CU343" i="44"/>
  <c r="CT344" i="44"/>
  <c r="CU344" i="44"/>
  <c r="CT345" i="44"/>
  <c r="CU345" i="44"/>
  <c r="CT346" i="44"/>
  <c r="CU346" i="44"/>
  <c r="CT347" i="44"/>
  <c r="CU347" i="44"/>
  <c r="CT348" i="44"/>
  <c r="CU348" i="44"/>
  <c r="CT349" i="44"/>
  <c r="CU349" i="44"/>
  <c r="CT350" i="44"/>
  <c r="CU350" i="44"/>
  <c r="CT351" i="44"/>
  <c r="CU351" i="44"/>
  <c r="CT352" i="44"/>
  <c r="CU352" i="44"/>
  <c r="CT353" i="44"/>
  <c r="CU353" i="44"/>
  <c r="CT354" i="44"/>
  <c r="CU354" i="44"/>
  <c r="CT355" i="44"/>
  <c r="CU355" i="44"/>
  <c r="CT356" i="44"/>
  <c r="CU356" i="44"/>
  <c r="CT357" i="44"/>
  <c r="CU357" i="44"/>
  <c r="CT358" i="44"/>
  <c r="CU358" i="44"/>
  <c r="CT359" i="44"/>
  <c r="CU359" i="44"/>
  <c r="CT360" i="44"/>
  <c r="CU360" i="44"/>
  <c r="CT361" i="44"/>
  <c r="CU361" i="44"/>
  <c r="CT362" i="44"/>
  <c r="CU362" i="44"/>
  <c r="CT363" i="44"/>
  <c r="CU363" i="44"/>
  <c r="CT364" i="44"/>
  <c r="CU364" i="44"/>
  <c r="CT365" i="44"/>
  <c r="CU365" i="44"/>
  <c r="CT366" i="44"/>
  <c r="CU366" i="44"/>
  <c r="CT367" i="44"/>
  <c r="CU367" i="44"/>
  <c r="CT368" i="44"/>
  <c r="CU368" i="44"/>
  <c r="CT369" i="44"/>
  <c r="CU369" i="44"/>
  <c r="CT370" i="44"/>
  <c r="CU370" i="44"/>
  <c r="CT371" i="44"/>
  <c r="CU371" i="44"/>
  <c r="CT372" i="44"/>
  <c r="CU372" i="44"/>
  <c r="CT373" i="44"/>
  <c r="CU373" i="44"/>
  <c r="CT374" i="44"/>
  <c r="CU374" i="44"/>
  <c r="CT375" i="44"/>
  <c r="CU375" i="44"/>
  <c r="CT376" i="44"/>
  <c r="CU376" i="44"/>
  <c r="CT377" i="44"/>
  <c r="CU377" i="44"/>
  <c r="CT378" i="44"/>
  <c r="CU378" i="44"/>
  <c r="CT379" i="44"/>
  <c r="CU379" i="44"/>
  <c r="CT380" i="44"/>
  <c r="CU380" i="44"/>
  <c r="CT381" i="44"/>
  <c r="CU381" i="44"/>
  <c r="CT382" i="44"/>
  <c r="CU382" i="44"/>
  <c r="CT383" i="44"/>
  <c r="CU383" i="44"/>
  <c r="CT384" i="44"/>
  <c r="CU384" i="44"/>
  <c r="CT385" i="44"/>
  <c r="CU385" i="44"/>
  <c r="CT386" i="44"/>
  <c r="CU386" i="44"/>
  <c r="CT387" i="44"/>
  <c r="CU387" i="44"/>
  <c r="CT388" i="44"/>
  <c r="CU388" i="44"/>
  <c r="CT389" i="44"/>
  <c r="CU389" i="44"/>
  <c r="CT390" i="44"/>
  <c r="CU390" i="44"/>
  <c r="CT391" i="44"/>
  <c r="CU391" i="44"/>
  <c r="CT392" i="44"/>
  <c r="CU392" i="44"/>
  <c r="CT393" i="44"/>
  <c r="CU393" i="44"/>
  <c r="CT394" i="44"/>
  <c r="CU394" i="44"/>
  <c r="CT395" i="44"/>
  <c r="CU395" i="44"/>
  <c r="CT396" i="44"/>
  <c r="CU396" i="44"/>
  <c r="CT397" i="44"/>
  <c r="CU397" i="44"/>
  <c r="CT398" i="44"/>
  <c r="CU398" i="44"/>
  <c r="CT399" i="44"/>
  <c r="CU399" i="44"/>
  <c r="CT400" i="44"/>
  <c r="CU400" i="44"/>
  <c r="CT401" i="44"/>
  <c r="CU401" i="44"/>
  <c r="CT402" i="44"/>
  <c r="CU402" i="44"/>
  <c r="CT403" i="44"/>
  <c r="CU403" i="44"/>
  <c r="CT404" i="44"/>
  <c r="CU404" i="44"/>
  <c r="CT405" i="44"/>
  <c r="CU405" i="44"/>
  <c r="CT406" i="44"/>
  <c r="CU406" i="44"/>
  <c r="CT407" i="44"/>
  <c r="CU407" i="44"/>
  <c r="CT408" i="44"/>
  <c r="CU408" i="44"/>
  <c r="CT409" i="44"/>
  <c r="CU409" i="44"/>
  <c r="CT410" i="44"/>
  <c r="CU410" i="44"/>
  <c r="CT411" i="44"/>
  <c r="CU411" i="44"/>
  <c r="CT412" i="44"/>
  <c r="CU412" i="44"/>
  <c r="CT413" i="44"/>
  <c r="CU413" i="44"/>
  <c r="CT414" i="44"/>
  <c r="CU414" i="44"/>
  <c r="CT415" i="44"/>
  <c r="CU415" i="44"/>
  <c r="CT416" i="44"/>
  <c r="CU416" i="44"/>
  <c r="CT417" i="44"/>
  <c r="CU417" i="44"/>
  <c r="CT418" i="44"/>
  <c r="CU418" i="44"/>
  <c r="CT419" i="44"/>
  <c r="CU419" i="44"/>
  <c r="CT420" i="44"/>
  <c r="CU420" i="44"/>
  <c r="CT421" i="44"/>
  <c r="CU421" i="44"/>
  <c r="CT422" i="44"/>
  <c r="CU422" i="44"/>
  <c r="CT423" i="44"/>
  <c r="CU423" i="44"/>
  <c r="CT424" i="44"/>
  <c r="CU424" i="44"/>
  <c r="CT425" i="44"/>
  <c r="CU425" i="44"/>
  <c r="CT426" i="44"/>
  <c r="CU426" i="44"/>
  <c r="CT427" i="44"/>
  <c r="CU427" i="44"/>
  <c r="CT428" i="44"/>
  <c r="CU428" i="44"/>
  <c r="CT429" i="44"/>
  <c r="CU429" i="44"/>
  <c r="CT430" i="44"/>
  <c r="CU430" i="44"/>
  <c r="CT431" i="44"/>
  <c r="CU431" i="44"/>
  <c r="CT432" i="44"/>
  <c r="CU432" i="44"/>
  <c r="CT433" i="44"/>
  <c r="CU433" i="44"/>
  <c r="CT434" i="44"/>
  <c r="CU434" i="44"/>
  <c r="CT435" i="44"/>
  <c r="CU435" i="44"/>
  <c r="CT436" i="44"/>
  <c r="CU436" i="44"/>
  <c r="CT437" i="44"/>
  <c r="CU437" i="44"/>
  <c r="CT438" i="44"/>
  <c r="CU438" i="44"/>
  <c r="CT439" i="44"/>
  <c r="CU439" i="44"/>
  <c r="CT440" i="44"/>
  <c r="CU440" i="44"/>
  <c r="CT441" i="44"/>
  <c r="CU441" i="44"/>
  <c r="CT442" i="44"/>
  <c r="CU442" i="44"/>
  <c r="CT443" i="44"/>
  <c r="CU443" i="44"/>
  <c r="CT444" i="44"/>
  <c r="CU444" i="44"/>
  <c r="CT445" i="44"/>
  <c r="CU445" i="44"/>
  <c r="CT446" i="44"/>
  <c r="CU446" i="44"/>
  <c r="CT447" i="44"/>
  <c r="CU447" i="44"/>
  <c r="CT448" i="44"/>
  <c r="CU448" i="44"/>
  <c r="CT449" i="44"/>
  <c r="CU449" i="44"/>
  <c r="CT450" i="44"/>
  <c r="CU450" i="44"/>
  <c r="CT451" i="44"/>
  <c r="CU451" i="44"/>
  <c r="CT452" i="44"/>
  <c r="CU452" i="44"/>
  <c r="CT453" i="44"/>
  <c r="CU453" i="44"/>
  <c r="CT454" i="44"/>
  <c r="CU454" i="44"/>
  <c r="CT455" i="44"/>
  <c r="CU455" i="44"/>
  <c r="CT456" i="44"/>
  <c r="CU456" i="44"/>
  <c r="CT457" i="44"/>
  <c r="CU457" i="44"/>
  <c r="CT458" i="44"/>
  <c r="CU458" i="44"/>
  <c r="CT459" i="44"/>
  <c r="CU459" i="44"/>
  <c r="CT460" i="44"/>
  <c r="CU460" i="44"/>
  <c r="CT461" i="44"/>
  <c r="CU461" i="44"/>
  <c r="CT462" i="44"/>
  <c r="CU462" i="44"/>
  <c r="CT463" i="44"/>
  <c r="CU463" i="44"/>
  <c r="CT464" i="44"/>
  <c r="CU464" i="44"/>
  <c r="CT465" i="44"/>
  <c r="CU465" i="44"/>
  <c r="CT466" i="44"/>
  <c r="CU466" i="44"/>
  <c r="CT467" i="44"/>
  <c r="CU467" i="44"/>
  <c r="CT468" i="44"/>
  <c r="CU468" i="44"/>
  <c r="CT469" i="44"/>
  <c r="CU469" i="44"/>
  <c r="CT470" i="44"/>
  <c r="CU470" i="44"/>
  <c r="CT471" i="44"/>
  <c r="CU471" i="44"/>
  <c r="CT472" i="44"/>
  <c r="CU472" i="44"/>
  <c r="CT473" i="44"/>
  <c r="CU473" i="44"/>
  <c r="CT474" i="44"/>
  <c r="CU474" i="44"/>
  <c r="CT475" i="44"/>
  <c r="CU475" i="44"/>
  <c r="CT476" i="44"/>
  <c r="CU476" i="44"/>
  <c r="CT477" i="44"/>
  <c r="CU477" i="44"/>
  <c r="CT478" i="44"/>
  <c r="CU478" i="44"/>
  <c r="CT479" i="44"/>
  <c r="CU479" i="44"/>
  <c r="CT480" i="44"/>
  <c r="CU480" i="44"/>
  <c r="CT481" i="44"/>
  <c r="CU481" i="44"/>
  <c r="CT482" i="44"/>
  <c r="CU482" i="44"/>
  <c r="CT483" i="44"/>
  <c r="CU483" i="44"/>
  <c r="CT484" i="44"/>
  <c r="CU484" i="44"/>
  <c r="CT485" i="44"/>
  <c r="CU485" i="44"/>
  <c r="CT486" i="44"/>
  <c r="CU486" i="44"/>
  <c r="CT487" i="44"/>
  <c r="CU487" i="44"/>
  <c r="CT488" i="44"/>
  <c r="CU488" i="44"/>
  <c r="CT489" i="44"/>
  <c r="CU489" i="44"/>
  <c r="CT490" i="44"/>
  <c r="CU490" i="44"/>
  <c r="CT491" i="44"/>
  <c r="CU491" i="44"/>
  <c r="CT492" i="44"/>
  <c r="CU492" i="44"/>
  <c r="CT493" i="44"/>
  <c r="CU493" i="44"/>
  <c r="CT494" i="44"/>
  <c r="CU494" i="44"/>
  <c r="CT495" i="44"/>
  <c r="CU495" i="44"/>
  <c r="CT496" i="44"/>
  <c r="CU496" i="44"/>
  <c r="CT497" i="44"/>
  <c r="CU497" i="44"/>
  <c r="CT498" i="44"/>
  <c r="CU498" i="44"/>
  <c r="CT499" i="44"/>
  <c r="CU499" i="44"/>
  <c r="CT500" i="44"/>
  <c r="CU500" i="44"/>
  <c r="CT501" i="44"/>
  <c r="CU501" i="44"/>
  <c r="CT502" i="44"/>
  <c r="CU502" i="44"/>
  <c r="CT503" i="44"/>
  <c r="CU503" i="44"/>
  <c r="I22" i="13" l="1"/>
  <c r="K22" i="13" s="1"/>
  <c r="AJ19" i="45"/>
  <c r="AK19" i="45"/>
  <c r="AJ20" i="45"/>
  <c r="AK20" i="45"/>
  <c r="AJ21" i="45"/>
  <c r="AK21" i="45"/>
  <c r="AJ22" i="45"/>
  <c r="AK22" i="45"/>
  <c r="AJ23" i="45"/>
  <c r="AK23" i="45"/>
  <c r="AJ24" i="45"/>
  <c r="AK24" i="45"/>
  <c r="AJ25" i="45"/>
  <c r="AK25" i="45"/>
  <c r="AJ26" i="45"/>
  <c r="AK26" i="45"/>
  <c r="AJ27" i="45"/>
  <c r="AK27" i="45"/>
  <c r="AJ28" i="45"/>
  <c r="AK28" i="45"/>
  <c r="AJ29" i="45"/>
  <c r="AK29" i="45"/>
  <c r="AJ30" i="45"/>
  <c r="AK30" i="45"/>
  <c r="AJ31" i="45"/>
  <c r="AK31" i="45"/>
  <c r="AJ32" i="45"/>
  <c r="AK32" i="45"/>
  <c r="AJ33" i="45"/>
  <c r="AK33" i="45"/>
  <c r="AJ34" i="45"/>
  <c r="AK34" i="45"/>
  <c r="AJ35" i="45"/>
  <c r="AK35" i="45"/>
  <c r="AJ36" i="45"/>
  <c r="AK36" i="45"/>
  <c r="AJ37" i="45"/>
  <c r="AK37" i="45"/>
  <c r="AJ38" i="45"/>
  <c r="AK38" i="45"/>
  <c r="AJ39" i="45"/>
  <c r="AK39" i="45"/>
  <c r="AJ40" i="45"/>
  <c r="AK40" i="45"/>
  <c r="AJ41" i="45"/>
  <c r="AK41" i="45"/>
  <c r="AJ42" i="45"/>
  <c r="AK42" i="45"/>
  <c r="AJ43" i="45"/>
  <c r="AK43" i="45"/>
  <c r="AJ44" i="45"/>
  <c r="AK44" i="45"/>
  <c r="AJ45" i="45"/>
  <c r="AK45" i="45"/>
  <c r="AJ46" i="45"/>
  <c r="AK46" i="45"/>
  <c r="AJ47" i="45"/>
  <c r="AK47" i="45"/>
  <c r="AJ48" i="45"/>
  <c r="AK48" i="45"/>
  <c r="AJ49" i="45"/>
  <c r="AK49" i="45"/>
  <c r="AJ50" i="45"/>
  <c r="AK50" i="45"/>
  <c r="AJ51" i="45"/>
  <c r="AK51" i="45"/>
  <c r="AJ52" i="45"/>
  <c r="AK52" i="45"/>
  <c r="AJ53" i="45"/>
  <c r="AK53" i="45"/>
  <c r="AJ54" i="45"/>
  <c r="AK54" i="45"/>
  <c r="AJ55" i="45"/>
  <c r="AK55" i="45"/>
  <c r="AJ56" i="45"/>
  <c r="AK56" i="45"/>
  <c r="AJ57" i="45"/>
  <c r="AK57" i="45"/>
  <c r="AJ58" i="45"/>
  <c r="AK58" i="45"/>
  <c r="AJ59" i="45"/>
  <c r="AK59" i="45"/>
  <c r="AJ60" i="45"/>
  <c r="AK60" i="45"/>
  <c r="AJ61" i="45"/>
  <c r="AK61" i="45"/>
  <c r="AJ62" i="45"/>
  <c r="AK62" i="45"/>
  <c r="AJ63" i="45"/>
  <c r="AK63" i="45"/>
  <c r="AJ64" i="45"/>
  <c r="AK64" i="45"/>
  <c r="AJ65" i="45"/>
  <c r="AK65" i="45"/>
  <c r="AJ66" i="45"/>
  <c r="AK66" i="45"/>
  <c r="AJ67" i="45"/>
  <c r="AK67" i="45"/>
  <c r="AJ68" i="45"/>
  <c r="AK68" i="45"/>
  <c r="AJ69" i="45"/>
  <c r="AK69" i="45"/>
  <c r="AJ70" i="45"/>
  <c r="AK70" i="45"/>
  <c r="AJ71" i="45"/>
  <c r="AK71" i="45"/>
  <c r="AJ72" i="45"/>
  <c r="AK72" i="45"/>
  <c r="AJ73" i="45"/>
  <c r="AK73" i="45"/>
  <c r="AJ74" i="45"/>
  <c r="AK74" i="45"/>
  <c r="AJ75" i="45"/>
  <c r="AK75" i="45"/>
  <c r="AJ76" i="45"/>
  <c r="AK76" i="45"/>
  <c r="AJ77" i="45"/>
  <c r="AK77" i="45"/>
  <c r="AJ78" i="45"/>
  <c r="AK78" i="45"/>
  <c r="AJ79" i="45"/>
  <c r="AK79" i="45"/>
  <c r="AJ80" i="45"/>
  <c r="AK80" i="45"/>
  <c r="AJ81" i="45"/>
  <c r="AK81" i="45"/>
  <c r="AJ82" i="45"/>
  <c r="AK82" i="45"/>
  <c r="AJ83" i="45"/>
  <c r="AK83" i="45"/>
  <c r="AJ84" i="45"/>
  <c r="AK84" i="45"/>
  <c r="AJ85" i="45"/>
  <c r="AK85" i="45"/>
  <c r="AJ86" i="45"/>
  <c r="AK86" i="45"/>
  <c r="AJ87" i="45"/>
  <c r="AK87" i="45"/>
  <c r="AJ88" i="45"/>
  <c r="AK88" i="45"/>
  <c r="AJ89" i="45"/>
  <c r="AK89" i="45"/>
  <c r="AJ90" i="45"/>
  <c r="AK90" i="45"/>
  <c r="AJ91" i="45"/>
  <c r="AK91" i="45"/>
  <c r="AJ92" i="45"/>
  <c r="AK92" i="45"/>
  <c r="AJ93" i="45"/>
  <c r="AK93" i="45"/>
  <c r="AJ94" i="45"/>
  <c r="AK94" i="45"/>
  <c r="AJ95" i="45"/>
  <c r="AK95" i="45"/>
  <c r="AJ96" i="45"/>
  <c r="AK96" i="45"/>
  <c r="AJ97" i="45"/>
  <c r="AK97" i="45"/>
  <c r="AJ98" i="45"/>
  <c r="AK98" i="45"/>
  <c r="AJ99" i="45"/>
  <c r="AK99" i="45"/>
  <c r="AJ100" i="45"/>
  <c r="AK100" i="45"/>
  <c r="AJ101" i="45"/>
  <c r="AK101" i="45"/>
  <c r="AJ102" i="45"/>
  <c r="AK102" i="45"/>
  <c r="AJ103" i="45"/>
  <c r="AK103" i="45"/>
  <c r="AJ104" i="45"/>
  <c r="AK104" i="45"/>
  <c r="AJ105" i="45"/>
  <c r="AK105" i="45"/>
  <c r="AJ106" i="45"/>
  <c r="AK106" i="45"/>
  <c r="AJ107" i="45"/>
  <c r="AK107" i="45"/>
  <c r="AJ108" i="45"/>
  <c r="AK108" i="45"/>
  <c r="AJ109" i="45"/>
  <c r="AK109" i="45"/>
  <c r="AJ110" i="45"/>
  <c r="AK110" i="45"/>
  <c r="AJ111" i="45"/>
  <c r="AK111" i="45"/>
  <c r="AJ112" i="45"/>
  <c r="AK112" i="45"/>
  <c r="AJ113" i="45"/>
  <c r="AK113" i="45"/>
  <c r="AJ114" i="45"/>
  <c r="AK114" i="45"/>
  <c r="AJ115" i="45"/>
  <c r="AK115" i="45"/>
  <c r="AJ116" i="45"/>
  <c r="AK116" i="45"/>
  <c r="AJ117" i="45"/>
  <c r="AK117" i="45"/>
  <c r="AJ118" i="45"/>
  <c r="AK118" i="45"/>
  <c r="AJ119" i="45"/>
  <c r="AK119" i="45"/>
  <c r="AJ120" i="45"/>
  <c r="AK120" i="45"/>
  <c r="AJ121" i="45"/>
  <c r="AK121" i="45"/>
  <c r="AJ122" i="45"/>
  <c r="AK122" i="45"/>
  <c r="AJ123" i="45"/>
  <c r="AK123" i="45"/>
  <c r="AJ124" i="45"/>
  <c r="AK124" i="45"/>
  <c r="AJ125" i="45"/>
  <c r="AK125" i="45"/>
  <c r="AJ126" i="45"/>
  <c r="AK126" i="45"/>
  <c r="AJ127" i="45"/>
  <c r="AK127" i="45"/>
  <c r="AJ128" i="45"/>
  <c r="AK128" i="45"/>
  <c r="AJ129" i="45"/>
  <c r="AK129" i="45"/>
  <c r="AJ130" i="45"/>
  <c r="AK130" i="45"/>
  <c r="AJ131" i="45"/>
  <c r="AK131" i="45"/>
  <c r="AJ132" i="45"/>
  <c r="AK132" i="45"/>
  <c r="AJ133" i="45"/>
  <c r="AK133" i="45"/>
  <c r="AJ134" i="45"/>
  <c r="AK134" i="45"/>
  <c r="AJ135" i="45"/>
  <c r="AK135" i="45"/>
  <c r="AJ136" i="45"/>
  <c r="AK136" i="45"/>
  <c r="AJ137" i="45"/>
  <c r="AK137" i="45"/>
  <c r="AJ138" i="45"/>
  <c r="AK138" i="45"/>
  <c r="AJ139" i="45"/>
  <c r="AK139" i="45"/>
  <c r="AJ140" i="45"/>
  <c r="AK140" i="45"/>
  <c r="AJ141" i="45"/>
  <c r="AK141" i="45"/>
  <c r="AJ142" i="45"/>
  <c r="AK142" i="45"/>
  <c r="AJ143" i="45"/>
  <c r="AK143" i="45"/>
  <c r="AJ144" i="45"/>
  <c r="AK144" i="45"/>
  <c r="AJ145" i="45"/>
  <c r="AK145" i="45"/>
  <c r="AJ146" i="45"/>
  <c r="AK146" i="45"/>
  <c r="AJ147" i="45"/>
  <c r="AK147" i="45"/>
  <c r="AJ148" i="45"/>
  <c r="AK148" i="45"/>
  <c r="AJ149" i="45"/>
  <c r="AK149" i="45"/>
  <c r="AJ150" i="45"/>
  <c r="AK150" i="45"/>
  <c r="AJ151" i="45"/>
  <c r="AK151" i="45"/>
  <c r="AJ152" i="45"/>
  <c r="AK152" i="45"/>
  <c r="AJ153" i="45"/>
  <c r="AK153" i="45"/>
  <c r="AJ154" i="45"/>
  <c r="AK154" i="45"/>
  <c r="AJ155" i="45"/>
  <c r="AK155" i="45"/>
  <c r="AJ156" i="45"/>
  <c r="AK156" i="45"/>
  <c r="AJ157" i="45"/>
  <c r="AK157" i="45"/>
  <c r="AJ158" i="45"/>
  <c r="AK158" i="45"/>
  <c r="AJ159" i="45"/>
  <c r="AK159" i="45"/>
  <c r="AJ160" i="45"/>
  <c r="AK160" i="45"/>
  <c r="AJ161" i="45"/>
  <c r="AK161" i="45"/>
  <c r="AJ162" i="45"/>
  <c r="AK162" i="45"/>
  <c r="AJ163" i="45"/>
  <c r="AK163" i="45"/>
  <c r="AJ164" i="45"/>
  <c r="AK164" i="45"/>
  <c r="AJ165" i="45"/>
  <c r="AK165" i="45"/>
  <c r="AJ166" i="45"/>
  <c r="AK166" i="45"/>
  <c r="AJ167" i="45"/>
  <c r="AK167" i="45"/>
  <c r="AJ168" i="45"/>
  <c r="AK168" i="45"/>
  <c r="AJ169" i="45"/>
  <c r="AK169" i="45"/>
  <c r="AJ170" i="45"/>
  <c r="AK170" i="45"/>
  <c r="AJ171" i="45"/>
  <c r="AK171" i="45"/>
  <c r="AJ172" i="45"/>
  <c r="AK172" i="45"/>
  <c r="AJ173" i="45"/>
  <c r="AK173" i="45"/>
  <c r="AJ174" i="45"/>
  <c r="AK174" i="45"/>
  <c r="AJ175" i="45"/>
  <c r="AK175" i="45"/>
  <c r="AJ176" i="45"/>
  <c r="AK176" i="45"/>
  <c r="AJ177" i="45"/>
  <c r="AK177" i="45"/>
  <c r="AJ178" i="45"/>
  <c r="AK178" i="45"/>
  <c r="AJ179" i="45"/>
  <c r="AK179" i="45"/>
  <c r="AJ180" i="45"/>
  <c r="AK180" i="45"/>
  <c r="AJ181" i="45"/>
  <c r="AK181" i="45"/>
  <c r="AJ182" i="45"/>
  <c r="AK182" i="45"/>
  <c r="AJ183" i="45"/>
  <c r="AK183" i="45"/>
  <c r="AJ184" i="45"/>
  <c r="AK184" i="45"/>
  <c r="AJ185" i="45"/>
  <c r="AK185" i="45"/>
  <c r="AJ186" i="45"/>
  <c r="AK186" i="45"/>
  <c r="AJ187" i="45"/>
  <c r="AK187" i="45"/>
  <c r="AJ188" i="45"/>
  <c r="AK188" i="45"/>
  <c r="AJ189" i="45"/>
  <c r="AK189" i="45"/>
  <c r="AJ190" i="45"/>
  <c r="AK190" i="45"/>
  <c r="AJ191" i="45"/>
  <c r="AK191" i="45"/>
  <c r="AJ192" i="45"/>
  <c r="AK192" i="45"/>
  <c r="AJ193" i="45"/>
  <c r="AK193" i="45"/>
  <c r="AJ194" i="45"/>
  <c r="AK194" i="45"/>
  <c r="AJ195" i="45"/>
  <c r="AK195" i="45"/>
  <c r="AJ196" i="45"/>
  <c r="AK196" i="45"/>
  <c r="AJ197" i="45"/>
  <c r="AK197" i="45"/>
  <c r="AJ198" i="45"/>
  <c r="AK198" i="45"/>
  <c r="AJ199" i="45"/>
  <c r="AK199" i="45"/>
  <c r="AJ200" i="45"/>
  <c r="AK200" i="45"/>
  <c r="AJ201" i="45"/>
  <c r="AK201" i="45"/>
  <c r="AJ202" i="45"/>
  <c r="AK202" i="45"/>
  <c r="AJ203" i="45"/>
  <c r="AK203" i="45"/>
  <c r="AJ204" i="45"/>
  <c r="AK204" i="45"/>
  <c r="AJ205" i="45"/>
  <c r="AK205" i="45"/>
  <c r="AJ206" i="45"/>
  <c r="AK206" i="45"/>
  <c r="AJ207" i="45"/>
  <c r="AK207" i="45"/>
  <c r="AJ208" i="45"/>
  <c r="AK208" i="45"/>
  <c r="AJ209" i="45"/>
  <c r="AK209" i="45"/>
  <c r="AJ210" i="45"/>
  <c r="AK210" i="45"/>
  <c r="AJ211" i="45"/>
  <c r="AK211" i="45"/>
  <c r="AJ212" i="45"/>
  <c r="AK212" i="45"/>
  <c r="AJ213" i="45"/>
  <c r="AK213" i="45"/>
  <c r="AJ214" i="45"/>
  <c r="AK214" i="45"/>
  <c r="AJ215" i="45"/>
  <c r="AK215" i="45"/>
  <c r="AJ216" i="45"/>
  <c r="AK216" i="45"/>
  <c r="AJ217" i="45"/>
  <c r="AK217" i="45"/>
  <c r="AJ218" i="45"/>
  <c r="AK218" i="45"/>
  <c r="AJ219" i="45"/>
  <c r="AK219" i="45"/>
  <c r="AJ220" i="45"/>
  <c r="AK220" i="45"/>
  <c r="AJ221" i="45"/>
  <c r="AK221" i="45"/>
  <c r="AJ222" i="45"/>
  <c r="AK222" i="45"/>
  <c r="AJ223" i="45"/>
  <c r="AK223" i="45"/>
  <c r="AJ224" i="45"/>
  <c r="AK224" i="45"/>
  <c r="AJ225" i="45"/>
  <c r="AK225" i="45"/>
  <c r="AJ226" i="45"/>
  <c r="AK226" i="45"/>
  <c r="AJ227" i="45"/>
  <c r="AK227" i="45"/>
  <c r="AJ228" i="45"/>
  <c r="AK228" i="45"/>
  <c r="AJ229" i="45"/>
  <c r="AK229" i="45"/>
  <c r="AJ230" i="45"/>
  <c r="AK230" i="45"/>
  <c r="AJ231" i="45"/>
  <c r="AK231" i="45"/>
  <c r="AJ232" i="45"/>
  <c r="AK232" i="45"/>
  <c r="AJ233" i="45"/>
  <c r="AK233" i="45"/>
  <c r="AJ234" i="45"/>
  <c r="AK234" i="45"/>
  <c r="AJ235" i="45"/>
  <c r="AK235" i="45"/>
  <c r="AJ236" i="45"/>
  <c r="AK236" i="45"/>
  <c r="AJ237" i="45"/>
  <c r="AK237" i="45"/>
  <c r="AJ238" i="45"/>
  <c r="AK238" i="45"/>
  <c r="AJ239" i="45"/>
  <c r="AK239" i="45"/>
  <c r="AJ240" i="45"/>
  <c r="AK240" i="45"/>
  <c r="AJ241" i="45"/>
  <c r="AK241" i="45"/>
  <c r="AJ242" i="45"/>
  <c r="AK242" i="45"/>
  <c r="AJ243" i="45"/>
  <c r="AK243" i="45"/>
  <c r="AJ244" i="45"/>
  <c r="AK244" i="45"/>
  <c r="AJ245" i="45"/>
  <c r="AK245" i="45"/>
  <c r="AJ246" i="45"/>
  <c r="AK246" i="45"/>
  <c r="AJ247" i="45"/>
  <c r="AK247" i="45"/>
  <c r="AJ248" i="45"/>
  <c r="AK248" i="45"/>
  <c r="AJ249" i="45"/>
  <c r="AK249" i="45"/>
  <c r="AJ250" i="45"/>
  <c r="AK250" i="45"/>
  <c r="AJ251" i="45"/>
  <c r="AK251" i="45"/>
  <c r="AJ252" i="45"/>
  <c r="AK252" i="45"/>
  <c r="AJ253" i="45"/>
  <c r="AK253" i="45"/>
  <c r="AJ254" i="45"/>
  <c r="AK254" i="45"/>
  <c r="AJ255" i="45"/>
  <c r="AK255" i="45"/>
  <c r="AJ256" i="45"/>
  <c r="AK256" i="45"/>
  <c r="AJ257" i="45"/>
  <c r="AK257" i="45"/>
  <c r="AJ258" i="45"/>
  <c r="AK258" i="45"/>
  <c r="AJ259" i="45"/>
  <c r="AK259" i="45"/>
  <c r="AJ260" i="45"/>
  <c r="AK260" i="45"/>
  <c r="AJ261" i="45"/>
  <c r="AK261" i="45"/>
  <c r="AJ262" i="45"/>
  <c r="AK262" i="45"/>
  <c r="AJ263" i="45"/>
  <c r="AK263" i="45"/>
  <c r="AJ264" i="45"/>
  <c r="AK264" i="45"/>
  <c r="AJ265" i="45"/>
  <c r="AK265" i="45"/>
  <c r="AJ266" i="45"/>
  <c r="AK266" i="45"/>
  <c r="AJ267" i="45"/>
  <c r="AK267" i="45"/>
  <c r="AJ268" i="45"/>
  <c r="AK268" i="45"/>
  <c r="AJ269" i="45"/>
  <c r="AK269" i="45"/>
  <c r="AJ270" i="45"/>
  <c r="AK270" i="45"/>
  <c r="AJ271" i="45"/>
  <c r="AK271" i="45"/>
  <c r="AJ272" i="45"/>
  <c r="AK272" i="45"/>
  <c r="AJ273" i="45"/>
  <c r="AK273" i="45"/>
  <c r="AJ274" i="45"/>
  <c r="AK274" i="45"/>
  <c r="AJ275" i="45"/>
  <c r="AK275" i="45"/>
  <c r="AJ276" i="45"/>
  <c r="AK276" i="45"/>
  <c r="AJ277" i="45"/>
  <c r="AK277" i="45"/>
  <c r="AJ278" i="45"/>
  <c r="AK278" i="45"/>
  <c r="AJ279" i="45"/>
  <c r="AK279" i="45"/>
  <c r="AJ280" i="45"/>
  <c r="AK280" i="45"/>
  <c r="AJ281" i="45"/>
  <c r="AK281" i="45"/>
  <c r="AJ282" i="45"/>
  <c r="AK282" i="45"/>
  <c r="AJ283" i="45"/>
  <c r="AK283" i="45"/>
  <c r="AJ284" i="45"/>
  <c r="AK284" i="45"/>
  <c r="AJ285" i="45"/>
  <c r="AK285" i="45"/>
  <c r="AJ286" i="45"/>
  <c r="AK286" i="45"/>
  <c r="AJ287" i="45"/>
  <c r="AK287" i="45"/>
  <c r="AJ288" i="45"/>
  <c r="AK288" i="45"/>
  <c r="AJ289" i="45"/>
  <c r="AK289" i="45"/>
  <c r="AJ290" i="45"/>
  <c r="AK290" i="45"/>
  <c r="AJ291" i="45"/>
  <c r="AK291" i="45"/>
  <c r="AJ292" i="45"/>
  <c r="AK292" i="45"/>
  <c r="AJ293" i="45"/>
  <c r="AK293" i="45"/>
  <c r="AJ294" i="45"/>
  <c r="AK294" i="45"/>
  <c r="AJ295" i="45"/>
  <c r="AK295" i="45"/>
  <c r="AJ296" i="45"/>
  <c r="AK296" i="45"/>
  <c r="AJ297" i="45"/>
  <c r="AK297" i="45"/>
  <c r="AJ298" i="45"/>
  <c r="AK298" i="45"/>
  <c r="AJ299" i="45"/>
  <c r="AK299" i="45"/>
  <c r="AJ300" i="45"/>
  <c r="AK300" i="45"/>
  <c r="AJ301" i="45"/>
  <c r="AK301" i="45"/>
  <c r="AJ302" i="45"/>
  <c r="AK302" i="45"/>
  <c r="AJ303" i="45"/>
  <c r="AK303" i="45"/>
  <c r="AJ304" i="45"/>
  <c r="AK304" i="45"/>
  <c r="AJ305" i="45"/>
  <c r="AK305" i="45"/>
  <c r="AJ306" i="45"/>
  <c r="AK306" i="45"/>
  <c r="AJ307" i="45"/>
  <c r="AK307" i="45"/>
  <c r="AJ308" i="45"/>
  <c r="AK308" i="45"/>
  <c r="AJ309" i="45"/>
  <c r="AK309" i="45"/>
  <c r="AJ310" i="45"/>
  <c r="AK310" i="45"/>
  <c r="AJ311" i="45"/>
  <c r="AK311" i="45"/>
  <c r="AJ312" i="45"/>
  <c r="AK312" i="45"/>
  <c r="AJ313" i="45"/>
  <c r="AK313" i="45"/>
  <c r="AJ314" i="45"/>
  <c r="AK314" i="45"/>
  <c r="AJ315" i="45"/>
  <c r="AK315" i="45"/>
  <c r="AJ316" i="45"/>
  <c r="AK316" i="45"/>
  <c r="AJ317" i="45"/>
  <c r="AK317" i="45"/>
  <c r="AJ318" i="45"/>
  <c r="AK318" i="45"/>
  <c r="AJ319" i="45"/>
  <c r="AK319" i="45"/>
  <c r="AJ320" i="45"/>
  <c r="AK320" i="45"/>
  <c r="AJ321" i="45"/>
  <c r="AK321" i="45"/>
  <c r="AJ322" i="45"/>
  <c r="AK322" i="45"/>
  <c r="AJ323" i="45"/>
  <c r="AK323" i="45"/>
  <c r="AJ324" i="45"/>
  <c r="AK324" i="45"/>
  <c r="AJ325" i="45"/>
  <c r="AK325" i="45"/>
  <c r="AJ326" i="45"/>
  <c r="AK326" i="45"/>
  <c r="AJ327" i="45"/>
  <c r="AK327" i="45"/>
  <c r="AJ328" i="45"/>
  <c r="AK328" i="45"/>
  <c r="AJ329" i="45"/>
  <c r="AK329" i="45"/>
  <c r="AJ330" i="45"/>
  <c r="AK330" i="45"/>
  <c r="AJ331" i="45"/>
  <c r="AK331" i="45"/>
  <c r="AJ332" i="45"/>
  <c r="AK332" i="45"/>
  <c r="AJ333" i="45"/>
  <c r="AK333" i="45"/>
  <c r="AJ334" i="45"/>
  <c r="AK334" i="45"/>
  <c r="AJ335" i="45"/>
  <c r="AK335" i="45"/>
  <c r="AJ336" i="45"/>
  <c r="AK336" i="45"/>
  <c r="AJ337" i="45"/>
  <c r="AK337" i="45"/>
  <c r="AJ338" i="45"/>
  <c r="AK338" i="45"/>
  <c r="AJ339" i="45"/>
  <c r="AK339" i="45"/>
  <c r="AJ340" i="45"/>
  <c r="AK340" i="45"/>
  <c r="AJ341" i="45"/>
  <c r="AK341" i="45"/>
  <c r="AJ342" i="45"/>
  <c r="AK342" i="45"/>
  <c r="AJ343" i="45"/>
  <c r="AK343" i="45"/>
  <c r="AJ344" i="45"/>
  <c r="AK344" i="45"/>
  <c r="AJ345" i="45"/>
  <c r="AK345" i="45"/>
  <c r="AJ346" i="45"/>
  <c r="AK346" i="45"/>
  <c r="AJ347" i="45"/>
  <c r="AK347" i="45"/>
  <c r="AJ348" i="45"/>
  <c r="AK348" i="45"/>
  <c r="AJ349" i="45"/>
  <c r="AK349" i="45"/>
  <c r="AJ350" i="45"/>
  <c r="AK350" i="45"/>
  <c r="AJ351" i="45"/>
  <c r="AK351" i="45"/>
  <c r="AJ352" i="45"/>
  <c r="AK352" i="45"/>
  <c r="AJ353" i="45"/>
  <c r="AK353" i="45"/>
  <c r="AJ354" i="45"/>
  <c r="AK354" i="45"/>
  <c r="AJ355" i="45"/>
  <c r="AK355" i="45"/>
  <c r="AJ356" i="45"/>
  <c r="AK356" i="45"/>
  <c r="AJ357" i="45"/>
  <c r="AK357" i="45"/>
  <c r="AJ358" i="45"/>
  <c r="AK358" i="45"/>
  <c r="AJ359" i="45"/>
  <c r="AK359" i="45"/>
  <c r="AJ360" i="45"/>
  <c r="AK360" i="45"/>
  <c r="AJ361" i="45"/>
  <c r="AK361" i="45"/>
  <c r="AJ362" i="45"/>
  <c r="AK362" i="45"/>
  <c r="AJ363" i="45"/>
  <c r="AK363" i="45"/>
  <c r="AJ364" i="45"/>
  <c r="AK364" i="45"/>
  <c r="AJ365" i="45"/>
  <c r="AK365" i="45"/>
  <c r="AJ366" i="45"/>
  <c r="AK366" i="45"/>
  <c r="AJ367" i="45"/>
  <c r="AK367" i="45"/>
  <c r="AJ368" i="45"/>
  <c r="AK368" i="45"/>
  <c r="AJ369" i="45"/>
  <c r="AK369" i="45"/>
  <c r="AJ370" i="45"/>
  <c r="AK370" i="45"/>
  <c r="AJ371" i="45"/>
  <c r="AK371" i="45"/>
  <c r="AJ372" i="45"/>
  <c r="AK372" i="45"/>
  <c r="AJ373" i="45"/>
  <c r="AK373" i="45"/>
  <c r="AJ374" i="45"/>
  <c r="AK374" i="45"/>
  <c r="AJ375" i="45"/>
  <c r="AK375" i="45"/>
  <c r="AJ376" i="45"/>
  <c r="AK376" i="45"/>
  <c r="AJ377" i="45"/>
  <c r="AK377" i="45"/>
  <c r="AJ378" i="45"/>
  <c r="AK378" i="45"/>
  <c r="AJ379" i="45"/>
  <c r="AK379" i="45"/>
  <c r="AJ380" i="45"/>
  <c r="AK380" i="45"/>
  <c r="AJ381" i="45"/>
  <c r="AK381" i="45"/>
  <c r="AJ382" i="45"/>
  <c r="AK382" i="45"/>
  <c r="AJ383" i="45"/>
  <c r="AK383" i="45"/>
  <c r="AJ384" i="45"/>
  <c r="AK384" i="45"/>
  <c r="AJ385" i="45"/>
  <c r="AK385" i="45"/>
  <c r="AJ386" i="45"/>
  <c r="AK386" i="45"/>
  <c r="AJ387" i="45"/>
  <c r="AK387" i="45"/>
  <c r="AJ388" i="45"/>
  <c r="AK388" i="45"/>
  <c r="AJ389" i="45"/>
  <c r="AK389" i="45"/>
  <c r="AJ390" i="45"/>
  <c r="AK390" i="45"/>
  <c r="AJ391" i="45"/>
  <c r="AK391" i="45"/>
  <c r="AJ392" i="45"/>
  <c r="AK392" i="45"/>
  <c r="AJ393" i="45"/>
  <c r="AK393" i="45"/>
  <c r="AJ394" i="45"/>
  <c r="AK394" i="45"/>
  <c r="AJ395" i="45"/>
  <c r="AK395" i="45"/>
  <c r="AJ396" i="45"/>
  <c r="AK396" i="45"/>
  <c r="AJ397" i="45"/>
  <c r="AK397" i="45"/>
  <c r="AJ398" i="45"/>
  <c r="AK398" i="45"/>
  <c r="AJ399" i="45"/>
  <c r="AK399" i="45"/>
  <c r="AJ400" i="45"/>
  <c r="AK400" i="45"/>
  <c r="AJ401" i="45"/>
  <c r="AK401" i="45"/>
  <c r="AJ402" i="45"/>
  <c r="AK402" i="45"/>
  <c r="AJ403" i="45"/>
  <c r="AK403" i="45"/>
  <c r="AJ404" i="45"/>
  <c r="AK404" i="45"/>
  <c r="AJ405" i="45"/>
  <c r="AK405" i="45"/>
  <c r="AJ406" i="45"/>
  <c r="AK406" i="45"/>
  <c r="AJ407" i="45"/>
  <c r="AK407" i="45"/>
  <c r="AJ408" i="45"/>
  <c r="AK408" i="45"/>
  <c r="AJ409" i="45"/>
  <c r="AK409" i="45"/>
  <c r="AJ410" i="45"/>
  <c r="AK410" i="45"/>
  <c r="AJ411" i="45"/>
  <c r="AK411" i="45"/>
  <c r="AJ412" i="45"/>
  <c r="AK412" i="45"/>
  <c r="AJ413" i="45"/>
  <c r="AK413" i="45"/>
  <c r="AJ414" i="45"/>
  <c r="AK414" i="45"/>
  <c r="AJ415" i="45"/>
  <c r="AK415" i="45"/>
  <c r="AJ416" i="45"/>
  <c r="AK416" i="45"/>
  <c r="AJ417" i="45"/>
  <c r="AK417" i="45"/>
  <c r="AJ418" i="45"/>
  <c r="AK418" i="45"/>
  <c r="AJ419" i="45"/>
  <c r="AK419" i="45"/>
  <c r="AJ420" i="45"/>
  <c r="AK420" i="45"/>
  <c r="AJ421" i="45"/>
  <c r="AK421" i="45"/>
  <c r="AJ422" i="45"/>
  <c r="AK422" i="45"/>
  <c r="AJ423" i="45"/>
  <c r="AK423" i="45"/>
  <c r="AJ424" i="45"/>
  <c r="AK424" i="45"/>
  <c r="AJ425" i="45"/>
  <c r="AK425" i="45"/>
  <c r="AJ426" i="45"/>
  <c r="AK426" i="45"/>
  <c r="AJ427" i="45"/>
  <c r="AK427" i="45"/>
  <c r="AJ428" i="45"/>
  <c r="AK428" i="45"/>
  <c r="AJ429" i="45"/>
  <c r="AK429" i="45"/>
  <c r="AJ430" i="45"/>
  <c r="AK430" i="45"/>
  <c r="AJ431" i="45"/>
  <c r="AK431" i="45"/>
  <c r="AJ432" i="45"/>
  <c r="AK432" i="45"/>
  <c r="AJ433" i="45"/>
  <c r="AK433" i="45"/>
  <c r="AJ434" i="45"/>
  <c r="AK434" i="45"/>
  <c r="AJ435" i="45"/>
  <c r="AK435" i="45"/>
  <c r="AJ436" i="45"/>
  <c r="AK436" i="45"/>
  <c r="AJ437" i="45"/>
  <c r="AK437" i="45"/>
  <c r="AJ438" i="45"/>
  <c r="AK438" i="45"/>
  <c r="AJ439" i="45"/>
  <c r="AK439" i="45"/>
  <c r="AJ440" i="45"/>
  <c r="AK440" i="45"/>
  <c r="AJ441" i="45"/>
  <c r="AK441" i="45"/>
  <c r="AJ442" i="45"/>
  <c r="AK442" i="45"/>
  <c r="AJ443" i="45"/>
  <c r="AK443" i="45"/>
  <c r="AJ444" i="45"/>
  <c r="AK444" i="45"/>
  <c r="AJ445" i="45"/>
  <c r="AK445" i="45"/>
  <c r="AJ446" i="45"/>
  <c r="AK446" i="45"/>
  <c r="AJ447" i="45"/>
  <c r="AK447" i="45"/>
  <c r="AJ448" i="45"/>
  <c r="AK448" i="45"/>
  <c r="AJ449" i="45"/>
  <c r="AK449" i="45"/>
  <c r="AJ450" i="45"/>
  <c r="AK450" i="45"/>
  <c r="AJ451" i="45"/>
  <c r="AK451" i="45"/>
  <c r="AJ452" i="45"/>
  <c r="AK452" i="45"/>
  <c r="AJ453" i="45"/>
  <c r="AK453" i="45"/>
  <c r="AJ454" i="45"/>
  <c r="AK454" i="45"/>
  <c r="AJ455" i="45"/>
  <c r="AK455" i="45"/>
  <c r="AJ456" i="45"/>
  <c r="AK456" i="45"/>
  <c r="AJ457" i="45"/>
  <c r="AK457" i="45"/>
  <c r="AJ458" i="45"/>
  <c r="AK458" i="45"/>
  <c r="AJ459" i="45"/>
  <c r="AK459" i="45"/>
  <c r="AJ460" i="45"/>
  <c r="AK460" i="45"/>
  <c r="AJ461" i="45"/>
  <c r="AK461" i="45"/>
  <c r="AJ462" i="45"/>
  <c r="AK462" i="45"/>
  <c r="AJ463" i="45"/>
  <c r="AK463" i="45"/>
  <c r="AJ464" i="45"/>
  <c r="AK464" i="45"/>
  <c r="AJ465" i="45"/>
  <c r="AK465" i="45"/>
  <c r="AJ466" i="45"/>
  <c r="AK466" i="45"/>
  <c r="AJ467" i="45"/>
  <c r="AK467" i="45"/>
  <c r="AJ468" i="45"/>
  <c r="AK468" i="45"/>
  <c r="AJ469" i="45"/>
  <c r="AK469" i="45"/>
  <c r="AJ470" i="45"/>
  <c r="AK470" i="45"/>
  <c r="AJ471" i="45"/>
  <c r="AK471" i="45"/>
  <c r="AJ472" i="45"/>
  <c r="AK472" i="45"/>
  <c r="AJ473" i="45"/>
  <c r="AK473" i="45"/>
  <c r="AJ474" i="45"/>
  <c r="AK474" i="45"/>
  <c r="AJ475" i="45"/>
  <c r="AK475" i="45"/>
  <c r="AJ476" i="45"/>
  <c r="AK476" i="45"/>
  <c r="AJ477" i="45"/>
  <c r="AK477" i="45"/>
  <c r="AJ478" i="45"/>
  <c r="AK478" i="45"/>
  <c r="AJ479" i="45"/>
  <c r="AK479" i="45"/>
  <c r="AJ480" i="45"/>
  <c r="AK480" i="45"/>
  <c r="AJ481" i="45"/>
  <c r="AK481" i="45"/>
  <c r="AJ482" i="45"/>
  <c r="AK482" i="45"/>
  <c r="AJ483" i="45"/>
  <c r="AK483" i="45"/>
  <c r="AJ484" i="45"/>
  <c r="AK484" i="45"/>
  <c r="AJ485" i="45"/>
  <c r="AK485" i="45"/>
  <c r="AJ486" i="45"/>
  <c r="AK486" i="45"/>
  <c r="AJ487" i="45"/>
  <c r="AK487" i="45"/>
  <c r="AJ488" i="45"/>
  <c r="AK488" i="45"/>
  <c r="AJ489" i="45"/>
  <c r="AK489" i="45"/>
  <c r="AJ490" i="45"/>
  <c r="AK490" i="45"/>
  <c r="AJ491" i="45"/>
  <c r="AK491" i="45"/>
  <c r="AJ492" i="45"/>
  <c r="AK492" i="45"/>
  <c r="AJ493" i="45"/>
  <c r="AK493" i="45"/>
  <c r="AJ494" i="45"/>
  <c r="AK494" i="45"/>
  <c r="AJ495" i="45"/>
  <c r="AK495" i="45"/>
  <c r="AJ496" i="45"/>
  <c r="AK496" i="45"/>
  <c r="AJ497" i="45"/>
  <c r="AK497" i="45"/>
  <c r="AJ498" i="45"/>
  <c r="AK498" i="45"/>
  <c r="AJ499" i="45"/>
  <c r="AK499" i="45"/>
  <c r="AJ500" i="45"/>
  <c r="AK500" i="45"/>
  <c r="AJ501" i="45"/>
  <c r="AK501" i="45"/>
  <c r="AJ502" i="45"/>
  <c r="AK502" i="45"/>
  <c r="AJ17" i="45"/>
  <c r="AK17" i="45"/>
  <c r="AJ18" i="45"/>
  <c r="AK18" i="45"/>
  <c r="N1" i="46" l="1"/>
  <c r="A19" i="44"/>
  <c r="B19" i="44"/>
  <c r="C19" i="44"/>
  <c r="D19" i="44"/>
  <c r="E19" i="44"/>
  <c r="A20" i="44"/>
  <c r="B20" i="44"/>
  <c r="C20" i="44"/>
  <c r="D20" i="44"/>
  <c r="E20" i="44"/>
  <c r="A21" i="44"/>
  <c r="B21" i="44"/>
  <c r="C21" i="44"/>
  <c r="D21" i="44"/>
  <c r="E21" i="44"/>
  <c r="A22" i="44"/>
  <c r="B22" i="44"/>
  <c r="C22" i="44"/>
  <c r="D22" i="44"/>
  <c r="E22" i="44"/>
  <c r="A23" i="44"/>
  <c r="B23" i="44"/>
  <c r="C23" i="44"/>
  <c r="D23" i="44"/>
  <c r="E23" i="44"/>
  <c r="A24" i="44"/>
  <c r="B24" i="44"/>
  <c r="C24" i="44"/>
  <c r="D24" i="44"/>
  <c r="E24" i="44"/>
  <c r="A25" i="44"/>
  <c r="B25" i="44"/>
  <c r="C25" i="44"/>
  <c r="D25" i="44"/>
  <c r="E25" i="44"/>
  <c r="A26" i="44"/>
  <c r="B26" i="44"/>
  <c r="C26" i="44"/>
  <c r="D26" i="44"/>
  <c r="E26" i="44"/>
  <c r="A27" i="44"/>
  <c r="B27" i="44"/>
  <c r="C27" i="44"/>
  <c r="D27" i="44"/>
  <c r="E27" i="44"/>
  <c r="A28" i="44"/>
  <c r="B28" i="44"/>
  <c r="C28" i="44"/>
  <c r="D28" i="44"/>
  <c r="E28" i="44"/>
  <c r="A29" i="44"/>
  <c r="B29" i="44"/>
  <c r="C29" i="44"/>
  <c r="D29" i="44"/>
  <c r="E29" i="44"/>
  <c r="A30" i="44"/>
  <c r="B30" i="44"/>
  <c r="C30" i="44"/>
  <c r="D30" i="44"/>
  <c r="E30" i="44"/>
  <c r="A31" i="44"/>
  <c r="B31" i="44"/>
  <c r="C31" i="44"/>
  <c r="D31" i="44"/>
  <c r="E31" i="44"/>
  <c r="A32" i="44"/>
  <c r="B32" i="44"/>
  <c r="C32" i="44"/>
  <c r="D32" i="44"/>
  <c r="E32" i="44"/>
  <c r="A33" i="44"/>
  <c r="B33" i="44"/>
  <c r="C33" i="44"/>
  <c r="D33" i="44"/>
  <c r="E33" i="44"/>
  <c r="A34" i="44"/>
  <c r="B34" i="44"/>
  <c r="C34" i="44"/>
  <c r="D34" i="44"/>
  <c r="E34" i="44"/>
  <c r="A35" i="44"/>
  <c r="B35" i="44"/>
  <c r="C35" i="44"/>
  <c r="D35" i="44"/>
  <c r="E35" i="44"/>
  <c r="A36" i="44"/>
  <c r="B36" i="44"/>
  <c r="C36" i="44"/>
  <c r="D36" i="44"/>
  <c r="E36" i="44"/>
  <c r="A37" i="44"/>
  <c r="B37" i="44"/>
  <c r="C37" i="44"/>
  <c r="D37" i="44"/>
  <c r="E37" i="44"/>
  <c r="A38" i="44"/>
  <c r="B38" i="44"/>
  <c r="C38" i="44"/>
  <c r="D38" i="44"/>
  <c r="E38" i="44"/>
  <c r="A39" i="44"/>
  <c r="B39" i="44"/>
  <c r="C39" i="44"/>
  <c r="D39" i="44"/>
  <c r="E39" i="44"/>
  <c r="A40" i="44"/>
  <c r="B40" i="44"/>
  <c r="C40" i="44"/>
  <c r="D40" i="44"/>
  <c r="E40" i="44"/>
  <c r="A41" i="44"/>
  <c r="B41" i="44"/>
  <c r="C41" i="44"/>
  <c r="D41" i="44"/>
  <c r="E41" i="44"/>
  <c r="A42" i="44"/>
  <c r="B42" i="44"/>
  <c r="C42" i="44"/>
  <c r="D42" i="44"/>
  <c r="E42" i="44"/>
  <c r="A43" i="44"/>
  <c r="B43" i="44"/>
  <c r="C43" i="44"/>
  <c r="D43" i="44"/>
  <c r="E43" i="44"/>
  <c r="A44" i="44"/>
  <c r="B44" i="44"/>
  <c r="C44" i="44"/>
  <c r="D44" i="44"/>
  <c r="CW44" i="44" s="1"/>
  <c r="E44" i="44"/>
  <c r="CX44" i="44" s="1"/>
  <c r="A45" i="44"/>
  <c r="B45" i="44"/>
  <c r="C45" i="44"/>
  <c r="D45" i="44"/>
  <c r="CW45" i="44" s="1"/>
  <c r="E45" i="44"/>
  <c r="CX45" i="44" s="1"/>
  <c r="A46" i="44"/>
  <c r="B46" i="44"/>
  <c r="C46" i="44"/>
  <c r="D46" i="44"/>
  <c r="CW46" i="44" s="1"/>
  <c r="E46" i="44"/>
  <c r="CX46" i="44" s="1"/>
  <c r="A47" i="44"/>
  <c r="B47" i="44"/>
  <c r="C47" i="44"/>
  <c r="D47" i="44"/>
  <c r="CW47" i="44" s="1"/>
  <c r="E47" i="44"/>
  <c r="CX47" i="44" s="1"/>
  <c r="A48" i="44"/>
  <c r="B48" i="44"/>
  <c r="C48" i="44"/>
  <c r="D48" i="44"/>
  <c r="CW48" i="44" s="1"/>
  <c r="E48" i="44"/>
  <c r="CX48" i="44" s="1"/>
  <c r="A49" i="44"/>
  <c r="B49" i="44"/>
  <c r="C49" i="44"/>
  <c r="D49" i="44"/>
  <c r="CW49" i="44" s="1"/>
  <c r="E49" i="44"/>
  <c r="CX49" i="44" s="1"/>
  <c r="A50" i="44"/>
  <c r="B50" i="44"/>
  <c r="C50" i="44"/>
  <c r="D50" i="44"/>
  <c r="CW50" i="44" s="1"/>
  <c r="E50" i="44"/>
  <c r="CX50" i="44" s="1"/>
  <c r="A51" i="44"/>
  <c r="B51" i="44"/>
  <c r="C51" i="44"/>
  <c r="D51" i="44"/>
  <c r="CW51" i="44" s="1"/>
  <c r="E51" i="44"/>
  <c r="CX51" i="44" s="1"/>
  <c r="A52" i="44"/>
  <c r="B52" i="44"/>
  <c r="C52" i="44"/>
  <c r="D52" i="44"/>
  <c r="CW52" i="44" s="1"/>
  <c r="E52" i="44"/>
  <c r="CX52" i="44" s="1"/>
  <c r="A53" i="44"/>
  <c r="B53" i="44"/>
  <c r="C53" i="44"/>
  <c r="D53" i="44"/>
  <c r="CW53" i="44" s="1"/>
  <c r="E53" i="44"/>
  <c r="CX53" i="44" s="1"/>
  <c r="A54" i="44"/>
  <c r="B54" i="44"/>
  <c r="C54" i="44"/>
  <c r="D54" i="44"/>
  <c r="CW54" i="44" s="1"/>
  <c r="E54" i="44"/>
  <c r="CX54" i="44" s="1"/>
  <c r="A55" i="44"/>
  <c r="B55" i="44"/>
  <c r="C55" i="44"/>
  <c r="D55" i="44"/>
  <c r="CW55" i="44" s="1"/>
  <c r="E55" i="44"/>
  <c r="CX55" i="44" s="1"/>
  <c r="A56" i="44"/>
  <c r="B56" i="44"/>
  <c r="C56" i="44"/>
  <c r="D56" i="44"/>
  <c r="CW56" i="44" s="1"/>
  <c r="E56" i="44"/>
  <c r="CX56" i="44" s="1"/>
  <c r="A57" i="44"/>
  <c r="B57" i="44"/>
  <c r="C57" i="44"/>
  <c r="D57" i="44"/>
  <c r="CW57" i="44" s="1"/>
  <c r="E57" i="44"/>
  <c r="CX57" i="44" s="1"/>
  <c r="A58" i="44"/>
  <c r="B58" i="44"/>
  <c r="C58" i="44"/>
  <c r="D58" i="44"/>
  <c r="CW58" i="44" s="1"/>
  <c r="E58" i="44"/>
  <c r="CX58" i="44" s="1"/>
  <c r="A59" i="44"/>
  <c r="B59" i="44"/>
  <c r="C59" i="44"/>
  <c r="D59" i="44"/>
  <c r="CW59" i="44" s="1"/>
  <c r="E59" i="44"/>
  <c r="CX59" i="44" s="1"/>
  <c r="A60" i="44"/>
  <c r="B60" i="44"/>
  <c r="C60" i="44"/>
  <c r="D60" i="44"/>
  <c r="CW60" i="44" s="1"/>
  <c r="E60" i="44"/>
  <c r="CX60" i="44" s="1"/>
  <c r="A61" i="44"/>
  <c r="B61" i="44"/>
  <c r="C61" i="44"/>
  <c r="D61" i="44"/>
  <c r="CW61" i="44" s="1"/>
  <c r="E61" i="44"/>
  <c r="CX61" i="44" s="1"/>
  <c r="A62" i="44"/>
  <c r="B62" i="44"/>
  <c r="C62" i="44"/>
  <c r="D62" i="44"/>
  <c r="CW62" i="44" s="1"/>
  <c r="E62" i="44"/>
  <c r="CX62" i="44" s="1"/>
  <c r="A63" i="44"/>
  <c r="B63" i="44"/>
  <c r="C63" i="44"/>
  <c r="D63" i="44"/>
  <c r="CW63" i="44" s="1"/>
  <c r="E63" i="44"/>
  <c r="CX63" i="44" s="1"/>
  <c r="A64" i="44"/>
  <c r="B64" i="44"/>
  <c r="C64" i="44"/>
  <c r="D64" i="44"/>
  <c r="CW64" i="44" s="1"/>
  <c r="E64" i="44"/>
  <c r="CX64" i="44" s="1"/>
  <c r="A65" i="44"/>
  <c r="B65" i="44"/>
  <c r="C65" i="44"/>
  <c r="D65" i="44"/>
  <c r="CW65" i="44" s="1"/>
  <c r="E65" i="44"/>
  <c r="CX65" i="44" s="1"/>
  <c r="A66" i="44"/>
  <c r="B66" i="44"/>
  <c r="C66" i="44"/>
  <c r="D66" i="44"/>
  <c r="CW66" i="44" s="1"/>
  <c r="E66" i="44"/>
  <c r="CX66" i="44" s="1"/>
  <c r="A67" i="44"/>
  <c r="B67" i="44"/>
  <c r="C67" i="44"/>
  <c r="D67" i="44"/>
  <c r="CW67" i="44" s="1"/>
  <c r="E67" i="44"/>
  <c r="CX67" i="44" s="1"/>
  <c r="A68" i="44"/>
  <c r="B68" i="44"/>
  <c r="C68" i="44"/>
  <c r="D68" i="44"/>
  <c r="CW68" i="44" s="1"/>
  <c r="E68" i="44"/>
  <c r="CX68" i="44" s="1"/>
  <c r="A69" i="44"/>
  <c r="B69" i="44"/>
  <c r="C69" i="44"/>
  <c r="D69" i="44"/>
  <c r="CW69" i="44" s="1"/>
  <c r="E69" i="44"/>
  <c r="CX69" i="44" s="1"/>
  <c r="A70" i="44"/>
  <c r="B70" i="44"/>
  <c r="C70" i="44"/>
  <c r="D70" i="44"/>
  <c r="CW70" i="44" s="1"/>
  <c r="E70" i="44"/>
  <c r="CX70" i="44" s="1"/>
  <c r="A71" i="44"/>
  <c r="B71" i="44"/>
  <c r="C71" i="44"/>
  <c r="D71" i="44"/>
  <c r="CW71" i="44" s="1"/>
  <c r="E71" i="44"/>
  <c r="CX71" i="44" s="1"/>
  <c r="A72" i="44"/>
  <c r="B72" i="44"/>
  <c r="C72" i="44"/>
  <c r="D72" i="44"/>
  <c r="CW72" i="44" s="1"/>
  <c r="E72" i="44"/>
  <c r="CX72" i="44" s="1"/>
  <c r="A73" i="44"/>
  <c r="B73" i="44"/>
  <c r="C73" i="44"/>
  <c r="D73" i="44"/>
  <c r="CW73" i="44" s="1"/>
  <c r="E73" i="44"/>
  <c r="CX73" i="44" s="1"/>
  <c r="A74" i="44"/>
  <c r="B74" i="44"/>
  <c r="C74" i="44"/>
  <c r="D74" i="44"/>
  <c r="CW74" i="44" s="1"/>
  <c r="E74" i="44"/>
  <c r="CX74" i="44" s="1"/>
  <c r="A75" i="44"/>
  <c r="B75" i="44"/>
  <c r="C75" i="44"/>
  <c r="D75" i="44"/>
  <c r="CW75" i="44" s="1"/>
  <c r="E75" i="44"/>
  <c r="CX75" i="44" s="1"/>
  <c r="A76" i="44"/>
  <c r="B76" i="44"/>
  <c r="C76" i="44"/>
  <c r="D76" i="44"/>
  <c r="CW76" i="44" s="1"/>
  <c r="E76" i="44"/>
  <c r="CX76" i="44" s="1"/>
  <c r="A77" i="44"/>
  <c r="B77" i="44"/>
  <c r="C77" i="44"/>
  <c r="D77" i="44"/>
  <c r="CW77" i="44" s="1"/>
  <c r="E77" i="44"/>
  <c r="CX77" i="44" s="1"/>
  <c r="A78" i="44"/>
  <c r="B78" i="44"/>
  <c r="C78" i="44"/>
  <c r="D78" i="44"/>
  <c r="CW78" i="44" s="1"/>
  <c r="E78" i="44"/>
  <c r="CX78" i="44" s="1"/>
  <c r="A79" i="44"/>
  <c r="B79" i="44"/>
  <c r="C79" i="44"/>
  <c r="D79" i="44"/>
  <c r="CW79" i="44" s="1"/>
  <c r="E79" i="44"/>
  <c r="CX79" i="44" s="1"/>
  <c r="A80" i="44"/>
  <c r="B80" i="44"/>
  <c r="C80" i="44"/>
  <c r="D80" i="44"/>
  <c r="CW80" i="44" s="1"/>
  <c r="E80" i="44"/>
  <c r="CX80" i="44" s="1"/>
  <c r="A81" i="44"/>
  <c r="B81" i="44"/>
  <c r="C81" i="44"/>
  <c r="D81" i="44"/>
  <c r="CW81" i="44" s="1"/>
  <c r="E81" i="44"/>
  <c r="CX81" i="44" s="1"/>
  <c r="A82" i="44"/>
  <c r="B82" i="44"/>
  <c r="C82" i="44"/>
  <c r="D82" i="44"/>
  <c r="CW82" i="44" s="1"/>
  <c r="E82" i="44"/>
  <c r="CX82" i="44" s="1"/>
  <c r="A83" i="44"/>
  <c r="B83" i="44"/>
  <c r="C83" i="44"/>
  <c r="D83" i="44"/>
  <c r="CW83" i="44" s="1"/>
  <c r="E83" i="44"/>
  <c r="CX83" i="44" s="1"/>
  <c r="A84" i="44"/>
  <c r="B84" i="44"/>
  <c r="C84" i="44"/>
  <c r="D84" i="44"/>
  <c r="CW84" i="44" s="1"/>
  <c r="E84" i="44"/>
  <c r="CX84" i="44" s="1"/>
  <c r="A85" i="44"/>
  <c r="B85" i="44"/>
  <c r="C85" i="44"/>
  <c r="D85" i="44"/>
  <c r="CW85" i="44" s="1"/>
  <c r="E85" i="44"/>
  <c r="CX85" i="44" s="1"/>
  <c r="A86" i="44"/>
  <c r="B86" i="44"/>
  <c r="C86" i="44"/>
  <c r="D86" i="44"/>
  <c r="CW86" i="44" s="1"/>
  <c r="E86" i="44"/>
  <c r="CX86" i="44" s="1"/>
  <c r="A87" i="44"/>
  <c r="B87" i="44"/>
  <c r="C87" i="44"/>
  <c r="D87" i="44"/>
  <c r="CW87" i="44" s="1"/>
  <c r="E87" i="44"/>
  <c r="CX87" i="44" s="1"/>
  <c r="A88" i="44"/>
  <c r="B88" i="44"/>
  <c r="C88" i="44"/>
  <c r="D88" i="44"/>
  <c r="CW88" i="44" s="1"/>
  <c r="E88" i="44"/>
  <c r="CX88" i="44" s="1"/>
  <c r="A89" i="44"/>
  <c r="B89" i="44"/>
  <c r="C89" i="44"/>
  <c r="D89" i="44"/>
  <c r="CW89" i="44" s="1"/>
  <c r="E89" i="44"/>
  <c r="CX89" i="44" s="1"/>
  <c r="A90" i="44"/>
  <c r="B90" i="44"/>
  <c r="C90" i="44"/>
  <c r="D90" i="44"/>
  <c r="CW90" i="44" s="1"/>
  <c r="E90" i="44"/>
  <c r="CX90" i="44" s="1"/>
  <c r="A91" i="44"/>
  <c r="B91" i="44"/>
  <c r="C91" i="44"/>
  <c r="D91" i="44"/>
  <c r="CW91" i="44" s="1"/>
  <c r="E91" i="44"/>
  <c r="CX91" i="44" s="1"/>
  <c r="A92" i="44"/>
  <c r="B92" i="44"/>
  <c r="C92" i="44"/>
  <c r="D92" i="44"/>
  <c r="CW92" i="44" s="1"/>
  <c r="E92" i="44"/>
  <c r="CX92" i="44" s="1"/>
  <c r="A93" i="44"/>
  <c r="B93" i="44"/>
  <c r="C93" i="44"/>
  <c r="D93" i="44"/>
  <c r="CW93" i="44" s="1"/>
  <c r="E93" i="44"/>
  <c r="CX93" i="44" s="1"/>
  <c r="A94" i="44"/>
  <c r="B94" i="44"/>
  <c r="C94" i="44"/>
  <c r="D94" i="44"/>
  <c r="CW94" i="44" s="1"/>
  <c r="E94" i="44"/>
  <c r="CX94" i="44" s="1"/>
  <c r="A95" i="44"/>
  <c r="B95" i="44"/>
  <c r="C95" i="44"/>
  <c r="D95" i="44"/>
  <c r="CW95" i="44" s="1"/>
  <c r="E95" i="44"/>
  <c r="CX95" i="44" s="1"/>
  <c r="A96" i="44"/>
  <c r="B96" i="44"/>
  <c r="C96" i="44"/>
  <c r="D96" i="44"/>
  <c r="CW96" i="44" s="1"/>
  <c r="E96" i="44"/>
  <c r="CX96" i="44" s="1"/>
  <c r="A97" i="44"/>
  <c r="B97" i="44"/>
  <c r="C97" i="44"/>
  <c r="D97" i="44"/>
  <c r="CW97" i="44" s="1"/>
  <c r="E97" i="44"/>
  <c r="CX97" i="44" s="1"/>
  <c r="A98" i="44"/>
  <c r="B98" i="44"/>
  <c r="C98" i="44"/>
  <c r="D98" i="44"/>
  <c r="CW98" i="44" s="1"/>
  <c r="E98" i="44"/>
  <c r="CX98" i="44" s="1"/>
  <c r="A99" i="44"/>
  <c r="B99" i="44"/>
  <c r="C99" i="44"/>
  <c r="D99" i="44"/>
  <c r="CW99" i="44" s="1"/>
  <c r="E99" i="44"/>
  <c r="CX99" i="44" s="1"/>
  <c r="A100" i="44"/>
  <c r="B100" i="44"/>
  <c r="C100" i="44"/>
  <c r="D100" i="44"/>
  <c r="CW100" i="44" s="1"/>
  <c r="E100" i="44"/>
  <c r="CX100" i="44" s="1"/>
  <c r="A101" i="44"/>
  <c r="B101" i="44"/>
  <c r="C101" i="44"/>
  <c r="D101" i="44"/>
  <c r="CW101" i="44" s="1"/>
  <c r="E101" i="44"/>
  <c r="CX101" i="44" s="1"/>
  <c r="A102" i="44"/>
  <c r="B102" i="44"/>
  <c r="C102" i="44"/>
  <c r="D102" i="44"/>
  <c r="CW102" i="44" s="1"/>
  <c r="E102" i="44"/>
  <c r="CX102" i="44" s="1"/>
  <c r="A103" i="44"/>
  <c r="B103" i="44"/>
  <c r="C103" i="44"/>
  <c r="D103" i="44"/>
  <c r="CW103" i="44" s="1"/>
  <c r="E103" i="44"/>
  <c r="CX103" i="44" s="1"/>
  <c r="A104" i="44"/>
  <c r="B104" i="44"/>
  <c r="C104" i="44"/>
  <c r="D104" i="44"/>
  <c r="CW104" i="44" s="1"/>
  <c r="E104" i="44"/>
  <c r="CX104" i="44" s="1"/>
  <c r="A105" i="44"/>
  <c r="B105" i="44"/>
  <c r="C105" i="44"/>
  <c r="D105" i="44"/>
  <c r="CW105" i="44" s="1"/>
  <c r="E105" i="44"/>
  <c r="CX105" i="44" s="1"/>
  <c r="A106" i="44"/>
  <c r="B106" i="44"/>
  <c r="C106" i="44"/>
  <c r="D106" i="44"/>
  <c r="CW106" i="44" s="1"/>
  <c r="E106" i="44"/>
  <c r="CX106" i="44" s="1"/>
  <c r="A107" i="44"/>
  <c r="B107" i="44"/>
  <c r="C107" i="44"/>
  <c r="D107" i="44"/>
  <c r="CW107" i="44" s="1"/>
  <c r="E107" i="44"/>
  <c r="CX107" i="44" s="1"/>
  <c r="A108" i="44"/>
  <c r="B108" i="44"/>
  <c r="C108" i="44"/>
  <c r="D108" i="44"/>
  <c r="CW108" i="44" s="1"/>
  <c r="E108" i="44"/>
  <c r="CX108" i="44" s="1"/>
  <c r="A109" i="44"/>
  <c r="B109" i="44"/>
  <c r="C109" i="44"/>
  <c r="D109" i="44"/>
  <c r="CW109" i="44" s="1"/>
  <c r="E109" i="44"/>
  <c r="CX109" i="44" s="1"/>
  <c r="A110" i="44"/>
  <c r="B110" i="44"/>
  <c r="C110" i="44"/>
  <c r="D110" i="44"/>
  <c r="CW110" i="44" s="1"/>
  <c r="E110" i="44"/>
  <c r="CX110" i="44" s="1"/>
  <c r="A111" i="44"/>
  <c r="B111" i="44"/>
  <c r="C111" i="44"/>
  <c r="D111" i="44"/>
  <c r="CW111" i="44" s="1"/>
  <c r="E111" i="44"/>
  <c r="CX111" i="44" s="1"/>
  <c r="A112" i="44"/>
  <c r="B112" i="44"/>
  <c r="C112" i="44"/>
  <c r="D112" i="44"/>
  <c r="CW112" i="44" s="1"/>
  <c r="E112" i="44"/>
  <c r="CX112" i="44" s="1"/>
  <c r="A113" i="44"/>
  <c r="B113" i="44"/>
  <c r="C113" i="44"/>
  <c r="D113" i="44"/>
  <c r="CW113" i="44" s="1"/>
  <c r="E113" i="44"/>
  <c r="CX113" i="44" s="1"/>
  <c r="A114" i="44"/>
  <c r="B114" i="44"/>
  <c r="C114" i="44"/>
  <c r="D114" i="44"/>
  <c r="CW114" i="44" s="1"/>
  <c r="E114" i="44"/>
  <c r="CX114" i="44" s="1"/>
  <c r="A115" i="44"/>
  <c r="B115" i="44"/>
  <c r="C115" i="44"/>
  <c r="D115" i="44"/>
  <c r="CW115" i="44" s="1"/>
  <c r="E115" i="44"/>
  <c r="CX115" i="44" s="1"/>
  <c r="A116" i="44"/>
  <c r="B116" i="44"/>
  <c r="C116" i="44"/>
  <c r="D116" i="44"/>
  <c r="CW116" i="44" s="1"/>
  <c r="E116" i="44"/>
  <c r="CX116" i="44" s="1"/>
  <c r="A117" i="44"/>
  <c r="B117" i="44"/>
  <c r="C117" i="44"/>
  <c r="D117" i="44"/>
  <c r="CW117" i="44" s="1"/>
  <c r="E117" i="44"/>
  <c r="CX117" i="44" s="1"/>
  <c r="A118" i="44"/>
  <c r="B118" i="44"/>
  <c r="C118" i="44"/>
  <c r="D118" i="44"/>
  <c r="CW118" i="44" s="1"/>
  <c r="E118" i="44"/>
  <c r="CX118" i="44" s="1"/>
  <c r="A119" i="44"/>
  <c r="B119" i="44"/>
  <c r="C119" i="44"/>
  <c r="D119" i="44"/>
  <c r="CW119" i="44" s="1"/>
  <c r="E119" i="44"/>
  <c r="CX119" i="44" s="1"/>
  <c r="A120" i="44"/>
  <c r="B120" i="44"/>
  <c r="C120" i="44"/>
  <c r="D120" i="44"/>
  <c r="CW120" i="44" s="1"/>
  <c r="E120" i="44"/>
  <c r="CX120" i="44" s="1"/>
  <c r="A121" i="44"/>
  <c r="B121" i="44"/>
  <c r="C121" i="44"/>
  <c r="D121" i="44"/>
  <c r="CW121" i="44" s="1"/>
  <c r="E121" i="44"/>
  <c r="CX121" i="44" s="1"/>
  <c r="A122" i="44"/>
  <c r="B122" i="44"/>
  <c r="C122" i="44"/>
  <c r="D122" i="44"/>
  <c r="CW122" i="44" s="1"/>
  <c r="E122" i="44"/>
  <c r="CX122" i="44" s="1"/>
  <c r="A123" i="44"/>
  <c r="B123" i="44"/>
  <c r="C123" i="44"/>
  <c r="D123" i="44"/>
  <c r="CW123" i="44" s="1"/>
  <c r="E123" i="44"/>
  <c r="CX123" i="44" s="1"/>
  <c r="A124" i="44"/>
  <c r="B124" i="44"/>
  <c r="C124" i="44"/>
  <c r="D124" i="44"/>
  <c r="CW124" i="44" s="1"/>
  <c r="E124" i="44"/>
  <c r="CX124" i="44" s="1"/>
  <c r="A125" i="44"/>
  <c r="B125" i="44"/>
  <c r="C125" i="44"/>
  <c r="D125" i="44"/>
  <c r="CW125" i="44" s="1"/>
  <c r="E125" i="44"/>
  <c r="CX125" i="44" s="1"/>
  <c r="A126" i="44"/>
  <c r="B126" i="44"/>
  <c r="C126" i="44"/>
  <c r="D126" i="44"/>
  <c r="CW126" i="44" s="1"/>
  <c r="E126" i="44"/>
  <c r="CX126" i="44" s="1"/>
  <c r="A127" i="44"/>
  <c r="B127" i="44"/>
  <c r="C127" i="44"/>
  <c r="D127" i="44"/>
  <c r="CW127" i="44" s="1"/>
  <c r="E127" i="44"/>
  <c r="CX127" i="44" s="1"/>
  <c r="A128" i="44"/>
  <c r="B128" i="44"/>
  <c r="C128" i="44"/>
  <c r="D128" i="44"/>
  <c r="CW128" i="44" s="1"/>
  <c r="E128" i="44"/>
  <c r="CX128" i="44" s="1"/>
  <c r="A129" i="44"/>
  <c r="B129" i="44"/>
  <c r="C129" i="44"/>
  <c r="D129" i="44"/>
  <c r="CW129" i="44" s="1"/>
  <c r="E129" i="44"/>
  <c r="CX129" i="44" s="1"/>
  <c r="A130" i="44"/>
  <c r="B130" i="44"/>
  <c r="C130" i="44"/>
  <c r="D130" i="44"/>
  <c r="CW130" i="44" s="1"/>
  <c r="E130" i="44"/>
  <c r="CX130" i="44" s="1"/>
  <c r="A131" i="44"/>
  <c r="B131" i="44"/>
  <c r="C131" i="44"/>
  <c r="D131" i="44"/>
  <c r="CW131" i="44" s="1"/>
  <c r="E131" i="44"/>
  <c r="CX131" i="44" s="1"/>
  <c r="A132" i="44"/>
  <c r="B132" i="44"/>
  <c r="C132" i="44"/>
  <c r="D132" i="44"/>
  <c r="CW132" i="44" s="1"/>
  <c r="E132" i="44"/>
  <c r="CX132" i="44" s="1"/>
  <c r="A133" i="44"/>
  <c r="B133" i="44"/>
  <c r="C133" i="44"/>
  <c r="D133" i="44"/>
  <c r="CW133" i="44" s="1"/>
  <c r="E133" i="44"/>
  <c r="CX133" i="44" s="1"/>
  <c r="A134" i="44"/>
  <c r="B134" i="44"/>
  <c r="C134" i="44"/>
  <c r="D134" i="44"/>
  <c r="CW134" i="44" s="1"/>
  <c r="E134" i="44"/>
  <c r="CX134" i="44" s="1"/>
  <c r="A135" i="44"/>
  <c r="B135" i="44"/>
  <c r="C135" i="44"/>
  <c r="D135" i="44"/>
  <c r="CW135" i="44" s="1"/>
  <c r="E135" i="44"/>
  <c r="CX135" i="44" s="1"/>
  <c r="A136" i="44"/>
  <c r="B136" i="44"/>
  <c r="C136" i="44"/>
  <c r="D136" i="44"/>
  <c r="CW136" i="44" s="1"/>
  <c r="E136" i="44"/>
  <c r="CX136" i="44" s="1"/>
  <c r="A137" i="44"/>
  <c r="B137" i="44"/>
  <c r="C137" i="44"/>
  <c r="D137" i="44"/>
  <c r="CW137" i="44" s="1"/>
  <c r="E137" i="44"/>
  <c r="CX137" i="44" s="1"/>
  <c r="A138" i="44"/>
  <c r="B138" i="44"/>
  <c r="C138" i="44"/>
  <c r="D138" i="44"/>
  <c r="CW138" i="44" s="1"/>
  <c r="E138" i="44"/>
  <c r="CX138" i="44" s="1"/>
  <c r="A139" i="44"/>
  <c r="B139" i="44"/>
  <c r="C139" i="44"/>
  <c r="D139" i="44"/>
  <c r="CW139" i="44" s="1"/>
  <c r="E139" i="44"/>
  <c r="CX139" i="44" s="1"/>
  <c r="A140" i="44"/>
  <c r="B140" i="44"/>
  <c r="C140" i="44"/>
  <c r="D140" i="44"/>
  <c r="CW140" i="44" s="1"/>
  <c r="E140" i="44"/>
  <c r="CX140" i="44" s="1"/>
  <c r="A141" i="44"/>
  <c r="B141" i="44"/>
  <c r="C141" i="44"/>
  <c r="D141" i="44"/>
  <c r="CW141" i="44" s="1"/>
  <c r="E141" i="44"/>
  <c r="CX141" i="44" s="1"/>
  <c r="A142" i="44"/>
  <c r="B142" i="44"/>
  <c r="C142" i="44"/>
  <c r="D142" i="44"/>
  <c r="CW142" i="44" s="1"/>
  <c r="E142" i="44"/>
  <c r="CX142" i="44" s="1"/>
  <c r="A143" i="44"/>
  <c r="B143" i="44"/>
  <c r="C143" i="44"/>
  <c r="D143" i="44"/>
  <c r="CW143" i="44" s="1"/>
  <c r="E143" i="44"/>
  <c r="CX143" i="44" s="1"/>
  <c r="A144" i="44"/>
  <c r="B144" i="44"/>
  <c r="C144" i="44"/>
  <c r="D144" i="44"/>
  <c r="CW144" i="44" s="1"/>
  <c r="E144" i="44"/>
  <c r="CX144" i="44" s="1"/>
  <c r="A145" i="44"/>
  <c r="B145" i="44"/>
  <c r="C145" i="44"/>
  <c r="D145" i="44"/>
  <c r="CW145" i="44" s="1"/>
  <c r="E145" i="44"/>
  <c r="CX145" i="44" s="1"/>
  <c r="A146" i="44"/>
  <c r="B146" i="44"/>
  <c r="C146" i="44"/>
  <c r="D146" i="44"/>
  <c r="CW146" i="44" s="1"/>
  <c r="E146" i="44"/>
  <c r="CX146" i="44" s="1"/>
  <c r="A147" i="44"/>
  <c r="B147" i="44"/>
  <c r="C147" i="44"/>
  <c r="D147" i="44"/>
  <c r="CW147" i="44" s="1"/>
  <c r="E147" i="44"/>
  <c r="CX147" i="44" s="1"/>
  <c r="A148" i="44"/>
  <c r="B148" i="44"/>
  <c r="C148" i="44"/>
  <c r="D148" i="44"/>
  <c r="CW148" i="44" s="1"/>
  <c r="E148" i="44"/>
  <c r="CX148" i="44" s="1"/>
  <c r="A149" i="44"/>
  <c r="B149" i="44"/>
  <c r="C149" i="44"/>
  <c r="D149" i="44"/>
  <c r="CW149" i="44" s="1"/>
  <c r="E149" i="44"/>
  <c r="CX149" i="44" s="1"/>
  <c r="A150" i="44"/>
  <c r="B150" i="44"/>
  <c r="C150" i="44"/>
  <c r="D150" i="44"/>
  <c r="CW150" i="44" s="1"/>
  <c r="E150" i="44"/>
  <c r="CX150" i="44" s="1"/>
  <c r="A151" i="44"/>
  <c r="B151" i="44"/>
  <c r="C151" i="44"/>
  <c r="D151" i="44"/>
  <c r="CW151" i="44" s="1"/>
  <c r="E151" i="44"/>
  <c r="CX151" i="44" s="1"/>
  <c r="A152" i="44"/>
  <c r="B152" i="44"/>
  <c r="C152" i="44"/>
  <c r="D152" i="44"/>
  <c r="CW152" i="44" s="1"/>
  <c r="E152" i="44"/>
  <c r="CX152" i="44" s="1"/>
  <c r="A153" i="44"/>
  <c r="B153" i="44"/>
  <c r="C153" i="44"/>
  <c r="D153" i="44"/>
  <c r="CW153" i="44" s="1"/>
  <c r="E153" i="44"/>
  <c r="CX153" i="44" s="1"/>
  <c r="A154" i="44"/>
  <c r="B154" i="44"/>
  <c r="C154" i="44"/>
  <c r="D154" i="44"/>
  <c r="CW154" i="44" s="1"/>
  <c r="E154" i="44"/>
  <c r="CX154" i="44" s="1"/>
  <c r="A155" i="44"/>
  <c r="B155" i="44"/>
  <c r="C155" i="44"/>
  <c r="D155" i="44"/>
  <c r="CW155" i="44" s="1"/>
  <c r="E155" i="44"/>
  <c r="CX155" i="44" s="1"/>
  <c r="A156" i="44"/>
  <c r="B156" i="44"/>
  <c r="C156" i="44"/>
  <c r="D156" i="44"/>
  <c r="CW156" i="44" s="1"/>
  <c r="E156" i="44"/>
  <c r="CX156" i="44" s="1"/>
  <c r="A157" i="44"/>
  <c r="B157" i="44"/>
  <c r="C157" i="44"/>
  <c r="D157" i="44"/>
  <c r="CW157" i="44" s="1"/>
  <c r="E157" i="44"/>
  <c r="CX157" i="44" s="1"/>
  <c r="A158" i="44"/>
  <c r="B158" i="44"/>
  <c r="C158" i="44"/>
  <c r="D158" i="44"/>
  <c r="CW158" i="44" s="1"/>
  <c r="E158" i="44"/>
  <c r="CX158" i="44" s="1"/>
  <c r="A159" i="44"/>
  <c r="B159" i="44"/>
  <c r="C159" i="44"/>
  <c r="D159" i="44"/>
  <c r="CW159" i="44" s="1"/>
  <c r="E159" i="44"/>
  <c r="CX159" i="44" s="1"/>
  <c r="A160" i="44"/>
  <c r="B160" i="44"/>
  <c r="C160" i="44"/>
  <c r="D160" i="44"/>
  <c r="CW160" i="44" s="1"/>
  <c r="E160" i="44"/>
  <c r="CX160" i="44" s="1"/>
  <c r="A161" i="44"/>
  <c r="B161" i="44"/>
  <c r="C161" i="44"/>
  <c r="D161" i="44"/>
  <c r="CW161" i="44" s="1"/>
  <c r="E161" i="44"/>
  <c r="CX161" i="44" s="1"/>
  <c r="A162" i="44"/>
  <c r="B162" i="44"/>
  <c r="C162" i="44"/>
  <c r="D162" i="44"/>
  <c r="CW162" i="44" s="1"/>
  <c r="E162" i="44"/>
  <c r="CX162" i="44" s="1"/>
  <c r="A163" i="44"/>
  <c r="B163" i="44"/>
  <c r="C163" i="44"/>
  <c r="D163" i="44"/>
  <c r="CW163" i="44" s="1"/>
  <c r="E163" i="44"/>
  <c r="CX163" i="44" s="1"/>
  <c r="A164" i="44"/>
  <c r="B164" i="44"/>
  <c r="C164" i="44"/>
  <c r="D164" i="44"/>
  <c r="CW164" i="44" s="1"/>
  <c r="E164" i="44"/>
  <c r="CX164" i="44" s="1"/>
  <c r="A165" i="44"/>
  <c r="B165" i="44"/>
  <c r="C165" i="44"/>
  <c r="D165" i="44"/>
  <c r="CW165" i="44" s="1"/>
  <c r="E165" i="44"/>
  <c r="CX165" i="44" s="1"/>
  <c r="A166" i="44"/>
  <c r="B166" i="44"/>
  <c r="C166" i="44"/>
  <c r="D166" i="44"/>
  <c r="CW166" i="44" s="1"/>
  <c r="E166" i="44"/>
  <c r="CX166" i="44" s="1"/>
  <c r="A167" i="44"/>
  <c r="B167" i="44"/>
  <c r="C167" i="44"/>
  <c r="D167" i="44"/>
  <c r="CW167" i="44" s="1"/>
  <c r="E167" i="44"/>
  <c r="CX167" i="44" s="1"/>
  <c r="A168" i="44"/>
  <c r="B168" i="44"/>
  <c r="C168" i="44"/>
  <c r="D168" i="44"/>
  <c r="CW168" i="44" s="1"/>
  <c r="E168" i="44"/>
  <c r="CX168" i="44" s="1"/>
  <c r="A169" i="44"/>
  <c r="B169" i="44"/>
  <c r="C169" i="44"/>
  <c r="D169" i="44"/>
  <c r="CW169" i="44" s="1"/>
  <c r="E169" i="44"/>
  <c r="CX169" i="44" s="1"/>
  <c r="A170" i="44"/>
  <c r="B170" i="44"/>
  <c r="C170" i="44"/>
  <c r="D170" i="44"/>
  <c r="CW170" i="44" s="1"/>
  <c r="E170" i="44"/>
  <c r="CX170" i="44" s="1"/>
  <c r="A171" i="44"/>
  <c r="B171" i="44"/>
  <c r="C171" i="44"/>
  <c r="D171" i="44"/>
  <c r="CW171" i="44" s="1"/>
  <c r="E171" i="44"/>
  <c r="CX171" i="44" s="1"/>
  <c r="A172" i="44"/>
  <c r="B172" i="44"/>
  <c r="C172" i="44"/>
  <c r="D172" i="44"/>
  <c r="CW172" i="44" s="1"/>
  <c r="E172" i="44"/>
  <c r="CX172" i="44" s="1"/>
  <c r="A173" i="44"/>
  <c r="B173" i="44"/>
  <c r="C173" i="44"/>
  <c r="D173" i="44"/>
  <c r="CW173" i="44" s="1"/>
  <c r="E173" i="44"/>
  <c r="CX173" i="44" s="1"/>
  <c r="A174" i="44"/>
  <c r="B174" i="44"/>
  <c r="C174" i="44"/>
  <c r="D174" i="44"/>
  <c r="CW174" i="44" s="1"/>
  <c r="E174" i="44"/>
  <c r="CX174" i="44" s="1"/>
  <c r="A175" i="44"/>
  <c r="B175" i="44"/>
  <c r="C175" i="44"/>
  <c r="D175" i="44"/>
  <c r="CW175" i="44" s="1"/>
  <c r="E175" i="44"/>
  <c r="CX175" i="44" s="1"/>
  <c r="A176" i="44"/>
  <c r="B176" i="44"/>
  <c r="C176" i="44"/>
  <c r="D176" i="44"/>
  <c r="CW176" i="44" s="1"/>
  <c r="E176" i="44"/>
  <c r="CX176" i="44" s="1"/>
  <c r="A177" i="44"/>
  <c r="B177" i="44"/>
  <c r="C177" i="44"/>
  <c r="D177" i="44"/>
  <c r="CW177" i="44" s="1"/>
  <c r="E177" i="44"/>
  <c r="CX177" i="44" s="1"/>
  <c r="A178" i="44"/>
  <c r="B178" i="44"/>
  <c r="C178" i="44"/>
  <c r="D178" i="44"/>
  <c r="CW178" i="44" s="1"/>
  <c r="E178" i="44"/>
  <c r="CX178" i="44" s="1"/>
  <c r="A179" i="44"/>
  <c r="B179" i="44"/>
  <c r="C179" i="44"/>
  <c r="D179" i="44"/>
  <c r="CW179" i="44" s="1"/>
  <c r="E179" i="44"/>
  <c r="CX179" i="44" s="1"/>
  <c r="A180" i="44"/>
  <c r="B180" i="44"/>
  <c r="C180" i="44"/>
  <c r="D180" i="44"/>
  <c r="CW180" i="44" s="1"/>
  <c r="E180" i="44"/>
  <c r="CX180" i="44" s="1"/>
  <c r="A181" i="44"/>
  <c r="B181" i="44"/>
  <c r="C181" i="44"/>
  <c r="D181" i="44"/>
  <c r="CW181" i="44" s="1"/>
  <c r="E181" i="44"/>
  <c r="CX181" i="44" s="1"/>
  <c r="A182" i="44"/>
  <c r="B182" i="44"/>
  <c r="C182" i="44"/>
  <c r="D182" i="44"/>
  <c r="CW182" i="44" s="1"/>
  <c r="E182" i="44"/>
  <c r="CX182" i="44" s="1"/>
  <c r="A183" i="44"/>
  <c r="B183" i="44"/>
  <c r="C183" i="44"/>
  <c r="D183" i="44"/>
  <c r="CW183" i="44" s="1"/>
  <c r="E183" i="44"/>
  <c r="CX183" i="44" s="1"/>
  <c r="A184" i="44"/>
  <c r="B184" i="44"/>
  <c r="C184" i="44"/>
  <c r="D184" i="44"/>
  <c r="CW184" i="44" s="1"/>
  <c r="E184" i="44"/>
  <c r="CX184" i="44" s="1"/>
  <c r="A185" i="44"/>
  <c r="B185" i="44"/>
  <c r="C185" i="44"/>
  <c r="D185" i="44"/>
  <c r="CW185" i="44" s="1"/>
  <c r="E185" i="44"/>
  <c r="CX185" i="44" s="1"/>
  <c r="A186" i="44"/>
  <c r="B186" i="44"/>
  <c r="C186" i="44"/>
  <c r="D186" i="44"/>
  <c r="CW186" i="44" s="1"/>
  <c r="E186" i="44"/>
  <c r="CX186" i="44" s="1"/>
  <c r="A187" i="44"/>
  <c r="B187" i="44"/>
  <c r="C187" i="44"/>
  <c r="D187" i="44"/>
  <c r="CW187" i="44" s="1"/>
  <c r="E187" i="44"/>
  <c r="CX187" i="44" s="1"/>
  <c r="A188" i="44"/>
  <c r="B188" i="44"/>
  <c r="C188" i="44"/>
  <c r="D188" i="44"/>
  <c r="CW188" i="44" s="1"/>
  <c r="E188" i="44"/>
  <c r="CX188" i="44" s="1"/>
  <c r="A189" i="44"/>
  <c r="B189" i="44"/>
  <c r="C189" i="44"/>
  <c r="D189" i="44"/>
  <c r="CW189" i="44" s="1"/>
  <c r="E189" i="44"/>
  <c r="CX189" i="44" s="1"/>
  <c r="A190" i="44"/>
  <c r="B190" i="44"/>
  <c r="C190" i="44"/>
  <c r="D190" i="44"/>
  <c r="CW190" i="44" s="1"/>
  <c r="E190" i="44"/>
  <c r="CX190" i="44" s="1"/>
  <c r="A191" i="44"/>
  <c r="B191" i="44"/>
  <c r="C191" i="44"/>
  <c r="D191" i="44"/>
  <c r="CW191" i="44" s="1"/>
  <c r="E191" i="44"/>
  <c r="CX191" i="44" s="1"/>
  <c r="A192" i="44"/>
  <c r="B192" i="44"/>
  <c r="C192" i="44"/>
  <c r="D192" i="44"/>
  <c r="CW192" i="44" s="1"/>
  <c r="E192" i="44"/>
  <c r="CX192" i="44" s="1"/>
  <c r="A193" i="44"/>
  <c r="B193" i="44"/>
  <c r="C193" i="44"/>
  <c r="D193" i="44"/>
  <c r="CW193" i="44" s="1"/>
  <c r="E193" i="44"/>
  <c r="CX193" i="44" s="1"/>
  <c r="A194" i="44"/>
  <c r="B194" i="44"/>
  <c r="C194" i="44"/>
  <c r="D194" i="44"/>
  <c r="CW194" i="44" s="1"/>
  <c r="E194" i="44"/>
  <c r="CX194" i="44" s="1"/>
  <c r="A195" i="44"/>
  <c r="B195" i="44"/>
  <c r="C195" i="44"/>
  <c r="D195" i="44"/>
  <c r="CW195" i="44" s="1"/>
  <c r="E195" i="44"/>
  <c r="CX195" i="44" s="1"/>
  <c r="A196" i="44"/>
  <c r="B196" i="44"/>
  <c r="C196" i="44"/>
  <c r="D196" i="44"/>
  <c r="CW196" i="44" s="1"/>
  <c r="E196" i="44"/>
  <c r="CX196" i="44" s="1"/>
  <c r="A197" i="44"/>
  <c r="B197" i="44"/>
  <c r="C197" i="44"/>
  <c r="D197" i="44"/>
  <c r="CW197" i="44" s="1"/>
  <c r="E197" i="44"/>
  <c r="CX197" i="44" s="1"/>
  <c r="A198" i="44"/>
  <c r="B198" i="44"/>
  <c r="C198" i="44"/>
  <c r="D198" i="44"/>
  <c r="CW198" i="44" s="1"/>
  <c r="E198" i="44"/>
  <c r="CX198" i="44" s="1"/>
  <c r="A199" i="44"/>
  <c r="B199" i="44"/>
  <c r="C199" i="44"/>
  <c r="D199" i="44"/>
  <c r="CW199" i="44" s="1"/>
  <c r="E199" i="44"/>
  <c r="CX199" i="44" s="1"/>
  <c r="A200" i="44"/>
  <c r="B200" i="44"/>
  <c r="C200" i="44"/>
  <c r="D200" i="44"/>
  <c r="CW200" i="44" s="1"/>
  <c r="E200" i="44"/>
  <c r="CX200" i="44" s="1"/>
  <c r="A201" i="44"/>
  <c r="B201" i="44"/>
  <c r="C201" i="44"/>
  <c r="D201" i="44"/>
  <c r="CW201" i="44" s="1"/>
  <c r="E201" i="44"/>
  <c r="CX201" i="44" s="1"/>
  <c r="A202" i="44"/>
  <c r="B202" i="44"/>
  <c r="C202" i="44"/>
  <c r="D202" i="44"/>
  <c r="CW202" i="44" s="1"/>
  <c r="E202" i="44"/>
  <c r="CX202" i="44" s="1"/>
  <c r="A203" i="44"/>
  <c r="B203" i="44"/>
  <c r="C203" i="44"/>
  <c r="D203" i="44"/>
  <c r="CW203" i="44" s="1"/>
  <c r="E203" i="44"/>
  <c r="CX203" i="44" s="1"/>
  <c r="A204" i="44"/>
  <c r="B204" i="44"/>
  <c r="C204" i="44"/>
  <c r="D204" i="44"/>
  <c r="CW204" i="44" s="1"/>
  <c r="E204" i="44"/>
  <c r="CX204" i="44" s="1"/>
  <c r="A205" i="44"/>
  <c r="B205" i="44"/>
  <c r="C205" i="44"/>
  <c r="D205" i="44"/>
  <c r="CW205" i="44" s="1"/>
  <c r="E205" i="44"/>
  <c r="CX205" i="44" s="1"/>
  <c r="A206" i="44"/>
  <c r="B206" i="44"/>
  <c r="C206" i="44"/>
  <c r="D206" i="44"/>
  <c r="CW206" i="44" s="1"/>
  <c r="E206" i="44"/>
  <c r="CX206" i="44" s="1"/>
  <c r="A207" i="44"/>
  <c r="B207" i="44"/>
  <c r="C207" i="44"/>
  <c r="D207" i="44"/>
  <c r="CW207" i="44" s="1"/>
  <c r="E207" i="44"/>
  <c r="CX207" i="44" s="1"/>
  <c r="A208" i="44"/>
  <c r="B208" i="44"/>
  <c r="C208" i="44"/>
  <c r="D208" i="44"/>
  <c r="CW208" i="44" s="1"/>
  <c r="E208" i="44"/>
  <c r="CX208" i="44" s="1"/>
  <c r="A209" i="44"/>
  <c r="B209" i="44"/>
  <c r="C209" i="44"/>
  <c r="D209" i="44"/>
  <c r="CW209" i="44" s="1"/>
  <c r="E209" i="44"/>
  <c r="CX209" i="44" s="1"/>
  <c r="A210" i="44"/>
  <c r="B210" i="44"/>
  <c r="C210" i="44"/>
  <c r="D210" i="44"/>
  <c r="CW210" i="44" s="1"/>
  <c r="E210" i="44"/>
  <c r="CX210" i="44" s="1"/>
  <c r="A211" i="44"/>
  <c r="B211" i="44"/>
  <c r="C211" i="44"/>
  <c r="D211" i="44"/>
  <c r="CW211" i="44" s="1"/>
  <c r="E211" i="44"/>
  <c r="CX211" i="44" s="1"/>
  <c r="A212" i="44"/>
  <c r="B212" i="44"/>
  <c r="C212" i="44"/>
  <c r="D212" i="44"/>
  <c r="CW212" i="44" s="1"/>
  <c r="E212" i="44"/>
  <c r="CX212" i="44" s="1"/>
  <c r="A213" i="44"/>
  <c r="B213" i="44"/>
  <c r="C213" i="44"/>
  <c r="D213" i="44"/>
  <c r="CW213" i="44" s="1"/>
  <c r="E213" i="44"/>
  <c r="CX213" i="44" s="1"/>
  <c r="A214" i="44"/>
  <c r="B214" i="44"/>
  <c r="C214" i="44"/>
  <c r="D214" i="44"/>
  <c r="CW214" i="44" s="1"/>
  <c r="E214" i="44"/>
  <c r="CX214" i="44" s="1"/>
  <c r="A215" i="44"/>
  <c r="B215" i="44"/>
  <c r="C215" i="44"/>
  <c r="D215" i="44"/>
  <c r="CW215" i="44" s="1"/>
  <c r="E215" i="44"/>
  <c r="CX215" i="44" s="1"/>
  <c r="A216" i="44"/>
  <c r="B216" i="44"/>
  <c r="C216" i="44"/>
  <c r="D216" i="44"/>
  <c r="CW216" i="44" s="1"/>
  <c r="E216" i="44"/>
  <c r="CX216" i="44" s="1"/>
  <c r="A217" i="44"/>
  <c r="B217" i="44"/>
  <c r="C217" i="44"/>
  <c r="D217" i="44"/>
  <c r="CW217" i="44" s="1"/>
  <c r="E217" i="44"/>
  <c r="CX217" i="44" s="1"/>
  <c r="A218" i="44"/>
  <c r="B218" i="44"/>
  <c r="C218" i="44"/>
  <c r="D218" i="44"/>
  <c r="CW218" i="44" s="1"/>
  <c r="E218" i="44"/>
  <c r="CX218" i="44" s="1"/>
  <c r="A219" i="44"/>
  <c r="B219" i="44"/>
  <c r="C219" i="44"/>
  <c r="D219" i="44"/>
  <c r="CW219" i="44" s="1"/>
  <c r="E219" i="44"/>
  <c r="CX219" i="44" s="1"/>
  <c r="A220" i="44"/>
  <c r="B220" i="44"/>
  <c r="C220" i="44"/>
  <c r="D220" i="44"/>
  <c r="CW220" i="44" s="1"/>
  <c r="E220" i="44"/>
  <c r="CX220" i="44" s="1"/>
  <c r="A221" i="44"/>
  <c r="B221" i="44"/>
  <c r="C221" i="44"/>
  <c r="D221" i="44"/>
  <c r="CW221" i="44" s="1"/>
  <c r="E221" i="44"/>
  <c r="CX221" i="44" s="1"/>
  <c r="A222" i="44"/>
  <c r="B222" i="44"/>
  <c r="C222" i="44"/>
  <c r="D222" i="44"/>
  <c r="CW222" i="44" s="1"/>
  <c r="E222" i="44"/>
  <c r="CX222" i="44" s="1"/>
  <c r="A223" i="44"/>
  <c r="B223" i="44"/>
  <c r="C223" i="44"/>
  <c r="D223" i="44"/>
  <c r="CW223" i="44" s="1"/>
  <c r="E223" i="44"/>
  <c r="CX223" i="44" s="1"/>
  <c r="A224" i="44"/>
  <c r="B224" i="44"/>
  <c r="C224" i="44"/>
  <c r="D224" i="44"/>
  <c r="CW224" i="44" s="1"/>
  <c r="E224" i="44"/>
  <c r="CX224" i="44" s="1"/>
  <c r="A225" i="44"/>
  <c r="B225" i="44"/>
  <c r="C225" i="44"/>
  <c r="D225" i="44"/>
  <c r="CW225" i="44" s="1"/>
  <c r="E225" i="44"/>
  <c r="CX225" i="44" s="1"/>
  <c r="A226" i="44"/>
  <c r="B226" i="44"/>
  <c r="C226" i="44"/>
  <c r="D226" i="44"/>
  <c r="CW226" i="44" s="1"/>
  <c r="E226" i="44"/>
  <c r="CX226" i="44" s="1"/>
  <c r="A227" i="44"/>
  <c r="B227" i="44"/>
  <c r="C227" i="44"/>
  <c r="D227" i="44"/>
  <c r="CW227" i="44" s="1"/>
  <c r="E227" i="44"/>
  <c r="CX227" i="44" s="1"/>
  <c r="A228" i="44"/>
  <c r="B228" i="44"/>
  <c r="C228" i="44"/>
  <c r="D228" i="44"/>
  <c r="CW228" i="44" s="1"/>
  <c r="E228" i="44"/>
  <c r="CX228" i="44" s="1"/>
  <c r="A229" i="44"/>
  <c r="B229" i="44"/>
  <c r="C229" i="44"/>
  <c r="D229" i="44"/>
  <c r="CW229" i="44" s="1"/>
  <c r="E229" i="44"/>
  <c r="CX229" i="44" s="1"/>
  <c r="A230" i="44"/>
  <c r="B230" i="44"/>
  <c r="C230" i="44"/>
  <c r="D230" i="44"/>
  <c r="CW230" i="44" s="1"/>
  <c r="E230" i="44"/>
  <c r="CX230" i="44" s="1"/>
  <c r="A231" i="44"/>
  <c r="B231" i="44"/>
  <c r="C231" i="44"/>
  <c r="D231" i="44"/>
  <c r="CW231" i="44" s="1"/>
  <c r="E231" i="44"/>
  <c r="CX231" i="44" s="1"/>
  <c r="A232" i="44"/>
  <c r="B232" i="44"/>
  <c r="C232" i="44"/>
  <c r="D232" i="44"/>
  <c r="CW232" i="44" s="1"/>
  <c r="E232" i="44"/>
  <c r="CX232" i="44" s="1"/>
  <c r="A233" i="44"/>
  <c r="B233" i="44"/>
  <c r="C233" i="44"/>
  <c r="D233" i="44"/>
  <c r="CW233" i="44" s="1"/>
  <c r="E233" i="44"/>
  <c r="CX233" i="44" s="1"/>
  <c r="A234" i="44"/>
  <c r="B234" i="44"/>
  <c r="C234" i="44"/>
  <c r="D234" i="44"/>
  <c r="CW234" i="44" s="1"/>
  <c r="E234" i="44"/>
  <c r="CX234" i="44" s="1"/>
  <c r="A235" i="44"/>
  <c r="B235" i="44"/>
  <c r="C235" i="44"/>
  <c r="D235" i="44"/>
  <c r="CW235" i="44" s="1"/>
  <c r="E235" i="44"/>
  <c r="CX235" i="44" s="1"/>
  <c r="A236" i="44"/>
  <c r="B236" i="44"/>
  <c r="C236" i="44"/>
  <c r="D236" i="44"/>
  <c r="CW236" i="44" s="1"/>
  <c r="E236" i="44"/>
  <c r="CX236" i="44" s="1"/>
  <c r="A237" i="44"/>
  <c r="B237" i="44"/>
  <c r="C237" i="44"/>
  <c r="D237" i="44"/>
  <c r="CW237" i="44" s="1"/>
  <c r="E237" i="44"/>
  <c r="CX237" i="44" s="1"/>
  <c r="A238" i="44"/>
  <c r="B238" i="44"/>
  <c r="C238" i="44"/>
  <c r="D238" i="44"/>
  <c r="CW238" i="44" s="1"/>
  <c r="E238" i="44"/>
  <c r="CX238" i="44" s="1"/>
  <c r="A239" i="44"/>
  <c r="B239" i="44"/>
  <c r="C239" i="44"/>
  <c r="D239" i="44"/>
  <c r="CW239" i="44" s="1"/>
  <c r="E239" i="44"/>
  <c r="CX239" i="44" s="1"/>
  <c r="A240" i="44"/>
  <c r="B240" i="44"/>
  <c r="C240" i="44"/>
  <c r="D240" i="44"/>
  <c r="CW240" i="44" s="1"/>
  <c r="E240" i="44"/>
  <c r="CX240" i="44" s="1"/>
  <c r="A241" i="44"/>
  <c r="B241" i="44"/>
  <c r="C241" i="44"/>
  <c r="D241" i="44"/>
  <c r="CW241" i="44" s="1"/>
  <c r="E241" i="44"/>
  <c r="CX241" i="44" s="1"/>
  <c r="A242" i="44"/>
  <c r="B242" i="44"/>
  <c r="C242" i="44"/>
  <c r="D242" i="44"/>
  <c r="CW242" i="44" s="1"/>
  <c r="E242" i="44"/>
  <c r="CX242" i="44" s="1"/>
  <c r="A243" i="44"/>
  <c r="B243" i="44"/>
  <c r="C243" i="44"/>
  <c r="D243" i="44"/>
  <c r="CW243" i="44" s="1"/>
  <c r="E243" i="44"/>
  <c r="CX243" i="44" s="1"/>
  <c r="A244" i="44"/>
  <c r="B244" i="44"/>
  <c r="C244" i="44"/>
  <c r="D244" i="44"/>
  <c r="CW244" i="44" s="1"/>
  <c r="E244" i="44"/>
  <c r="CX244" i="44" s="1"/>
  <c r="A245" i="44"/>
  <c r="B245" i="44"/>
  <c r="C245" i="44"/>
  <c r="D245" i="44"/>
  <c r="CW245" i="44" s="1"/>
  <c r="E245" i="44"/>
  <c r="CX245" i="44" s="1"/>
  <c r="A246" i="44"/>
  <c r="B246" i="44"/>
  <c r="C246" i="44"/>
  <c r="D246" i="44"/>
  <c r="CW246" i="44" s="1"/>
  <c r="E246" i="44"/>
  <c r="CX246" i="44" s="1"/>
  <c r="A247" i="44"/>
  <c r="B247" i="44"/>
  <c r="C247" i="44"/>
  <c r="D247" i="44"/>
  <c r="CW247" i="44" s="1"/>
  <c r="E247" i="44"/>
  <c r="CX247" i="44" s="1"/>
  <c r="A248" i="44"/>
  <c r="B248" i="44"/>
  <c r="C248" i="44"/>
  <c r="D248" i="44"/>
  <c r="CW248" i="44" s="1"/>
  <c r="E248" i="44"/>
  <c r="CX248" i="44" s="1"/>
  <c r="A249" i="44"/>
  <c r="B249" i="44"/>
  <c r="C249" i="44"/>
  <c r="D249" i="44"/>
  <c r="CW249" i="44" s="1"/>
  <c r="E249" i="44"/>
  <c r="CX249" i="44" s="1"/>
  <c r="A250" i="44"/>
  <c r="B250" i="44"/>
  <c r="C250" i="44"/>
  <c r="D250" i="44"/>
  <c r="CW250" i="44" s="1"/>
  <c r="E250" i="44"/>
  <c r="CX250" i="44" s="1"/>
  <c r="A251" i="44"/>
  <c r="B251" i="44"/>
  <c r="C251" i="44"/>
  <c r="D251" i="44"/>
  <c r="CW251" i="44" s="1"/>
  <c r="E251" i="44"/>
  <c r="CX251" i="44" s="1"/>
  <c r="A252" i="44"/>
  <c r="B252" i="44"/>
  <c r="C252" i="44"/>
  <c r="D252" i="44"/>
  <c r="CW252" i="44" s="1"/>
  <c r="E252" i="44"/>
  <c r="CX252" i="44" s="1"/>
  <c r="A253" i="44"/>
  <c r="B253" i="44"/>
  <c r="C253" i="44"/>
  <c r="D253" i="44"/>
  <c r="CW253" i="44" s="1"/>
  <c r="E253" i="44"/>
  <c r="CX253" i="44" s="1"/>
  <c r="A254" i="44"/>
  <c r="B254" i="44"/>
  <c r="C254" i="44"/>
  <c r="D254" i="44"/>
  <c r="CW254" i="44" s="1"/>
  <c r="E254" i="44"/>
  <c r="CX254" i="44" s="1"/>
  <c r="A255" i="44"/>
  <c r="B255" i="44"/>
  <c r="C255" i="44"/>
  <c r="D255" i="44"/>
  <c r="CW255" i="44" s="1"/>
  <c r="E255" i="44"/>
  <c r="CX255" i="44" s="1"/>
  <c r="A256" i="44"/>
  <c r="B256" i="44"/>
  <c r="C256" i="44"/>
  <c r="D256" i="44"/>
  <c r="CW256" i="44" s="1"/>
  <c r="E256" i="44"/>
  <c r="CX256" i="44" s="1"/>
  <c r="A257" i="44"/>
  <c r="B257" i="44"/>
  <c r="C257" i="44"/>
  <c r="D257" i="44"/>
  <c r="CW257" i="44" s="1"/>
  <c r="E257" i="44"/>
  <c r="CX257" i="44" s="1"/>
  <c r="A258" i="44"/>
  <c r="B258" i="44"/>
  <c r="C258" i="44"/>
  <c r="D258" i="44"/>
  <c r="CW258" i="44" s="1"/>
  <c r="E258" i="44"/>
  <c r="CX258" i="44" s="1"/>
  <c r="A259" i="44"/>
  <c r="B259" i="44"/>
  <c r="C259" i="44"/>
  <c r="D259" i="44"/>
  <c r="CW259" i="44" s="1"/>
  <c r="E259" i="44"/>
  <c r="CX259" i="44" s="1"/>
  <c r="A260" i="44"/>
  <c r="B260" i="44"/>
  <c r="C260" i="44"/>
  <c r="D260" i="44"/>
  <c r="CW260" i="44" s="1"/>
  <c r="E260" i="44"/>
  <c r="CX260" i="44" s="1"/>
  <c r="A261" i="44"/>
  <c r="B261" i="44"/>
  <c r="C261" i="44"/>
  <c r="D261" i="44"/>
  <c r="CW261" i="44" s="1"/>
  <c r="E261" i="44"/>
  <c r="CX261" i="44" s="1"/>
  <c r="A262" i="44"/>
  <c r="B262" i="44"/>
  <c r="C262" i="44"/>
  <c r="D262" i="44"/>
  <c r="CW262" i="44" s="1"/>
  <c r="E262" i="44"/>
  <c r="CX262" i="44" s="1"/>
  <c r="A263" i="44"/>
  <c r="B263" i="44"/>
  <c r="C263" i="44"/>
  <c r="D263" i="44"/>
  <c r="CW263" i="44" s="1"/>
  <c r="E263" i="44"/>
  <c r="CX263" i="44" s="1"/>
  <c r="A264" i="44"/>
  <c r="B264" i="44"/>
  <c r="C264" i="44"/>
  <c r="D264" i="44"/>
  <c r="CW264" i="44" s="1"/>
  <c r="E264" i="44"/>
  <c r="CX264" i="44" s="1"/>
  <c r="A265" i="44"/>
  <c r="B265" i="44"/>
  <c r="C265" i="44"/>
  <c r="D265" i="44"/>
  <c r="CW265" i="44" s="1"/>
  <c r="E265" i="44"/>
  <c r="CX265" i="44" s="1"/>
  <c r="A266" i="44"/>
  <c r="B266" i="44"/>
  <c r="C266" i="44"/>
  <c r="D266" i="44"/>
  <c r="CW266" i="44" s="1"/>
  <c r="E266" i="44"/>
  <c r="CX266" i="44" s="1"/>
  <c r="A267" i="44"/>
  <c r="B267" i="44"/>
  <c r="C267" i="44"/>
  <c r="D267" i="44"/>
  <c r="CW267" i="44" s="1"/>
  <c r="E267" i="44"/>
  <c r="CX267" i="44" s="1"/>
  <c r="A268" i="44"/>
  <c r="B268" i="44"/>
  <c r="C268" i="44"/>
  <c r="D268" i="44"/>
  <c r="CW268" i="44" s="1"/>
  <c r="E268" i="44"/>
  <c r="CX268" i="44" s="1"/>
  <c r="A269" i="44"/>
  <c r="B269" i="44"/>
  <c r="C269" i="44"/>
  <c r="D269" i="44"/>
  <c r="CW269" i="44" s="1"/>
  <c r="E269" i="44"/>
  <c r="CX269" i="44" s="1"/>
  <c r="A270" i="44"/>
  <c r="B270" i="44"/>
  <c r="C270" i="44"/>
  <c r="D270" i="44"/>
  <c r="CW270" i="44" s="1"/>
  <c r="E270" i="44"/>
  <c r="CX270" i="44" s="1"/>
  <c r="A271" i="44"/>
  <c r="B271" i="44"/>
  <c r="C271" i="44"/>
  <c r="D271" i="44"/>
  <c r="CW271" i="44" s="1"/>
  <c r="E271" i="44"/>
  <c r="CX271" i="44" s="1"/>
  <c r="A272" i="44"/>
  <c r="B272" i="44"/>
  <c r="C272" i="44"/>
  <c r="D272" i="44"/>
  <c r="CW272" i="44" s="1"/>
  <c r="E272" i="44"/>
  <c r="CX272" i="44" s="1"/>
  <c r="A273" i="44"/>
  <c r="B273" i="44"/>
  <c r="C273" i="44"/>
  <c r="D273" i="44"/>
  <c r="CW273" i="44" s="1"/>
  <c r="E273" i="44"/>
  <c r="CX273" i="44" s="1"/>
  <c r="A274" i="44"/>
  <c r="B274" i="44"/>
  <c r="C274" i="44"/>
  <c r="D274" i="44"/>
  <c r="CW274" i="44" s="1"/>
  <c r="E274" i="44"/>
  <c r="CX274" i="44" s="1"/>
  <c r="A275" i="44"/>
  <c r="B275" i="44"/>
  <c r="C275" i="44"/>
  <c r="D275" i="44"/>
  <c r="CW275" i="44" s="1"/>
  <c r="E275" i="44"/>
  <c r="CX275" i="44" s="1"/>
  <c r="A276" i="44"/>
  <c r="B276" i="44"/>
  <c r="C276" i="44"/>
  <c r="D276" i="44"/>
  <c r="CW276" i="44" s="1"/>
  <c r="E276" i="44"/>
  <c r="CX276" i="44" s="1"/>
  <c r="A277" i="44"/>
  <c r="B277" i="44"/>
  <c r="C277" i="44"/>
  <c r="D277" i="44"/>
  <c r="CW277" i="44" s="1"/>
  <c r="E277" i="44"/>
  <c r="CX277" i="44" s="1"/>
  <c r="A278" i="44"/>
  <c r="B278" i="44"/>
  <c r="C278" i="44"/>
  <c r="D278" i="44"/>
  <c r="CW278" i="44" s="1"/>
  <c r="E278" i="44"/>
  <c r="CX278" i="44" s="1"/>
  <c r="A279" i="44"/>
  <c r="B279" i="44"/>
  <c r="C279" i="44"/>
  <c r="D279" i="44"/>
  <c r="CW279" i="44" s="1"/>
  <c r="E279" i="44"/>
  <c r="CX279" i="44" s="1"/>
  <c r="A280" i="44"/>
  <c r="B280" i="44"/>
  <c r="C280" i="44"/>
  <c r="D280" i="44"/>
  <c r="CW280" i="44" s="1"/>
  <c r="E280" i="44"/>
  <c r="CX280" i="44" s="1"/>
  <c r="A281" i="44"/>
  <c r="B281" i="44"/>
  <c r="C281" i="44"/>
  <c r="D281" i="44"/>
  <c r="CW281" i="44" s="1"/>
  <c r="E281" i="44"/>
  <c r="CX281" i="44" s="1"/>
  <c r="A282" i="44"/>
  <c r="B282" i="44"/>
  <c r="C282" i="44"/>
  <c r="D282" i="44"/>
  <c r="CW282" i="44" s="1"/>
  <c r="E282" i="44"/>
  <c r="CX282" i="44" s="1"/>
  <c r="A283" i="44"/>
  <c r="B283" i="44"/>
  <c r="C283" i="44"/>
  <c r="D283" i="44"/>
  <c r="CW283" i="44" s="1"/>
  <c r="E283" i="44"/>
  <c r="CX283" i="44" s="1"/>
  <c r="A284" i="44"/>
  <c r="B284" i="44"/>
  <c r="C284" i="44"/>
  <c r="D284" i="44"/>
  <c r="CW284" i="44" s="1"/>
  <c r="E284" i="44"/>
  <c r="CX284" i="44" s="1"/>
  <c r="A285" i="44"/>
  <c r="B285" i="44"/>
  <c r="C285" i="44"/>
  <c r="D285" i="44"/>
  <c r="CW285" i="44" s="1"/>
  <c r="E285" i="44"/>
  <c r="CX285" i="44" s="1"/>
  <c r="A286" i="44"/>
  <c r="B286" i="44"/>
  <c r="C286" i="44"/>
  <c r="D286" i="44"/>
  <c r="CW286" i="44" s="1"/>
  <c r="E286" i="44"/>
  <c r="CX286" i="44" s="1"/>
  <c r="A287" i="44"/>
  <c r="B287" i="44"/>
  <c r="C287" i="44"/>
  <c r="D287" i="44"/>
  <c r="CW287" i="44" s="1"/>
  <c r="E287" i="44"/>
  <c r="CX287" i="44" s="1"/>
  <c r="A288" i="44"/>
  <c r="B288" i="44"/>
  <c r="C288" i="44"/>
  <c r="D288" i="44"/>
  <c r="CW288" i="44" s="1"/>
  <c r="E288" i="44"/>
  <c r="CX288" i="44" s="1"/>
  <c r="A289" i="44"/>
  <c r="B289" i="44"/>
  <c r="C289" i="44"/>
  <c r="D289" i="44"/>
  <c r="CW289" i="44" s="1"/>
  <c r="E289" i="44"/>
  <c r="CX289" i="44" s="1"/>
  <c r="A290" i="44"/>
  <c r="B290" i="44"/>
  <c r="C290" i="44"/>
  <c r="D290" i="44"/>
  <c r="CW290" i="44" s="1"/>
  <c r="E290" i="44"/>
  <c r="CX290" i="44" s="1"/>
  <c r="A291" i="44"/>
  <c r="B291" i="44"/>
  <c r="C291" i="44"/>
  <c r="D291" i="44"/>
  <c r="CW291" i="44" s="1"/>
  <c r="E291" i="44"/>
  <c r="CX291" i="44" s="1"/>
  <c r="A292" i="44"/>
  <c r="B292" i="44"/>
  <c r="C292" i="44"/>
  <c r="D292" i="44"/>
  <c r="CW292" i="44" s="1"/>
  <c r="E292" i="44"/>
  <c r="CX292" i="44" s="1"/>
  <c r="A293" i="44"/>
  <c r="B293" i="44"/>
  <c r="C293" i="44"/>
  <c r="D293" i="44"/>
  <c r="CW293" i="44" s="1"/>
  <c r="E293" i="44"/>
  <c r="CX293" i="44" s="1"/>
  <c r="A294" i="44"/>
  <c r="B294" i="44"/>
  <c r="C294" i="44"/>
  <c r="D294" i="44"/>
  <c r="CW294" i="44" s="1"/>
  <c r="E294" i="44"/>
  <c r="CX294" i="44" s="1"/>
  <c r="A295" i="44"/>
  <c r="B295" i="44"/>
  <c r="C295" i="44"/>
  <c r="D295" i="44"/>
  <c r="CW295" i="44" s="1"/>
  <c r="E295" i="44"/>
  <c r="CX295" i="44" s="1"/>
  <c r="A296" i="44"/>
  <c r="B296" i="44"/>
  <c r="C296" i="44"/>
  <c r="D296" i="44"/>
  <c r="CW296" i="44" s="1"/>
  <c r="E296" i="44"/>
  <c r="CX296" i="44" s="1"/>
  <c r="A297" i="44"/>
  <c r="B297" i="44"/>
  <c r="C297" i="44"/>
  <c r="D297" i="44"/>
  <c r="CW297" i="44" s="1"/>
  <c r="E297" i="44"/>
  <c r="CX297" i="44" s="1"/>
  <c r="A298" i="44"/>
  <c r="B298" i="44"/>
  <c r="C298" i="44"/>
  <c r="D298" i="44"/>
  <c r="CW298" i="44" s="1"/>
  <c r="E298" i="44"/>
  <c r="CX298" i="44" s="1"/>
  <c r="A299" i="44"/>
  <c r="B299" i="44"/>
  <c r="C299" i="44"/>
  <c r="D299" i="44"/>
  <c r="CW299" i="44" s="1"/>
  <c r="E299" i="44"/>
  <c r="CX299" i="44" s="1"/>
  <c r="A300" i="44"/>
  <c r="B300" i="44"/>
  <c r="C300" i="44"/>
  <c r="D300" i="44"/>
  <c r="CW300" i="44" s="1"/>
  <c r="E300" i="44"/>
  <c r="CX300" i="44" s="1"/>
  <c r="A301" i="44"/>
  <c r="B301" i="44"/>
  <c r="C301" i="44"/>
  <c r="D301" i="44"/>
  <c r="CW301" i="44" s="1"/>
  <c r="E301" i="44"/>
  <c r="CX301" i="44" s="1"/>
  <c r="A302" i="44"/>
  <c r="B302" i="44"/>
  <c r="C302" i="44"/>
  <c r="D302" i="44"/>
  <c r="CW302" i="44" s="1"/>
  <c r="E302" i="44"/>
  <c r="CX302" i="44" s="1"/>
  <c r="A303" i="44"/>
  <c r="B303" i="44"/>
  <c r="C303" i="44"/>
  <c r="D303" i="44"/>
  <c r="CW303" i="44" s="1"/>
  <c r="E303" i="44"/>
  <c r="CX303" i="44" s="1"/>
  <c r="A304" i="44"/>
  <c r="B304" i="44"/>
  <c r="C304" i="44"/>
  <c r="D304" i="44"/>
  <c r="CW304" i="44" s="1"/>
  <c r="E304" i="44"/>
  <c r="CX304" i="44" s="1"/>
  <c r="A305" i="44"/>
  <c r="B305" i="44"/>
  <c r="C305" i="44"/>
  <c r="D305" i="44"/>
  <c r="CW305" i="44" s="1"/>
  <c r="E305" i="44"/>
  <c r="CX305" i="44" s="1"/>
  <c r="A306" i="44"/>
  <c r="B306" i="44"/>
  <c r="C306" i="44"/>
  <c r="D306" i="44"/>
  <c r="CW306" i="44" s="1"/>
  <c r="E306" i="44"/>
  <c r="CX306" i="44" s="1"/>
  <c r="A307" i="44"/>
  <c r="B307" i="44"/>
  <c r="C307" i="44"/>
  <c r="D307" i="44"/>
  <c r="CW307" i="44" s="1"/>
  <c r="E307" i="44"/>
  <c r="CX307" i="44" s="1"/>
  <c r="A308" i="44"/>
  <c r="B308" i="44"/>
  <c r="C308" i="44"/>
  <c r="D308" i="44"/>
  <c r="CW308" i="44" s="1"/>
  <c r="E308" i="44"/>
  <c r="CX308" i="44" s="1"/>
  <c r="A309" i="44"/>
  <c r="B309" i="44"/>
  <c r="C309" i="44"/>
  <c r="D309" i="44"/>
  <c r="CW309" i="44" s="1"/>
  <c r="E309" i="44"/>
  <c r="CX309" i="44" s="1"/>
  <c r="A310" i="44"/>
  <c r="B310" i="44"/>
  <c r="C310" i="44"/>
  <c r="D310" i="44"/>
  <c r="CW310" i="44" s="1"/>
  <c r="E310" i="44"/>
  <c r="CX310" i="44" s="1"/>
  <c r="A311" i="44"/>
  <c r="B311" i="44"/>
  <c r="C311" i="44"/>
  <c r="D311" i="44"/>
  <c r="CW311" i="44" s="1"/>
  <c r="E311" i="44"/>
  <c r="CX311" i="44" s="1"/>
  <c r="A312" i="44"/>
  <c r="B312" i="44"/>
  <c r="C312" i="44"/>
  <c r="D312" i="44"/>
  <c r="CW312" i="44" s="1"/>
  <c r="E312" i="44"/>
  <c r="CX312" i="44" s="1"/>
  <c r="A313" i="44"/>
  <c r="B313" i="44"/>
  <c r="C313" i="44"/>
  <c r="D313" i="44"/>
  <c r="CW313" i="44" s="1"/>
  <c r="E313" i="44"/>
  <c r="CX313" i="44" s="1"/>
  <c r="A314" i="44"/>
  <c r="B314" i="44"/>
  <c r="C314" i="44"/>
  <c r="D314" i="44"/>
  <c r="CW314" i="44" s="1"/>
  <c r="E314" i="44"/>
  <c r="CX314" i="44" s="1"/>
  <c r="A315" i="44"/>
  <c r="B315" i="44"/>
  <c r="C315" i="44"/>
  <c r="D315" i="44"/>
  <c r="CW315" i="44" s="1"/>
  <c r="E315" i="44"/>
  <c r="CX315" i="44" s="1"/>
  <c r="A316" i="44"/>
  <c r="B316" i="44"/>
  <c r="C316" i="44"/>
  <c r="D316" i="44"/>
  <c r="CW316" i="44" s="1"/>
  <c r="E316" i="44"/>
  <c r="CX316" i="44" s="1"/>
  <c r="A317" i="44"/>
  <c r="B317" i="44"/>
  <c r="C317" i="44"/>
  <c r="D317" i="44"/>
  <c r="CW317" i="44" s="1"/>
  <c r="E317" i="44"/>
  <c r="CX317" i="44" s="1"/>
  <c r="A318" i="44"/>
  <c r="B318" i="44"/>
  <c r="C318" i="44"/>
  <c r="D318" i="44"/>
  <c r="CW318" i="44" s="1"/>
  <c r="E318" i="44"/>
  <c r="CX318" i="44" s="1"/>
  <c r="A319" i="44"/>
  <c r="B319" i="44"/>
  <c r="C319" i="44"/>
  <c r="D319" i="44"/>
  <c r="CW319" i="44" s="1"/>
  <c r="E319" i="44"/>
  <c r="CX319" i="44" s="1"/>
  <c r="A320" i="44"/>
  <c r="B320" i="44"/>
  <c r="C320" i="44"/>
  <c r="D320" i="44"/>
  <c r="CW320" i="44" s="1"/>
  <c r="E320" i="44"/>
  <c r="CX320" i="44" s="1"/>
  <c r="A321" i="44"/>
  <c r="B321" i="44"/>
  <c r="C321" i="44"/>
  <c r="D321" i="44"/>
  <c r="CW321" i="44" s="1"/>
  <c r="E321" i="44"/>
  <c r="CX321" i="44" s="1"/>
  <c r="A322" i="44"/>
  <c r="B322" i="44"/>
  <c r="C322" i="44"/>
  <c r="D322" i="44"/>
  <c r="CW322" i="44" s="1"/>
  <c r="E322" i="44"/>
  <c r="CX322" i="44" s="1"/>
  <c r="A323" i="44"/>
  <c r="B323" i="44"/>
  <c r="C323" i="44"/>
  <c r="D323" i="44"/>
  <c r="CW323" i="44" s="1"/>
  <c r="E323" i="44"/>
  <c r="CX323" i="44" s="1"/>
  <c r="A324" i="44"/>
  <c r="B324" i="44"/>
  <c r="C324" i="44"/>
  <c r="D324" i="44"/>
  <c r="CW324" i="44" s="1"/>
  <c r="E324" i="44"/>
  <c r="CX324" i="44" s="1"/>
  <c r="A325" i="44"/>
  <c r="B325" i="44"/>
  <c r="C325" i="44"/>
  <c r="D325" i="44"/>
  <c r="CW325" i="44" s="1"/>
  <c r="E325" i="44"/>
  <c r="CX325" i="44" s="1"/>
  <c r="A326" i="44"/>
  <c r="B326" i="44"/>
  <c r="C326" i="44"/>
  <c r="D326" i="44"/>
  <c r="CW326" i="44" s="1"/>
  <c r="E326" i="44"/>
  <c r="CX326" i="44" s="1"/>
  <c r="A327" i="44"/>
  <c r="B327" i="44"/>
  <c r="C327" i="44"/>
  <c r="D327" i="44"/>
  <c r="CW327" i="44" s="1"/>
  <c r="E327" i="44"/>
  <c r="CX327" i="44" s="1"/>
  <c r="A328" i="44"/>
  <c r="B328" i="44"/>
  <c r="C328" i="44"/>
  <c r="D328" i="44"/>
  <c r="CW328" i="44" s="1"/>
  <c r="E328" i="44"/>
  <c r="CX328" i="44" s="1"/>
  <c r="A329" i="44"/>
  <c r="B329" i="44"/>
  <c r="C329" i="44"/>
  <c r="D329" i="44"/>
  <c r="CW329" i="44" s="1"/>
  <c r="E329" i="44"/>
  <c r="CX329" i="44" s="1"/>
  <c r="A330" i="44"/>
  <c r="B330" i="44"/>
  <c r="C330" i="44"/>
  <c r="D330" i="44"/>
  <c r="CW330" i="44" s="1"/>
  <c r="E330" i="44"/>
  <c r="CX330" i="44" s="1"/>
  <c r="A331" i="44"/>
  <c r="B331" i="44"/>
  <c r="C331" i="44"/>
  <c r="D331" i="44"/>
  <c r="CW331" i="44" s="1"/>
  <c r="E331" i="44"/>
  <c r="CX331" i="44" s="1"/>
  <c r="A332" i="44"/>
  <c r="B332" i="44"/>
  <c r="C332" i="44"/>
  <c r="D332" i="44"/>
  <c r="CW332" i="44" s="1"/>
  <c r="E332" i="44"/>
  <c r="CX332" i="44" s="1"/>
  <c r="A333" i="44"/>
  <c r="B333" i="44"/>
  <c r="C333" i="44"/>
  <c r="D333" i="44"/>
  <c r="CW333" i="44" s="1"/>
  <c r="E333" i="44"/>
  <c r="CX333" i="44" s="1"/>
  <c r="A334" i="44"/>
  <c r="B334" i="44"/>
  <c r="C334" i="44"/>
  <c r="D334" i="44"/>
  <c r="CW334" i="44" s="1"/>
  <c r="E334" i="44"/>
  <c r="CX334" i="44" s="1"/>
  <c r="A335" i="44"/>
  <c r="B335" i="44"/>
  <c r="C335" i="44"/>
  <c r="D335" i="44"/>
  <c r="CW335" i="44" s="1"/>
  <c r="E335" i="44"/>
  <c r="CX335" i="44" s="1"/>
  <c r="A336" i="44"/>
  <c r="B336" i="44"/>
  <c r="C336" i="44"/>
  <c r="D336" i="44"/>
  <c r="CW336" i="44" s="1"/>
  <c r="E336" i="44"/>
  <c r="CX336" i="44" s="1"/>
  <c r="A337" i="44"/>
  <c r="B337" i="44"/>
  <c r="C337" i="44"/>
  <c r="D337" i="44"/>
  <c r="CW337" i="44" s="1"/>
  <c r="E337" i="44"/>
  <c r="CX337" i="44" s="1"/>
  <c r="A338" i="44"/>
  <c r="B338" i="44"/>
  <c r="C338" i="44"/>
  <c r="D338" i="44"/>
  <c r="CW338" i="44" s="1"/>
  <c r="E338" i="44"/>
  <c r="CX338" i="44" s="1"/>
  <c r="A339" i="44"/>
  <c r="B339" i="44"/>
  <c r="C339" i="44"/>
  <c r="D339" i="44"/>
  <c r="CW339" i="44" s="1"/>
  <c r="E339" i="44"/>
  <c r="CX339" i="44" s="1"/>
  <c r="A340" i="44"/>
  <c r="B340" i="44"/>
  <c r="C340" i="44"/>
  <c r="D340" i="44"/>
  <c r="CW340" i="44" s="1"/>
  <c r="E340" i="44"/>
  <c r="CX340" i="44" s="1"/>
  <c r="A341" i="44"/>
  <c r="B341" i="44"/>
  <c r="C341" i="44"/>
  <c r="D341" i="44"/>
  <c r="CW341" i="44" s="1"/>
  <c r="E341" i="44"/>
  <c r="CX341" i="44" s="1"/>
  <c r="A342" i="44"/>
  <c r="B342" i="44"/>
  <c r="C342" i="44"/>
  <c r="D342" i="44"/>
  <c r="CW342" i="44" s="1"/>
  <c r="E342" i="44"/>
  <c r="CX342" i="44" s="1"/>
  <c r="A343" i="44"/>
  <c r="B343" i="44"/>
  <c r="C343" i="44"/>
  <c r="D343" i="44"/>
  <c r="CW343" i="44" s="1"/>
  <c r="E343" i="44"/>
  <c r="CX343" i="44" s="1"/>
  <c r="A344" i="44"/>
  <c r="B344" i="44"/>
  <c r="C344" i="44"/>
  <c r="D344" i="44"/>
  <c r="CW344" i="44" s="1"/>
  <c r="E344" i="44"/>
  <c r="CX344" i="44" s="1"/>
  <c r="A345" i="44"/>
  <c r="B345" i="44"/>
  <c r="C345" i="44"/>
  <c r="D345" i="44"/>
  <c r="CW345" i="44" s="1"/>
  <c r="E345" i="44"/>
  <c r="CX345" i="44" s="1"/>
  <c r="A346" i="44"/>
  <c r="B346" i="44"/>
  <c r="C346" i="44"/>
  <c r="D346" i="44"/>
  <c r="CW346" i="44" s="1"/>
  <c r="E346" i="44"/>
  <c r="CX346" i="44" s="1"/>
  <c r="A347" i="44"/>
  <c r="B347" i="44"/>
  <c r="C347" i="44"/>
  <c r="D347" i="44"/>
  <c r="CW347" i="44" s="1"/>
  <c r="E347" i="44"/>
  <c r="CX347" i="44" s="1"/>
  <c r="A348" i="44"/>
  <c r="B348" i="44"/>
  <c r="C348" i="44"/>
  <c r="D348" i="44"/>
  <c r="CW348" i="44" s="1"/>
  <c r="E348" i="44"/>
  <c r="CX348" i="44" s="1"/>
  <c r="A349" i="44"/>
  <c r="B349" i="44"/>
  <c r="C349" i="44"/>
  <c r="D349" i="44"/>
  <c r="CW349" i="44" s="1"/>
  <c r="E349" i="44"/>
  <c r="CX349" i="44" s="1"/>
  <c r="A350" i="44"/>
  <c r="B350" i="44"/>
  <c r="C350" i="44"/>
  <c r="D350" i="44"/>
  <c r="CW350" i="44" s="1"/>
  <c r="E350" i="44"/>
  <c r="CX350" i="44" s="1"/>
  <c r="A351" i="44"/>
  <c r="B351" i="44"/>
  <c r="C351" i="44"/>
  <c r="D351" i="44"/>
  <c r="CW351" i="44" s="1"/>
  <c r="E351" i="44"/>
  <c r="CX351" i="44" s="1"/>
  <c r="A352" i="44"/>
  <c r="B352" i="44"/>
  <c r="C352" i="44"/>
  <c r="D352" i="44"/>
  <c r="CW352" i="44" s="1"/>
  <c r="E352" i="44"/>
  <c r="CX352" i="44" s="1"/>
  <c r="A353" i="44"/>
  <c r="B353" i="44"/>
  <c r="C353" i="44"/>
  <c r="D353" i="44"/>
  <c r="CW353" i="44" s="1"/>
  <c r="E353" i="44"/>
  <c r="CX353" i="44" s="1"/>
  <c r="A354" i="44"/>
  <c r="B354" i="44"/>
  <c r="C354" i="44"/>
  <c r="D354" i="44"/>
  <c r="CW354" i="44" s="1"/>
  <c r="E354" i="44"/>
  <c r="CX354" i="44" s="1"/>
  <c r="A355" i="44"/>
  <c r="B355" i="44"/>
  <c r="C355" i="44"/>
  <c r="D355" i="44"/>
  <c r="CW355" i="44" s="1"/>
  <c r="E355" i="44"/>
  <c r="CX355" i="44" s="1"/>
  <c r="A356" i="44"/>
  <c r="B356" i="44"/>
  <c r="C356" i="44"/>
  <c r="D356" i="44"/>
  <c r="CW356" i="44" s="1"/>
  <c r="E356" i="44"/>
  <c r="CX356" i="44" s="1"/>
  <c r="A357" i="44"/>
  <c r="B357" i="44"/>
  <c r="C357" i="44"/>
  <c r="D357" i="44"/>
  <c r="CW357" i="44" s="1"/>
  <c r="E357" i="44"/>
  <c r="CX357" i="44" s="1"/>
  <c r="A358" i="44"/>
  <c r="B358" i="44"/>
  <c r="C358" i="44"/>
  <c r="D358" i="44"/>
  <c r="CW358" i="44" s="1"/>
  <c r="E358" i="44"/>
  <c r="CX358" i="44" s="1"/>
  <c r="A359" i="44"/>
  <c r="B359" i="44"/>
  <c r="C359" i="44"/>
  <c r="D359" i="44"/>
  <c r="CW359" i="44" s="1"/>
  <c r="E359" i="44"/>
  <c r="CX359" i="44" s="1"/>
  <c r="A360" i="44"/>
  <c r="B360" i="44"/>
  <c r="C360" i="44"/>
  <c r="D360" i="44"/>
  <c r="CW360" i="44" s="1"/>
  <c r="E360" i="44"/>
  <c r="CX360" i="44" s="1"/>
  <c r="A361" i="44"/>
  <c r="B361" i="44"/>
  <c r="C361" i="44"/>
  <c r="D361" i="44"/>
  <c r="CW361" i="44" s="1"/>
  <c r="E361" i="44"/>
  <c r="CX361" i="44" s="1"/>
  <c r="A362" i="44"/>
  <c r="B362" i="44"/>
  <c r="C362" i="44"/>
  <c r="D362" i="44"/>
  <c r="CW362" i="44" s="1"/>
  <c r="E362" i="44"/>
  <c r="CX362" i="44" s="1"/>
  <c r="A363" i="44"/>
  <c r="B363" i="44"/>
  <c r="C363" i="44"/>
  <c r="D363" i="44"/>
  <c r="CW363" i="44" s="1"/>
  <c r="E363" i="44"/>
  <c r="CX363" i="44" s="1"/>
  <c r="A364" i="44"/>
  <c r="B364" i="44"/>
  <c r="C364" i="44"/>
  <c r="D364" i="44"/>
  <c r="CW364" i="44" s="1"/>
  <c r="E364" i="44"/>
  <c r="CX364" i="44" s="1"/>
  <c r="A365" i="44"/>
  <c r="B365" i="44"/>
  <c r="C365" i="44"/>
  <c r="D365" i="44"/>
  <c r="CW365" i="44" s="1"/>
  <c r="E365" i="44"/>
  <c r="CX365" i="44" s="1"/>
  <c r="A366" i="44"/>
  <c r="B366" i="44"/>
  <c r="C366" i="44"/>
  <c r="D366" i="44"/>
  <c r="CW366" i="44" s="1"/>
  <c r="E366" i="44"/>
  <c r="CX366" i="44" s="1"/>
  <c r="A367" i="44"/>
  <c r="B367" i="44"/>
  <c r="C367" i="44"/>
  <c r="D367" i="44"/>
  <c r="CW367" i="44" s="1"/>
  <c r="E367" i="44"/>
  <c r="CX367" i="44" s="1"/>
  <c r="A368" i="44"/>
  <c r="B368" i="44"/>
  <c r="C368" i="44"/>
  <c r="D368" i="44"/>
  <c r="CW368" i="44" s="1"/>
  <c r="E368" i="44"/>
  <c r="CX368" i="44" s="1"/>
  <c r="A369" i="44"/>
  <c r="B369" i="44"/>
  <c r="C369" i="44"/>
  <c r="D369" i="44"/>
  <c r="CW369" i="44" s="1"/>
  <c r="E369" i="44"/>
  <c r="CX369" i="44" s="1"/>
  <c r="A370" i="44"/>
  <c r="B370" i="44"/>
  <c r="C370" i="44"/>
  <c r="D370" i="44"/>
  <c r="CW370" i="44" s="1"/>
  <c r="E370" i="44"/>
  <c r="CX370" i="44" s="1"/>
  <c r="A371" i="44"/>
  <c r="B371" i="44"/>
  <c r="C371" i="44"/>
  <c r="D371" i="44"/>
  <c r="CW371" i="44" s="1"/>
  <c r="E371" i="44"/>
  <c r="CX371" i="44" s="1"/>
  <c r="A372" i="44"/>
  <c r="B372" i="44"/>
  <c r="C372" i="44"/>
  <c r="D372" i="44"/>
  <c r="CW372" i="44" s="1"/>
  <c r="E372" i="44"/>
  <c r="CX372" i="44" s="1"/>
  <c r="A373" i="44"/>
  <c r="B373" i="44"/>
  <c r="C373" i="44"/>
  <c r="D373" i="44"/>
  <c r="CW373" i="44" s="1"/>
  <c r="E373" i="44"/>
  <c r="CX373" i="44" s="1"/>
  <c r="A374" i="44"/>
  <c r="B374" i="44"/>
  <c r="C374" i="44"/>
  <c r="D374" i="44"/>
  <c r="CW374" i="44" s="1"/>
  <c r="E374" i="44"/>
  <c r="CX374" i="44" s="1"/>
  <c r="A375" i="44"/>
  <c r="B375" i="44"/>
  <c r="C375" i="44"/>
  <c r="D375" i="44"/>
  <c r="CW375" i="44" s="1"/>
  <c r="E375" i="44"/>
  <c r="CX375" i="44" s="1"/>
  <c r="A376" i="44"/>
  <c r="B376" i="44"/>
  <c r="C376" i="44"/>
  <c r="D376" i="44"/>
  <c r="CW376" i="44" s="1"/>
  <c r="E376" i="44"/>
  <c r="CX376" i="44" s="1"/>
  <c r="A377" i="44"/>
  <c r="B377" i="44"/>
  <c r="C377" i="44"/>
  <c r="D377" i="44"/>
  <c r="CW377" i="44" s="1"/>
  <c r="E377" i="44"/>
  <c r="CX377" i="44" s="1"/>
  <c r="A378" i="44"/>
  <c r="B378" i="44"/>
  <c r="C378" i="44"/>
  <c r="D378" i="44"/>
  <c r="CW378" i="44" s="1"/>
  <c r="E378" i="44"/>
  <c r="CX378" i="44" s="1"/>
  <c r="A379" i="44"/>
  <c r="B379" i="44"/>
  <c r="C379" i="44"/>
  <c r="D379" i="44"/>
  <c r="CW379" i="44" s="1"/>
  <c r="E379" i="44"/>
  <c r="CX379" i="44" s="1"/>
  <c r="A380" i="44"/>
  <c r="B380" i="44"/>
  <c r="C380" i="44"/>
  <c r="D380" i="44"/>
  <c r="CW380" i="44" s="1"/>
  <c r="E380" i="44"/>
  <c r="CX380" i="44" s="1"/>
  <c r="A381" i="44"/>
  <c r="B381" i="44"/>
  <c r="C381" i="44"/>
  <c r="D381" i="44"/>
  <c r="CW381" i="44" s="1"/>
  <c r="E381" i="44"/>
  <c r="CX381" i="44" s="1"/>
  <c r="A382" i="44"/>
  <c r="B382" i="44"/>
  <c r="C382" i="44"/>
  <c r="D382" i="44"/>
  <c r="CW382" i="44" s="1"/>
  <c r="E382" i="44"/>
  <c r="CX382" i="44" s="1"/>
  <c r="A383" i="44"/>
  <c r="B383" i="44"/>
  <c r="C383" i="44"/>
  <c r="D383" i="44"/>
  <c r="CW383" i="44" s="1"/>
  <c r="E383" i="44"/>
  <c r="CX383" i="44" s="1"/>
  <c r="A384" i="44"/>
  <c r="B384" i="44"/>
  <c r="C384" i="44"/>
  <c r="D384" i="44"/>
  <c r="CW384" i="44" s="1"/>
  <c r="E384" i="44"/>
  <c r="CX384" i="44" s="1"/>
  <c r="A385" i="44"/>
  <c r="B385" i="44"/>
  <c r="C385" i="44"/>
  <c r="D385" i="44"/>
  <c r="CW385" i="44" s="1"/>
  <c r="E385" i="44"/>
  <c r="CX385" i="44" s="1"/>
  <c r="A386" i="44"/>
  <c r="B386" i="44"/>
  <c r="C386" i="44"/>
  <c r="D386" i="44"/>
  <c r="CW386" i="44" s="1"/>
  <c r="E386" i="44"/>
  <c r="CX386" i="44" s="1"/>
  <c r="A387" i="44"/>
  <c r="B387" i="44"/>
  <c r="C387" i="44"/>
  <c r="D387" i="44"/>
  <c r="CW387" i="44" s="1"/>
  <c r="E387" i="44"/>
  <c r="CX387" i="44" s="1"/>
  <c r="A388" i="44"/>
  <c r="B388" i="44"/>
  <c r="C388" i="44"/>
  <c r="D388" i="44"/>
  <c r="CW388" i="44" s="1"/>
  <c r="E388" i="44"/>
  <c r="CX388" i="44" s="1"/>
  <c r="A389" i="44"/>
  <c r="B389" i="44"/>
  <c r="C389" i="44"/>
  <c r="D389" i="44"/>
  <c r="CW389" i="44" s="1"/>
  <c r="E389" i="44"/>
  <c r="CX389" i="44" s="1"/>
  <c r="A390" i="44"/>
  <c r="B390" i="44"/>
  <c r="C390" i="44"/>
  <c r="D390" i="44"/>
  <c r="CW390" i="44" s="1"/>
  <c r="E390" i="44"/>
  <c r="CX390" i="44" s="1"/>
  <c r="A391" i="44"/>
  <c r="B391" i="44"/>
  <c r="C391" i="44"/>
  <c r="D391" i="44"/>
  <c r="CW391" i="44" s="1"/>
  <c r="E391" i="44"/>
  <c r="CX391" i="44" s="1"/>
  <c r="A392" i="44"/>
  <c r="B392" i="44"/>
  <c r="C392" i="44"/>
  <c r="D392" i="44"/>
  <c r="CW392" i="44" s="1"/>
  <c r="E392" i="44"/>
  <c r="CX392" i="44" s="1"/>
  <c r="A393" i="44"/>
  <c r="B393" i="44"/>
  <c r="C393" i="44"/>
  <c r="D393" i="44"/>
  <c r="CW393" i="44" s="1"/>
  <c r="E393" i="44"/>
  <c r="CX393" i="44" s="1"/>
  <c r="A394" i="44"/>
  <c r="B394" i="44"/>
  <c r="C394" i="44"/>
  <c r="D394" i="44"/>
  <c r="CW394" i="44" s="1"/>
  <c r="E394" i="44"/>
  <c r="CX394" i="44" s="1"/>
  <c r="A395" i="44"/>
  <c r="B395" i="44"/>
  <c r="C395" i="44"/>
  <c r="D395" i="44"/>
  <c r="CW395" i="44" s="1"/>
  <c r="E395" i="44"/>
  <c r="CX395" i="44" s="1"/>
  <c r="A396" i="44"/>
  <c r="B396" i="44"/>
  <c r="C396" i="44"/>
  <c r="D396" i="44"/>
  <c r="CW396" i="44" s="1"/>
  <c r="E396" i="44"/>
  <c r="CX396" i="44" s="1"/>
  <c r="A397" i="44"/>
  <c r="B397" i="44"/>
  <c r="C397" i="44"/>
  <c r="D397" i="44"/>
  <c r="CW397" i="44" s="1"/>
  <c r="E397" i="44"/>
  <c r="CX397" i="44" s="1"/>
  <c r="A398" i="44"/>
  <c r="B398" i="44"/>
  <c r="C398" i="44"/>
  <c r="D398" i="44"/>
  <c r="CW398" i="44" s="1"/>
  <c r="E398" i="44"/>
  <c r="CX398" i="44" s="1"/>
  <c r="A399" i="44"/>
  <c r="B399" i="44"/>
  <c r="C399" i="44"/>
  <c r="D399" i="44"/>
  <c r="CW399" i="44" s="1"/>
  <c r="E399" i="44"/>
  <c r="CX399" i="44" s="1"/>
  <c r="A400" i="44"/>
  <c r="B400" i="44"/>
  <c r="C400" i="44"/>
  <c r="D400" i="44"/>
  <c r="CW400" i="44" s="1"/>
  <c r="E400" i="44"/>
  <c r="CX400" i="44" s="1"/>
  <c r="A401" i="44"/>
  <c r="B401" i="44"/>
  <c r="C401" i="44"/>
  <c r="D401" i="44"/>
  <c r="CW401" i="44" s="1"/>
  <c r="E401" i="44"/>
  <c r="CX401" i="44" s="1"/>
  <c r="A402" i="44"/>
  <c r="B402" i="44"/>
  <c r="C402" i="44"/>
  <c r="D402" i="44"/>
  <c r="CW402" i="44" s="1"/>
  <c r="E402" i="44"/>
  <c r="CX402" i="44" s="1"/>
  <c r="A403" i="44"/>
  <c r="B403" i="44"/>
  <c r="C403" i="44"/>
  <c r="D403" i="44"/>
  <c r="CW403" i="44" s="1"/>
  <c r="E403" i="44"/>
  <c r="CX403" i="44" s="1"/>
  <c r="A404" i="44"/>
  <c r="B404" i="44"/>
  <c r="C404" i="44"/>
  <c r="D404" i="44"/>
  <c r="CW404" i="44" s="1"/>
  <c r="E404" i="44"/>
  <c r="CX404" i="44" s="1"/>
  <c r="A405" i="44"/>
  <c r="B405" i="44"/>
  <c r="C405" i="44"/>
  <c r="D405" i="44"/>
  <c r="CW405" i="44" s="1"/>
  <c r="E405" i="44"/>
  <c r="CX405" i="44" s="1"/>
  <c r="A406" i="44"/>
  <c r="B406" i="44"/>
  <c r="C406" i="44"/>
  <c r="D406" i="44"/>
  <c r="CW406" i="44" s="1"/>
  <c r="E406" i="44"/>
  <c r="CX406" i="44" s="1"/>
  <c r="A407" i="44"/>
  <c r="B407" i="44"/>
  <c r="C407" i="44"/>
  <c r="D407" i="44"/>
  <c r="CW407" i="44" s="1"/>
  <c r="E407" i="44"/>
  <c r="CX407" i="44" s="1"/>
  <c r="A408" i="44"/>
  <c r="B408" i="44"/>
  <c r="C408" i="44"/>
  <c r="D408" i="44"/>
  <c r="CW408" i="44" s="1"/>
  <c r="E408" i="44"/>
  <c r="CX408" i="44" s="1"/>
  <c r="A409" i="44"/>
  <c r="B409" i="44"/>
  <c r="C409" i="44"/>
  <c r="D409" i="44"/>
  <c r="CW409" i="44" s="1"/>
  <c r="E409" i="44"/>
  <c r="CX409" i="44" s="1"/>
  <c r="A410" i="44"/>
  <c r="B410" i="44"/>
  <c r="C410" i="44"/>
  <c r="D410" i="44"/>
  <c r="CW410" i="44" s="1"/>
  <c r="E410" i="44"/>
  <c r="CX410" i="44" s="1"/>
  <c r="A411" i="44"/>
  <c r="B411" i="44"/>
  <c r="C411" i="44"/>
  <c r="D411" i="44"/>
  <c r="CW411" i="44" s="1"/>
  <c r="E411" i="44"/>
  <c r="CX411" i="44" s="1"/>
  <c r="A412" i="44"/>
  <c r="B412" i="44"/>
  <c r="C412" i="44"/>
  <c r="D412" i="44"/>
  <c r="CW412" i="44" s="1"/>
  <c r="E412" i="44"/>
  <c r="CX412" i="44" s="1"/>
  <c r="A413" i="44"/>
  <c r="B413" i="44"/>
  <c r="C413" i="44"/>
  <c r="D413" i="44"/>
  <c r="CW413" i="44" s="1"/>
  <c r="E413" i="44"/>
  <c r="CX413" i="44" s="1"/>
  <c r="A414" i="44"/>
  <c r="B414" i="44"/>
  <c r="C414" i="44"/>
  <c r="D414" i="44"/>
  <c r="CW414" i="44" s="1"/>
  <c r="E414" i="44"/>
  <c r="CX414" i="44" s="1"/>
  <c r="A415" i="44"/>
  <c r="B415" i="44"/>
  <c r="C415" i="44"/>
  <c r="D415" i="44"/>
  <c r="CW415" i="44" s="1"/>
  <c r="E415" i="44"/>
  <c r="CX415" i="44" s="1"/>
  <c r="A416" i="44"/>
  <c r="B416" i="44"/>
  <c r="C416" i="44"/>
  <c r="D416" i="44"/>
  <c r="CW416" i="44" s="1"/>
  <c r="E416" i="44"/>
  <c r="CX416" i="44" s="1"/>
  <c r="A417" i="44"/>
  <c r="B417" i="44"/>
  <c r="C417" i="44"/>
  <c r="D417" i="44"/>
  <c r="CW417" i="44" s="1"/>
  <c r="E417" i="44"/>
  <c r="CX417" i="44" s="1"/>
  <c r="A418" i="44"/>
  <c r="B418" i="44"/>
  <c r="C418" i="44"/>
  <c r="D418" i="44"/>
  <c r="CW418" i="44" s="1"/>
  <c r="E418" i="44"/>
  <c r="CX418" i="44" s="1"/>
  <c r="A419" i="44"/>
  <c r="B419" i="44"/>
  <c r="C419" i="44"/>
  <c r="D419" i="44"/>
  <c r="CW419" i="44" s="1"/>
  <c r="E419" i="44"/>
  <c r="CX419" i="44" s="1"/>
  <c r="A420" i="44"/>
  <c r="B420" i="44"/>
  <c r="C420" i="44"/>
  <c r="D420" i="44"/>
  <c r="CW420" i="44" s="1"/>
  <c r="E420" i="44"/>
  <c r="CX420" i="44" s="1"/>
  <c r="A421" i="44"/>
  <c r="B421" i="44"/>
  <c r="C421" i="44"/>
  <c r="D421" i="44"/>
  <c r="CW421" i="44" s="1"/>
  <c r="E421" i="44"/>
  <c r="CX421" i="44" s="1"/>
  <c r="A422" i="44"/>
  <c r="B422" i="44"/>
  <c r="C422" i="44"/>
  <c r="D422" i="44"/>
  <c r="CW422" i="44" s="1"/>
  <c r="E422" i="44"/>
  <c r="CX422" i="44" s="1"/>
  <c r="A423" i="44"/>
  <c r="B423" i="44"/>
  <c r="C423" i="44"/>
  <c r="D423" i="44"/>
  <c r="CW423" i="44" s="1"/>
  <c r="E423" i="44"/>
  <c r="CX423" i="44" s="1"/>
  <c r="A424" i="44"/>
  <c r="B424" i="44"/>
  <c r="C424" i="44"/>
  <c r="D424" i="44"/>
  <c r="CW424" i="44" s="1"/>
  <c r="E424" i="44"/>
  <c r="CX424" i="44" s="1"/>
  <c r="A425" i="44"/>
  <c r="B425" i="44"/>
  <c r="C425" i="44"/>
  <c r="D425" i="44"/>
  <c r="CW425" i="44" s="1"/>
  <c r="E425" i="44"/>
  <c r="CX425" i="44" s="1"/>
  <c r="A426" i="44"/>
  <c r="B426" i="44"/>
  <c r="C426" i="44"/>
  <c r="D426" i="44"/>
  <c r="CW426" i="44" s="1"/>
  <c r="E426" i="44"/>
  <c r="CX426" i="44" s="1"/>
  <c r="A427" i="44"/>
  <c r="B427" i="44"/>
  <c r="C427" i="44"/>
  <c r="D427" i="44"/>
  <c r="CW427" i="44" s="1"/>
  <c r="E427" i="44"/>
  <c r="CX427" i="44" s="1"/>
  <c r="A428" i="44"/>
  <c r="B428" i="44"/>
  <c r="C428" i="44"/>
  <c r="D428" i="44"/>
  <c r="CW428" i="44" s="1"/>
  <c r="E428" i="44"/>
  <c r="CX428" i="44" s="1"/>
  <c r="A429" i="44"/>
  <c r="B429" i="44"/>
  <c r="C429" i="44"/>
  <c r="D429" i="44"/>
  <c r="CW429" i="44" s="1"/>
  <c r="E429" i="44"/>
  <c r="CX429" i="44" s="1"/>
  <c r="A430" i="44"/>
  <c r="B430" i="44"/>
  <c r="C430" i="44"/>
  <c r="D430" i="44"/>
  <c r="CW430" i="44" s="1"/>
  <c r="E430" i="44"/>
  <c r="CX430" i="44" s="1"/>
  <c r="A431" i="44"/>
  <c r="B431" i="44"/>
  <c r="C431" i="44"/>
  <c r="D431" i="44"/>
  <c r="CW431" i="44" s="1"/>
  <c r="E431" i="44"/>
  <c r="CX431" i="44" s="1"/>
  <c r="A432" i="44"/>
  <c r="B432" i="44"/>
  <c r="C432" i="44"/>
  <c r="D432" i="44"/>
  <c r="CW432" i="44" s="1"/>
  <c r="E432" i="44"/>
  <c r="CX432" i="44" s="1"/>
  <c r="A433" i="44"/>
  <c r="B433" i="44"/>
  <c r="C433" i="44"/>
  <c r="D433" i="44"/>
  <c r="CW433" i="44" s="1"/>
  <c r="E433" i="44"/>
  <c r="CX433" i="44" s="1"/>
  <c r="A434" i="44"/>
  <c r="B434" i="44"/>
  <c r="C434" i="44"/>
  <c r="D434" i="44"/>
  <c r="CW434" i="44" s="1"/>
  <c r="E434" i="44"/>
  <c r="CX434" i="44" s="1"/>
  <c r="A435" i="44"/>
  <c r="B435" i="44"/>
  <c r="C435" i="44"/>
  <c r="D435" i="44"/>
  <c r="CW435" i="44" s="1"/>
  <c r="E435" i="44"/>
  <c r="CX435" i="44" s="1"/>
  <c r="A436" i="44"/>
  <c r="B436" i="44"/>
  <c r="C436" i="44"/>
  <c r="D436" i="44"/>
  <c r="CW436" i="44" s="1"/>
  <c r="E436" i="44"/>
  <c r="CX436" i="44" s="1"/>
  <c r="A437" i="44"/>
  <c r="B437" i="44"/>
  <c r="C437" i="44"/>
  <c r="D437" i="44"/>
  <c r="CW437" i="44" s="1"/>
  <c r="E437" i="44"/>
  <c r="CX437" i="44" s="1"/>
  <c r="A438" i="44"/>
  <c r="B438" i="44"/>
  <c r="C438" i="44"/>
  <c r="D438" i="44"/>
  <c r="CW438" i="44" s="1"/>
  <c r="E438" i="44"/>
  <c r="CX438" i="44" s="1"/>
  <c r="A439" i="44"/>
  <c r="B439" i="44"/>
  <c r="C439" i="44"/>
  <c r="D439" i="44"/>
  <c r="CW439" i="44" s="1"/>
  <c r="E439" i="44"/>
  <c r="CX439" i="44" s="1"/>
  <c r="A440" i="44"/>
  <c r="B440" i="44"/>
  <c r="C440" i="44"/>
  <c r="D440" i="44"/>
  <c r="CW440" i="44" s="1"/>
  <c r="E440" i="44"/>
  <c r="CX440" i="44" s="1"/>
  <c r="A441" i="44"/>
  <c r="B441" i="44"/>
  <c r="C441" i="44"/>
  <c r="D441" i="44"/>
  <c r="CW441" i="44" s="1"/>
  <c r="E441" i="44"/>
  <c r="CX441" i="44" s="1"/>
  <c r="A442" i="44"/>
  <c r="B442" i="44"/>
  <c r="C442" i="44"/>
  <c r="D442" i="44"/>
  <c r="CW442" i="44" s="1"/>
  <c r="E442" i="44"/>
  <c r="CX442" i="44" s="1"/>
  <c r="A443" i="44"/>
  <c r="B443" i="44"/>
  <c r="C443" i="44"/>
  <c r="D443" i="44"/>
  <c r="CW443" i="44" s="1"/>
  <c r="E443" i="44"/>
  <c r="CX443" i="44" s="1"/>
  <c r="A444" i="44"/>
  <c r="B444" i="44"/>
  <c r="C444" i="44"/>
  <c r="D444" i="44"/>
  <c r="CW444" i="44" s="1"/>
  <c r="E444" i="44"/>
  <c r="CX444" i="44" s="1"/>
  <c r="A445" i="44"/>
  <c r="B445" i="44"/>
  <c r="C445" i="44"/>
  <c r="D445" i="44"/>
  <c r="CW445" i="44" s="1"/>
  <c r="E445" i="44"/>
  <c r="CX445" i="44" s="1"/>
  <c r="A446" i="44"/>
  <c r="B446" i="44"/>
  <c r="C446" i="44"/>
  <c r="D446" i="44"/>
  <c r="CW446" i="44" s="1"/>
  <c r="E446" i="44"/>
  <c r="CX446" i="44" s="1"/>
  <c r="A447" i="44"/>
  <c r="B447" i="44"/>
  <c r="C447" i="44"/>
  <c r="D447" i="44"/>
  <c r="CW447" i="44" s="1"/>
  <c r="E447" i="44"/>
  <c r="CX447" i="44" s="1"/>
  <c r="A448" i="44"/>
  <c r="B448" i="44"/>
  <c r="C448" i="44"/>
  <c r="D448" i="44"/>
  <c r="CW448" i="44" s="1"/>
  <c r="E448" i="44"/>
  <c r="CX448" i="44" s="1"/>
  <c r="A449" i="44"/>
  <c r="B449" i="44"/>
  <c r="C449" i="44"/>
  <c r="D449" i="44"/>
  <c r="CW449" i="44" s="1"/>
  <c r="E449" i="44"/>
  <c r="CX449" i="44" s="1"/>
  <c r="A450" i="44"/>
  <c r="B450" i="44"/>
  <c r="C450" i="44"/>
  <c r="D450" i="44"/>
  <c r="CW450" i="44" s="1"/>
  <c r="E450" i="44"/>
  <c r="CX450" i="44" s="1"/>
  <c r="A451" i="44"/>
  <c r="B451" i="44"/>
  <c r="C451" i="44"/>
  <c r="D451" i="44"/>
  <c r="CW451" i="44" s="1"/>
  <c r="E451" i="44"/>
  <c r="CX451" i="44" s="1"/>
  <c r="A452" i="44"/>
  <c r="B452" i="44"/>
  <c r="C452" i="44"/>
  <c r="D452" i="44"/>
  <c r="CW452" i="44" s="1"/>
  <c r="E452" i="44"/>
  <c r="CX452" i="44" s="1"/>
  <c r="A453" i="44"/>
  <c r="B453" i="44"/>
  <c r="C453" i="44"/>
  <c r="D453" i="44"/>
  <c r="CW453" i="44" s="1"/>
  <c r="E453" i="44"/>
  <c r="CX453" i="44" s="1"/>
  <c r="A454" i="44"/>
  <c r="B454" i="44"/>
  <c r="C454" i="44"/>
  <c r="D454" i="44"/>
  <c r="CW454" i="44" s="1"/>
  <c r="E454" i="44"/>
  <c r="CX454" i="44" s="1"/>
  <c r="A455" i="44"/>
  <c r="B455" i="44"/>
  <c r="C455" i="44"/>
  <c r="D455" i="44"/>
  <c r="CW455" i="44" s="1"/>
  <c r="E455" i="44"/>
  <c r="CX455" i="44" s="1"/>
  <c r="A456" i="44"/>
  <c r="B456" i="44"/>
  <c r="C456" i="44"/>
  <c r="D456" i="44"/>
  <c r="CW456" i="44" s="1"/>
  <c r="E456" i="44"/>
  <c r="CX456" i="44" s="1"/>
  <c r="A457" i="44"/>
  <c r="B457" i="44"/>
  <c r="C457" i="44"/>
  <c r="D457" i="44"/>
  <c r="CW457" i="44" s="1"/>
  <c r="E457" i="44"/>
  <c r="CX457" i="44" s="1"/>
  <c r="A458" i="44"/>
  <c r="B458" i="44"/>
  <c r="C458" i="44"/>
  <c r="D458" i="44"/>
  <c r="CW458" i="44" s="1"/>
  <c r="E458" i="44"/>
  <c r="CX458" i="44" s="1"/>
  <c r="A459" i="44"/>
  <c r="B459" i="44"/>
  <c r="C459" i="44"/>
  <c r="D459" i="44"/>
  <c r="CW459" i="44" s="1"/>
  <c r="E459" i="44"/>
  <c r="CX459" i="44" s="1"/>
  <c r="A460" i="44"/>
  <c r="B460" i="44"/>
  <c r="C460" i="44"/>
  <c r="D460" i="44"/>
  <c r="CW460" i="44" s="1"/>
  <c r="E460" i="44"/>
  <c r="CX460" i="44" s="1"/>
  <c r="A461" i="44"/>
  <c r="B461" i="44"/>
  <c r="C461" i="44"/>
  <c r="D461" i="44"/>
  <c r="CW461" i="44" s="1"/>
  <c r="E461" i="44"/>
  <c r="CX461" i="44" s="1"/>
  <c r="A462" i="44"/>
  <c r="B462" i="44"/>
  <c r="C462" i="44"/>
  <c r="D462" i="44"/>
  <c r="CW462" i="44" s="1"/>
  <c r="E462" i="44"/>
  <c r="CX462" i="44" s="1"/>
  <c r="A463" i="44"/>
  <c r="B463" i="44"/>
  <c r="C463" i="44"/>
  <c r="D463" i="44"/>
  <c r="CW463" i="44" s="1"/>
  <c r="E463" i="44"/>
  <c r="CX463" i="44" s="1"/>
  <c r="A464" i="44"/>
  <c r="B464" i="44"/>
  <c r="C464" i="44"/>
  <c r="D464" i="44"/>
  <c r="CW464" i="44" s="1"/>
  <c r="E464" i="44"/>
  <c r="CX464" i="44" s="1"/>
  <c r="A465" i="44"/>
  <c r="B465" i="44"/>
  <c r="C465" i="44"/>
  <c r="D465" i="44"/>
  <c r="CW465" i="44" s="1"/>
  <c r="E465" i="44"/>
  <c r="CX465" i="44" s="1"/>
  <c r="A466" i="44"/>
  <c r="B466" i="44"/>
  <c r="C466" i="44"/>
  <c r="D466" i="44"/>
  <c r="CW466" i="44" s="1"/>
  <c r="E466" i="44"/>
  <c r="CX466" i="44" s="1"/>
  <c r="A467" i="44"/>
  <c r="B467" i="44"/>
  <c r="C467" i="44"/>
  <c r="D467" i="44"/>
  <c r="CW467" i="44" s="1"/>
  <c r="E467" i="44"/>
  <c r="CX467" i="44" s="1"/>
  <c r="A468" i="44"/>
  <c r="B468" i="44"/>
  <c r="C468" i="44"/>
  <c r="D468" i="44"/>
  <c r="CW468" i="44" s="1"/>
  <c r="E468" i="44"/>
  <c r="CX468" i="44" s="1"/>
  <c r="A469" i="44"/>
  <c r="B469" i="44"/>
  <c r="C469" i="44"/>
  <c r="D469" i="44"/>
  <c r="CW469" i="44" s="1"/>
  <c r="E469" i="44"/>
  <c r="CX469" i="44" s="1"/>
  <c r="A470" i="44"/>
  <c r="B470" i="44"/>
  <c r="C470" i="44"/>
  <c r="D470" i="44"/>
  <c r="CW470" i="44" s="1"/>
  <c r="E470" i="44"/>
  <c r="CX470" i="44" s="1"/>
  <c r="A471" i="44"/>
  <c r="B471" i="44"/>
  <c r="C471" i="44"/>
  <c r="D471" i="44"/>
  <c r="CW471" i="44" s="1"/>
  <c r="E471" i="44"/>
  <c r="CX471" i="44" s="1"/>
  <c r="A472" i="44"/>
  <c r="B472" i="44"/>
  <c r="C472" i="44"/>
  <c r="D472" i="44"/>
  <c r="CW472" i="44" s="1"/>
  <c r="E472" i="44"/>
  <c r="CX472" i="44" s="1"/>
  <c r="A473" i="44"/>
  <c r="B473" i="44"/>
  <c r="C473" i="44"/>
  <c r="D473" i="44"/>
  <c r="CW473" i="44" s="1"/>
  <c r="E473" i="44"/>
  <c r="CX473" i="44" s="1"/>
  <c r="A474" i="44"/>
  <c r="B474" i="44"/>
  <c r="C474" i="44"/>
  <c r="D474" i="44"/>
  <c r="CW474" i="44" s="1"/>
  <c r="E474" i="44"/>
  <c r="CX474" i="44" s="1"/>
  <c r="A475" i="44"/>
  <c r="B475" i="44"/>
  <c r="C475" i="44"/>
  <c r="D475" i="44"/>
  <c r="CW475" i="44" s="1"/>
  <c r="E475" i="44"/>
  <c r="CX475" i="44" s="1"/>
  <c r="A476" i="44"/>
  <c r="B476" i="44"/>
  <c r="C476" i="44"/>
  <c r="D476" i="44"/>
  <c r="CW476" i="44" s="1"/>
  <c r="E476" i="44"/>
  <c r="CX476" i="44" s="1"/>
  <c r="A477" i="44"/>
  <c r="B477" i="44"/>
  <c r="C477" i="44"/>
  <c r="D477" i="44"/>
  <c r="CW477" i="44" s="1"/>
  <c r="E477" i="44"/>
  <c r="CX477" i="44" s="1"/>
  <c r="A478" i="44"/>
  <c r="B478" i="44"/>
  <c r="C478" i="44"/>
  <c r="D478" i="44"/>
  <c r="CW478" i="44" s="1"/>
  <c r="E478" i="44"/>
  <c r="CX478" i="44" s="1"/>
  <c r="A479" i="44"/>
  <c r="B479" i="44"/>
  <c r="C479" i="44"/>
  <c r="D479" i="44"/>
  <c r="CW479" i="44" s="1"/>
  <c r="E479" i="44"/>
  <c r="CX479" i="44" s="1"/>
  <c r="A480" i="44"/>
  <c r="B480" i="44"/>
  <c r="C480" i="44"/>
  <c r="D480" i="44"/>
  <c r="CW480" i="44" s="1"/>
  <c r="E480" i="44"/>
  <c r="CX480" i="44" s="1"/>
  <c r="A481" i="44"/>
  <c r="B481" i="44"/>
  <c r="C481" i="44"/>
  <c r="D481" i="44"/>
  <c r="CW481" i="44" s="1"/>
  <c r="E481" i="44"/>
  <c r="CX481" i="44" s="1"/>
  <c r="A482" i="44"/>
  <c r="B482" i="44"/>
  <c r="C482" i="44"/>
  <c r="D482" i="44"/>
  <c r="CW482" i="44" s="1"/>
  <c r="E482" i="44"/>
  <c r="CX482" i="44" s="1"/>
  <c r="A483" i="44"/>
  <c r="B483" i="44"/>
  <c r="C483" i="44"/>
  <c r="D483" i="44"/>
  <c r="CW483" i="44" s="1"/>
  <c r="E483" i="44"/>
  <c r="CX483" i="44" s="1"/>
  <c r="A484" i="44"/>
  <c r="B484" i="44"/>
  <c r="C484" i="44"/>
  <c r="D484" i="44"/>
  <c r="CW484" i="44" s="1"/>
  <c r="E484" i="44"/>
  <c r="CX484" i="44" s="1"/>
  <c r="A485" i="44"/>
  <c r="B485" i="44"/>
  <c r="C485" i="44"/>
  <c r="D485" i="44"/>
  <c r="CW485" i="44" s="1"/>
  <c r="E485" i="44"/>
  <c r="CX485" i="44" s="1"/>
  <c r="A486" i="44"/>
  <c r="B486" i="44"/>
  <c r="C486" i="44"/>
  <c r="D486" i="44"/>
  <c r="CW486" i="44" s="1"/>
  <c r="E486" i="44"/>
  <c r="CX486" i="44" s="1"/>
  <c r="A487" i="44"/>
  <c r="B487" i="44"/>
  <c r="C487" i="44"/>
  <c r="D487" i="44"/>
  <c r="CW487" i="44" s="1"/>
  <c r="E487" i="44"/>
  <c r="CX487" i="44" s="1"/>
  <c r="A488" i="44"/>
  <c r="B488" i="44"/>
  <c r="C488" i="44"/>
  <c r="D488" i="44"/>
  <c r="CW488" i="44" s="1"/>
  <c r="E488" i="44"/>
  <c r="CX488" i="44" s="1"/>
  <c r="A489" i="44"/>
  <c r="B489" i="44"/>
  <c r="C489" i="44"/>
  <c r="D489" i="44"/>
  <c r="CW489" i="44" s="1"/>
  <c r="E489" i="44"/>
  <c r="CX489" i="44" s="1"/>
  <c r="A490" i="44"/>
  <c r="B490" i="44"/>
  <c r="C490" i="44"/>
  <c r="D490" i="44"/>
  <c r="CW490" i="44" s="1"/>
  <c r="E490" i="44"/>
  <c r="CX490" i="44" s="1"/>
  <c r="A491" i="44"/>
  <c r="B491" i="44"/>
  <c r="C491" i="44"/>
  <c r="D491" i="44"/>
  <c r="CW491" i="44" s="1"/>
  <c r="E491" i="44"/>
  <c r="CX491" i="44" s="1"/>
  <c r="A492" i="44"/>
  <c r="B492" i="44"/>
  <c r="C492" i="44"/>
  <c r="D492" i="44"/>
  <c r="CW492" i="44" s="1"/>
  <c r="E492" i="44"/>
  <c r="CX492" i="44" s="1"/>
  <c r="A493" i="44"/>
  <c r="B493" i="44"/>
  <c r="C493" i="44"/>
  <c r="D493" i="44"/>
  <c r="CW493" i="44" s="1"/>
  <c r="E493" i="44"/>
  <c r="CX493" i="44" s="1"/>
  <c r="A494" i="44"/>
  <c r="B494" i="44"/>
  <c r="C494" i="44"/>
  <c r="D494" i="44"/>
  <c r="CW494" i="44" s="1"/>
  <c r="E494" i="44"/>
  <c r="CX494" i="44" s="1"/>
  <c r="A495" i="44"/>
  <c r="B495" i="44"/>
  <c r="C495" i="44"/>
  <c r="D495" i="44"/>
  <c r="CW495" i="44" s="1"/>
  <c r="E495" i="44"/>
  <c r="CX495" i="44" s="1"/>
  <c r="A496" i="44"/>
  <c r="B496" i="44"/>
  <c r="C496" i="44"/>
  <c r="D496" i="44"/>
  <c r="CW496" i="44" s="1"/>
  <c r="E496" i="44"/>
  <c r="CX496" i="44" s="1"/>
  <c r="A497" i="44"/>
  <c r="B497" i="44"/>
  <c r="C497" i="44"/>
  <c r="D497" i="44"/>
  <c r="CW497" i="44" s="1"/>
  <c r="E497" i="44"/>
  <c r="CX497" i="44" s="1"/>
  <c r="A498" i="44"/>
  <c r="B498" i="44"/>
  <c r="C498" i="44"/>
  <c r="D498" i="44"/>
  <c r="CW498" i="44" s="1"/>
  <c r="E498" i="44"/>
  <c r="CX498" i="44" s="1"/>
  <c r="A499" i="44"/>
  <c r="B499" i="44"/>
  <c r="C499" i="44"/>
  <c r="D499" i="44"/>
  <c r="CW499" i="44" s="1"/>
  <c r="E499" i="44"/>
  <c r="CX499" i="44" s="1"/>
  <c r="A500" i="44"/>
  <c r="B500" i="44"/>
  <c r="C500" i="44"/>
  <c r="D500" i="44"/>
  <c r="CW500" i="44" s="1"/>
  <c r="E500" i="44"/>
  <c r="CX500" i="44" s="1"/>
  <c r="A501" i="44"/>
  <c r="B501" i="44"/>
  <c r="C501" i="44"/>
  <c r="D501" i="44"/>
  <c r="CW501" i="44" s="1"/>
  <c r="E501" i="44"/>
  <c r="CX501" i="44" s="1"/>
  <c r="A502" i="44"/>
  <c r="B502" i="44"/>
  <c r="C502" i="44"/>
  <c r="D502" i="44"/>
  <c r="CW502" i="44" s="1"/>
  <c r="E502" i="44"/>
  <c r="CX502" i="44" s="1"/>
  <c r="A503" i="44"/>
  <c r="B503" i="44"/>
  <c r="C503" i="44"/>
  <c r="D503" i="44"/>
  <c r="CW503" i="44" s="1"/>
  <c r="E503" i="44"/>
  <c r="CX503" i="44" s="1"/>
  <c r="CR5" i="44"/>
  <c r="CR6" i="44"/>
  <c r="CR7" i="44"/>
  <c r="CR8" i="44"/>
  <c r="CR9" i="44"/>
  <c r="CR10" i="44"/>
  <c r="CR11" i="44"/>
  <c r="CR12" i="44"/>
  <c r="CR13" i="44"/>
  <c r="CR14" i="44"/>
  <c r="CR15" i="44"/>
  <c r="CR16" i="44"/>
  <c r="CR17" i="44"/>
  <c r="CR18" i="44"/>
  <c r="CR19" i="44"/>
  <c r="CR20" i="44"/>
  <c r="CR21" i="44"/>
  <c r="CR22" i="44"/>
  <c r="CR23" i="44"/>
  <c r="CR24" i="44"/>
  <c r="CR25" i="44"/>
  <c r="CR26" i="44"/>
  <c r="CR27" i="44"/>
  <c r="CR28" i="44"/>
  <c r="CR29" i="44"/>
  <c r="CR30" i="44"/>
  <c r="CR31" i="44"/>
  <c r="CR32" i="44"/>
  <c r="CR33" i="44"/>
  <c r="CR34" i="44"/>
  <c r="CR35" i="44"/>
  <c r="CR36" i="44"/>
  <c r="CR37" i="44"/>
  <c r="CR38" i="44"/>
  <c r="CR39" i="44"/>
  <c r="CR40" i="44"/>
  <c r="CR41" i="44"/>
  <c r="CR42" i="44"/>
  <c r="CR43" i="44"/>
  <c r="CR44" i="44"/>
  <c r="CR45" i="44"/>
  <c r="CR46" i="44"/>
  <c r="CR47" i="44"/>
  <c r="CR48" i="44"/>
  <c r="CR49" i="44"/>
  <c r="CR50" i="44"/>
  <c r="CR51" i="44"/>
  <c r="CR52" i="44"/>
  <c r="CR53" i="44"/>
  <c r="CR54" i="44"/>
  <c r="CR55" i="44"/>
  <c r="CR56" i="44"/>
  <c r="CR57" i="44"/>
  <c r="CR58" i="44"/>
  <c r="CR59" i="44"/>
  <c r="CR60" i="44"/>
  <c r="CR61" i="44"/>
  <c r="CR62" i="44"/>
  <c r="CR63" i="44"/>
  <c r="CR64" i="44"/>
  <c r="CR65" i="44"/>
  <c r="CR66" i="44"/>
  <c r="CR67" i="44"/>
  <c r="CR68" i="44"/>
  <c r="CR69" i="44"/>
  <c r="CR70" i="44"/>
  <c r="CR71" i="44"/>
  <c r="CR72" i="44"/>
  <c r="CR73" i="44"/>
  <c r="CR74" i="44"/>
  <c r="CR75" i="44"/>
  <c r="CR76" i="44"/>
  <c r="CR77" i="44"/>
  <c r="CR78" i="44"/>
  <c r="CR79" i="44"/>
  <c r="CR80" i="44"/>
  <c r="CR81" i="44"/>
  <c r="CR82" i="44"/>
  <c r="CR83" i="44"/>
  <c r="CR84" i="44"/>
  <c r="CR85" i="44"/>
  <c r="CR86" i="44"/>
  <c r="CR87" i="44"/>
  <c r="CR88" i="44"/>
  <c r="CR89" i="44"/>
  <c r="CR90" i="44"/>
  <c r="CR91" i="44"/>
  <c r="CR92" i="44"/>
  <c r="CR93" i="44"/>
  <c r="CR94" i="44"/>
  <c r="CR95" i="44"/>
  <c r="CR96" i="44"/>
  <c r="CR97" i="44"/>
  <c r="CR98" i="44"/>
  <c r="CR99" i="44"/>
  <c r="CR100" i="44"/>
  <c r="CR101" i="44"/>
  <c r="CR102" i="44"/>
  <c r="CR103" i="44"/>
  <c r="CR104" i="44"/>
  <c r="CR105" i="44"/>
  <c r="CR106" i="44"/>
  <c r="CR107" i="44"/>
  <c r="CR108" i="44"/>
  <c r="CR109" i="44"/>
  <c r="CR110" i="44"/>
  <c r="CR111" i="44"/>
  <c r="CR112" i="44"/>
  <c r="CR113" i="44"/>
  <c r="CR114" i="44"/>
  <c r="CR115" i="44"/>
  <c r="CR116" i="44"/>
  <c r="CR117" i="44"/>
  <c r="CR118" i="44"/>
  <c r="CR119" i="44"/>
  <c r="CR120" i="44"/>
  <c r="CR121" i="44"/>
  <c r="CR122" i="44"/>
  <c r="CR123" i="44"/>
  <c r="CR124" i="44"/>
  <c r="CR125" i="44"/>
  <c r="CR126" i="44"/>
  <c r="CR127" i="44"/>
  <c r="CR128" i="44"/>
  <c r="CR129" i="44"/>
  <c r="CR130" i="44"/>
  <c r="CR131" i="44"/>
  <c r="CR132" i="44"/>
  <c r="CR133" i="44"/>
  <c r="CR134" i="44"/>
  <c r="CR135" i="44"/>
  <c r="CR136" i="44"/>
  <c r="CR137" i="44"/>
  <c r="CR138" i="44"/>
  <c r="CR139" i="44"/>
  <c r="CR140" i="44"/>
  <c r="CR141" i="44"/>
  <c r="CR142" i="44"/>
  <c r="CR143" i="44"/>
  <c r="CR144" i="44"/>
  <c r="CR145" i="44"/>
  <c r="CR146" i="44"/>
  <c r="CR147" i="44"/>
  <c r="CR148" i="44"/>
  <c r="CR149" i="44"/>
  <c r="CR150" i="44"/>
  <c r="CR151" i="44"/>
  <c r="CR152" i="44"/>
  <c r="CR153" i="44"/>
  <c r="CR154" i="44"/>
  <c r="CR155" i="44"/>
  <c r="CR156" i="44"/>
  <c r="CR157" i="44"/>
  <c r="CR158" i="44"/>
  <c r="CR159" i="44"/>
  <c r="CR160" i="44"/>
  <c r="CR161" i="44"/>
  <c r="CR162" i="44"/>
  <c r="CR163" i="44"/>
  <c r="CR164" i="44"/>
  <c r="CR165" i="44"/>
  <c r="CR166" i="44"/>
  <c r="CR167" i="44"/>
  <c r="CR168" i="44"/>
  <c r="CR169" i="44"/>
  <c r="CR170" i="44"/>
  <c r="CR171" i="44"/>
  <c r="CR172" i="44"/>
  <c r="CR173" i="44"/>
  <c r="CR174" i="44"/>
  <c r="CR175" i="44"/>
  <c r="CR176" i="44"/>
  <c r="CR177" i="44"/>
  <c r="CR178" i="44"/>
  <c r="CR179" i="44"/>
  <c r="CR180" i="44"/>
  <c r="CR181" i="44"/>
  <c r="CR182" i="44"/>
  <c r="CR183" i="44"/>
  <c r="CR184" i="44"/>
  <c r="CR185" i="44"/>
  <c r="CR186" i="44"/>
  <c r="CR187" i="44"/>
  <c r="CR188" i="44"/>
  <c r="CR189" i="44"/>
  <c r="CR190" i="44"/>
  <c r="CR191" i="44"/>
  <c r="CR192" i="44"/>
  <c r="CR193" i="44"/>
  <c r="CR194" i="44"/>
  <c r="CR195" i="44"/>
  <c r="CR196" i="44"/>
  <c r="CR197" i="44"/>
  <c r="CR198" i="44"/>
  <c r="CR199" i="44"/>
  <c r="CR200" i="44"/>
  <c r="CR201" i="44"/>
  <c r="CR202" i="44"/>
  <c r="CR203" i="44"/>
  <c r="CR204" i="44"/>
  <c r="CR205" i="44"/>
  <c r="CR206" i="44"/>
  <c r="CR207" i="44"/>
  <c r="CR208" i="44"/>
  <c r="CR209" i="44"/>
  <c r="CR210" i="44"/>
  <c r="CR211" i="44"/>
  <c r="CR212" i="44"/>
  <c r="CR213" i="44"/>
  <c r="CR214" i="44"/>
  <c r="CR215" i="44"/>
  <c r="CR216" i="44"/>
  <c r="CR217" i="44"/>
  <c r="CR218" i="44"/>
  <c r="CR219" i="44"/>
  <c r="CR220" i="44"/>
  <c r="CR221" i="44"/>
  <c r="CR222" i="44"/>
  <c r="CR223" i="44"/>
  <c r="CR224" i="44"/>
  <c r="CR225" i="44"/>
  <c r="CR226" i="44"/>
  <c r="CR227" i="44"/>
  <c r="CR228" i="44"/>
  <c r="CR229" i="44"/>
  <c r="CR230" i="44"/>
  <c r="CR231" i="44"/>
  <c r="CR232" i="44"/>
  <c r="CR233" i="44"/>
  <c r="CR234" i="44"/>
  <c r="CR235" i="44"/>
  <c r="CR236" i="44"/>
  <c r="CR237" i="44"/>
  <c r="CR238" i="44"/>
  <c r="CR239" i="44"/>
  <c r="CR240" i="44"/>
  <c r="CR241" i="44"/>
  <c r="CR242" i="44"/>
  <c r="CR243" i="44"/>
  <c r="CR244" i="44"/>
  <c r="CR245" i="44"/>
  <c r="CR246" i="44"/>
  <c r="CR247" i="44"/>
  <c r="CR248" i="44"/>
  <c r="CR249" i="44"/>
  <c r="CR250" i="44"/>
  <c r="CR251" i="44"/>
  <c r="CR252" i="44"/>
  <c r="CR253" i="44"/>
  <c r="CR254" i="44"/>
  <c r="CR255" i="44"/>
  <c r="CR256" i="44"/>
  <c r="CR257" i="44"/>
  <c r="CR258" i="44"/>
  <c r="CR259" i="44"/>
  <c r="CR260" i="44"/>
  <c r="CR261" i="44"/>
  <c r="CR262" i="44"/>
  <c r="CR263" i="44"/>
  <c r="CR264" i="44"/>
  <c r="CR265" i="44"/>
  <c r="CR266" i="44"/>
  <c r="CR267" i="44"/>
  <c r="CR268" i="44"/>
  <c r="CR269" i="44"/>
  <c r="CR270" i="44"/>
  <c r="CR271" i="44"/>
  <c r="CR272" i="44"/>
  <c r="CR273" i="44"/>
  <c r="CR274" i="44"/>
  <c r="CR275" i="44"/>
  <c r="CR276" i="44"/>
  <c r="CR277" i="44"/>
  <c r="CR278" i="44"/>
  <c r="CR279" i="44"/>
  <c r="CR280" i="44"/>
  <c r="CR281" i="44"/>
  <c r="CR282" i="44"/>
  <c r="CR283" i="44"/>
  <c r="CR284" i="44"/>
  <c r="CR285" i="44"/>
  <c r="CR286" i="44"/>
  <c r="CR287" i="44"/>
  <c r="CR288" i="44"/>
  <c r="CR289" i="44"/>
  <c r="CR290" i="44"/>
  <c r="CR291" i="44"/>
  <c r="CR292" i="44"/>
  <c r="CR293" i="44"/>
  <c r="CR294" i="44"/>
  <c r="CR295" i="44"/>
  <c r="CR296" i="44"/>
  <c r="CR297" i="44"/>
  <c r="CR298" i="44"/>
  <c r="CR299" i="44"/>
  <c r="CR300" i="44"/>
  <c r="CR301" i="44"/>
  <c r="CR302" i="44"/>
  <c r="CR303" i="44"/>
  <c r="CR304" i="44"/>
  <c r="CR305" i="44"/>
  <c r="CR306" i="44"/>
  <c r="CR307" i="44"/>
  <c r="CR308" i="44"/>
  <c r="CR309" i="44"/>
  <c r="CR310" i="44"/>
  <c r="CR311" i="44"/>
  <c r="CR312" i="44"/>
  <c r="CR313" i="44"/>
  <c r="CR314" i="44"/>
  <c r="CR315" i="44"/>
  <c r="CR316" i="44"/>
  <c r="CR317" i="44"/>
  <c r="CR318" i="44"/>
  <c r="CR319" i="44"/>
  <c r="CR320" i="44"/>
  <c r="CR321" i="44"/>
  <c r="CR322" i="44"/>
  <c r="CR323" i="44"/>
  <c r="CR324" i="44"/>
  <c r="CR325" i="44"/>
  <c r="CR326" i="44"/>
  <c r="CR327" i="44"/>
  <c r="CR328" i="44"/>
  <c r="CR329" i="44"/>
  <c r="CR330" i="44"/>
  <c r="CR331" i="44"/>
  <c r="CR332" i="44"/>
  <c r="CR333" i="44"/>
  <c r="CR334" i="44"/>
  <c r="CR335" i="44"/>
  <c r="CR336" i="44"/>
  <c r="CR337" i="44"/>
  <c r="CR338" i="44"/>
  <c r="CR339" i="44"/>
  <c r="CR340" i="44"/>
  <c r="CR341" i="44"/>
  <c r="CR342" i="44"/>
  <c r="CR343" i="44"/>
  <c r="CR344" i="44"/>
  <c r="CR345" i="44"/>
  <c r="CR346" i="44"/>
  <c r="CR347" i="44"/>
  <c r="CR348" i="44"/>
  <c r="CR349" i="44"/>
  <c r="CR350" i="44"/>
  <c r="CR351" i="44"/>
  <c r="CR352" i="44"/>
  <c r="CR353" i="44"/>
  <c r="CR354" i="44"/>
  <c r="CR355" i="44"/>
  <c r="CR356" i="44"/>
  <c r="CR357" i="44"/>
  <c r="CR358" i="44"/>
  <c r="CR359" i="44"/>
  <c r="CR360" i="44"/>
  <c r="CR361" i="44"/>
  <c r="CR362" i="44"/>
  <c r="CR363" i="44"/>
  <c r="CR364" i="44"/>
  <c r="CR365" i="44"/>
  <c r="CR366" i="44"/>
  <c r="CR367" i="44"/>
  <c r="CR368" i="44"/>
  <c r="CR369" i="44"/>
  <c r="CR370" i="44"/>
  <c r="CR371" i="44"/>
  <c r="CR372" i="44"/>
  <c r="CR373" i="44"/>
  <c r="CR374" i="44"/>
  <c r="CR375" i="44"/>
  <c r="CR376" i="44"/>
  <c r="CR377" i="44"/>
  <c r="CR378" i="44"/>
  <c r="CR379" i="44"/>
  <c r="CR380" i="44"/>
  <c r="CR381" i="44"/>
  <c r="CR382" i="44"/>
  <c r="CR383" i="44"/>
  <c r="CR384" i="44"/>
  <c r="CR385" i="44"/>
  <c r="CR386" i="44"/>
  <c r="CR387" i="44"/>
  <c r="CR388" i="44"/>
  <c r="CR389" i="44"/>
  <c r="CR390" i="44"/>
  <c r="CR391" i="44"/>
  <c r="CR392" i="44"/>
  <c r="CR393" i="44"/>
  <c r="CR394" i="44"/>
  <c r="CR395" i="44"/>
  <c r="CR396" i="44"/>
  <c r="CR397" i="44"/>
  <c r="CR398" i="44"/>
  <c r="CR399" i="44"/>
  <c r="CR400" i="44"/>
  <c r="CR401" i="44"/>
  <c r="CR402" i="44"/>
  <c r="CR403" i="44"/>
  <c r="CR404" i="44"/>
  <c r="CR405" i="44"/>
  <c r="CR406" i="44"/>
  <c r="CR407" i="44"/>
  <c r="CR408" i="44"/>
  <c r="CR409" i="44"/>
  <c r="CR410" i="44"/>
  <c r="CR411" i="44"/>
  <c r="CR412" i="44"/>
  <c r="CR413" i="44"/>
  <c r="CR414" i="44"/>
  <c r="CR415" i="44"/>
  <c r="CR416" i="44"/>
  <c r="CR417" i="44"/>
  <c r="CR418" i="44"/>
  <c r="CR419" i="44"/>
  <c r="CR420" i="44"/>
  <c r="CR421" i="44"/>
  <c r="CR422" i="44"/>
  <c r="CR423" i="44"/>
  <c r="CR424" i="44"/>
  <c r="CR425" i="44"/>
  <c r="CR426" i="44"/>
  <c r="CR427" i="44"/>
  <c r="CR428" i="44"/>
  <c r="CR429" i="44"/>
  <c r="CR430" i="44"/>
  <c r="CR431" i="44"/>
  <c r="CR432" i="44"/>
  <c r="CR433" i="44"/>
  <c r="CR434" i="44"/>
  <c r="CR435" i="44"/>
  <c r="CR436" i="44"/>
  <c r="CR437" i="44"/>
  <c r="CR438" i="44"/>
  <c r="CR439" i="44"/>
  <c r="CR440" i="44"/>
  <c r="CR441" i="44"/>
  <c r="CR442" i="44"/>
  <c r="CR443" i="44"/>
  <c r="CR444" i="44"/>
  <c r="CR445" i="44"/>
  <c r="CR446" i="44"/>
  <c r="CR447" i="44"/>
  <c r="CR448" i="44"/>
  <c r="CR449" i="44"/>
  <c r="CR450" i="44"/>
  <c r="CR451" i="44"/>
  <c r="CR452" i="44"/>
  <c r="CR453" i="44"/>
  <c r="CR454" i="44"/>
  <c r="CR455" i="44"/>
  <c r="CR456" i="44"/>
  <c r="CR457" i="44"/>
  <c r="CR458" i="44"/>
  <c r="CR459" i="44"/>
  <c r="CR460" i="44"/>
  <c r="CR461" i="44"/>
  <c r="CR462" i="44"/>
  <c r="CR463" i="44"/>
  <c r="CR464" i="44"/>
  <c r="CR465" i="44"/>
  <c r="CR466" i="44"/>
  <c r="CR467" i="44"/>
  <c r="CR468" i="44"/>
  <c r="CR469" i="44"/>
  <c r="CR470" i="44"/>
  <c r="CR471" i="44"/>
  <c r="CR472" i="44"/>
  <c r="CR473" i="44"/>
  <c r="CR474" i="44"/>
  <c r="CR475" i="44"/>
  <c r="CR476" i="44"/>
  <c r="CR477" i="44"/>
  <c r="CR478" i="44"/>
  <c r="CR479" i="44"/>
  <c r="CR480" i="44"/>
  <c r="CR481" i="44"/>
  <c r="CR482" i="44"/>
  <c r="CR483" i="44"/>
  <c r="CR484" i="44"/>
  <c r="CR485" i="44"/>
  <c r="CR486" i="44"/>
  <c r="CR487" i="44"/>
  <c r="CR488" i="44"/>
  <c r="CR489" i="44"/>
  <c r="CR490" i="44"/>
  <c r="CR491" i="44"/>
  <c r="CR492" i="44"/>
  <c r="CR493" i="44"/>
  <c r="CR494" i="44"/>
  <c r="CR495" i="44"/>
  <c r="CR496" i="44"/>
  <c r="CR497" i="44"/>
  <c r="CR498" i="44"/>
  <c r="CR499" i="44"/>
  <c r="CR500" i="44"/>
  <c r="CR501" i="44"/>
  <c r="CR502" i="44"/>
  <c r="CR503" i="44"/>
  <c r="L9" i="46" l="1"/>
  <c r="L5" i="46"/>
  <c r="L6" i="46"/>
  <c r="L7" i="46"/>
  <c r="L8" i="46"/>
  <c r="CY476" i="44"/>
  <c r="CZ476" i="44"/>
  <c r="DA476" i="44"/>
  <c r="CY452" i="44"/>
  <c r="CZ452" i="44"/>
  <c r="DA452" i="44"/>
  <c r="CY248" i="44"/>
  <c r="DA248" i="44"/>
  <c r="CZ248" i="44"/>
  <c r="DA80" i="44"/>
  <c r="CZ80" i="44"/>
  <c r="CY80" i="44"/>
  <c r="CZ44" i="44"/>
  <c r="CY44" i="44"/>
  <c r="DA44" i="44"/>
  <c r="CZ351" i="44"/>
  <c r="DA351" i="44"/>
  <c r="CY351" i="44"/>
  <c r="CZ315" i="44"/>
  <c r="CY315" i="44"/>
  <c r="DA315" i="44"/>
  <c r="DA279" i="44"/>
  <c r="CY279" i="44"/>
  <c r="CZ279" i="44"/>
  <c r="CZ231" i="44"/>
  <c r="CY231" i="44"/>
  <c r="DA231" i="44"/>
  <c r="DA493" i="44"/>
  <c r="CY493" i="44"/>
  <c r="CZ493" i="44"/>
  <c r="CY481" i="44"/>
  <c r="CZ481" i="44"/>
  <c r="DA481" i="44"/>
  <c r="CY469" i="44"/>
  <c r="CZ469" i="44"/>
  <c r="DA469" i="44"/>
  <c r="CZ457" i="44"/>
  <c r="CY457" i="44"/>
  <c r="DA457" i="44"/>
  <c r="CY445" i="44"/>
  <c r="DA445" i="44"/>
  <c r="CZ445" i="44"/>
  <c r="CY433" i="44"/>
  <c r="DA433" i="44"/>
  <c r="CZ433" i="44"/>
  <c r="CZ421" i="44"/>
  <c r="DA421" i="44"/>
  <c r="CY421" i="44"/>
  <c r="CZ409" i="44"/>
  <c r="CY409" i="44"/>
  <c r="DA409" i="44"/>
  <c r="CY397" i="44"/>
  <c r="CZ397" i="44"/>
  <c r="DA397" i="44"/>
  <c r="DA385" i="44"/>
  <c r="CZ385" i="44"/>
  <c r="CY385" i="44"/>
  <c r="CZ373" i="44"/>
  <c r="CY373" i="44"/>
  <c r="DA373" i="44"/>
  <c r="CZ361" i="44"/>
  <c r="CY361" i="44"/>
  <c r="DA361" i="44"/>
  <c r="DA349" i="44"/>
  <c r="CY349" i="44"/>
  <c r="CZ349" i="44"/>
  <c r="CY337" i="44"/>
  <c r="CZ337" i="44"/>
  <c r="DA337" i="44"/>
  <c r="CZ325" i="44"/>
  <c r="DA325" i="44"/>
  <c r="CY325" i="44"/>
  <c r="DA313" i="44"/>
  <c r="CY313" i="44"/>
  <c r="CZ313" i="44"/>
  <c r="CZ301" i="44"/>
  <c r="CY301" i="44"/>
  <c r="DA301" i="44"/>
  <c r="CZ289" i="44"/>
  <c r="CY289" i="44"/>
  <c r="DA289" i="44"/>
  <c r="DA277" i="44"/>
  <c r="CZ277" i="44"/>
  <c r="CY277" i="44"/>
  <c r="CY265" i="44"/>
  <c r="DA265" i="44"/>
  <c r="CZ265" i="44"/>
  <c r="CY253" i="44"/>
  <c r="CZ253" i="44"/>
  <c r="DA253" i="44"/>
  <c r="CZ241" i="44"/>
  <c r="CY241" i="44"/>
  <c r="DA241" i="44"/>
  <c r="CY229" i="44"/>
  <c r="DA229" i="44"/>
  <c r="CZ229" i="44"/>
  <c r="CZ217" i="44"/>
  <c r="CY217" i="44"/>
  <c r="DA217" i="44"/>
  <c r="CY205" i="44"/>
  <c r="CZ205" i="44"/>
  <c r="DA205" i="44"/>
  <c r="CZ193" i="44"/>
  <c r="DA193" i="44"/>
  <c r="CY193" i="44"/>
  <c r="DA181" i="44"/>
  <c r="CZ181" i="44"/>
  <c r="CY181" i="44"/>
  <c r="CY169" i="44"/>
  <c r="DA169" i="44"/>
  <c r="CZ169" i="44"/>
  <c r="CY157" i="44"/>
  <c r="CZ157" i="44"/>
  <c r="DA157" i="44"/>
  <c r="CZ145" i="44"/>
  <c r="CY145" i="44"/>
  <c r="DA145" i="44"/>
  <c r="CY133" i="44"/>
  <c r="CZ133" i="44"/>
  <c r="DA133" i="44"/>
  <c r="CZ121" i="44"/>
  <c r="CY121" i="44"/>
  <c r="DA121" i="44"/>
  <c r="CY109" i="44"/>
  <c r="CZ109" i="44"/>
  <c r="DA109" i="44"/>
  <c r="CY97" i="44"/>
  <c r="DA97" i="44"/>
  <c r="CZ97" i="44"/>
  <c r="CY85" i="44"/>
  <c r="CZ85" i="44"/>
  <c r="DA85" i="44"/>
  <c r="CY73" i="44"/>
  <c r="CZ73" i="44"/>
  <c r="DA73" i="44"/>
  <c r="DA61" i="44"/>
  <c r="CY61" i="44"/>
  <c r="CZ61" i="44"/>
  <c r="CZ49" i="44"/>
  <c r="CY49" i="44"/>
  <c r="DA49" i="44"/>
  <c r="CY375" i="44"/>
  <c r="CZ375" i="44"/>
  <c r="DA375" i="44"/>
  <c r="CZ183" i="44"/>
  <c r="CY183" i="44"/>
  <c r="DA183" i="44"/>
  <c r="DA442" i="44"/>
  <c r="CY442" i="44"/>
  <c r="CZ442" i="44"/>
  <c r="CY430" i="44"/>
  <c r="CZ430" i="44"/>
  <c r="DA430" i="44"/>
  <c r="CZ418" i="44"/>
  <c r="DA418" i="44"/>
  <c r="CY418" i="44"/>
  <c r="CY406" i="44"/>
  <c r="CZ406" i="44"/>
  <c r="DA406" i="44"/>
  <c r="CY394" i="44"/>
  <c r="CZ394" i="44"/>
  <c r="DA394" i="44"/>
  <c r="CY382" i="44"/>
  <c r="CZ382" i="44"/>
  <c r="DA382" i="44"/>
  <c r="DA370" i="44"/>
  <c r="CY370" i="44"/>
  <c r="CZ370" i="44"/>
  <c r="CY358" i="44"/>
  <c r="DA358" i="44"/>
  <c r="CZ358" i="44"/>
  <c r="DA346" i="44"/>
  <c r="CZ346" i="44"/>
  <c r="CY346" i="44"/>
  <c r="CY334" i="44"/>
  <c r="CZ334" i="44"/>
  <c r="DA334" i="44"/>
  <c r="CY322" i="44"/>
  <c r="DA322" i="44"/>
  <c r="CZ322" i="44"/>
  <c r="DA310" i="44"/>
  <c r="CZ310" i="44"/>
  <c r="CY310" i="44"/>
  <c r="CZ298" i="44"/>
  <c r="CY298" i="44"/>
  <c r="DA298" i="44"/>
  <c r="CY286" i="44"/>
  <c r="CZ286" i="44"/>
  <c r="DA286" i="44"/>
  <c r="CZ274" i="44"/>
  <c r="CY274" i="44"/>
  <c r="DA274" i="44"/>
  <c r="CZ262" i="44"/>
  <c r="DA262" i="44"/>
  <c r="CY262" i="44"/>
  <c r="CZ250" i="44"/>
  <c r="DA250" i="44"/>
  <c r="CY250" i="44"/>
  <c r="CZ238" i="44"/>
  <c r="CY238" i="44"/>
  <c r="DA238" i="44"/>
  <c r="DA226" i="44"/>
  <c r="CZ226" i="44"/>
  <c r="CY226" i="44"/>
  <c r="CZ214" i="44"/>
  <c r="CY214" i="44"/>
  <c r="DA214" i="44"/>
  <c r="CY202" i="44"/>
  <c r="CZ202" i="44"/>
  <c r="DA202" i="44"/>
  <c r="DA190" i="44"/>
  <c r="CY190" i="44"/>
  <c r="CZ190" i="44"/>
  <c r="CZ178" i="44"/>
  <c r="CY178" i="44"/>
  <c r="DA178" i="44"/>
  <c r="CZ166" i="44"/>
  <c r="CY166" i="44"/>
  <c r="DA166" i="44"/>
  <c r="CZ154" i="44"/>
  <c r="DA154" i="44"/>
  <c r="CY154" i="44"/>
  <c r="CY142" i="44"/>
  <c r="DA142" i="44"/>
  <c r="CZ142" i="44"/>
  <c r="DA130" i="44"/>
  <c r="CY130" i="44"/>
  <c r="CZ130" i="44"/>
  <c r="CZ118" i="44"/>
  <c r="CY118" i="44"/>
  <c r="DA118" i="44"/>
  <c r="CY106" i="44"/>
  <c r="DA106" i="44"/>
  <c r="CZ106" i="44"/>
  <c r="CZ94" i="44"/>
  <c r="DA94" i="44"/>
  <c r="CY94" i="44"/>
  <c r="CY82" i="44"/>
  <c r="DA82" i="44"/>
  <c r="CZ82" i="44"/>
  <c r="CZ70" i="44"/>
  <c r="CY70" i="44"/>
  <c r="DA70" i="44"/>
  <c r="CZ58" i="44"/>
  <c r="DA58" i="44"/>
  <c r="CY58" i="44"/>
  <c r="CY46" i="44"/>
  <c r="CZ46" i="44"/>
  <c r="DA46" i="44"/>
  <c r="CY500" i="44"/>
  <c r="DA500" i="44"/>
  <c r="CZ500" i="44"/>
  <c r="CZ380" i="44"/>
  <c r="CY380" i="44"/>
  <c r="DA380" i="44"/>
  <c r="CZ332" i="44"/>
  <c r="CY332" i="44"/>
  <c r="DA332" i="44"/>
  <c r="CY116" i="44"/>
  <c r="CZ116" i="44"/>
  <c r="DA116" i="44"/>
  <c r="DA92" i="44"/>
  <c r="CY92" i="44"/>
  <c r="CZ92" i="44"/>
  <c r="CZ459" i="44"/>
  <c r="CY459" i="44"/>
  <c r="DA459" i="44"/>
  <c r="DA399" i="44"/>
  <c r="CY399" i="44"/>
  <c r="CZ399" i="44"/>
  <c r="CZ303" i="44"/>
  <c r="DA303" i="44"/>
  <c r="CY303" i="44"/>
  <c r="DA171" i="44"/>
  <c r="CZ171" i="44"/>
  <c r="CY171" i="44"/>
  <c r="CZ478" i="44"/>
  <c r="CY478" i="44"/>
  <c r="DA478" i="44"/>
  <c r="CY466" i="44"/>
  <c r="DA466" i="44"/>
  <c r="CZ466" i="44"/>
  <c r="CY497" i="44"/>
  <c r="CZ497" i="44"/>
  <c r="DA497" i="44"/>
  <c r="CY485" i="44"/>
  <c r="CZ485" i="44"/>
  <c r="DA485" i="44"/>
  <c r="CY473" i="44"/>
  <c r="CZ473" i="44"/>
  <c r="DA473" i="44"/>
  <c r="DA461" i="44"/>
  <c r="CY461" i="44"/>
  <c r="CZ461" i="44"/>
  <c r="CY449" i="44"/>
  <c r="CZ449" i="44"/>
  <c r="DA449" i="44"/>
  <c r="DA437" i="44"/>
  <c r="CZ437" i="44"/>
  <c r="CY437" i="44"/>
  <c r="CZ425" i="44"/>
  <c r="CY425" i="44"/>
  <c r="DA425" i="44"/>
  <c r="CZ413" i="44"/>
  <c r="CY413" i="44"/>
  <c r="DA413" i="44"/>
  <c r="CZ401" i="44"/>
  <c r="CY401" i="44"/>
  <c r="DA401" i="44"/>
  <c r="CZ389" i="44"/>
  <c r="CY389" i="44"/>
  <c r="DA389" i="44"/>
  <c r="CZ377" i="44"/>
  <c r="DA377" i="44"/>
  <c r="CY377" i="44"/>
  <c r="CZ365" i="44"/>
  <c r="CY365" i="44"/>
  <c r="DA365" i="44"/>
  <c r="CZ353" i="44"/>
  <c r="CY353" i="44"/>
  <c r="DA353" i="44"/>
  <c r="CY341" i="44"/>
  <c r="DA341" i="44"/>
  <c r="CZ341" i="44"/>
  <c r="CZ329" i="44"/>
  <c r="DA329" i="44"/>
  <c r="CY329" i="44"/>
  <c r="DA317" i="44"/>
  <c r="CZ317" i="44"/>
  <c r="CY317" i="44"/>
  <c r="CZ305" i="44"/>
  <c r="CY305" i="44"/>
  <c r="DA305" i="44"/>
  <c r="CY293" i="44"/>
  <c r="DA293" i="44"/>
  <c r="CZ293" i="44"/>
  <c r="CY281" i="44"/>
  <c r="DA281" i="44"/>
  <c r="CZ281" i="44"/>
  <c r="CZ269" i="44"/>
  <c r="CY269" i="44"/>
  <c r="DA269" i="44"/>
  <c r="CY257" i="44"/>
  <c r="CZ257" i="44"/>
  <c r="DA257" i="44"/>
  <c r="CZ245" i="44"/>
  <c r="CY245" i="44"/>
  <c r="DA245" i="44"/>
  <c r="CZ233" i="44"/>
  <c r="CY233" i="44"/>
  <c r="DA233" i="44"/>
  <c r="CY221" i="44"/>
  <c r="CZ221" i="44"/>
  <c r="DA221" i="44"/>
  <c r="CY209" i="44"/>
  <c r="DA209" i="44"/>
  <c r="CZ209" i="44"/>
  <c r="CZ197" i="44"/>
  <c r="DA197" i="44"/>
  <c r="CY197" i="44"/>
  <c r="CZ185" i="44"/>
  <c r="CY185" i="44"/>
  <c r="DA185" i="44"/>
  <c r="CY173" i="44"/>
  <c r="CZ173" i="44"/>
  <c r="DA173" i="44"/>
  <c r="CZ161" i="44"/>
  <c r="CY161" i="44"/>
  <c r="DA161" i="44"/>
  <c r="DA149" i="44"/>
  <c r="CZ149" i="44"/>
  <c r="CY149" i="44"/>
  <c r="CY137" i="44"/>
  <c r="CZ137" i="44"/>
  <c r="DA137" i="44"/>
  <c r="CZ125" i="44"/>
  <c r="CY125" i="44"/>
  <c r="DA125" i="44"/>
  <c r="DA113" i="44"/>
  <c r="CZ113" i="44"/>
  <c r="CY113" i="44"/>
  <c r="CY101" i="44"/>
  <c r="CZ101" i="44"/>
  <c r="DA101" i="44"/>
  <c r="CY89" i="44"/>
  <c r="DA89" i="44"/>
  <c r="CZ89" i="44"/>
  <c r="CY77" i="44"/>
  <c r="CZ77" i="44"/>
  <c r="DA77" i="44"/>
  <c r="CY65" i="44"/>
  <c r="DA65" i="44"/>
  <c r="CZ65" i="44"/>
  <c r="CZ53" i="44"/>
  <c r="DA53" i="44"/>
  <c r="CY53" i="44"/>
  <c r="CZ404" i="44"/>
  <c r="CY404" i="44"/>
  <c r="DA404" i="44"/>
  <c r="CZ344" i="44"/>
  <c r="DA344" i="44"/>
  <c r="CY344" i="44"/>
  <c r="CZ320" i="44"/>
  <c r="DA320" i="44"/>
  <c r="CY320" i="44"/>
  <c r="DA176" i="44"/>
  <c r="CZ176" i="44"/>
  <c r="CY176" i="44"/>
  <c r="CY483" i="44"/>
  <c r="CZ483" i="44"/>
  <c r="DA483" i="44"/>
  <c r="CY435" i="44"/>
  <c r="DA435" i="44"/>
  <c r="CZ435" i="44"/>
  <c r="CZ363" i="44"/>
  <c r="CY363" i="44"/>
  <c r="DA363" i="44"/>
  <c r="CZ327" i="44"/>
  <c r="CY327" i="44"/>
  <c r="DA327" i="44"/>
  <c r="CY490" i="44"/>
  <c r="CZ490" i="44"/>
  <c r="DA490" i="44"/>
  <c r="CY492" i="44"/>
  <c r="DA492" i="44"/>
  <c r="CZ492" i="44"/>
  <c r="CY480" i="44"/>
  <c r="CZ480" i="44"/>
  <c r="DA480" i="44"/>
  <c r="CY468" i="44"/>
  <c r="DA468" i="44"/>
  <c r="CZ468" i="44"/>
  <c r="CY456" i="44"/>
  <c r="DA456" i="44"/>
  <c r="CZ456" i="44"/>
  <c r="CZ444" i="44"/>
  <c r="CY444" i="44"/>
  <c r="DA444" i="44"/>
  <c r="CY432" i="44"/>
  <c r="DA432" i="44"/>
  <c r="CZ432" i="44"/>
  <c r="CZ420" i="44"/>
  <c r="DA420" i="44"/>
  <c r="CY420" i="44"/>
  <c r="CZ408" i="44"/>
  <c r="DA408" i="44"/>
  <c r="CY408" i="44"/>
  <c r="CY396" i="44"/>
  <c r="DA396" i="44"/>
  <c r="CZ396" i="44"/>
  <c r="CZ384" i="44"/>
  <c r="CY384" i="44"/>
  <c r="DA384" i="44"/>
  <c r="CZ372" i="44"/>
  <c r="CY372" i="44"/>
  <c r="DA372" i="44"/>
  <c r="CZ360" i="44"/>
  <c r="CY360" i="44"/>
  <c r="DA360" i="44"/>
  <c r="CY348" i="44"/>
  <c r="CZ348" i="44"/>
  <c r="DA348" i="44"/>
  <c r="CZ336" i="44"/>
  <c r="CY336" i="44"/>
  <c r="DA336" i="44"/>
  <c r="CZ324" i="44"/>
  <c r="CY324" i="44"/>
  <c r="DA324" i="44"/>
  <c r="DA312" i="44"/>
  <c r="CZ312" i="44"/>
  <c r="CY312" i="44"/>
  <c r="DA300" i="44"/>
  <c r="CY300" i="44"/>
  <c r="CZ300" i="44"/>
  <c r="CY288" i="44"/>
  <c r="CZ288" i="44"/>
  <c r="DA288" i="44"/>
  <c r="CY276" i="44"/>
  <c r="CZ276" i="44"/>
  <c r="DA276" i="44"/>
  <c r="CY264" i="44"/>
  <c r="CZ264" i="44"/>
  <c r="DA264" i="44"/>
  <c r="DA252" i="44"/>
  <c r="CY252" i="44"/>
  <c r="CZ252" i="44"/>
  <c r="DA240" i="44"/>
  <c r="CZ240" i="44"/>
  <c r="CY240" i="44"/>
  <c r="DA228" i="44"/>
  <c r="CZ228" i="44"/>
  <c r="CY228" i="44"/>
  <c r="DA216" i="44"/>
  <c r="CZ216" i="44"/>
  <c r="CY216" i="44"/>
  <c r="CY204" i="44"/>
  <c r="CZ204" i="44"/>
  <c r="DA204" i="44"/>
  <c r="CY192" i="44"/>
  <c r="CZ192" i="44"/>
  <c r="DA192" i="44"/>
  <c r="DA180" i="44"/>
  <c r="CZ180" i="44"/>
  <c r="CY180" i="44"/>
  <c r="CZ168" i="44"/>
  <c r="DA168" i="44"/>
  <c r="CY168" i="44"/>
  <c r="CY156" i="44"/>
  <c r="CZ156" i="44"/>
  <c r="DA156" i="44"/>
  <c r="CZ144" i="44"/>
  <c r="CY144" i="44"/>
  <c r="DA144" i="44"/>
  <c r="CZ132" i="44"/>
  <c r="DA132" i="44"/>
  <c r="CY132" i="44"/>
  <c r="CZ120" i="44"/>
  <c r="DA120" i="44"/>
  <c r="CY120" i="44"/>
  <c r="CZ108" i="44"/>
  <c r="CY108" i="44"/>
  <c r="DA108" i="44"/>
  <c r="DA96" i="44"/>
  <c r="CZ96" i="44"/>
  <c r="CY96" i="44"/>
  <c r="CZ84" i="44"/>
  <c r="CY84" i="44"/>
  <c r="DA84" i="44"/>
  <c r="CY72" i="44"/>
  <c r="DA72" i="44"/>
  <c r="CZ72" i="44"/>
  <c r="CY60" i="44"/>
  <c r="DA60" i="44"/>
  <c r="CZ60" i="44"/>
  <c r="CY48" i="44"/>
  <c r="DA48" i="44"/>
  <c r="CZ48" i="44"/>
  <c r="DA440" i="44"/>
  <c r="CZ440" i="44"/>
  <c r="CY440" i="44"/>
  <c r="CY416" i="44"/>
  <c r="CZ416" i="44"/>
  <c r="DA416" i="44"/>
  <c r="CZ284" i="44"/>
  <c r="CY284" i="44"/>
  <c r="DA284" i="44"/>
  <c r="CZ164" i="44"/>
  <c r="DA164" i="44"/>
  <c r="CY164" i="44"/>
  <c r="CY423" i="44"/>
  <c r="CZ423" i="44"/>
  <c r="DA423" i="44"/>
  <c r="CZ387" i="44"/>
  <c r="CY387" i="44"/>
  <c r="DA387" i="44"/>
  <c r="CZ291" i="44"/>
  <c r="CY291" i="44"/>
  <c r="DA291" i="44"/>
  <c r="CZ243" i="44"/>
  <c r="CY243" i="44"/>
  <c r="DA243" i="44"/>
  <c r="CY195" i="44"/>
  <c r="CZ195" i="44"/>
  <c r="DA195" i="44"/>
  <c r="CZ111" i="44"/>
  <c r="CY111" i="44"/>
  <c r="DA111" i="44"/>
  <c r="CY502" i="44"/>
  <c r="CZ502" i="44"/>
  <c r="DA502" i="44"/>
  <c r="CY454" i="44"/>
  <c r="CZ454" i="44"/>
  <c r="DA454" i="44"/>
  <c r="CZ499" i="44"/>
  <c r="CY499" i="44"/>
  <c r="DA499" i="44"/>
  <c r="DA487" i="44"/>
  <c r="CY487" i="44"/>
  <c r="CZ487" i="44"/>
  <c r="CY475" i="44"/>
  <c r="CZ475" i="44"/>
  <c r="DA475" i="44"/>
  <c r="CY463" i="44"/>
  <c r="CZ463" i="44"/>
  <c r="DA463" i="44"/>
  <c r="CZ451" i="44"/>
  <c r="CY451" i="44"/>
  <c r="DA451" i="44"/>
  <c r="CY439" i="44"/>
  <c r="CZ439" i="44"/>
  <c r="DA439" i="44"/>
  <c r="DA427" i="44"/>
  <c r="CY427" i="44"/>
  <c r="CZ427" i="44"/>
  <c r="CY415" i="44"/>
  <c r="DA415" i="44"/>
  <c r="CZ415" i="44"/>
  <c r="CY403" i="44"/>
  <c r="CZ403" i="44"/>
  <c r="DA403" i="44"/>
  <c r="CZ391" i="44"/>
  <c r="DA391" i="44"/>
  <c r="CY391" i="44"/>
  <c r="CZ379" i="44"/>
  <c r="DA379" i="44"/>
  <c r="CY379" i="44"/>
  <c r="CY367" i="44"/>
  <c r="DA367" i="44"/>
  <c r="CZ367" i="44"/>
  <c r="CY355" i="44"/>
  <c r="CZ355" i="44"/>
  <c r="DA355" i="44"/>
  <c r="DA343" i="44"/>
  <c r="CZ343" i="44"/>
  <c r="CY343" i="44"/>
  <c r="CZ331" i="44"/>
  <c r="DA331" i="44"/>
  <c r="CY331" i="44"/>
  <c r="CZ319" i="44"/>
  <c r="CY319" i="44"/>
  <c r="DA319" i="44"/>
  <c r="CZ307" i="44"/>
  <c r="CY307" i="44"/>
  <c r="DA307" i="44"/>
  <c r="DA295" i="44"/>
  <c r="CZ295" i="44"/>
  <c r="CY295" i="44"/>
  <c r="CY283" i="44"/>
  <c r="CZ283" i="44"/>
  <c r="DA283" i="44"/>
  <c r="CY271" i="44"/>
  <c r="CZ271" i="44"/>
  <c r="DA271" i="44"/>
  <c r="CY259" i="44"/>
  <c r="DA259" i="44"/>
  <c r="CZ259" i="44"/>
  <c r="CZ247" i="44"/>
  <c r="DA247" i="44"/>
  <c r="CY247" i="44"/>
  <c r="CZ235" i="44"/>
  <c r="CY235" i="44"/>
  <c r="DA235" i="44"/>
  <c r="CY223" i="44"/>
  <c r="DA223" i="44"/>
  <c r="CZ223" i="44"/>
  <c r="CZ211" i="44"/>
  <c r="CY211" i="44"/>
  <c r="DA211" i="44"/>
  <c r="CY199" i="44"/>
  <c r="CZ199" i="44"/>
  <c r="DA199" i="44"/>
  <c r="CZ187" i="44"/>
  <c r="CY187" i="44"/>
  <c r="DA187" i="44"/>
  <c r="CZ175" i="44"/>
  <c r="DA175" i="44"/>
  <c r="CY175" i="44"/>
  <c r="CZ163" i="44"/>
  <c r="DA163" i="44"/>
  <c r="CY163" i="44"/>
  <c r="DA151" i="44"/>
  <c r="CY151" i="44"/>
  <c r="CZ151" i="44"/>
  <c r="DA139" i="44"/>
  <c r="CZ139" i="44"/>
  <c r="CY139" i="44"/>
  <c r="CY127" i="44"/>
  <c r="CZ127" i="44"/>
  <c r="DA127" i="44"/>
  <c r="CZ115" i="44"/>
  <c r="CY115" i="44"/>
  <c r="DA115" i="44"/>
  <c r="CZ103" i="44"/>
  <c r="CY103" i="44"/>
  <c r="DA103" i="44"/>
  <c r="CZ91" i="44"/>
  <c r="CY91" i="44"/>
  <c r="DA91" i="44"/>
  <c r="CZ79" i="44"/>
  <c r="DA79" i="44"/>
  <c r="CY79" i="44"/>
  <c r="CZ67" i="44"/>
  <c r="CY67" i="44"/>
  <c r="DA67" i="44"/>
  <c r="CY55" i="44"/>
  <c r="DA55" i="44"/>
  <c r="CZ55" i="44"/>
  <c r="CY464" i="44"/>
  <c r="DA464" i="44"/>
  <c r="CZ464" i="44"/>
  <c r="CZ392" i="44"/>
  <c r="DA392" i="44"/>
  <c r="CY392" i="44"/>
  <c r="CZ356" i="44"/>
  <c r="CY356" i="44"/>
  <c r="DA356" i="44"/>
  <c r="CY260" i="44"/>
  <c r="CZ260" i="44"/>
  <c r="DA260" i="44"/>
  <c r="CY104" i="44"/>
  <c r="CZ104" i="44"/>
  <c r="DA104" i="44"/>
  <c r="CZ495" i="44"/>
  <c r="CY495" i="44"/>
  <c r="DA495" i="44"/>
  <c r="CZ339" i="44"/>
  <c r="DA339" i="44"/>
  <c r="CY339" i="44"/>
  <c r="DA267" i="44"/>
  <c r="CZ267" i="44"/>
  <c r="CY267" i="44"/>
  <c r="CZ99" i="44"/>
  <c r="CY99" i="44"/>
  <c r="DA99" i="44"/>
  <c r="CY494" i="44"/>
  <c r="CZ494" i="44"/>
  <c r="DA494" i="44"/>
  <c r="CY482" i="44"/>
  <c r="DA482" i="44"/>
  <c r="CZ482" i="44"/>
  <c r="CY470" i="44"/>
  <c r="CZ470" i="44"/>
  <c r="DA470" i="44"/>
  <c r="CY458" i="44"/>
  <c r="CZ458" i="44"/>
  <c r="DA458" i="44"/>
  <c r="CZ446" i="44"/>
  <c r="CY446" i="44"/>
  <c r="DA446" i="44"/>
  <c r="CY434" i="44"/>
  <c r="CZ434" i="44"/>
  <c r="DA434" i="44"/>
  <c r="CY422" i="44"/>
  <c r="CZ422" i="44"/>
  <c r="DA422" i="44"/>
  <c r="CY410" i="44"/>
  <c r="DA410" i="44"/>
  <c r="CZ410" i="44"/>
  <c r="DA398" i="44"/>
  <c r="CZ398" i="44"/>
  <c r="CY398" i="44"/>
  <c r="CZ386" i="44"/>
  <c r="CY386" i="44"/>
  <c r="DA386" i="44"/>
  <c r="CY374" i="44"/>
  <c r="CZ374" i="44"/>
  <c r="DA374" i="44"/>
  <c r="CY362" i="44"/>
  <c r="DA362" i="44"/>
  <c r="CZ362" i="44"/>
  <c r="CZ350" i="44"/>
  <c r="CY350" i="44"/>
  <c r="DA350" i="44"/>
  <c r="CZ338" i="44"/>
  <c r="DA338" i="44"/>
  <c r="CY338" i="44"/>
  <c r="CY326" i="44"/>
  <c r="DA326" i="44"/>
  <c r="CZ326" i="44"/>
  <c r="CY314" i="44"/>
  <c r="CZ314" i="44"/>
  <c r="DA314" i="44"/>
  <c r="DA302" i="44"/>
  <c r="CZ302" i="44"/>
  <c r="CY302" i="44"/>
  <c r="CY290" i="44"/>
  <c r="DA290" i="44"/>
  <c r="CZ290" i="44"/>
  <c r="CY278" i="44"/>
  <c r="CZ278" i="44"/>
  <c r="DA278" i="44"/>
  <c r="CY266" i="44"/>
  <c r="CZ266" i="44"/>
  <c r="DA266" i="44"/>
  <c r="DA254" i="44"/>
  <c r="CZ254" i="44"/>
  <c r="CY254" i="44"/>
  <c r="DA242" i="44"/>
  <c r="CY242" i="44"/>
  <c r="CZ242" i="44"/>
  <c r="CZ230" i="44"/>
  <c r="DA230" i="44"/>
  <c r="CY230" i="44"/>
  <c r="CY218" i="44"/>
  <c r="DA218" i="44"/>
  <c r="CZ218" i="44"/>
  <c r="CZ206" i="44"/>
  <c r="CY206" i="44"/>
  <c r="DA206" i="44"/>
  <c r="CZ194" i="44"/>
  <c r="CY194" i="44"/>
  <c r="DA194" i="44"/>
  <c r="CZ182" i="44"/>
  <c r="CY182" i="44"/>
  <c r="DA182" i="44"/>
  <c r="DA170" i="44"/>
  <c r="CY170" i="44"/>
  <c r="CZ170" i="44"/>
  <c r="CY158" i="44"/>
  <c r="DA158" i="44"/>
  <c r="CZ158" i="44"/>
  <c r="DA146" i="44"/>
  <c r="CY146" i="44"/>
  <c r="CZ146" i="44"/>
  <c r="CZ134" i="44"/>
  <c r="CY134" i="44"/>
  <c r="DA134" i="44"/>
  <c r="CY122" i="44"/>
  <c r="CZ122" i="44"/>
  <c r="DA122" i="44"/>
  <c r="CZ110" i="44"/>
  <c r="CY110" i="44"/>
  <c r="DA110" i="44"/>
  <c r="CZ98" i="44"/>
  <c r="DA98" i="44"/>
  <c r="CY98" i="44"/>
  <c r="CY86" i="44"/>
  <c r="CZ86" i="44"/>
  <c r="DA86" i="44"/>
  <c r="CZ74" i="44"/>
  <c r="CY74" i="44"/>
  <c r="DA74" i="44"/>
  <c r="CZ62" i="44"/>
  <c r="CY62" i="44"/>
  <c r="DA62" i="44"/>
  <c r="CZ50" i="44"/>
  <c r="CY50" i="44"/>
  <c r="DA50" i="44"/>
  <c r="CY236" i="44"/>
  <c r="CZ236" i="44"/>
  <c r="DA236" i="44"/>
  <c r="CY207" i="44"/>
  <c r="CZ207" i="44"/>
  <c r="DA207" i="44"/>
  <c r="CZ159" i="44"/>
  <c r="DA159" i="44"/>
  <c r="CY159" i="44"/>
  <c r="CY501" i="44"/>
  <c r="CZ501" i="44"/>
  <c r="DA501" i="44"/>
  <c r="CY489" i="44"/>
  <c r="CZ489" i="44"/>
  <c r="DA489" i="44"/>
  <c r="DA477" i="44"/>
  <c r="CY477" i="44"/>
  <c r="CZ477" i="44"/>
  <c r="CZ465" i="44"/>
  <c r="CY465" i="44"/>
  <c r="DA465" i="44"/>
  <c r="CZ453" i="44"/>
  <c r="CY453" i="44"/>
  <c r="DA453" i="44"/>
  <c r="CZ441" i="44"/>
  <c r="CY441" i="44"/>
  <c r="DA441" i="44"/>
  <c r="CZ429" i="44"/>
  <c r="CY429" i="44"/>
  <c r="DA429" i="44"/>
  <c r="CZ417" i="44"/>
  <c r="CY417" i="44"/>
  <c r="DA417" i="44"/>
  <c r="DA405" i="44"/>
  <c r="CY405" i="44"/>
  <c r="CZ405" i="44"/>
  <c r="CY393" i="44"/>
  <c r="DA393" i="44"/>
  <c r="CZ393" i="44"/>
  <c r="CZ381" i="44"/>
  <c r="CY381" i="44"/>
  <c r="DA381" i="44"/>
  <c r="CZ369" i="44"/>
  <c r="DA369" i="44"/>
  <c r="CY369" i="44"/>
  <c r="CZ357" i="44"/>
  <c r="CY357" i="44"/>
  <c r="DA357" i="44"/>
  <c r="CY345" i="44"/>
  <c r="CZ345" i="44"/>
  <c r="DA345" i="44"/>
  <c r="CZ333" i="44"/>
  <c r="DA333" i="44"/>
  <c r="CY333" i="44"/>
  <c r="CY321" i="44"/>
  <c r="CZ321" i="44"/>
  <c r="DA321" i="44"/>
  <c r="CY309" i="44"/>
  <c r="CZ309" i="44"/>
  <c r="DA309" i="44"/>
  <c r="DA297" i="44"/>
  <c r="CZ297" i="44"/>
  <c r="CY297" i="44"/>
  <c r="CZ285" i="44"/>
  <c r="DA285" i="44"/>
  <c r="CY285" i="44"/>
  <c r="CY273" i="44"/>
  <c r="CZ273" i="44"/>
  <c r="DA273" i="44"/>
  <c r="CY261" i="44"/>
  <c r="DA261" i="44"/>
  <c r="CZ261" i="44"/>
  <c r="CY249" i="44"/>
  <c r="DA249" i="44"/>
  <c r="CZ249" i="44"/>
  <c r="CZ237" i="44"/>
  <c r="DA237" i="44"/>
  <c r="CY237" i="44"/>
  <c r="CZ225" i="44"/>
  <c r="CY225" i="44"/>
  <c r="DA225" i="44"/>
  <c r="CY213" i="44"/>
  <c r="CZ213" i="44"/>
  <c r="DA213" i="44"/>
  <c r="CY201" i="44"/>
  <c r="CZ201" i="44"/>
  <c r="DA201" i="44"/>
  <c r="CZ189" i="44"/>
  <c r="CY189" i="44"/>
  <c r="DA189" i="44"/>
  <c r="CZ177" i="44"/>
  <c r="CY177" i="44"/>
  <c r="DA177" i="44"/>
  <c r="CY165" i="44"/>
  <c r="CZ165" i="44"/>
  <c r="DA165" i="44"/>
  <c r="CZ153" i="44"/>
  <c r="CY153" i="44"/>
  <c r="DA153" i="44"/>
  <c r="CY141" i="44"/>
  <c r="CZ141" i="44"/>
  <c r="DA141" i="44"/>
  <c r="CY129" i="44"/>
  <c r="CZ129" i="44"/>
  <c r="DA129" i="44"/>
  <c r="CZ117" i="44"/>
  <c r="CY117" i="44"/>
  <c r="DA117" i="44"/>
  <c r="CY105" i="44"/>
  <c r="CZ105" i="44"/>
  <c r="DA105" i="44"/>
  <c r="CY93" i="44"/>
  <c r="CZ93" i="44"/>
  <c r="DA93" i="44"/>
  <c r="CY81" i="44"/>
  <c r="DA81" i="44"/>
  <c r="CZ81" i="44"/>
  <c r="DA69" i="44"/>
  <c r="CZ69" i="44"/>
  <c r="CY69" i="44"/>
  <c r="CY57" i="44"/>
  <c r="CZ57" i="44"/>
  <c r="DA57" i="44"/>
  <c r="CZ45" i="44"/>
  <c r="DA45" i="44"/>
  <c r="CY45" i="44"/>
  <c r="CY308" i="44"/>
  <c r="CZ308" i="44"/>
  <c r="DA308" i="44"/>
  <c r="CZ272" i="44"/>
  <c r="DA272" i="44"/>
  <c r="CY272" i="44"/>
  <c r="CY200" i="44"/>
  <c r="DA200" i="44"/>
  <c r="CZ200" i="44"/>
  <c r="CZ152" i="44"/>
  <c r="DA152" i="44"/>
  <c r="CY152" i="44"/>
  <c r="CY128" i="44"/>
  <c r="CZ128" i="44"/>
  <c r="DA128" i="44"/>
  <c r="DA471" i="44"/>
  <c r="CY471" i="44"/>
  <c r="CZ471" i="44"/>
  <c r="DA123" i="44"/>
  <c r="CY123" i="44"/>
  <c r="CZ123" i="44"/>
  <c r="DA75" i="44"/>
  <c r="CY75" i="44"/>
  <c r="CZ75" i="44"/>
  <c r="CY63" i="44"/>
  <c r="CZ63" i="44"/>
  <c r="DA63" i="44"/>
  <c r="CZ51" i="44"/>
  <c r="CY51" i="44"/>
  <c r="DA51" i="44"/>
  <c r="CY484" i="44"/>
  <c r="DA484" i="44"/>
  <c r="CZ484" i="44"/>
  <c r="CY472" i="44"/>
  <c r="CZ472" i="44"/>
  <c r="DA472" i="44"/>
  <c r="CY460" i="44"/>
  <c r="CZ460" i="44"/>
  <c r="DA460" i="44"/>
  <c r="CZ448" i="44"/>
  <c r="DA448" i="44"/>
  <c r="CY448" i="44"/>
  <c r="CY436" i="44"/>
  <c r="DA436" i="44"/>
  <c r="CZ436" i="44"/>
  <c r="CY424" i="44"/>
  <c r="CZ424" i="44"/>
  <c r="DA424" i="44"/>
  <c r="CY412" i="44"/>
  <c r="CZ412" i="44"/>
  <c r="DA412" i="44"/>
  <c r="CY400" i="44"/>
  <c r="CZ400" i="44"/>
  <c r="DA400" i="44"/>
  <c r="CZ388" i="44"/>
  <c r="CY388" i="44"/>
  <c r="DA388" i="44"/>
  <c r="DA376" i="44"/>
  <c r="CY376" i="44"/>
  <c r="CZ376" i="44"/>
  <c r="CY364" i="44"/>
  <c r="CZ364" i="44"/>
  <c r="DA364" i="44"/>
  <c r="CY352" i="44"/>
  <c r="DA352" i="44"/>
  <c r="CZ352" i="44"/>
  <c r="CZ340" i="44"/>
  <c r="CY340" i="44"/>
  <c r="DA340" i="44"/>
  <c r="CY328" i="44"/>
  <c r="CZ328" i="44"/>
  <c r="DA328" i="44"/>
  <c r="CZ316" i="44"/>
  <c r="DA316" i="44"/>
  <c r="CY316" i="44"/>
  <c r="CY304" i="44"/>
  <c r="CZ304" i="44"/>
  <c r="DA304" i="44"/>
  <c r="CZ292" i="44"/>
  <c r="CY292" i="44"/>
  <c r="DA292" i="44"/>
  <c r="CY280" i="44"/>
  <c r="CZ280" i="44"/>
  <c r="DA280" i="44"/>
  <c r="CY268" i="44"/>
  <c r="CZ268" i="44"/>
  <c r="DA268" i="44"/>
  <c r="CZ256" i="44"/>
  <c r="CY256" i="44"/>
  <c r="DA256" i="44"/>
  <c r="CZ244" i="44"/>
  <c r="CY244" i="44"/>
  <c r="DA244" i="44"/>
  <c r="CZ232" i="44"/>
  <c r="DA232" i="44"/>
  <c r="CY232" i="44"/>
  <c r="CY220" i="44"/>
  <c r="CZ220" i="44"/>
  <c r="DA220" i="44"/>
  <c r="CY208" i="44"/>
  <c r="DA208" i="44"/>
  <c r="CZ208" i="44"/>
  <c r="CZ196" i="44"/>
  <c r="CY196" i="44"/>
  <c r="DA196" i="44"/>
  <c r="DA184" i="44"/>
  <c r="CY184" i="44"/>
  <c r="CZ184" i="44"/>
  <c r="CZ172" i="44"/>
  <c r="CY172" i="44"/>
  <c r="DA172" i="44"/>
  <c r="CY160" i="44"/>
  <c r="CZ160" i="44"/>
  <c r="DA160" i="44"/>
  <c r="CY148" i="44"/>
  <c r="CZ148" i="44"/>
  <c r="DA148" i="44"/>
  <c r="DA136" i="44"/>
  <c r="CZ136" i="44"/>
  <c r="CY136" i="44"/>
  <c r="CY124" i="44"/>
  <c r="CZ124" i="44"/>
  <c r="DA124" i="44"/>
  <c r="DA112" i="44"/>
  <c r="CZ112" i="44"/>
  <c r="CY112" i="44"/>
  <c r="CY100" i="44"/>
  <c r="DA100" i="44"/>
  <c r="CZ100" i="44"/>
  <c r="CY88" i="44"/>
  <c r="DA88" i="44"/>
  <c r="CZ88" i="44"/>
  <c r="CY76" i="44"/>
  <c r="DA76" i="44"/>
  <c r="CZ76" i="44"/>
  <c r="DA64" i="44"/>
  <c r="CZ64" i="44"/>
  <c r="CY64" i="44"/>
  <c r="DA52" i="44"/>
  <c r="CZ52" i="44"/>
  <c r="CY52" i="44"/>
  <c r="CY488" i="44"/>
  <c r="CZ488" i="44"/>
  <c r="DA488" i="44"/>
  <c r="CZ368" i="44"/>
  <c r="CY368" i="44"/>
  <c r="DA368" i="44"/>
  <c r="CY296" i="44"/>
  <c r="DA296" i="44"/>
  <c r="CZ296" i="44"/>
  <c r="CZ224" i="44"/>
  <c r="CY224" i="44"/>
  <c r="DA224" i="44"/>
  <c r="CY140" i="44"/>
  <c r="CZ140" i="44"/>
  <c r="DA140" i="44"/>
  <c r="DA56" i="44"/>
  <c r="CY56" i="44"/>
  <c r="CZ56" i="44"/>
  <c r="CY447" i="44"/>
  <c r="CZ447" i="44"/>
  <c r="DA447" i="44"/>
  <c r="CY135" i="44"/>
  <c r="DA135" i="44"/>
  <c r="CZ135" i="44"/>
  <c r="CZ87" i="44"/>
  <c r="CY87" i="44"/>
  <c r="DA87" i="44"/>
  <c r="CY496" i="44"/>
  <c r="DA496" i="44"/>
  <c r="CZ496" i="44"/>
  <c r="DA503" i="44"/>
  <c r="CZ503" i="44"/>
  <c r="CY503" i="44"/>
  <c r="CZ491" i="44"/>
  <c r="CY491" i="44"/>
  <c r="DA491" i="44"/>
  <c r="CY479" i="44"/>
  <c r="CZ479" i="44"/>
  <c r="DA479" i="44"/>
  <c r="DA467" i="44"/>
  <c r="CZ467" i="44"/>
  <c r="CY467" i="44"/>
  <c r="DA455" i="44"/>
  <c r="CY455" i="44"/>
  <c r="CZ455" i="44"/>
  <c r="CY443" i="44"/>
  <c r="CZ443" i="44"/>
  <c r="DA443" i="44"/>
  <c r="CY431" i="44"/>
  <c r="CZ431" i="44"/>
  <c r="DA431" i="44"/>
  <c r="CY419" i="44"/>
  <c r="CZ419" i="44"/>
  <c r="DA419" i="44"/>
  <c r="CY407" i="44"/>
  <c r="CZ407" i="44"/>
  <c r="DA407" i="44"/>
  <c r="CY395" i="44"/>
  <c r="CZ395" i="44"/>
  <c r="DA395" i="44"/>
  <c r="DA383" i="44"/>
  <c r="CY383" i="44"/>
  <c r="CZ383" i="44"/>
  <c r="CY371" i="44"/>
  <c r="DA371" i="44"/>
  <c r="CZ371" i="44"/>
  <c r="CY359" i="44"/>
  <c r="CZ359" i="44"/>
  <c r="DA359" i="44"/>
  <c r="CZ347" i="44"/>
  <c r="CY347" i="44"/>
  <c r="DA347" i="44"/>
  <c r="CZ335" i="44"/>
  <c r="CY335" i="44"/>
  <c r="DA335" i="44"/>
  <c r="CZ323" i="44"/>
  <c r="CY323" i="44"/>
  <c r="DA323" i="44"/>
  <c r="CZ311" i="44"/>
  <c r="DA311" i="44"/>
  <c r="CY311" i="44"/>
  <c r="CY299" i="44"/>
  <c r="CZ299" i="44"/>
  <c r="DA299" i="44"/>
  <c r="CZ287" i="44"/>
  <c r="CY287" i="44"/>
  <c r="DA287" i="44"/>
  <c r="DA275" i="44"/>
  <c r="CY275" i="44"/>
  <c r="CZ275" i="44"/>
  <c r="DA263" i="44"/>
  <c r="CZ263" i="44"/>
  <c r="CY263" i="44"/>
  <c r="CZ251" i="44"/>
  <c r="CY251" i="44"/>
  <c r="DA251" i="44"/>
  <c r="CZ239" i="44"/>
  <c r="CY239" i="44"/>
  <c r="DA239" i="44"/>
  <c r="DA227" i="44"/>
  <c r="CY227" i="44"/>
  <c r="CZ227" i="44"/>
  <c r="CZ215" i="44"/>
  <c r="CY215" i="44"/>
  <c r="DA215" i="44"/>
  <c r="CZ203" i="44"/>
  <c r="CY203" i="44"/>
  <c r="DA203" i="44"/>
  <c r="CZ191" i="44"/>
  <c r="CY191" i="44"/>
  <c r="DA191" i="44"/>
  <c r="CY179" i="44"/>
  <c r="CZ179" i="44"/>
  <c r="DA179" i="44"/>
  <c r="CZ167" i="44"/>
  <c r="CY167" i="44"/>
  <c r="DA167" i="44"/>
  <c r="DA155" i="44"/>
  <c r="CZ155" i="44"/>
  <c r="CY155" i="44"/>
  <c r="CY143" i="44"/>
  <c r="CZ143" i="44"/>
  <c r="DA143" i="44"/>
  <c r="CY131" i="44"/>
  <c r="CZ131" i="44"/>
  <c r="DA131" i="44"/>
  <c r="CZ119" i="44"/>
  <c r="CY119" i="44"/>
  <c r="DA119" i="44"/>
  <c r="CY107" i="44"/>
  <c r="CZ107" i="44"/>
  <c r="DA107" i="44"/>
  <c r="CZ95" i="44"/>
  <c r="CY95" i="44"/>
  <c r="DA95" i="44"/>
  <c r="CY83" i="44"/>
  <c r="CZ83" i="44"/>
  <c r="DA83" i="44"/>
  <c r="CZ71" i="44"/>
  <c r="DA71" i="44"/>
  <c r="CY71" i="44"/>
  <c r="CY59" i="44"/>
  <c r="CZ59" i="44"/>
  <c r="DA59" i="44"/>
  <c r="DA47" i="44"/>
  <c r="CY47" i="44"/>
  <c r="CZ47" i="44"/>
  <c r="CZ428" i="44"/>
  <c r="CY428" i="44"/>
  <c r="DA428" i="44"/>
  <c r="CZ212" i="44"/>
  <c r="CY212" i="44"/>
  <c r="DA212" i="44"/>
  <c r="CZ188" i="44"/>
  <c r="CY188" i="44"/>
  <c r="DA188" i="44"/>
  <c r="CY68" i="44"/>
  <c r="DA68" i="44"/>
  <c r="CZ68" i="44"/>
  <c r="DA411" i="44"/>
  <c r="CZ411" i="44"/>
  <c r="CY411" i="44"/>
  <c r="CZ255" i="44"/>
  <c r="CY255" i="44"/>
  <c r="DA255" i="44"/>
  <c r="CY219" i="44"/>
  <c r="DA219" i="44"/>
  <c r="CZ219" i="44"/>
  <c r="CZ147" i="44"/>
  <c r="CY147" i="44"/>
  <c r="DA147" i="44"/>
  <c r="CY498" i="44"/>
  <c r="CZ498" i="44"/>
  <c r="DA498" i="44"/>
  <c r="CY486" i="44"/>
  <c r="CZ486" i="44"/>
  <c r="DA486" i="44"/>
  <c r="CY474" i="44"/>
  <c r="CZ474" i="44"/>
  <c r="DA474" i="44"/>
  <c r="CY462" i="44"/>
  <c r="CZ462" i="44"/>
  <c r="DA462" i="44"/>
  <c r="CY450" i="44"/>
  <c r="DA450" i="44"/>
  <c r="CZ450" i="44"/>
  <c r="DA438" i="44"/>
  <c r="CZ438" i="44"/>
  <c r="CY438" i="44"/>
  <c r="CY426" i="44"/>
  <c r="DA426" i="44"/>
  <c r="CZ426" i="44"/>
  <c r="DA414" i="44"/>
  <c r="CY414" i="44"/>
  <c r="CZ414" i="44"/>
  <c r="CY402" i="44"/>
  <c r="DA402" i="44"/>
  <c r="CZ402" i="44"/>
  <c r="CY390" i="44"/>
  <c r="DA390" i="44"/>
  <c r="CZ390" i="44"/>
  <c r="CY378" i="44"/>
  <c r="CZ378" i="44"/>
  <c r="DA378" i="44"/>
  <c r="CY366" i="44"/>
  <c r="CZ366" i="44"/>
  <c r="DA366" i="44"/>
  <c r="DA354" i="44"/>
  <c r="CY354" i="44"/>
  <c r="CZ354" i="44"/>
  <c r="CY342" i="44"/>
  <c r="CZ342" i="44"/>
  <c r="DA342" i="44"/>
  <c r="CY330" i="44"/>
  <c r="DA330" i="44"/>
  <c r="CZ330" i="44"/>
  <c r="DA318" i="44"/>
  <c r="CZ318" i="44"/>
  <c r="CY318" i="44"/>
  <c r="CY306" i="44"/>
  <c r="CZ306" i="44"/>
  <c r="DA306" i="44"/>
  <c r="CZ294" i="44"/>
  <c r="CY294" i="44"/>
  <c r="DA294" i="44"/>
  <c r="CY282" i="44"/>
  <c r="CZ282" i="44"/>
  <c r="DA282" i="44"/>
  <c r="CZ270" i="44"/>
  <c r="DA270" i="44"/>
  <c r="CY270" i="44"/>
  <c r="CZ258" i="44"/>
  <c r="DA258" i="44"/>
  <c r="CY258" i="44"/>
  <c r="CZ246" i="44"/>
  <c r="DA246" i="44"/>
  <c r="CY246" i="44"/>
  <c r="DA234" i="44"/>
  <c r="CZ234" i="44"/>
  <c r="CY234" i="44"/>
  <c r="CZ222" i="44"/>
  <c r="DA222" i="44"/>
  <c r="CY222" i="44"/>
  <c r="DA210" i="44"/>
  <c r="CZ210" i="44"/>
  <c r="CY210" i="44"/>
  <c r="CY198" i="44"/>
  <c r="DA198" i="44"/>
  <c r="CZ198" i="44"/>
  <c r="CY186" i="44"/>
  <c r="CZ186" i="44"/>
  <c r="DA186" i="44"/>
  <c r="CZ174" i="44"/>
  <c r="CY174" i="44"/>
  <c r="DA174" i="44"/>
  <c r="DA162" i="44"/>
  <c r="CZ162" i="44"/>
  <c r="CY162" i="44"/>
  <c r="DA150" i="44"/>
  <c r="CY150" i="44"/>
  <c r="CZ150" i="44"/>
  <c r="CZ138" i="44"/>
  <c r="DA138" i="44"/>
  <c r="CY138" i="44"/>
  <c r="CZ126" i="44"/>
  <c r="CY126" i="44"/>
  <c r="DA126" i="44"/>
  <c r="CY114" i="44"/>
  <c r="CZ114" i="44"/>
  <c r="DA114" i="44"/>
  <c r="CY102" i="44"/>
  <c r="CZ102" i="44"/>
  <c r="DA102" i="44"/>
  <c r="CZ90" i="44"/>
  <c r="CY90" i="44"/>
  <c r="DA90" i="44"/>
  <c r="DA78" i="44"/>
  <c r="CZ78" i="44"/>
  <c r="CY78" i="44"/>
  <c r="DA66" i="44"/>
  <c r="CZ66" i="44"/>
  <c r="CY66" i="44"/>
  <c r="CZ54" i="44"/>
  <c r="CY54" i="44"/>
  <c r="DA54" i="44"/>
  <c r="L3" i="46"/>
  <c r="L2" i="46"/>
  <c r="L4" i="46"/>
  <c r="CU4" i="44"/>
  <c r="CT4" i="44"/>
  <c r="E5" i="44"/>
  <c r="E6" i="44"/>
  <c r="E7" i="44"/>
  <c r="E8" i="44"/>
  <c r="E9" i="44"/>
  <c r="E10" i="44"/>
  <c r="E11" i="44"/>
  <c r="E12" i="44"/>
  <c r="E13" i="44"/>
  <c r="E14" i="44"/>
  <c r="E15" i="44"/>
  <c r="E16" i="44"/>
  <c r="E17" i="44"/>
  <c r="E18" i="44"/>
  <c r="BQ4" i="44"/>
  <c r="BR4" i="44"/>
  <c r="BT4" i="44"/>
  <c r="BU4" i="44"/>
  <c r="BW4" i="44"/>
  <c r="BX4" i="44"/>
  <c r="BZ4" i="44"/>
  <c r="CA4" i="44"/>
  <c r="E4" i="44"/>
  <c r="D5" i="44"/>
  <c r="D6" i="44"/>
  <c r="D7" i="44"/>
  <c r="D8" i="44"/>
  <c r="D9" i="44"/>
  <c r="D10" i="44"/>
  <c r="D11" i="44"/>
  <c r="D12" i="44"/>
  <c r="D13" i="44"/>
  <c r="D14" i="44"/>
  <c r="D15" i="44"/>
  <c r="D16" i="44"/>
  <c r="D17" i="44"/>
  <c r="D18" i="44"/>
  <c r="D4" i="44"/>
  <c r="A18" i="44"/>
  <c r="B18" i="44"/>
  <c r="C18" i="44"/>
  <c r="A5" i="44"/>
  <c r="B5" i="44"/>
  <c r="C5" i="44"/>
  <c r="A6" i="44"/>
  <c r="B6" i="44"/>
  <c r="C6" i="44"/>
  <c r="A7" i="44"/>
  <c r="B7" i="44"/>
  <c r="C7" i="44"/>
  <c r="A8" i="44"/>
  <c r="B8" i="44"/>
  <c r="C8" i="44"/>
  <c r="A9" i="44"/>
  <c r="B9" i="44"/>
  <c r="C9" i="44"/>
  <c r="A10" i="44"/>
  <c r="B10" i="44"/>
  <c r="C10" i="44"/>
  <c r="A11" i="44"/>
  <c r="B11" i="44"/>
  <c r="C11" i="44"/>
  <c r="A12" i="44"/>
  <c r="B12" i="44"/>
  <c r="C12" i="44"/>
  <c r="A13" i="44"/>
  <c r="B13" i="44"/>
  <c r="C13" i="44"/>
  <c r="A14" i="44"/>
  <c r="B14" i="44"/>
  <c r="C14" i="44"/>
  <c r="A15" i="44"/>
  <c r="B15" i="44"/>
  <c r="C15" i="44"/>
  <c r="A16" i="44"/>
  <c r="B16" i="44"/>
  <c r="C16" i="44"/>
  <c r="A17" i="44"/>
  <c r="B17" i="44"/>
  <c r="C17" i="44"/>
  <c r="CR1" i="44"/>
  <c r="CR4" i="44"/>
  <c r="CV4" i="44" s="1"/>
  <c r="CW1" i="44"/>
  <c r="A2" i="44"/>
  <c r="B2" i="44"/>
  <c r="C3" i="44"/>
  <c r="D3" i="44"/>
  <c r="E3" i="44"/>
  <c r="C4" i="44"/>
  <c r="CW28" i="44" l="1"/>
  <c r="DB16" i="44"/>
  <c r="DB5" i="44"/>
  <c r="DB6" i="44"/>
  <c r="DB7" i="44"/>
  <c r="DB8" i="44"/>
  <c r="DB9" i="44"/>
  <c r="DB10" i="44"/>
  <c r="DB11" i="44"/>
  <c r="DB4" i="44"/>
  <c r="DB12" i="44"/>
  <c r="DB13" i="44"/>
  <c r="DB14" i="44"/>
  <c r="DB15" i="44"/>
  <c r="CW13" i="44"/>
  <c r="CW5" i="44"/>
  <c r="CW11" i="44"/>
  <c r="CX18" i="44"/>
  <c r="DA18" i="44" s="1"/>
  <c r="CX10" i="44"/>
  <c r="CZ10" i="44" s="1"/>
  <c r="CX30" i="44"/>
  <c r="CY30" i="44" s="1"/>
  <c r="CW39" i="44"/>
  <c r="CW24" i="44"/>
  <c r="CX31" i="44"/>
  <c r="CY31" i="44" s="1"/>
  <c r="CW34" i="44"/>
  <c r="CW17" i="44"/>
  <c r="CW9" i="44"/>
  <c r="CX16" i="44"/>
  <c r="CZ16" i="44" s="1"/>
  <c r="CX8" i="44"/>
  <c r="CZ8" i="44" s="1"/>
  <c r="CX35" i="44"/>
  <c r="CZ35" i="44" s="1"/>
  <c r="CX20" i="44"/>
  <c r="CZ20" i="44" s="1"/>
  <c r="CW30" i="44"/>
  <c r="CW15" i="44"/>
  <c r="CW7" i="44"/>
  <c r="CX14" i="44"/>
  <c r="CY14" i="44" s="1"/>
  <c r="CX6" i="44"/>
  <c r="DA6" i="44" s="1"/>
  <c r="CX24" i="44"/>
  <c r="CY24" i="44" s="1"/>
  <c r="CW14" i="44"/>
  <c r="CW6" i="44"/>
  <c r="CX13" i="44"/>
  <c r="CY13" i="44" s="1"/>
  <c r="CX5" i="44"/>
  <c r="CY5" i="44" s="1"/>
  <c r="CX21" i="44"/>
  <c r="CY21" i="44" s="1"/>
  <c r="CW40" i="44"/>
  <c r="CW33" i="44"/>
  <c r="F19" i="7"/>
  <c r="CX43" i="44"/>
  <c r="CW23" i="44"/>
  <c r="CX36" i="44"/>
  <c r="CW18" i="44"/>
  <c r="CW10" i="44"/>
  <c r="CX17" i="44"/>
  <c r="CY17" i="44" s="1"/>
  <c r="CX9" i="44"/>
  <c r="CY9" i="44" s="1"/>
  <c r="CW19" i="44"/>
  <c r="CX26" i="44"/>
  <c r="CW41" i="44"/>
  <c r="CW35" i="44"/>
  <c r="CW37" i="44"/>
  <c r="CX23" i="44"/>
  <c r="CZ23" i="44" s="1"/>
  <c r="CX41" i="44"/>
  <c r="CX38" i="44"/>
  <c r="CZ38" i="44" s="1"/>
  <c r="CX40" i="44"/>
  <c r="CZ40" i="44" s="1"/>
  <c r="CW16" i="44"/>
  <c r="CW8" i="44"/>
  <c r="CX15" i="44"/>
  <c r="CY15" i="44" s="1"/>
  <c r="CX7" i="44"/>
  <c r="CY7" i="44" s="1"/>
  <c r="CW43" i="44"/>
  <c r="CW26" i="44"/>
  <c r="CW31" i="44"/>
  <c r="CW36" i="44"/>
  <c r="CW22" i="44"/>
  <c r="B19" i="7"/>
  <c r="CX19" i="44"/>
  <c r="CW21" i="44"/>
  <c r="CX29" i="44"/>
  <c r="CX34" i="44"/>
  <c r="CX39" i="44"/>
  <c r="CX25" i="44"/>
  <c r="CX12" i="44"/>
  <c r="CY12" i="44" s="1"/>
  <c r="D19" i="7"/>
  <c r="CX22" i="44"/>
  <c r="CX27" i="44"/>
  <c r="CW29" i="44"/>
  <c r="CX37" i="44"/>
  <c r="CX42" i="44"/>
  <c r="CW25" i="44"/>
  <c r="CX33" i="44"/>
  <c r="CW12" i="44"/>
  <c r="CX11" i="44"/>
  <c r="CY11" i="44" s="1"/>
  <c r="E19" i="7"/>
  <c r="CW27" i="44"/>
  <c r="CW32" i="44"/>
  <c r="CX32" i="44"/>
  <c r="CW42" i="44"/>
  <c r="CW20" i="44"/>
  <c r="CX28" i="44"/>
  <c r="CW38" i="44"/>
  <c r="A19" i="7"/>
  <c r="G19" i="7"/>
  <c r="C19" i="7"/>
  <c r="H19" i="7"/>
  <c r="BY4" i="44"/>
  <c r="CB4" i="44"/>
  <c r="CW4" i="44"/>
  <c r="CC4" i="44"/>
  <c r="BS4" i="44"/>
  <c r="CX4" i="44"/>
  <c r="CD4" i="44"/>
  <c r="BV4" i="44"/>
  <c r="H18" i="7" l="1"/>
  <c r="CY23" i="44"/>
  <c r="DA5" i="44"/>
  <c r="CZ5" i="44"/>
  <c r="DA35" i="44"/>
  <c r="DE4" i="44"/>
  <c r="DD4" i="44"/>
  <c r="DF4" i="44"/>
  <c r="DA21" i="44"/>
  <c r="CY35" i="44"/>
  <c r="CZ17" i="44"/>
  <c r="DA10" i="44"/>
  <c r="DA17" i="44"/>
  <c r="DA16" i="44"/>
  <c r="CY16" i="44"/>
  <c r="CY10" i="44"/>
  <c r="CZ6" i="44"/>
  <c r="CY6" i="44"/>
  <c r="DA23" i="44"/>
  <c r="DA12" i="44"/>
  <c r="CZ18" i="44"/>
  <c r="DA24" i="44"/>
  <c r="CY18" i="44"/>
  <c r="DA8" i="44"/>
  <c r="CY8" i="44"/>
  <c r="DG4" i="44"/>
  <c r="CZ12" i="44"/>
  <c r="CY40" i="44"/>
  <c r="DA20" i="44"/>
  <c r="DA40" i="44"/>
  <c r="CZ15" i="44"/>
  <c r="DA14" i="44"/>
  <c r="DA30" i="44"/>
  <c r="CZ24" i="44"/>
  <c r="CZ9" i="44"/>
  <c r="CZ31" i="44"/>
  <c r="DA13" i="44"/>
  <c r="CZ30" i="44"/>
  <c r="CZ21" i="44"/>
  <c r="CZ14" i="44"/>
  <c r="CY20" i="44"/>
  <c r="CZ13" i="44"/>
  <c r="DA31" i="44"/>
  <c r="CZ11" i="44"/>
  <c r="DA41" i="44"/>
  <c r="CZ41" i="44"/>
  <c r="CY43" i="44"/>
  <c r="DA43" i="44"/>
  <c r="DA11" i="44"/>
  <c r="CZ7" i="44"/>
  <c r="DA7" i="44"/>
  <c r="DA9" i="44"/>
  <c r="CY38" i="44"/>
  <c r="DA38" i="44"/>
  <c r="CY41" i="44"/>
  <c r="DA15" i="44"/>
  <c r="CZ43" i="44"/>
  <c r="DA26" i="44"/>
  <c r="CZ26" i="44"/>
  <c r="CY26" i="44"/>
  <c r="DA36" i="44"/>
  <c r="CY36" i="44"/>
  <c r="CZ36" i="44"/>
  <c r="CY25" i="44"/>
  <c r="CZ25" i="44"/>
  <c r="DA25" i="44"/>
  <c r="DA27" i="44"/>
  <c r="CY27" i="44"/>
  <c r="CZ27" i="44"/>
  <c r="CY39" i="44"/>
  <c r="DA39" i="44"/>
  <c r="CZ39" i="44"/>
  <c r="CZ28" i="44"/>
  <c r="CY28" i="44"/>
  <c r="DA28" i="44"/>
  <c r="CY22" i="44"/>
  <c r="CZ22" i="44"/>
  <c r="DA22" i="44"/>
  <c r="CY34" i="44"/>
  <c r="CZ34" i="44"/>
  <c r="DA34" i="44"/>
  <c r="CY29" i="44"/>
  <c r="CZ29" i="44"/>
  <c r="DA29" i="44"/>
  <c r="CY33" i="44"/>
  <c r="DA33" i="44"/>
  <c r="CZ33" i="44"/>
  <c r="CY32" i="44"/>
  <c r="CZ32" i="44"/>
  <c r="DA32" i="44"/>
  <c r="CY19" i="44"/>
  <c r="DA19" i="44"/>
  <c r="CZ19" i="44"/>
  <c r="B18" i="7"/>
  <c r="C18" i="7"/>
  <c r="F18" i="7"/>
  <c r="A18" i="7"/>
  <c r="G18" i="7"/>
  <c r="E18" i="7"/>
  <c r="D18" i="7"/>
  <c r="CZ37" i="44"/>
  <c r="CY37" i="44"/>
  <c r="DA37" i="44"/>
  <c r="CZ42" i="44"/>
  <c r="DA42" i="44"/>
  <c r="CY42" i="44"/>
  <c r="A13" i="7"/>
  <c r="C13" i="7"/>
  <c r="B13" i="7"/>
  <c r="G13" i="7"/>
  <c r="E13" i="7"/>
  <c r="H13" i="7"/>
  <c r="F13" i="7"/>
  <c r="D13" i="7"/>
  <c r="DA4" i="44"/>
  <c r="B14" i="7"/>
  <c r="A14" i="7"/>
  <c r="G14" i="7"/>
  <c r="H14" i="7"/>
  <c r="E14" i="7"/>
  <c r="F14" i="7"/>
  <c r="C14" i="7"/>
  <c r="D14" i="7"/>
  <c r="CZ4" i="44"/>
  <c r="CY4" i="44"/>
  <c r="CE4" i="44"/>
  <c r="B17" i="7" l="1"/>
  <c r="DC4" i="44"/>
  <c r="B16" i="7"/>
  <c r="C16" i="7"/>
  <c r="E16" i="7"/>
  <c r="G16" i="7"/>
  <c r="A16" i="7"/>
  <c r="F16" i="7"/>
  <c r="D16" i="7"/>
  <c r="H16" i="7"/>
  <c r="A15" i="7"/>
  <c r="B15" i="7"/>
  <c r="D15" i="7"/>
  <c r="G15" i="7"/>
  <c r="E15" i="7"/>
  <c r="F15" i="7"/>
  <c r="H15" i="7"/>
  <c r="C15" i="7"/>
  <c r="D17" i="7"/>
  <c r="C17" i="7"/>
  <c r="BQ404" i="44"/>
  <c r="BR404" i="44"/>
  <c r="BT404" i="44"/>
  <c r="BU404" i="44"/>
  <c r="BW404" i="44"/>
  <c r="BX404" i="44"/>
  <c r="BZ404" i="44"/>
  <c r="CA404" i="44"/>
  <c r="CF404" i="44"/>
  <c r="CG404" i="44"/>
  <c r="CI404" i="44"/>
  <c r="CJ404" i="44"/>
  <c r="CL404" i="44"/>
  <c r="CM404" i="44"/>
  <c r="BQ405" i="44"/>
  <c r="BR405" i="44"/>
  <c r="BT405" i="44"/>
  <c r="BU405" i="44"/>
  <c r="BW405" i="44"/>
  <c r="BX405" i="44"/>
  <c r="BZ405" i="44"/>
  <c r="CA405" i="44"/>
  <c r="CF405" i="44"/>
  <c r="CG405" i="44"/>
  <c r="CI405" i="44"/>
  <c r="CK405" i="44" s="1"/>
  <c r="DJ405" i="44" s="1"/>
  <c r="CJ405" i="44"/>
  <c r="CL405" i="44"/>
  <c r="CM405" i="44"/>
  <c r="BQ406" i="44"/>
  <c r="BR406" i="44"/>
  <c r="BT406" i="44"/>
  <c r="BU406" i="44"/>
  <c r="BW406" i="44"/>
  <c r="BX406" i="44"/>
  <c r="BY406" i="44" s="1"/>
  <c r="DF406" i="44" s="1"/>
  <c r="BZ406" i="44"/>
  <c r="CA406" i="44"/>
  <c r="CF406" i="44"/>
  <c r="CG406" i="44"/>
  <c r="CI406" i="44"/>
  <c r="CJ406" i="44"/>
  <c r="CL406" i="44"/>
  <c r="CM406" i="44"/>
  <c r="BQ407" i="44"/>
  <c r="BR407" i="44"/>
  <c r="BT407" i="44"/>
  <c r="BU407" i="44"/>
  <c r="BW407" i="44"/>
  <c r="BX407" i="44"/>
  <c r="BZ407" i="44"/>
  <c r="CA407" i="44"/>
  <c r="CF407" i="44"/>
  <c r="CG407" i="44"/>
  <c r="CI407" i="44"/>
  <c r="CJ407" i="44"/>
  <c r="CL407" i="44"/>
  <c r="CM407" i="44"/>
  <c r="BQ408" i="44"/>
  <c r="BR408" i="44"/>
  <c r="BT408" i="44"/>
  <c r="BU408" i="44"/>
  <c r="BW408" i="44"/>
  <c r="BX408" i="44"/>
  <c r="BZ408" i="44"/>
  <c r="CB408" i="44" s="1"/>
  <c r="DG408" i="44" s="1"/>
  <c r="CA408" i="44"/>
  <c r="CF408" i="44"/>
  <c r="CG408" i="44"/>
  <c r="CI408" i="44"/>
  <c r="CJ408" i="44"/>
  <c r="CL408" i="44"/>
  <c r="CM408" i="44"/>
  <c r="BQ409" i="44"/>
  <c r="BR409" i="44"/>
  <c r="BT409" i="44"/>
  <c r="BU409" i="44"/>
  <c r="BW409" i="44"/>
  <c r="BX409" i="44"/>
  <c r="BZ409" i="44"/>
  <c r="CA409" i="44"/>
  <c r="CF409" i="44"/>
  <c r="CG409" i="44"/>
  <c r="CI409" i="44"/>
  <c r="CJ409" i="44"/>
  <c r="CL409" i="44"/>
  <c r="CM409" i="44"/>
  <c r="BQ410" i="44"/>
  <c r="BR410" i="44"/>
  <c r="BT410" i="44"/>
  <c r="BU410" i="44"/>
  <c r="BW410" i="44"/>
  <c r="BX410" i="44"/>
  <c r="BZ410" i="44"/>
  <c r="CA410" i="44"/>
  <c r="CF410" i="44"/>
  <c r="CG410" i="44"/>
  <c r="CI410" i="44"/>
  <c r="CJ410" i="44"/>
  <c r="CL410" i="44"/>
  <c r="CM410" i="44"/>
  <c r="BQ411" i="44"/>
  <c r="BR411" i="44"/>
  <c r="BT411" i="44"/>
  <c r="BU411" i="44"/>
  <c r="BW411" i="44"/>
  <c r="BX411" i="44"/>
  <c r="BY411" i="44" s="1"/>
  <c r="DF411" i="44" s="1"/>
  <c r="BZ411" i="44"/>
  <c r="CA411" i="44"/>
  <c r="CF411" i="44"/>
  <c r="CG411" i="44"/>
  <c r="CI411" i="44"/>
  <c r="CJ411" i="44"/>
  <c r="CL411" i="44"/>
  <c r="CM411" i="44"/>
  <c r="BQ412" i="44"/>
  <c r="BR412" i="44"/>
  <c r="BT412" i="44"/>
  <c r="BU412" i="44"/>
  <c r="BW412" i="44"/>
  <c r="BX412" i="44"/>
  <c r="BZ412" i="44"/>
  <c r="CA412" i="44"/>
  <c r="CF412" i="44"/>
  <c r="CG412" i="44"/>
  <c r="CI412" i="44"/>
  <c r="CK412" i="44" s="1"/>
  <c r="DJ412" i="44" s="1"/>
  <c r="CJ412" i="44"/>
  <c r="CL412" i="44"/>
  <c r="CM412" i="44"/>
  <c r="BQ413" i="44"/>
  <c r="BR413" i="44"/>
  <c r="BT413" i="44"/>
  <c r="BU413" i="44"/>
  <c r="BW413" i="44"/>
  <c r="BX413" i="44"/>
  <c r="BZ413" i="44"/>
  <c r="CA413" i="44"/>
  <c r="CF413" i="44"/>
  <c r="CG413" i="44"/>
  <c r="CI413" i="44"/>
  <c r="CJ413" i="44"/>
  <c r="CL413" i="44"/>
  <c r="CM413" i="44"/>
  <c r="BQ414" i="44"/>
  <c r="BR414" i="44"/>
  <c r="BT414" i="44"/>
  <c r="BU414" i="44"/>
  <c r="BW414" i="44"/>
  <c r="BX414" i="44"/>
  <c r="BZ414" i="44"/>
  <c r="CA414" i="44"/>
  <c r="CF414" i="44"/>
  <c r="CG414" i="44"/>
  <c r="CI414" i="44"/>
  <c r="CJ414" i="44"/>
  <c r="CL414" i="44"/>
  <c r="CM414" i="44"/>
  <c r="BQ415" i="44"/>
  <c r="BR415" i="44"/>
  <c r="BT415" i="44"/>
  <c r="BU415" i="44"/>
  <c r="BW415" i="44"/>
  <c r="BX415" i="44"/>
  <c r="BZ415" i="44"/>
  <c r="CA415" i="44"/>
  <c r="CF415" i="44"/>
  <c r="CG415" i="44"/>
  <c r="CI415" i="44"/>
  <c r="CJ415" i="44"/>
  <c r="CL415" i="44"/>
  <c r="CM415" i="44"/>
  <c r="BQ416" i="44"/>
  <c r="BR416" i="44"/>
  <c r="BT416" i="44"/>
  <c r="BU416" i="44"/>
  <c r="BW416" i="44"/>
  <c r="BX416" i="44"/>
  <c r="BZ416" i="44"/>
  <c r="CA416" i="44"/>
  <c r="CF416" i="44"/>
  <c r="CG416" i="44"/>
  <c r="CI416" i="44"/>
  <c r="CJ416" i="44"/>
  <c r="CL416" i="44"/>
  <c r="CM416" i="44"/>
  <c r="BQ417" i="44"/>
  <c r="BR417" i="44"/>
  <c r="BT417" i="44"/>
  <c r="BU417" i="44"/>
  <c r="BW417" i="44"/>
  <c r="BX417" i="44"/>
  <c r="BZ417" i="44"/>
  <c r="CA417" i="44"/>
  <c r="CF417" i="44"/>
  <c r="CG417" i="44"/>
  <c r="CI417" i="44"/>
  <c r="CJ417" i="44"/>
  <c r="CL417" i="44"/>
  <c r="CM417" i="44"/>
  <c r="BQ418" i="44"/>
  <c r="BR418" i="44"/>
  <c r="BT418" i="44"/>
  <c r="BU418" i="44"/>
  <c r="BW418" i="44"/>
  <c r="BX418" i="44"/>
  <c r="BZ418" i="44"/>
  <c r="CA418" i="44"/>
  <c r="CF418" i="44"/>
  <c r="CG418" i="44"/>
  <c r="CI418" i="44"/>
  <c r="CJ418" i="44"/>
  <c r="CL418" i="44"/>
  <c r="CM418" i="44"/>
  <c r="BQ419" i="44"/>
  <c r="BR419" i="44"/>
  <c r="BT419" i="44"/>
  <c r="BU419" i="44"/>
  <c r="BW419" i="44"/>
  <c r="BX419" i="44"/>
  <c r="BZ419" i="44"/>
  <c r="CA419" i="44"/>
  <c r="CF419" i="44"/>
  <c r="CG419" i="44"/>
  <c r="CI419" i="44"/>
  <c r="CJ419" i="44"/>
  <c r="CL419" i="44"/>
  <c r="CM419" i="44"/>
  <c r="BQ420" i="44"/>
  <c r="BR420" i="44"/>
  <c r="BT420" i="44"/>
  <c r="BU420" i="44"/>
  <c r="BW420" i="44"/>
  <c r="BX420" i="44"/>
  <c r="BZ420" i="44"/>
  <c r="CA420" i="44"/>
  <c r="CF420" i="44"/>
  <c r="CG420" i="44"/>
  <c r="CI420" i="44"/>
  <c r="CJ420" i="44"/>
  <c r="CL420" i="44"/>
  <c r="CM420" i="44"/>
  <c r="BQ421" i="44"/>
  <c r="BR421" i="44"/>
  <c r="BS421" i="44" s="1"/>
  <c r="DD421" i="44" s="1"/>
  <c r="BT421" i="44"/>
  <c r="BU421" i="44"/>
  <c r="BW421" i="44"/>
  <c r="BX421" i="44"/>
  <c r="BZ421" i="44"/>
  <c r="CA421" i="44"/>
  <c r="CF421" i="44"/>
  <c r="CG421" i="44"/>
  <c r="CI421" i="44"/>
  <c r="CJ421" i="44"/>
  <c r="CL421" i="44"/>
  <c r="CM421" i="44"/>
  <c r="BQ422" i="44"/>
  <c r="BR422" i="44"/>
  <c r="BT422" i="44"/>
  <c r="BU422" i="44"/>
  <c r="BW422" i="44"/>
  <c r="BX422" i="44"/>
  <c r="BZ422" i="44"/>
  <c r="CA422" i="44"/>
  <c r="CF422" i="44"/>
  <c r="CG422" i="44"/>
  <c r="CI422" i="44"/>
  <c r="CJ422" i="44"/>
  <c r="CL422" i="44"/>
  <c r="CM422" i="44"/>
  <c r="BQ423" i="44"/>
  <c r="BR423" i="44"/>
  <c r="BT423" i="44"/>
  <c r="BU423" i="44"/>
  <c r="BW423" i="44"/>
  <c r="BX423" i="44"/>
  <c r="BZ423" i="44"/>
  <c r="CA423" i="44"/>
  <c r="CF423" i="44"/>
  <c r="CG423" i="44"/>
  <c r="CH423" i="44" s="1"/>
  <c r="DI423" i="44" s="1"/>
  <c r="CI423" i="44"/>
  <c r="CJ423" i="44"/>
  <c r="CL423" i="44"/>
  <c r="CM423" i="44"/>
  <c r="BQ424" i="44"/>
  <c r="BR424" i="44"/>
  <c r="BT424" i="44"/>
  <c r="BU424" i="44"/>
  <c r="BW424" i="44"/>
  <c r="BX424" i="44"/>
  <c r="BZ424" i="44"/>
  <c r="CA424" i="44"/>
  <c r="CF424" i="44"/>
  <c r="CG424" i="44"/>
  <c r="CI424" i="44"/>
  <c r="CJ424" i="44"/>
  <c r="CL424" i="44"/>
  <c r="CM424" i="44"/>
  <c r="BQ425" i="44"/>
  <c r="BR425" i="44"/>
  <c r="BT425" i="44"/>
  <c r="BU425" i="44"/>
  <c r="BW425" i="44"/>
  <c r="BX425" i="44"/>
  <c r="BZ425" i="44"/>
  <c r="CA425" i="44"/>
  <c r="CF425" i="44"/>
  <c r="CG425" i="44"/>
  <c r="CI425" i="44"/>
  <c r="CJ425" i="44"/>
  <c r="CL425" i="44"/>
  <c r="CM425" i="44"/>
  <c r="BQ426" i="44"/>
  <c r="BR426" i="44"/>
  <c r="BT426" i="44"/>
  <c r="BU426" i="44"/>
  <c r="BW426" i="44"/>
  <c r="BX426" i="44"/>
  <c r="BZ426" i="44"/>
  <c r="CA426" i="44"/>
  <c r="CF426" i="44"/>
  <c r="CG426" i="44"/>
  <c r="CI426" i="44"/>
  <c r="CJ426" i="44"/>
  <c r="CL426" i="44"/>
  <c r="CM426" i="44"/>
  <c r="BQ427" i="44"/>
  <c r="BR427" i="44"/>
  <c r="BT427" i="44"/>
  <c r="BU427" i="44"/>
  <c r="BW427" i="44"/>
  <c r="BX427" i="44"/>
  <c r="BZ427" i="44"/>
  <c r="CA427" i="44"/>
  <c r="CF427" i="44"/>
  <c r="CG427" i="44"/>
  <c r="CI427" i="44"/>
  <c r="CJ427" i="44"/>
  <c r="CL427" i="44"/>
  <c r="CM427" i="44"/>
  <c r="BQ428" i="44"/>
  <c r="BR428" i="44"/>
  <c r="BT428" i="44"/>
  <c r="BU428" i="44"/>
  <c r="BW428" i="44"/>
  <c r="BX428" i="44"/>
  <c r="BZ428" i="44"/>
  <c r="CA428" i="44"/>
  <c r="CF428" i="44"/>
  <c r="CG428" i="44"/>
  <c r="CI428" i="44"/>
  <c r="CJ428" i="44"/>
  <c r="CL428" i="44"/>
  <c r="CM428" i="44"/>
  <c r="BQ429" i="44"/>
  <c r="BR429" i="44"/>
  <c r="BT429" i="44"/>
  <c r="BU429" i="44"/>
  <c r="BW429" i="44"/>
  <c r="BX429" i="44"/>
  <c r="BZ429" i="44"/>
  <c r="CA429" i="44"/>
  <c r="CF429" i="44"/>
  <c r="CG429" i="44"/>
  <c r="CI429" i="44"/>
  <c r="CJ429" i="44"/>
  <c r="CL429" i="44"/>
  <c r="CM429" i="44"/>
  <c r="BQ430" i="44"/>
  <c r="BR430" i="44"/>
  <c r="BT430" i="44"/>
  <c r="BU430" i="44"/>
  <c r="BW430" i="44"/>
  <c r="BX430" i="44"/>
  <c r="BZ430" i="44"/>
  <c r="CA430" i="44"/>
  <c r="CF430" i="44"/>
  <c r="CG430" i="44"/>
  <c r="CI430" i="44"/>
  <c r="CJ430" i="44"/>
  <c r="CL430" i="44"/>
  <c r="CM430" i="44"/>
  <c r="BQ431" i="44"/>
  <c r="BR431" i="44"/>
  <c r="BT431" i="44"/>
  <c r="BU431" i="44"/>
  <c r="BW431" i="44"/>
  <c r="BX431" i="44"/>
  <c r="BZ431" i="44"/>
  <c r="CA431" i="44"/>
  <c r="CF431" i="44"/>
  <c r="CG431" i="44"/>
  <c r="CI431" i="44"/>
  <c r="CJ431" i="44"/>
  <c r="CL431" i="44"/>
  <c r="CM431" i="44"/>
  <c r="BQ432" i="44"/>
  <c r="BR432" i="44"/>
  <c r="BT432" i="44"/>
  <c r="BU432" i="44"/>
  <c r="BW432" i="44"/>
  <c r="BX432" i="44"/>
  <c r="BZ432" i="44"/>
  <c r="CA432" i="44"/>
  <c r="CF432" i="44"/>
  <c r="CG432" i="44"/>
  <c r="CI432" i="44"/>
  <c r="CJ432" i="44"/>
  <c r="CL432" i="44"/>
  <c r="CM432" i="44"/>
  <c r="BQ433" i="44"/>
  <c r="BR433" i="44"/>
  <c r="BT433" i="44"/>
  <c r="BU433" i="44"/>
  <c r="BW433" i="44"/>
  <c r="BX433" i="44"/>
  <c r="BZ433" i="44"/>
  <c r="CA433" i="44"/>
  <c r="CF433" i="44"/>
  <c r="CG433" i="44"/>
  <c r="CI433" i="44"/>
  <c r="CJ433" i="44"/>
  <c r="CL433" i="44"/>
  <c r="CM433" i="44"/>
  <c r="BQ434" i="44"/>
  <c r="BR434" i="44"/>
  <c r="BT434" i="44"/>
  <c r="BV434" i="44" s="1"/>
  <c r="DE434" i="44" s="1"/>
  <c r="BU434" i="44"/>
  <c r="BW434" i="44"/>
  <c r="BX434" i="44"/>
  <c r="BZ434" i="44"/>
  <c r="CA434" i="44"/>
  <c r="CB434" i="44" s="1"/>
  <c r="DG434" i="44" s="1"/>
  <c r="CF434" i="44"/>
  <c r="CG434" i="44"/>
  <c r="CI434" i="44"/>
  <c r="CJ434" i="44"/>
  <c r="CL434" i="44"/>
  <c r="CM434" i="44"/>
  <c r="BQ435" i="44"/>
  <c r="BR435" i="44"/>
  <c r="BT435" i="44"/>
  <c r="BU435" i="44"/>
  <c r="BW435" i="44"/>
  <c r="BX435" i="44"/>
  <c r="BZ435" i="44"/>
  <c r="CA435" i="44"/>
  <c r="CF435" i="44"/>
  <c r="CG435" i="44"/>
  <c r="CI435" i="44"/>
  <c r="CJ435" i="44"/>
  <c r="CL435" i="44"/>
  <c r="CM435" i="44"/>
  <c r="BQ436" i="44"/>
  <c r="BR436" i="44"/>
  <c r="BT436" i="44"/>
  <c r="BU436" i="44"/>
  <c r="BW436" i="44"/>
  <c r="BX436" i="44"/>
  <c r="BZ436" i="44"/>
  <c r="CA436" i="44"/>
  <c r="CF436" i="44"/>
  <c r="CG436" i="44"/>
  <c r="CI436" i="44"/>
  <c r="CJ436" i="44"/>
  <c r="CL436" i="44"/>
  <c r="CM436" i="44"/>
  <c r="BQ437" i="44"/>
  <c r="BR437" i="44"/>
  <c r="BT437" i="44"/>
  <c r="BU437" i="44"/>
  <c r="BW437" i="44"/>
  <c r="BX437" i="44"/>
  <c r="BZ437" i="44"/>
  <c r="CA437" i="44"/>
  <c r="CF437" i="44"/>
  <c r="CH437" i="44" s="1"/>
  <c r="DI437" i="44" s="1"/>
  <c r="CG437" i="44"/>
  <c r="CI437" i="44"/>
  <c r="CJ437" i="44"/>
  <c r="CL437" i="44"/>
  <c r="CM437" i="44"/>
  <c r="BQ438" i="44"/>
  <c r="BR438" i="44"/>
  <c r="BT438" i="44"/>
  <c r="BU438" i="44"/>
  <c r="BW438" i="44"/>
  <c r="BX438" i="44"/>
  <c r="BZ438" i="44"/>
  <c r="CA438" i="44"/>
  <c r="CF438" i="44"/>
  <c r="CG438" i="44"/>
  <c r="CI438" i="44"/>
  <c r="CJ438" i="44"/>
  <c r="CL438" i="44"/>
  <c r="CM438" i="44"/>
  <c r="BQ439" i="44"/>
  <c r="BR439" i="44"/>
  <c r="BT439" i="44"/>
  <c r="BU439" i="44"/>
  <c r="BW439" i="44"/>
  <c r="BX439" i="44"/>
  <c r="BZ439" i="44"/>
  <c r="CA439" i="44"/>
  <c r="CF439" i="44"/>
  <c r="CG439" i="44"/>
  <c r="CI439" i="44"/>
  <c r="CJ439" i="44"/>
  <c r="CL439" i="44"/>
  <c r="CM439" i="44"/>
  <c r="BQ440" i="44"/>
  <c r="BR440" i="44"/>
  <c r="BT440" i="44"/>
  <c r="BU440" i="44"/>
  <c r="BW440" i="44"/>
  <c r="BX440" i="44"/>
  <c r="BZ440" i="44"/>
  <c r="CA440" i="44"/>
  <c r="CF440" i="44"/>
  <c r="CG440" i="44"/>
  <c r="CI440" i="44"/>
  <c r="CJ440" i="44"/>
  <c r="CL440" i="44"/>
  <c r="CM440" i="44"/>
  <c r="BQ441" i="44"/>
  <c r="BR441" i="44"/>
  <c r="BT441" i="44"/>
  <c r="BU441" i="44"/>
  <c r="BW441" i="44"/>
  <c r="BX441" i="44"/>
  <c r="BZ441" i="44"/>
  <c r="CA441" i="44"/>
  <c r="CF441" i="44"/>
  <c r="CG441" i="44"/>
  <c r="CI441" i="44"/>
  <c r="CJ441" i="44"/>
  <c r="CL441" i="44"/>
  <c r="CM441" i="44"/>
  <c r="BQ442" i="44"/>
  <c r="BR442" i="44"/>
  <c r="BT442" i="44"/>
  <c r="BU442" i="44"/>
  <c r="BW442" i="44"/>
  <c r="BX442" i="44"/>
  <c r="BZ442" i="44"/>
  <c r="CA442" i="44"/>
  <c r="CF442" i="44"/>
  <c r="CG442" i="44"/>
  <c r="CI442" i="44"/>
  <c r="CJ442" i="44"/>
  <c r="CL442" i="44"/>
  <c r="CM442" i="44"/>
  <c r="BQ443" i="44"/>
  <c r="BR443" i="44"/>
  <c r="BT443" i="44"/>
  <c r="BU443" i="44"/>
  <c r="BW443" i="44"/>
  <c r="BX443" i="44"/>
  <c r="BZ443" i="44"/>
  <c r="CA443" i="44"/>
  <c r="CF443" i="44"/>
  <c r="CG443" i="44"/>
  <c r="CI443" i="44"/>
  <c r="CK443" i="44" s="1"/>
  <c r="DJ443" i="44" s="1"/>
  <c r="CJ443" i="44"/>
  <c r="CL443" i="44"/>
  <c r="CM443" i="44"/>
  <c r="BQ444" i="44"/>
  <c r="BR444" i="44"/>
  <c r="BT444" i="44"/>
  <c r="BU444" i="44"/>
  <c r="BV444" i="44" s="1"/>
  <c r="DE444" i="44" s="1"/>
  <c r="BW444" i="44"/>
  <c r="BX444" i="44"/>
  <c r="BZ444" i="44"/>
  <c r="CA444" i="44"/>
  <c r="CF444" i="44"/>
  <c r="CG444" i="44"/>
  <c r="CI444" i="44"/>
  <c r="CJ444" i="44"/>
  <c r="CL444" i="44"/>
  <c r="CM444" i="44"/>
  <c r="BQ445" i="44"/>
  <c r="BR445" i="44"/>
  <c r="BT445" i="44"/>
  <c r="BU445" i="44"/>
  <c r="BW445" i="44"/>
  <c r="BX445" i="44"/>
  <c r="BZ445" i="44"/>
  <c r="CA445" i="44"/>
  <c r="CF445" i="44"/>
  <c r="CG445" i="44"/>
  <c r="CI445" i="44"/>
  <c r="CJ445" i="44"/>
  <c r="CL445" i="44"/>
  <c r="CM445" i="44"/>
  <c r="BQ446" i="44"/>
  <c r="BR446" i="44"/>
  <c r="BT446" i="44"/>
  <c r="BU446" i="44"/>
  <c r="BW446" i="44"/>
  <c r="BX446" i="44"/>
  <c r="BZ446" i="44"/>
  <c r="CA446" i="44"/>
  <c r="CF446" i="44"/>
  <c r="CG446" i="44"/>
  <c r="CI446" i="44"/>
  <c r="CJ446" i="44"/>
  <c r="CL446" i="44"/>
  <c r="CM446" i="44"/>
  <c r="BQ447" i="44"/>
  <c r="BR447" i="44"/>
  <c r="BT447" i="44"/>
  <c r="BU447" i="44"/>
  <c r="BW447" i="44"/>
  <c r="BX447" i="44"/>
  <c r="BZ447" i="44"/>
  <c r="CA447" i="44"/>
  <c r="CF447" i="44"/>
  <c r="CG447" i="44"/>
  <c r="CI447" i="44"/>
  <c r="CJ447" i="44"/>
  <c r="CL447" i="44"/>
  <c r="CM447" i="44"/>
  <c r="BQ448" i="44"/>
  <c r="BR448" i="44"/>
  <c r="BT448" i="44"/>
  <c r="BU448" i="44"/>
  <c r="BW448" i="44"/>
  <c r="BX448" i="44"/>
  <c r="BZ448" i="44"/>
  <c r="CA448" i="44"/>
  <c r="CF448" i="44"/>
  <c r="CG448" i="44"/>
  <c r="CI448" i="44"/>
  <c r="CJ448" i="44"/>
  <c r="CL448" i="44"/>
  <c r="CM448" i="44"/>
  <c r="BQ449" i="44"/>
  <c r="BR449" i="44"/>
  <c r="BT449" i="44"/>
  <c r="BU449" i="44"/>
  <c r="BW449" i="44"/>
  <c r="BX449" i="44"/>
  <c r="BZ449" i="44"/>
  <c r="CA449" i="44"/>
  <c r="CF449" i="44"/>
  <c r="CG449" i="44"/>
  <c r="CI449" i="44"/>
  <c r="CJ449" i="44"/>
  <c r="CL449" i="44"/>
  <c r="CM449" i="44"/>
  <c r="BQ450" i="44"/>
  <c r="BR450" i="44"/>
  <c r="BT450" i="44"/>
  <c r="BU450" i="44"/>
  <c r="BW450" i="44"/>
  <c r="BX450" i="44"/>
  <c r="BZ450" i="44"/>
  <c r="CA450" i="44"/>
  <c r="CF450" i="44"/>
  <c r="CG450" i="44"/>
  <c r="CI450" i="44"/>
  <c r="CJ450" i="44"/>
  <c r="CL450" i="44"/>
  <c r="CM450" i="44"/>
  <c r="BQ451" i="44"/>
  <c r="BR451" i="44"/>
  <c r="BT451" i="44"/>
  <c r="BU451" i="44"/>
  <c r="BW451" i="44"/>
  <c r="BX451" i="44"/>
  <c r="BZ451" i="44"/>
  <c r="CA451" i="44"/>
  <c r="CF451" i="44"/>
  <c r="CG451" i="44"/>
  <c r="CI451" i="44"/>
  <c r="CJ451" i="44"/>
  <c r="CL451" i="44"/>
  <c r="CM451" i="44"/>
  <c r="BQ452" i="44"/>
  <c r="BR452" i="44"/>
  <c r="BT452" i="44"/>
  <c r="BU452" i="44"/>
  <c r="BW452" i="44"/>
  <c r="BX452" i="44"/>
  <c r="BZ452" i="44"/>
  <c r="CA452" i="44"/>
  <c r="CF452" i="44"/>
  <c r="CG452" i="44"/>
  <c r="CI452" i="44"/>
  <c r="CJ452" i="44"/>
  <c r="CL452" i="44"/>
  <c r="CM452" i="44"/>
  <c r="BQ453" i="44"/>
  <c r="BR453" i="44"/>
  <c r="BT453" i="44"/>
  <c r="BU453" i="44"/>
  <c r="BW453" i="44"/>
  <c r="BX453" i="44"/>
  <c r="BZ453" i="44"/>
  <c r="CA453" i="44"/>
  <c r="CF453" i="44"/>
  <c r="CG453" i="44"/>
  <c r="CI453" i="44"/>
  <c r="CJ453" i="44"/>
  <c r="CL453" i="44"/>
  <c r="CM453" i="44"/>
  <c r="BQ454" i="44"/>
  <c r="BR454" i="44"/>
  <c r="BT454" i="44"/>
  <c r="BU454" i="44"/>
  <c r="BW454" i="44"/>
  <c r="BX454" i="44"/>
  <c r="BZ454" i="44"/>
  <c r="CA454" i="44"/>
  <c r="CF454" i="44"/>
  <c r="CG454" i="44"/>
  <c r="CI454" i="44"/>
  <c r="CJ454" i="44"/>
  <c r="CL454" i="44"/>
  <c r="CM454" i="44"/>
  <c r="BQ455" i="44"/>
  <c r="BR455" i="44"/>
  <c r="BT455" i="44"/>
  <c r="BU455" i="44"/>
  <c r="BW455" i="44"/>
  <c r="BX455" i="44"/>
  <c r="BZ455" i="44"/>
  <c r="CA455" i="44"/>
  <c r="CF455" i="44"/>
  <c r="CG455" i="44"/>
  <c r="CI455" i="44"/>
  <c r="CJ455" i="44"/>
  <c r="CL455" i="44"/>
  <c r="CM455" i="44"/>
  <c r="BQ456" i="44"/>
  <c r="BR456" i="44"/>
  <c r="BT456" i="44"/>
  <c r="BU456" i="44"/>
  <c r="BW456" i="44"/>
  <c r="BX456" i="44"/>
  <c r="BZ456" i="44"/>
  <c r="CA456" i="44"/>
  <c r="CF456" i="44"/>
  <c r="CG456" i="44"/>
  <c r="CI456" i="44"/>
  <c r="CJ456" i="44"/>
  <c r="CL456" i="44"/>
  <c r="CM456" i="44"/>
  <c r="CN456" i="44" s="1"/>
  <c r="DK456" i="44" s="1"/>
  <c r="BQ457" i="44"/>
  <c r="BR457" i="44"/>
  <c r="BT457" i="44"/>
  <c r="BU457" i="44"/>
  <c r="BW457" i="44"/>
  <c r="BX457" i="44"/>
  <c r="BZ457" i="44"/>
  <c r="CA457" i="44"/>
  <c r="CF457" i="44"/>
  <c r="CG457" i="44"/>
  <c r="CI457" i="44"/>
  <c r="CJ457" i="44"/>
  <c r="CL457" i="44"/>
  <c r="CM457" i="44"/>
  <c r="BQ458" i="44"/>
  <c r="BR458" i="44"/>
  <c r="BT458" i="44"/>
  <c r="BU458" i="44"/>
  <c r="BW458" i="44"/>
  <c r="BX458" i="44"/>
  <c r="BZ458" i="44"/>
  <c r="CA458" i="44"/>
  <c r="CF458" i="44"/>
  <c r="CG458" i="44"/>
  <c r="CI458" i="44"/>
  <c r="CJ458" i="44"/>
  <c r="CL458" i="44"/>
  <c r="CM458" i="44"/>
  <c r="BQ459" i="44"/>
  <c r="BR459" i="44"/>
  <c r="BT459" i="44"/>
  <c r="BU459" i="44"/>
  <c r="BW459" i="44"/>
  <c r="BX459" i="44"/>
  <c r="BZ459" i="44"/>
  <c r="CA459" i="44"/>
  <c r="CF459" i="44"/>
  <c r="CG459" i="44"/>
  <c r="CI459" i="44"/>
  <c r="CJ459" i="44"/>
  <c r="CL459" i="44"/>
  <c r="CM459" i="44"/>
  <c r="BQ460" i="44"/>
  <c r="BR460" i="44"/>
  <c r="BT460" i="44"/>
  <c r="BU460" i="44"/>
  <c r="BW460" i="44"/>
  <c r="BX460" i="44"/>
  <c r="BZ460" i="44"/>
  <c r="CA460" i="44"/>
  <c r="CF460" i="44"/>
  <c r="CG460" i="44"/>
  <c r="CI460" i="44"/>
  <c r="CJ460" i="44"/>
  <c r="CL460" i="44"/>
  <c r="CM460" i="44"/>
  <c r="BQ461" i="44"/>
  <c r="BR461" i="44"/>
  <c r="BT461" i="44"/>
  <c r="BU461" i="44"/>
  <c r="BW461" i="44"/>
  <c r="BX461" i="44"/>
  <c r="BZ461" i="44"/>
  <c r="CA461" i="44"/>
  <c r="CF461" i="44"/>
  <c r="CG461" i="44"/>
  <c r="CI461" i="44"/>
  <c r="CJ461" i="44"/>
  <c r="CL461" i="44"/>
  <c r="CM461" i="44"/>
  <c r="BQ462" i="44"/>
  <c r="BR462" i="44"/>
  <c r="BT462" i="44"/>
  <c r="BU462" i="44"/>
  <c r="BW462" i="44"/>
  <c r="BX462" i="44"/>
  <c r="BZ462" i="44"/>
  <c r="CA462" i="44"/>
  <c r="CF462" i="44"/>
  <c r="CG462" i="44"/>
  <c r="CI462" i="44"/>
  <c r="CJ462" i="44"/>
  <c r="CL462" i="44"/>
  <c r="CM462" i="44"/>
  <c r="BQ463" i="44"/>
  <c r="BR463" i="44"/>
  <c r="BT463" i="44"/>
  <c r="BU463" i="44"/>
  <c r="BW463" i="44"/>
  <c r="BX463" i="44"/>
  <c r="BZ463" i="44"/>
  <c r="CA463" i="44"/>
  <c r="CF463" i="44"/>
  <c r="CG463" i="44"/>
  <c r="CI463" i="44"/>
  <c r="CJ463" i="44"/>
  <c r="CL463" i="44"/>
  <c r="CM463" i="44"/>
  <c r="BQ464" i="44"/>
  <c r="BR464" i="44"/>
  <c r="BT464" i="44"/>
  <c r="BU464" i="44"/>
  <c r="BW464" i="44"/>
  <c r="BX464" i="44"/>
  <c r="BZ464" i="44"/>
  <c r="CA464" i="44"/>
  <c r="CF464" i="44"/>
  <c r="CG464" i="44"/>
  <c r="CI464" i="44"/>
  <c r="CJ464" i="44"/>
  <c r="CL464" i="44"/>
  <c r="CM464" i="44"/>
  <c r="BQ465" i="44"/>
  <c r="BR465" i="44"/>
  <c r="BT465" i="44"/>
  <c r="BU465" i="44"/>
  <c r="BW465" i="44"/>
  <c r="BX465" i="44"/>
  <c r="BZ465" i="44"/>
  <c r="CA465" i="44"/>
  <c r="CF465" i="44"/>
  <c r="CG465" i="44"/>
  <c r="CI465" i="44"/>
  <c r="CJ465" i="44"/>
  <c r="CL465" i="44"/>
  <c r="CM465" i="44"/>
  <c r="BQ466" i="44"/>
  <c r="BR466" i="44"/>
  <c r="BT466" i="44"/>
  <c r="BU466" i="44"/>
  <c r="BW466" i="44"/>
  <c r="BX466" i="44"/>
  <c r="BZ466" i="44"/>
  <c r="CA466" i="44"/>
  <c r="CF466" i="44"/>
  <c r="CG466" i="44"/>
  <c r="CI466" i="44"/>
  <c r="CJ466" i="44"/>
  <c r="CL466" i="44"/>
  <c r="CM466" i="44"/>
  <c r="BQ467" i="44"/>
  <c r="BR467" i="44"/>
  <c r="BT467" i="44"/>
  <c r="BU467" i="44"/>
  <c r="BW467" i="44"/>
  <c r="BX467" i="44"/>
  <c r="BZ467" i="44"/>
  <c r="CA467" i="44"/>
  <c r="CF467" i="44"/>
  <c r="CG467" i="44"/>
  <c r="CI467" i="44"/>
  <c r="CJ467" i="44"/>
  <c r="CL467" i="44"/>
  <c r="CM467" i="44"/>
  <c r="BQ468" i="44"/>
  <c r="BR468" i="44"/>
  <c r="BT468" i="44"/>
  <c r="BU468" i="44"/>
  <c r="BW468" i="44"/>
  <c r="BX468" i="44"/>
  <c r="BZ468" i="44"/>
  <c r="CA468" i="44"/>
  <c r="CF468" i="44"/>
  <c r="CG468" i="44"/>
  <c r="CI468" i="44"/>
  <c r="CJ468" i="44"/>
  <c r="CL468" i="44"/>
  <c r="CM468" i="44"/>
  <c r="BQ469" i="44"/>
  <c r="BR469" i="44"/>
  <c r="BT469" i="44"/>
  <c r="BU469" i="44"/>
  <c r="BW469" i="44"/>
  <c r="BX469" i="44"/>
  <c r="BZ469" i="44"/>
  <c r="CA469" i="44"/>
  <c r="CF469" i="44"/>
  <c r="CG469" i="44"/>
  <c r="CI469" i="44"/>
  <c r="CJ469" i="44"/>
  <c r="CL469" i="44"/>
  <c r="CM469" i="44"/>
  <c r="BQ470" i="44"/>
  <c r="BR470" i="44"/>
  <c r="BT470" i="44"/>
  <c r="BU470" i="44"/>
  <c r="BW470" i="44"/>
  <c r="BX470" i="44"/>
  <c r="BZ470" i="44"/>
  <c r="CA470" i="44"/>
  <c r="CF470" i="44"/>
  <c r="CG470" i="44"/>
  <c r="CI470" i="44"/>
  <c r="CJ470" i="44"/>
  <c r="CL470" i="44"/>
  <c r="CM470" i="44"/>
  <c r="BQ471" i="44"/>
  <c r="BR471" i="44"/>
  <c r="BT471" i="44"/>
  <c r="BU471" i="44"/>
  <c r="BW471" i="44"/>
  <c r="BX471" i="44"/>
  <c r="BZ471" i="44"/>
  <c r="CA471" i="44"/>
  <c r="CF471" i="44"/>
  <c r="CG471" i="44"/>
  <c r="CI471" i="44"/>
  <c r="CJ471" i="44"/>
  <c r="CL471" i="44"/>
  <c r="CM471" i="44"/>
  <c r="BQ472" i="44"/>
  <c r="BR472" i="44"/>
  <c r="BT472" i="44"/>
  <c r="BU472" i="44"/>
  <c r="BW472" i="44"/>
  <c r="BX472" i="44"/>
  <c r="BZ472" i="44"/>
  <c r="CA472" i="44"/>
  <c r="CF472" i="44"/>
  <c r="CG472" i="44"/>
  <c r="CI472" i="44"/>
  <c r="CJ472" i="44"/>
  <c r="CL472" i="44"/>
  <c r="CM472" i="44"/>
  <c r="BQ473" i="44"/>
  <c r="BR473" i="44"/>
  <c r="BT473" i="44"/>
  <c r="BU473" i="44"/>
  <c r="BW473" i="44"/>
  <c r="BX473" i="44"/>
  <c r="BZ473" i="44"/>
  <c r="CA473" i="44"/>
  <c r="CF473" i="44"/>
  <c r="CG473" i="44"/>
  <c r="CI473" i="44"/>
  <c r="CJ473" i="44"/>
  <c r="CL473" i="44"/>
  <c r="CM473" i="44"/>
  <c r="BQ474" i="44"/>
  <c r="BR474" i="44"/>
  <c r="BT474" i="44"/>
  <c r="BU474" i="44"/>
  <c r="BW474" i="44"/>
  <c r="BX474" i="44"/>
  <c r="BZ474" i="44"/>
  <c r="CA474" i="44"/>
  <c r="CF474" i="44"/>
  <c r="CG474" i="44"/>
  <c r="CI474" i="44"/>
  <c r="CJ474" i="44"/>
  <c r="CL474" i="44"/>
  <c r="CM474" i="44"/>
  <c r="BQ475" i="44"/>
  <c r="BR475" i="44"/>
  <c r="BT475" i="44"/>
  <c r="BU475" i="44"/>
  <c r="BW475" i="44"/>
  <c r="BX475" i="44"/>
  <c r="BZ475" i="44"/>
  <c r="CA475" i="44"/>
  <c r="CF475" i="44"/>
  <c r="CG475" i="44"/>
  <c r="CI475" i="44"/>
  <c r="CJ475" i="44"/>
  <c r="CL475" i="44"/>
  <c r="CM475" i="44"/>
  <c r="BQ476" i="44"/>
  <c r="BR476" i="44"/>
  <c r="BT476" i="44"/>
  <c r="BU476" i="44"/>
  <c r="BW476" i="44"/>
  <c r="BX476" i="44"/>
  <c r="BZ476" i="44"/>
  <c r="CA476" i="44"/>
  <c r="CF476" i="44"/>
  <c r="CG476" i="44"/>
  <c r="CI476" i="44"/>
  <c r="CJ476" i="44"/>
  <c r="CL476" i="44"/>
  <c r="CM476" i="44"/>
  <c r="BQ477" i="44"/>
  <c r="BR477" i="44"/>
  <c r="BT477" i="44"/>
  <c r="BU477" i="44"/>
  <c r="BW477" i="44"/>
  <c r="BX477" i="44"/>
  <c r="BZ477" i="44"/>
  <c r="CA477" i="44"/>
  <c r="CF477" i="44"/>
  <c r="CG477" i="44"/>
  <c r="CI477" i="44"/>
  <c r="CJ477" i="44"/>
  <c r="CL477" i="44"/>
  <c r="CM477" i="44"/>
  <c r="BQ478" i="44"/>
  <c r="BR478" i="44"/>
  <c r="BT478" i="44"/>
  <c r="BU478" i="44"/>
  <c r="BW478" i="44"/>
  <c r="BX478" i="44"/>
  <c r="BZ478" i="44"/>
  <c r="CA478" i="44"/>
  <c r="CF478" i="44"/>
  <c r="CG478" i="44"/>
  <c r="CI478" i="44"/>
  <c r="CJ478" i="44"/>
  <c r="CL478" i="44"/>
  <c r="CM478" i="44"/>
  <c r="BQ479" i="44"/>
  <c r="BR479" i="44"/>
  <c r="BT479" i="44"/>
  <c r="BU479" i="44"/>
  <c r="BW479" i="44"/>
  <c r="BX479" i="44"/>
  <c r="BZ479" i="44"/>
  <c r="CA479" i="44"/>
  <c r="CF479" i="44"/>
  <c r="CG479" i="44"/>
  <c r="CI479" i="44"/>
  <c r="CJ479" i="44"/>
  <c r="CL479" i="44"/>
  <c r="CM479" i="44"/>
  <c r="BQ480" i="44"/>
  <c r="BR480" i="44"/>
  <c r="BT480" i="44"/>
  <c r="BU480" i="44"/>
  <c r="BW480" i="44"/>
  <c r="BX480" i="44"/>
  <c r="BZ480" i="44"/>
  <c r="CA480" i="44"/>
  <c r="CF480" i="44"/>
  <c r="CG480" i="44"/>
  <c r="CI480" i="44"/>
  <c r="CJ480" i="44"/>
  <c r="CL480" i="44"/>
  <c r="CM480" i="44"/>
  <c r="BQ481" i="44"/>
  <c r="BR481" i="44"/>
  <c r="BT481" i="44"/>
  <c r="BU481" i="44"/>
  <c r="BW481" i="44"/>
  <c r="BX481" i="44"/>
  <c r="BZ481" i="44"/>
  <c r="CA481" i="44"/>
  <c r="CF481" i="44"/>
  <c r="CG481" i="44"/>
  <c r="CI481" i="44"/>
  <c r="CJ481" i="44"/>
  <c r="CL481" i="44"/>
  <c r="CM481" i="44"/>
  <c r="BQ482" i="44"/>
  <c r="BR482" i="44"/>
  <c r="BT482" i="44"/>
  <c r="BU482" i="44"/>
  <c r="BW482" i="44"/>
  <c r="BX482" i="44"/>
  <c r="BZ482" i="44"/>
  <c r="CA482" i="44"/>
  <c r="CF482" i="44"/>
  <c r="CG482" i="44"/>
  <c r="CI482" i="44"/>
  <c r="CJ482" i="44"/>
  <c r="CL482" i="44"/>
  <c r="CM482" i="44"/>
  <c r="BQ483" i="44"/>
  <c r="BR483" i="44"/>
  <c r="BT483" i="44"/>
  <c r="BU483" i="44"/>
  <c r="BW483" i="44"/>
  <c r="BX483" i="44"/>
  <c r="BZ483" i="44"/>
  <c r="CA483" i="44"/>
  <c r="CF483" i="44"/>
  <c r="CG483" i="44"/>
  <c r="CI483" i="44"/>
  <c r="CJ483" i="44"/>
  <c r="CL483" i="44"/>
  <c r="CM483" i="44"/>
  <c r="BQ484" i="44"/>
  <c r="BR484" i="44"/>
  <c r="BT484" i="44"/>
  <c r="BU484" i="44"/>
  <c r="BW484" i="44"/>
  <c r="BX484" i="44"/>
  <c r="BZ484" i="44"/>
  <c r="CA484" i="44"/>
  <c r="CF484" i="44"/>
  <c r="CG484" i="44"/>
  <c r="CI484" i="44"/>
  <c r="CJ484" i="44"/>
  <c r="CL484" i="44"/>
  <c r="CM484" i="44"/>
  <c r="BQ485" i="44"/>
  <c r="BR485" i="44"/>
  <c r="BT485" i="44"/>
  <c r="BU485" i="44"/>
  <c r="BW485" i="44"/>
  <c r="BX485" i="44"/>
  <c r="BZ485" i="44"/>
  <c r="CA485" i="44"/>
  <c r="CF485" i="44"/>
  <c r="CG485" i="44"/>
  <c r="CI485" i="44"/>
  <c r="CJ485" i="44"/>
  <c r="CL485" i="44"/>
  <c r="CM485" i="44"/>
  <c r="BQ486" i="44"/>
  <c r="BR486" i="44"/>
  <c r="BT486" i="44"/>
  <c r="BU486" i="44"/>
  <c r="BW486" i="44"/>
  <c r="BX486" i="44"/>
  <c r="BZ486" i="44"/>
  <c r="CA486" i="44"/>
  <c r="CF486" i="44"/>
  <c r="CG486" i="44"/>
  <c r="CI486" i="44"/>
  <c r="CJ486" i="44"/>
  <c r="CL486" i="44"/>
  <c r="CM486" i="44"/>
  <c r="BQ487" i="44"/>
  <c r="BR487" i="44"/>
  <c r="BT487" i="44"/>
  <c r="BU487" i="44"/>
  <c r="BW487" i="44"/>
  <c r="BX487" i="44"/>
  <c r="BZ487" i="44"/>
  <c r="CA487" i="44"/>
  <c r="CF487" i="44"/>
  <c r="CG487" i="44"/>
  <c r="CI487" i="44"/>
  <c r="CJ487" i="44"/>
  <c r="CK487" i="44" s="1"/>
  <c r="DJ487" i="44" s="1"/>
  <c r="CL487" i="44"/>
  <c r="CM487" i="44"/>
  <c r="BQ488" i="44"/>
  <c r="BR488" i="44"/>
  <c r="BT488" i="44"/>
  <c r="BU488" i="44"/>
  <c r="BW488" i="44"/>
  <c r="BX488" i="44"/>
  <c r="BZ488" i="44"/>
  <c r="CA488" i="44"/>
  <c r="CF488" i="44"/>
  <c r="CG488" i="44"/>
  <c r="CI488" i="44"/>
  <c r="CJ488" i="44"/>
  <c r="CL488" i="44"/>
  <c r="CM488" i="44"/>
  <c r="BQ489" i="44"/>
  <c r="BR489" i="44"/>
  <c r="BT489" i="44"/>
  <c r="BU489" i="44"/>
  <c r="BW489" i="44"/>
  <c r="BX489" i="44"/>
  <c r="BZ489" i="44"/>
  <c r="CA489" i="44"/>
  <c r="CF489" i="44"/>
  <c r="CG489" i="44"/>
  <c r="CI489" i="44"/>
  <c r="CJ489" i="44"/>
  <c r="CL489" i="44"/>
  <c r="CM489" i="44"/>
  <c r="BQ490" i="44"/>
  <c r="BR490" i="44"/>
  <c r="BT490" i="44"/>
  <c r="BU490" i="44"/>
  <c r="BW490" i="44"/>
  <c r="BX490" i="44"/>
  <c r="BY490" i="44" s="1"/>
  <c r="DF490" i="44" s="1"/>
  <c r="BZ490" i="44"/>
  <c r="CA490" i="44"/>
  <c r="CF490" i="44"/>
  <c r="CG490" i="44"/>
  <c r="CI490" i="44"/>
  <c r="CJ490" i="44"/>
  <c r="CL490" i="44"/>
  <c r="CM490" i="44"/>
  <c r="BQ491" i="44"/>
  <c r="BR491" i="44"/>
  <c r="BT491" i="44"/>
  <c r="BU491" i="44"/>
  <c r="BW491" i="44"/>
  <c r="BX491" i="44"/>
  <c r="BZ491" i="44"/>
  <c r="CA491" i="44"/>
  <c r="CB491" i="44" s="1"/>
  <c r="DG491" i="44" s="1"/>
  <c r="CF491" i="44"/>
  <c r="CG491" i="44"/>
  <c r="CI491" i="44"/>
  <c r="CJ491" i="44"/>
  <c r="CL491" i="44"/>
  <c r="CM491" i="44"/>
  <c r="BQ492" i="44"/>
  <c r="BR492" i="44"/>
  <c r="BT492" i="44"/>
  <c r="BU492" i="44"/>
  <c r="BW492" i="44"/>
  <c r="BX492" i="44"/>
  <c r="BZ492" i="44"/>
  <c r="CA492" i="44"/>
  <c r="CF492" i="44"/>
  <c r="CG492" i="44"/>
  <c r="CI492" i="44"/>
  <c r="CJ492" i="44"/>
  <c r="CL492" i="44"/>
  <c r="CM492" i="44"/>
  <c r="BQ493" i="44"/>
  <c r="BR493" i="44"/>
  <c r="BT493" i="44"/>
  <c r="BU493" i="44"/>
  <c r="BW493" i="44"/>
  <c r="BX493" i="44"/>
  <c r="BZ493" i="44"/>
  <c r="CA493" i="44"/>
  <c r="CF493" i="44"/>
  <c r="CG493" i="44"/>
  <c r="CI493" i="44"/>
  <c r="CJ493" i="44"/>
  <c r="CL493" i="44"/>
  <c r="CM493" i="44"/>
  <c r="BQ494" i="44"/>
  <c r="BR494" i="44"/>
  <c r="BT494" i="44"/>
  <c r="BU494" i="44"/>
  <c r="BW494" i="44"/>
  <c r="BX494" i="44"/>
  <c r="BZ494" i="44"/>
  <c r="CA494" i="44"/>
  <c r="CF494" i="44"/>
  <c r="CG494" i="44"/>
  <c r="CI494" i="44"/>
  <c r="CJ494" i="44"/>
  <c r="CL494" i="44"/>
  <c r="CM494" i="44"/>
  <c r="BQ495" i="44"/>
  <c r="BR495" i="44"/>
  <c r="BT495" i="44"/>
  <c r="BU495" i="44"/>
  <c r="BW495" i="44"/>
  <c r="BX495" i="44"/>
  <c r="BY495" i="44" s="1"/>
  <c r="DF495" i="44" s="1"/>
  <c r="BZ495" i="44"/>
  <c r="CA495" i="44"/>
  <c r="CF495" i="44"/>
  <c r="CG495" i="44"/>
  <c r="CI495" i="44"/>
  <c r="CJ495" i="44"/>
  <c r="CL495" i="44"/>
  <c r="CM495" i="44"/>
  <c r="BQ496" i="44"/>
  <c r="BR496" i="44"/>
  <c r="BT496" i="44"/>
  <c r="BU496" i="44"/>
  <c r="BW496" i="44"/>
  <c r="BX496" i="44"/>
  <c r="BZ496" i="44"/>
  <c r="CA496" i="44"/>
  <c r="CF496" i="44"/>
  <c r="CG496" i="44"/>
  <c r="CI496" i="44"/>
  <c r="CJ496" i="44"/>
  <c r="CL496" i="44"/>
  <c r="CM496" i="44"/>
  <c r="BQ497" i="44"/>
  <c r="BR497" i="44"/>
  <c r="BT497" i="44"/>
  <c r="BU497" i="44"/>
  <c r="BW497" i="44"/>
  <c r="BX497" i="44"/>
  <c r="BZ497" i="44"/>
  <c r="CA497" i="44"/>
  <c r="CF497" i="44"/>
  <c r="CH497" i="44" s="1"/>
  <c r="DI497" i="44" s="1"/>
  <c r="CG497" i="44"/>
  <c r="CI497" i="44"/>
  <c r="CK497" i="44" s="1"/>
  <c r="DJ497" i="44" s="1"/>
  <c r="CJ497" i="44"/>
  <c r="CL497" i="44"/>
  <c r="CM497" i="44"/>
  <c r="BQ498" i="44"/>
  <c r="BR498" i="44"/>
  <c r="BT498" i="44"/>
  <c r="BU498" i="44"/>
  <c r="BW498" i="44"/>
  <c r="BX498" i="44"/>
  <c r="BZ498" i="44"/>
  <c r="CA498" i="44"/>
  <c r="CF498" i="44"/>
  <c r="CG498" i="44"/>
  <c r="CI498" i="44"/>
  <c r="CJ498" i="44"/>
  <c r="CL498" i="44"/>
  <c r="CM498" i="44"/>
  <c r="BQ499" i="44"/>
  <c r="BR499" i="44"/>
  <c r="BT499" i="44"/>
  <c r="BU499" i="44"/>
  <c r="BW499" i="44"/>
  <c r="BX499" i="44"/>
  <c r="BZ499" i="44"/>
  <c r="CA499" i="44"/>
  <c r="CF499" i="44"/>
  <c r="CG499" i="44"/>
  <c r="CI499" i="44"/>
  <c r="CJ499" i="44"/>
  <c r="CL499" i="44"/>
  <c r="CM499" i="44"/>
  <c r="BQ500" i="44"/>
  <c r="BR500" i="44"/>
  <c r="BT500" i="44"/>
  <c r="BU500" i="44"/>
  <c r="BW500" i="44"/>
  <c r="BX500" i="44"/>
  <c r="BZ500" i="44"/>
  <c r="CA500" i="44"/>
  <c r="CF500" i="44"/>
  <c r="CG500" i="44"/>
  <c r="CI500" i="44"/>
  <c r="CJ500" i="44"/>
  <c r="CL500" i="44"/>
  <c r="CM500" i="44"/>
  <c r="BQ501" i="44"/>
  <c r="BR501" i="44"/>
  <c r="BT501" i="44"/>
  <c r="BU501" i="44"/>
  <c r="BW501" i="44"/>
  <c r="BX501" i="44"/>
  <c r="BZ501" i="44"/>
  <c r="CA501" i="44"/>
  <c r="CF501" i="44"/>
  <c r="CG501" i="44"/>
  <c r="CI501" i="44"/>
  <c r="CJ501" i="44"/>
  <c r="CL501" i="44"/>
  <c r="CN501" i="44" s="1"/>
  <c r="DK501" i="44" s="1"/>
  <c r="CM501" i="44"/>
  <c r="BQ502" i="44"/>
  <c r="BR502" i="44"/>
  <c r="BT502" i="44"/>
  <c r="BU502" i="44"/>
  <c r="BW502" i="44"/>
  <c r="BX502" i="44"/>
  <c r="BZ502" i="44"/>
  <c r="CA502" i="44"/>
  <c r="CF502" i="44"/>
  <c r="CG502" i="44"/>
  <c r="CI502" i="44"/>
  <c r="CJ502" i="44"/>
  <c r="CL502" i="44"/>
  <c r="CM502" i="44"/>
  <c r="BQ503" i="44"/>
  <c r="BR503" i="44"/>
  <c r="BT503" i="44"/>
  <c r="BU503" i="44"/>
  <c r="BW503" i="44"/>
  <c r="BX503" i="44"/>
  <c r="BZ503" i="44"/>
  <c r="CA503" i="44"/>
  <c r="CF503" i="44"/>
  <c r="CG503" i="44"/>
  <c r="CI503" i="44"/>
  <c r="CK503" i="44" s="1"/>
  <c r="DJ503" i="44" s="1"/>
  <c r="CJ503" i="44"/>
  <c r="CL503" i="44"/>
  <c r="CM503" i="44"/>
  <c r="BQ8" i="44"/>
  <c r="BR8" i="44"/>
  <c r="BT8" i="44"/>
  <c r="BU8" i="44"/>
  <c r="BW8" i="44"/>
  <c r="BX8" i="44"/>
  <c r="BZ8" i="44"/>
  <c r="CA8" i="44"/>
  <c r="CF8" i="44"/>
  <c r="CG8" i="44"/>
  <c r="CI8" i="44"/>
  <c r="CJ8" i="44"/>
  <c r="CL8" i="44"/>
  <c r="CM8" i="44"/>
  <c r="BQ9" i="44"/>
  <c r="BR9" i="44"/>
  <c r="BT9" i="44"/>
  <c r="BU9" i="44"/>
  <c r="BW9" i="44"/>
  <c r="BX9" i="44"/>
  <c r="BZ9" i="44"/>
  <c r="CA9" i="44"/>
  <c r="CF9" i="44"/>
  <c r="CG9" i="44"/>
  <c r="CI9" i="44"/>
  <c r="CJ9" i="44"/>
  <c r="CL9" i="44"/>
  <c r="CM9" i="44"/>
  <c r="BQ10" i="44"/>
  <c r="BR10" i="44"/>
  <c r="BT10" i="44"/>
  <c r="BU10" i="44"/>
  <c r="BW10" i="44"/>
  <c r="BX10" i="44"/>
  <c r="BZ10" i="44"/>
  <c r="CA10" i="44"/>
  <c r="CF10" i="44"/>
  <c r="CG10" i="44"/>
  <c r="CI10" i="44"/>
  <c r="CJ10" i="44"/>
  <c r="CL10" i="44"/>
  <c r="CM10" i="44"/>
  <c r="BQ11" i="44"/>
  <c r="BR11" i="44"/>
  <c r="BT11" i="44"/>
  <c r="BU11" i="44"/>
  <c r="BW11" i="44"/>
  <c r="BX11" i="44"/>
  <c r="BZ11" i="44"/>
  <c r="CA11" i="44"/>
  <c r="CF11" i="44"/>
  <c r="CG11" i="44"/>
  <c r="CI11" i="44"/>
  <c r="CJ11" i="44"/>
  <c r="CL11" i="44"/>
  <c r="CM11" i="44"/>
  <c r="BQ12" i="44"/>
  <c r="BR12" i="44"/>
  <c r="BT12" i="44"/>
  <c r="BU12" i="44"/>
  <c r="BW12" i="44"/>
  <c r="BX12" i="44"/>
  <c r="BZ12" i="44"/>
  <c r="CA12" i="44"/>
  <c r="CF12" i="44"/>
  <c r="CG12" i="44"/>
  <c r="CI12" i="44"/>
  <c r="CJ12" i="44"/>
  <c r="CL12" i="44"/>
  <c r="CM12" i="44"/>
  <c r="BQ13" i="44"/>
  <c r="BR13" i="44"/>
  <c r="BT13" i="44"/>
  <c r="BU13" i="44"/>
  <c r="BW13" i="44"/>
  <c r="BX13" i="44"/>
  <c r="BZ13" i="44"/>
  <c r="CA13" i="44"/>
  <c r="CF13" i="44"/>
  <c r="CG13" i="44"/>
  <c r="CI13" i="44"/>
  <c r="CJ13" i="44"/>
  <c r="CL13" i="44"/>
  <c r="CM13" i="44"/>
  <c r="BQ14" i="44"/>
  <c r="BR14" i="44"/>
  <c r="BT14" i="44"/>
  <c r="BU14" i="44"/>
  <c r="BW14" i="44"/>
  <c r="BX14" i="44"/>
  <c r="BZ14" i="44"/>
  <c r="CA14" i="44"/>
  <c r="CF14" i="44"/>
  <c r="CG14" i="44"/>
  <c r="CI14" i="44"/>
  <c r="CJ14" i="44"/>
  <c r="CL14" i="44"/>
  <c r="CM14" i="44"/>
  <c r="BQ15" i="44"/>
  <c r="BR15" i="44"/>
  <c r="BT15" i="44"/>
  <c r="BU15" i="44"/>
  <c r="BW15" i="44"/>
  <c r="BX15" i="44"/>
  <c r="BZ15" i="44"/>
  <c r="CA15" i="44"/>
  <c r="CF15" i="44"/>
  <c r="CG15" i="44"/>
  <c r="CI15" i="44"/>
  <c r="CJ15" i="44"/>
  <c r="CL15" i="44"/>
  <c r="CM15" i="44"/>
  <c r="BQ16" i="44"/>
  <c r="BR16" i="44"/>
  <c r="BT16" i="44"/>
  <c r="BU16" i="44"/>
  <c r="BW16" i="44"/>
  <c r="BX16" i="44"/>
  <c r="BZ16" i="44"/>
  <c r="CA16" i="44"/>
  <c r="CF16" i="44"/>
  <c r="CG16" i="44"/>
  <c r="CI16" i="44"/>
  <c r="CJ16" i="44"/>
  <c r="CL16" i="44"/>
  <c r="CM16" i="44"/>
  <c r="BQ17" i="44"/>
  <c r="BR17" i="44"/>
  <c r="BT17" i="44"/>
  <c r="BU17" i="44"/>
  <c r="BW17" i="44"/>
  <c r="BX17" i="44"/>
  <c r="BZ17" i="44"/>
  <c r="CA17" i="44"/>
  <c r="CF17" i="44"/>
  <c r="CG17" i="44"/>
  <c r="CI17" i="44"/>
  <c r="CJ17" i="44"/>
  <c r="CL17" i="44"/>
  <c r="CM17" i="44"/>
  <c r="BQ18" i="44"/>
  <c r="BR18" i="44"/>
  <c r="BT18" i="44"/>
  <c r="BU18" i="44"/>
  <c r="BW18" i="44"/>
  <c r="BX18" i="44"/>
  <c r="BZ18" i="44"/>
  <c r="CA18" i="44"/>
  <c r="CF18" i="44"/>
  <c r="CG18" i="44"/>
  <c r="CI18" i="44"/>
  <c r="CJ18" i="44"/>
  <c r="CL18" i="44"/>
  <c r="CM18" i="44"/>
  <c r="BQ19" i="44"/>
  <c r="BR19" i="44"/>
  <c r="BT19" i="44"/>
  <c r="BU19" i="44"/>
  <c r="BW19" i="44"/>
  <c r="BX19" i="44"/>
  <c r="BZ19" i="44"/>
  <c r="CA19" i="44"/>
  <c r="CF19" i="44"/>
  <c r="CG19" i="44"/>
  <c r="CI19" i="44"/>
  <c r="CJ19" i="44"/>
  <c r="CL19" i="44"/>
  <c r="CM19" i="44"/>
  <c r="BQ20" i="44"/>
  <c r="BR20" i="44"/>
  <c r="BT20" i="44"/>
  <c r="BU20" i="44"/>
  <c r="BW20" i="44"/>
  <c r="BX20" i="44"/>
  <c r="BZ20" i="44"/>
  <c r="CA20" i="44"/>
  <c r="CF20" i="44"/>
  <c r="CG20" i="44"/>
  <c r="CI20" i="44"/>
  <c r="CJ20" i="44"/>
  <c r="CL20" i="44"/>
  <c r="CM20" i="44"/>
  <c r="BQ21" i="44"/>
  <c r="BR21" i="44"/>
  <c r="BT21" i="44"/>
  <c r="BU21" i="44"/>
  <c r="BW21" i="44"/>
  <c r="BX21" i="44"/>
  <c r="BZ21" i="44"/>
  <c r="CA21" i="44"/>
  <c r="CF21" i="44"/>
  <c r="CG21" i="44"/>
  <c r="CI21" i="44"/>
  <c r="CJ21" i="44"/>
  <c r="CL21" i="44"/>
  <c r="CM21" i="44"/>
  <c r="BQ22" i="44"/>
  <c r="BR22" i="44"/>
  <c r="BT22" i="44"/>
  <c r="BU22" i="44"/>
  <c r="BW22" i="44"/>
  <c r="BX22" i="44"/>
  <c r="BZ22" i="44"/>
  <c r="CA22" i="44"/>
  <c r="CF22" i="44"/>
  <c r="CG22" i="44"/>
  <c r="CI22" i="44"/>
  <c r="CJ22" i="44"/>
  <c r="CL22" i="44"/>
  <c r="CM22" i="44"/>
  <c r="BQ23" i="44"/>
  <c r="BR23" i="44"/>
  <c r="BT23" i="44"/>
  <c r="BU23" i="44"/>
  <c r="BW23" i="44"/>
  <c r="BX23" i="44"/>
  <c r="BZ23" i="44"/>
  <c r="CA23" i="44"/>
  <c r="CF23" i="44"/>
  <c r="CG23" i="44"/>
  <c r="CI23" i="44"/>
  <c r="CJ23" i="44"/>
  <c r="CL23" i="44"/>
  <c r="CM23" i="44"/>
  <c r="BQ24" i="44"/>
  <c r="BR24" i="44"/>
  <c r="BT24" i="44"/>
  <c r="BU24" i="44"/>
  <c r="BW24" i="44"/>
  <c r="BX24" i="44"/>
  <c r="BZ24" i="44"/>
  <c r="CA24" i="44"/>
  <c r="CF24" i="44"/>
  <c r="CG24" i="44"/>
  <c r="CI24" i="44"/>
  <c r="CJ24" i="44"/>
  <c r="CL24" i="44"/>
  <c r="CM24" i="44"/>
  <c r="BQ25" i="44"/>
  <c r="BR25" i="44"/>
  <c r="BT25" i="44"/>
  <c r="BU25" i="44"/>
  <c r="BW25" i="44"/>
  <c r="BX25" i="44"/>
  <c r="BZ25" i="44"/>
  <c r="CA25" i="44"/>
  <c r="CF25" i="44"/>
  <c r="CG25" i="44"/>
  <c r="CI25" i="44"/>
  <c r="CJ25" i="44"/>
  <c r="CL25" i="44"/>
  <c r="CM25" i="44"/>
  <c r="BQ26" i="44"/>
  <c r="BR26" i="44"/>
  <c r="BT26" i="44"/>
  <c r="BU26" i="44"/>
  <c r="BW26" i="44"/>
  <c r="BX26" i="44"/>
  <c r="BZ26" i="44"/>
  <c r="CA26" i="44"/>
  <c r="CF26" i="44"/>
  <c r="CG26" i="44"/>
  <c r="CI26" i="44"/>
  <c r="CJ26" i="44"/>
  <c r="CL26" i="44"/>
  <c r="CM26" i="44"/>
  <c r="BQ27" i="44"/>
  <c r="BR27" i="44"/>
  <c r="BT27" i="44"/>
  <c r="BU27" i="44"/>
  <c r="BW27" i="44"/>
  <c r="BX27" i="44"/>
  <c r="BZ27" i="44"/>
  <c r="CA27" i="44"/>
  <c r="CF27" i="44"/>
  <c r="CG27" i="44"/>
  <c r="CI27" i="44"/>
  <c r="CJ27" i="44"/>
  <c r="CL27" i="44"/>
  <c r="CM27" i="44"/>
  <c r="BQ28" i="44"/>
  <c r="BR28" i="44"/>
  <c r="BT28" i="44"/>
  <c r="BU28" i="44"/>
  <c r="BW28" i="44"/>
  <c r="BX28" i="44"/>
  <c r="BZ28" i="44"/>
  <c r="CA28" i="44"/>
  <c r="CF28" i="44"/>
  <c r="CG28" i="44"/>
  <c r="CI28" i="44"/>
  <c r="CJ28" i="44"/>
  <c r="CL28" i="44"/>
  <c r="CM28" i="44"/>
  <c r="BQ29" i="44"/>
  <c r="BR29" i="44"/>
  <c r="BT29" i="44"/>
  <c r="BU29" i="44"/>
  <c r="BW29" i="44"/>
  <c r="BX29" i="44"/>
  <c r="BZ29" i="44"/>
  <c r="CA29" i="44"/>
  <c r="CF29" i="44"/>
  <c r="CG29" i="44"/>
  <c r="CI29" i="44"/>
  <c r="CJ29" i="44"/>
  <c r="CL29" i="44"/>
  <c r="CM29" i="44"/>
  <c r="BQ30" i="44"/>
  <c r="BR30" i="44"/>
  <c r="BT30" i="44"/>
  <c r="BU30" i="44"/>
  <c r="BW30" i="44"/>
  <c r="BX30" i="44"/>
  <c r="BZ30" i="44"/>
  <c r="CA30" i="44"/>
  <c r="CF30" i="44"/>
  <c r="CG30" i="44"/>
  <c r="CI30" i="44"/>
  <c r="CJ30" i="44"/>
  <c r="CL30" i="44"/>
  <c r="CM30" i="44"/>
  <c r="BQ31" i="44"/>
  <c r="BR31" i="44"/>
  <c r="BT31" i="44"/>
  <c r="BU31" i="44"/>
  <c r="BW31" i="44"/>
  <c r="BX31" i="44"/>
  <c r="BZ31" i="44"/>
  <c r="CA31" i="44"/>
  <c r="CF31" i="44"/>
  <c r="CG31" i="44"/>
  <c r="CI31" i="44"/>
  <c r="CJ31" i="44"/>
  <c r="CL31" i="44"/>
  <c r="CM31" i="44"/>
  <c r="BQ32" i="44"/>
  <c r="BR32" i="44"/>
  <c r="BT32" i="44"/>
  <c r="BU32" i="44"/>
  <c r="BW32" i="44"/>
  <c r="BX32" i="44"/>
  <c r="BZ32" i="44"/>
  <c r="CA32" i="44"/>
  <c r="CF32" i="44"/>
  <c r="CG32" i="44"/>
  <c r="CI32" i="44"/>
  <c r="CJ32" i="44"/>
  <c r="CL32" i="44"/>
  <c r="CM32" i="44"/>
  <c r="BQ33" i="44"/>
  <c r="BR33" i="44"/>
  <c r="BT33" i="44"/>
  <c r="BU33" i="44"/>
  <c r="BW33" i="44"/>
  <c r="BX33" i="44"/>
  <c r="BZ33" i="44"/>
  <c r="CA33" i="44"/>
  <c r="CF33" i="44"/>
  <c r="CG33" i="44"/>
  <c r="CI33" i="44"/>
  <c r="CJ33" i="44"/>
  <c r="CL33" i="44"/>
  <c r="CM33" i="44"/>
  <c r="BQ34" i="44"/>
  <c r="BR34" i="44"/>
  <c r="BT34" i="44"/>
  <c r="BU34" i="44"/>
  <c r="BW34" i="44"/>
  <c r="BX34" i="44"/>
  <c r="BZ34" i="44"/>
  <c r="CA34" i="44"/>
  <c r="CF34" i="44"/>
  <c r="CG34" i="44"/>
  <c r="CI34" i="44"/>
  <c r="CJ34" i="44"/>
  <c r="CL34" i="44"/>
  <c r="CM34" i="44"/>
  <c r="BQ35" i="44"/>
  <c r="BR35" i="44"/>
  <c r="BT35" i="44"/>
  <c r="BU35" i="44"/>
  <c r="BW35" i="44"/>
  <c r="BX35" i="44"/>
  <c r="BZ35" i="44"/>
  <c r="CA35" i="44"/>
  <c r="CF35" i="44"/>
  <c r="CG35" i="44"/>
  <c r="CI35" i="44"/>
  <c r="CJ35" i="44"/>
  <c r="CL35" i="44"/>
  <c r="CM35" i="44"/>
  <c r="BQ36" i="44"/>
  <c r="BR36" i="44"/>
  <c r="BT36" i="44"/>
  <c r="BU36" i="44"/>
  <c r="BW36" i="44"/>
  <c r="BX36" i="44"/>
  <c r="BZ36" i="44"/>
  <c r="CA36" i="44"/>
  <c r="CF36" i="44"/>
  <c r="CG36" i="44"/>
  <c r="CI36" i="44"/>
  <c r="CJ36" i="44"/>
  <c r="CL36" i="44"/>
  <c r="CM36" i="44"/>
  <c r="BQ37" i="44"/>
  <c r="BR37" i="44"/>
  <c r="BT37" i="44"/>
  <c r="BU37" i="44"/>
  <c r="BW37" i="44"/>
  <c r="BX37" i="44"/>
  <c r="BZ37" i="44"/>
  <c r="CA37" i="44"/>
  <c r="CF37" i="44"/>
  <c r="CG37" i="44"/>
  <c r="CI37" i="44"/>
  <c r="CJ37" i="44"/>
  <c r="CL37" i="44"/>
  <c r="CM37" i="44"/>
  <c r="BQ38" i="44"/>
  <c r="BR38" i="44"/>
  <c r="BT38" i="44"/>
  <c r="BU38" i="44"/>
  <c r="BW38" i="44"/>
  <c r="BX38" i="44"/>
  <c r="BZ38" i="44"/>
  <c r="CA38" i="44"/>
  <c r="CF38" i="44"/>
  <c r="CG38" i="44"/>
  <c r="CI38" i="44"/>
  <c r="CJ38" i="44"/>
  <c r="CL38" i="44"/>
  <c r="CM38" i="44"/>
  <c r="BQ39" i="44"/>
  <c r="BR39" i="44"/>
  <c r="BT39" i="44"/>
  <c r="BU39" i="44"/>
  <c r="BW39" i="44"/>
  <c r="BX39" i="44"/>
  <c r="BZ39" i="44"/>
  <c r="CA39" i="44"/>
  <c r="CF39" i="44"/>
  <c r="CG39" i="44"/>
  <c r="CI39" i="44"/>
  <c r="CJ39" i="44"/>
  <c r="CL39" i="44"/>
  <c r="CM39" i="44"/>
  <c r="B4" i="44"/>
  <c r="G211" i="46"/>
  <c r="I211" i="46"/>
  <c r="M211" i="46" s="1"/>
  <c r="G212" i="46"/>
  <c r="I212" i="46"/>
  <c r="M212" i="46" s="1"/>
  <c r="G213" i="46"/>
  <c r="I213" i="46"/>
  <c r="M213" i="46" s="1"/>
  <c r="G214" i="46"/>
  <c r="I214" i="46"/>
  <c r="M214" i="46" s="1"/>
  <c r="G215" i="46"/>
  <c r="I215" i="46"/>
  <c r="M215" i="46" s="1"/>
  <c r="G216" i="46"/>
  <c r="I216" i="46"/>
  <c r="M216" i="46" s="1"/>
  <c r="G217" i="46"/>
  <c r="I217" i="46"/>
  <c r="M217" i="46" s="1"/>
  <c r="G218" i="46"/>
  <c r="I218" i="46"/>
  <c r="M218" i="46" s="1"/>
  <c r="G219" i="46"/>
  <c r="I219" i="46"/>
  <c r="M219" i="46" s="1"/>
  <c r="G220" i="46"/>
  <c r="I220" i="46"/>
  <c r="M220" i="46" s="1"/>
  <c r="G221" i="46"/>
  <c r="I221" i="46"/>
  <c r="M221" i="46" s="1"/>
  <c r="G222" i="46"/>
  <c r="I222" i="46"/>
  <c r="M222" i="46" s="1"/>
  <c r="G223" i="46"/>
  <c r="I223" i="46"/>
  <c r="M223" i="46" s="1"/>
  <c r="G224" i="46"/>
  <c r="I224" i="46"/>
  <c r="M224" i="46" s="1"/>
  <c r="G225" i="46"/>
  <c r="I225" i="46"/>
  <c r="M225" i="46" s="1"/>
  <c r="G226" i="46"/>
  <c r="I226" i="46"/>
  <c r="M226" i="46" s="1"/>
  <c r="G227" i="46"/>
  <c r="I227" i="46"/>
  <c r="M227" i="46" s="1"/>
  <c r="G228" i="46"/>
  <c r="I228" i="46"/>
  <c r="M228" i="46" s="1"/>
  <c r="G229" i="46"/>
  <c r="I229" i="46"/>
  <c r="M229" i="46" s="1"/>
  <c r="G230" i="46"/>
  <c r="I230" i="46"/>
  <c r="M230" i="46" s="1"/>
  <c r="G231" i="46"/>
  <c r="I231" i="46"/>
  <c r="M231" i="46" s="1"/>
  <c r="G232" i="46"/>
  <c r="I232" i="46"/>
  <c r="M232" i="46" s="1"/>
  <c r="G233" i="46"/>
  <c r="I233" i="46"/>
  <c r="M233" i="46" s="1"/>
  <c r="G234" i="46"/>
  <c r="I234" i="46"/>
  <c r="M234" i="46" s="1"/>
  <c r="G235" i="46"/>
  <c r="I235" i="46"/>
  <c r="M235" i="46" s="1"/>
  <c r="G236" i="46"/>
  <c r="I236" i="46"/>
  <c r="M236" i="46" s="1"/>
  <c r="G237" i="46"/>
  <c r="I237" i="46"/>
  <c r="M237" i="46" s="1"/>
  <c r="G238" i="46"/>
  <c r="I238" i="46"/>
  <c r="M238" i="46" s="1"/>
  <c r="G239" i="46"/>
  <c r="I239" i="46"/>
  <c r="M239" i="46" s="1"/>
  <c r="G240" i="46"/>
  <c r="I240" i="46"/>
  <c r="M240" i="46" s="1"/>
  <c r="G241" i="46"/>
  <c r="I241" i="46"/>
  <c r="M241" i="46" s="1"/>
  <c r="G242" i="46"/>
  <c r="I242" i="46"/>
  <c r="M242" i="46" s="1"/>
  <c r="G243" i="46"/>
  <c r="I243" i="46"/>
  <c r="M243" i="46" s="1"/>
  <c r="G244" i="46"/>
  <c r="I244" i="46"/>
  <c r="M244" i="46" s="1"/>
  <c r="G245" i="46"/>
  <c r="I245" i="46"/>
  <c r="M245" i="46" s="1"/>
  <c r="G246" i="46"/>
  <c r="I246" i="46"/>
  <c r="M246" i="46" s="1"/>
  <c r="G247" i="46"/>
  <c r="I247" i="46"/>
  <c r="M247" i="46" s="1"/>
  <c r="G248" i="46"/>
  <c r="I248" i="46"/>
  <c r="M248" i="46" s="1"/>
  <c r="G249" i="46"/>
  <c r="I249" i="46"/>
  <c r="M249" i="46" s="1"/>
  <c r="G250" i="46"/>
  <c r="I250" i="46"/>
  <c r="M250" i="46" s="1"/>
  <c r="G251" i="46"/>
  <c r="I251" i="46"/>
  <c r="M251" i="46" s="1"/>
  <c r="G252" i="46"/>
  <c r="I252" i="46"/>
  <c r="M252" i="46" s="1"/>
  <c r="G253" i="46"/>
  <c r="I253" i="46"/>
  <c r="M253" i="46" s="1"/>
  <c r="G254" i="46"/>
  <c r="I254" i="46"/>
  <c r="M254" i="46" s="1"/>
  <c r="G255" i="46"/>
  <c r="I255" i="46"/>
  <c r="M255" i="46" s="1"/>
  <c r="G256" i="46"/>
  <c r="I256" i="46"/>
  <c r="M256" i="46" s="1"/>
  <c r="G257" i="46"/>
  <c r="I257" i="46"/>
  <c r="M257" i="46" s="1"/>
  <c r="G258" i="46"/>
  <c r="I258" i="46"/>
  <c r="M258" i="46" s="1"/>
  <c r="G259" i="46"/>
  <c r="I259" i="46"/>
  <c r="M259" i="46" s="1"/>
  <c r="G260" i="46"/>
  <c r="I260" i="46"/>
  <c r="M260" i="46" s="1"/>
  <c r="G261" i="46"/>
  <c r="I261" i="46"/>
  <c r="M261" i="46" s="1"/>
  <c r="G262" i="46"/>
  <c r="I262" i="46"/>
  <c r="M262" i="46" s="1"/>
  <c r="G263" i="46"/>
  <c r="I263" i="46"/>
  <c r="M263" i="46" s="1"/>
  <c r="G264" i="46"/>
  <c r="I264" i="46"/>
  <c r="M264" i="46" s="1"/>
  <c r="G265" i="46"/>
  <c r="I265" i="46"/>
  <c r="M265" i="46" s="1"/>
  <c r="G266" i="46"/>
  <c r="I266" i="46"/>
  <c r="M266" i="46" s="1"/>
  <c r="G267" i="46"/>
  <c r="I267" i="46"/>
  <c r="M267" i="46" s="1"/>
  <c r="G268" i="46"/>
  <c r="I268" i="46"/>
  <c r="M268" i="46" s="1"/>
  <c r="G269" i="46"/>
  <c r="I269" i="46"/>
  <c r="M269" i="46" s="1"/>
  <c r="G270" i="46"/>
  <c r="I270" i="46"/>
  <c r="M270" i="46" s="1"/>
  <c r="G271" i="46"/>
  <c r="I271" i="46"/>
  <c r="M271" i="46" s="1"/>
  <c r="G272" i="46"/>
  <c r="I272" i="46"/>
  <c r="M272" i="46" s="1"/>
  <c r="G273" i="46"/>
  <c r="I273" i="46"/>
  <c r="M273" i="46" s="1"/>
  <c r="G274" i="46"/>
  <c r="I274" i="46"/>
  <c r="M274" i="46" s="1"/>
  <c r="G275" i="46"/>
  <c r="I275" i="46"/>
  <c r="M275" i="46" s="1"/>
  <c r="G276" i="46"/>
  <c r="I276" i="46"/>
  <c r="M276" i="46" s="1"/>
  <c r="G277" i="46"/>
  <c r="I277" i="46"/>
  <c r="M277" i="46" s="1"/>
  <c r="G278" i="46"/>
  <c r="I278" i="46"/>
  <c r="M278" i="46" s="1"/>
  <c r="G279" i="46"/>
  <c r="I279" i="46"/>
  <c r="M279" i="46" s="1"/>
  <c r="G280" i="46"/>
  <c r="I280" i="46"/>
  <c r="M280" i="46" s="1"/>
  <c r="G281" i="46"/>
  <c r="I281" i="46"/>
  <c r="M281" i="46" s="1"/>
  <c r="G282" i="46"/>
  <c r="I282" i="46"/>
  <c r="M282" i="46" s="1"/>
  <c r="G283" i="46"/>
  <c r="I283" i="46"/>
  <c r="M283" i="46" s="1"/>
  <c r="G284" i="46"/>
  <c r="I284" i="46"/>
  <c r="M284" i="46" s="1"/>
  <c r="G285" i="46"/>
  <c r="I285" i="46"/>
  <c r="M285" i="46" s="1"/>
  <c r="G286" i="46"/>
  <c r="I286" i="46"/>
  <c r="M286" i="46" s="1"/>
  <c r="G287" i="46"/>
  <c r="I287" i="46"/>
  <c r="M287" i="46" s="1"/>
  <c r="G288" i="46"/>
  <c r="I288" i="46"/>
  <c r="M288" i="46" s="1"/>
  <c r="G289" i="46"/>
  <c r="I289" i="46"/>
  <c r="M289" i="46" s="1"/>
  <c r="G290" i="46"/>
  <c r="I290" i="46"/>
  <c r="M290" i="46" s="1"/>
  <c r="G291" i="46"/>
  <c r="I291" i="46"/>
  <c r="M291" i="46" s="1"/>
  <c r="G292" i="46"/>
  <c r="I292" i="46"/>
  <c r="M292" i="46" s="1"/>
  <c r="G293" i="46"/>
  <c r="I293" i="46"/>
  <c r="M293" i="46" s="1"/>
  <c r="G294" i="46"/>
  <c r="I294" i="46"/>
  <c r="M294" i="46" s="1"/>
  <c r="G295" i="46"/>
  <c r="I295" i="46"/>
  <c r="M295" i="46" s="1"/>
  <c r="G296" i="46"/>
  <c r="I296" i="46"/>
  <c r="M296" i="46" s="1"/>
  <c r="G297" i="46"/>
  <c r="I297" i="46"/>
  <c r="M297" i="46" s="1"/>
  <c r="G298" i="46"/>
  <c r="I298" i="46"/>
  <c r="M298" i="46" s="1"/>
  <c r="G299" i="46"/>
  <c r="I299" i="46"/>
  <c r="M299" i="46" s="1"/>
  <c r="G300" i="46"/>
  <c r="I300" i="46"/>
  <c r="M300" i="46" s="1"/>
  <c r="G301" i="46"/>
  <c r="I301" i="46"/>
  <c r="M301" i="46" s="1"/>
  <c r="G302" i="46"/>
  <c r="I302" i="46"/>
  <c r="M302" i="46" s="1"/>
  <c r="G303" i="46"/>
  <c r="I303" i="46"/>
  <c r="M303" i="46" s="1"/>
  <c r="G304" i="46"/>
  <c r="I304" i="46"/>
  <c r="M304" i="46" s="1"/>
  <c r="G305" i="46"/>
  <c r="I305" i="46"/>
  <c r="M305" i="46" s="1"/>
  <c r="G306" i="46"/>
  <c r="I306" i="46"/>
  <c r="M306" i="46" s="1"/>
  <c r="G307" i="46"/>
  <c r="I307" i="46"/>
  <c r="M307" i="46" s="1"/>
  <c r="G308" i="46"/>
  <c r="I308" i="46"/>
  <c r="M308" i="46" s="1"/>
  <c r="G309" i="46"/>
  <c r="I309" i="46"/>
  <c r="M309" i="46" s="1"/>
  <c r="G310" i="46"/>
  <c r="I310" i="46"/>
  <c r="M310" i="46" s="1"/>
  <c r="G311" i="46"/>
  <c r="I311" i="46"/>
  <c r="M311" i="46" s="1"/>
  <c r="G312" i="46"/>
  <c r="I312" i="46"/>
  <c r="M312" i="46" s="1"/>
  <c r="G313" i="46"/>
  <c r="I313" i="46"/>
  <c r="M313" i="46" s="1"/>
  <c r="G314" i="46"/>
  <c r="I314" i="46"/>
  <c r="M314" i="46" s="1"/>
  <c r="G315" i="46"/>
  <c r="I315" i="46"/>
  <c r="M315" i="46" s="1"/>
  <c r="G316" i="46"/>
  <c r="I316" i="46"/>
  <c r="M316" i="46" s="1"/>
  <c r="G317" i="46"/>
  <c r="I317" i="46"/>
  <c r="M317" i="46" s="1"/>
  <c r="G318" i="46"/>
  <c r="I318" i="46"/>
  <c r="M318" i="46" s="1"/>
  <c r="G319" i="46"/>
  <c r="I319" i="46"/>
  <c r="M319" i="46" s="1"/>
  <c r="G320" i="46"/>
  <c r="I320" i="46"/>
  <c r="M320" i="46" s="1"/>
  <c r="G321" i="46"/>
  <c r="I321" i="46"/>
  <c r="M321" i="46" s="1"/>
  <c r="G322" i="46"/>
  <c r="I322" i="46"/>
  <c r="M322" i="46" s="1"/>
  <c r="G323" i="46"/>
  <c r="I323" i="46"/>
  <c r="M323" i="46" s="1"/>
  <c r="G324" i="46"/>
  <c r="I324" i="46"/>
  <c r="M324" i="46" s="1"/>
  <c r="G325" i="46"/>
  <c r="I325" i="46"/>
  <c r="M325" i="46" s="1"/>
  <c r="G326" i="46"/>
  <c r="I326" i="46"/>
  <c r="M326" i="46" s="1"/>
  <c r="G327" i="46"/>
  <c r="I327" i="46"/>
  <c r="M327" i="46" s="1"/>
  <c r="G328" i="46"/>
  <c r="I328" i="46"/>
  <c r="M328" i="46" s="1"/>
  <c r="G329" i="46"/>
  <c r="I329" i="46"/>
  <c r="M329" i="46" s="1"/>
  <c r="G330" i="46"/>
  <c r="I330" i="46"/>
  <c r="M330" i="46" s="1"/>
  <c r="G331" i="46"/>
  <c r="I331" i="46"/>
  <c r="M331" i="46" s="1"/>
  <c r="G332" i="46"/>
  <c r="I332" i="46"/>
  <c r="M332" i="46" s="1"/>
  <c r="G333" i="46"/>
  <c r="I333" i="46"/>
  <c r="M333" i="46" s="1"/>
  <c r="G334" i="46"/>
  <c r="I334" i="46"/>
  <c r="M334" i="46" s="1"/>
  <c r="G335" i="46"/>
  <c r="I335" i="46"/>
  <c r="M335" i="46" s="1"/>
  <c r="G336" i="46"/>
  <c r="I336" i="46"/>
  <c r="M336" i="46" s="1"/>
  <c r="G337" i="46"/>
  <c r="I337" i="46"/>
  <c r="M337" i="46" s="1"/>
  <c r="G338" i="46"/>
  <c r="I338" i="46"/>
  <c r="M338" i="46" s="1"/>
  <c r="G339" i="46"/>
  <c r="I339" i="46"/>
  <c r="M339" i="46" s="1"/>
  <c r="G340" i="46"/>
  <c r="I340" i="46"/>
  <c r="M340" i="46" s="1"/>
  <c r="G341" i="46"/>
  <c r="I341" i="46"/>
  <c r="M341" i="46" s="1"/>
  <c r="G342" i="46"/>
  <c r="I342" i="46"/>
  <c r="M342" i="46" s="1"/>
  <c r="G343" i="46"/>
  <c r="I343" i="46"/>
  <c r="M343" i="46" s="1"/>
  <c r="G344" i="46"/>
  <c r="I344" i="46"/>
  <c r="M344" i="46" s="1"/>
  <c r="G345" i="46"/>
  <c r="I345" i="46"/>
  <c r="M345" i="46" s="1"/>
  <c r="G346" i="46"/>
  <c r="I346" i="46"/>
  <c r="M346" i="46" s="1"/>
  <c r="G347" i="46"/>
  <c r="I347" i="46"/>
  <c r="M347" i="46" s="1"/>
  <c r="G348" i="46"/>
  <c r="I348" i="46"/>
  <c r="M348" i="46" s="1"/>
  <c r="G349" i="46"/>
  <c r="I349" i="46"/>
  <c r="M349" i="46" s="1"/>
  <c r="G350" i="46"/>
  <c r="I350" i="46"/>
  <c r="M350" i="46" s="1"/>
  <c r="G351" i="46"/>
  <c r="I351" i="46"/>
  <c r="M351" i="46" s="1"/>
  <c r="G352" i="46"/>
  <c r="I352" i="46"/>
  <c r="M352" i="46" s="1"/>
  <c r="G353" i="46"/>
  <c r="I353" i="46"/>
  <c r="M353" i="46" s="1"/>
  <c r="G354" i="46"/>
  <c r="I354" i="46"/>
  <c r="M354" i="46" s="1"/>
  <c r="G355" i="46"/>
  <c r="I355" i="46"/>
  <c r="M355" i="46" s="1"/>
  <c r="G356" i="46"/>
  <c r="I356" i="46"/>
  <c r="M356" i="46" s="1"/>
  <c r="G357" i="46"/>
  <c r="I357" i="46"/>
  <c r="M357" i="46" s="1"/>
  <c r="G358" i="46"/>
  <c r="I358" i="46"/>
  <c r="M358" i="46" s="1"/>
  <c r="G359" i="46"/>
  <c r="I359" i="46"/>
  <c r="M359" i="46" s="1"/>
  <c r="G360" i="46"/>
  <c r="I360" i="46"/>
  <c r="M360" i="46" s="1"/>
  <c r="G361" i="46"/>
  <c r="I361" i="46"/>
  <c r="M361" i="46" s="1"/>
  <c r="G362" i="46"/>
  <c r="I362" i="46"/>
  <c r="M362" i="46" s="1"/>
  <c r="G363" i="46"/>
  <c r="I363" i="46"/>
  <c r="M363" i="46" s="1"/>
  <c r="G364" i="46"/>
  <c r="I364" i="46"/>
  <c r="M364" i="46" s="1"/>
  <c r="G365" i="46"/>
  <c r="I365" i="46"/>
  <c r="M365" i="46" s="1"/>
  <c r="G366" i="46"/>
  <c r="I366" i="46"/>
  <c r="M366" i="46" s="1"/>
  <c r="G367" i="46"/>
  <c r="I367" i="46"/>
  <c r="M367" i="46" s="1"/>
  <c r="G368" i="46"/>
  <c r="I368" i="46"/>
  <c r="M368" i="46" s="1"/>
  <c r="G369" i="46"/>
  <c r="I369" i="46"/>
  <c r="M369" i="46" s="1"/>
  <c r="G370" i="46"/>
  <c r="I370" i="46"/>
  <c r="M370" i="46" s="1"/>
  <c r="G371" i="46"/>
  <c r="I371" i="46"/>
  <c r="M371" i="46" s="1"/>
  <c r="G372" i="46"/>
  <c r="I372" i="46"/>
  <c r="M372" i="46" s="1"/>
  <c r="G373" i="46"/>
  <c r="I373" i="46"/>
  <c r="M373" i="46" s="1"/>
  <c r="G374" i="46"/>
  <c r="I374" i="46"/>
  <c r="M374" i="46" s="1"/>
  <c r="G375" i="46"/>
  <c r="I375" i="46"/>
  <c r="M375" i="46" s="1"/>
  <c r="G376" i="46"/>
  <c r="I376" i="46"/>
  <c r="M376" i="46" s="1"/>
  <c r="G377" i="46"/>
  <c r="I377" i="46"/>
  <c r="M377" i="46" s="1"/>
  <c r="G378" i="46"/>
  <c r="I378" i="46"/>
  <c r="M378" i="46" s="1"/>
  <c r="G379" i="46"/>
  <c r="I379" i="46"/>
  <c r="M379" i="46" s="1"/>
  <c r="G380" i="46"/>
  <c r="I380" i="46"/>
  <c r="M380" i="46" s="1"/>
  <c r="G381" i="46"/>
  <c r="I381" i="46"/>
  <c r="M381" i="46" s="1"/>
  <c r="G382" i="46"/>
  <c r="I382" i="46"/>
  <c r="M382" i="46" s="1"/>
  <c r="G383" i="46"/>
  <c r="I383" i="46"/>
  <c r="M383" i="46" s="1"/>
  <c r="G384" i="46"/>
  <c r="I384" i="46"/>
  <c r="M384" i="46" s="1"/>
  <c r="G385" i="46"/>
  <c r="I385" i="46"/>
  <c r="M385" i="46" s="1"/>
  <c r="G386" i="46"/>
  <c r="I386" i="46"/>
  <c r="M386" i="46" s="1"/>
  <c r="G387" i="46"/>
  <c r="I387" i="46"/>
  <c r="M387" i="46" s="1"/>
  <c r="G388" i="46"/>
  <c r="I388" i="46"/>
  <c r="M388" i="46" s="1"/>
  <c r="G389" i="46"/>
  <c r="I389" i="46"/>
  <c r="M389" i="46" s="1"/>
  <c r="G390" i="46"/>
  <c r="I390" i="46"/>
  <c r="M390" i="46" s="1"/>
  <c r="G391" i="46"/>
  <c r="I391" i="46"/>
  <c r="M391" i="46" s="1"/>
  <c r="G392" i="46"/>
  <c r="I392" i="46"/>
  <c r="M392" i="46" s="1"/>
  <c r="G393" i="46"/>
  <c r="I393" i="46"/>
  <c r="M393" i="46" s="1"/>
  <c r="G394" i="46"/>
  <c r="I394" i="46"/>
  <c r="M394" i="46" s="1"/>
  <c r="G395" i="46"/>
  <c r="I395" i="46"/>
  <c r="M395" i="46" s="1"/>
  <c r="G396" i="46"/>
  <c r="I396" i="46"/>
  <c r="M396" i="46" s="1"/>
  <c r="G397" i="46"/>
  <c r="I397" i="46"/>
  <c r="M397" i="46" s="1"/>
  <c r="G398" i="46"/>
  <c r="I398" i="46"/>
  <c r="M398" i="46" s="1"/>
  <c r="G399" i="46"/>
  <c r="I399" i="46"/>
  <c r="M399" i="46" s="1"/>
  <c r="G400" i="46"/>
  <c r="I400" i="46"/>
  <c r="M400" i="46" s="1"/>
  <c r="G401" i="46"/>
  <c r="I401" i="46"/>
  <c r="M401" i="46" s="1"/>
  <c r="G402" i="46"/>
  <c r="I402" i="46"/>
  <c r="M402" i="46" s="1"/>
  <c r="G403" i="46"/>
  <c r="I403" i="46"/>
  <c r="M403" i="46" s="1"/>
  <c r="G404" i="46"/>
  <c r="I404" i="46"/>
  <c r="M404" i="46" s="1"/>
  <c r="G405" i="46"/>
  <c r="I405" i="46"/>
  <c r="M405" i="46" s="1"/>
  <c r="G406" i="46"/>
  <c r="I406" i="46"/>
  <c r="M406" i="46" s="1"/>
  <c r="G407" i="46"/>
  <c r="I407" i="46"/>
  <c r="M407" i="46" s="1"/>
  <c r="G408" i="46"/>
  <c r="I408" i="46"/>
  <c r="M408" i="46" s="1"/>
  <c r="G409" i="46"/>
  <c r="I409" i="46"/>
  <c r="M409" i="46" s="1"/>
  <c r="G410" i="46"/>
  <c r="I410" i="46"/>
  <c r="M410" i="46" s="1"/>
  <c r="G411" i="46"/>
  <c r="I411" i="46"/>
  <c r="M411" i="46" s="1"/>
  <c r="G412" i="46"/>
  <c r="I412" i="46"/>
  <c r="M412" i="46" s="1"/>
  <c r="G413" i="46"/>
  <c r="I413" i="46"/>
  <c r="M413" i="46" s="1"/>
  <c r="G414" i="46"/>
  <c r="I414" i="46"/>
  <c r="M414" i="46" s="1"/>
  <c r="G415" i="46"/>
  <c r="I415" i="46"/>
  <c r="M415" i="46" s="1"/>
  <c r="G416" i="46"/>
  <c r="I416" i="46"/>
  <c r="M416" i="46" s="1"/>
  <c r="G417" i="46"/>
  <c r="I417" i="46"/>
  <c r="M417" i="46" s="1"/>
  <c r="G418" i="46"/>
  <c r="I418" i="46"/>
  <c r="M418" i="46" s="1"/>
  <c r="G419" i="46"/>
  <c r="I419" i="46"/>
  <c r="M419" i="46" s="1"/>
  <c r="G420" i="46"/>
  <c r="I420" i="46"/>
  <c r="M420" i="46" s="1"/>
  <c r="G421" i="46"/>
  <c r="I421" i="46"/>
  <c r="M421" i="46" s="1"/>
  <c r="G422" i="46"/>
  <c r="I422" i="46"/>
  <c r="M422" i="46" s="1"/>
  <c r="G423" i="46"/>
  <c r="I423" i="46"/>
  <c r="M423" i="46" s="1"/>
  <c r="G424" i="46"/>
  <c r="I424" i="46"/>
  <c r="M424" i="46" s="1"/>
  <c r="G425" i="46"/>
  <c r="I425" i="46"/>
  <c r="M425" i="46" s="1"/>
  <c r="G426" i="46"/>
  <c r="I426" i="46"/>
  <c r="M426" i="46" s="1"/>
  <c r="G427" i="46"/>
  <c r="I427" i="46"/>
  <c r="M427" i="46" s="1"/>
  <c r="G428" i="46"/>
  <c r="I428" i="46"/>
  <c r="M428" i="46" s="1"/>
  <c r="G429" i="46"/>
  <c r="I429" i="46"/>
  <c r="M429" i="46" s="1"/>
  <c r="G430" i="46"/>
  <c r="I430" i="46"/>
  <c r="M430" i="46" s="1"/>
  <c r="G431" i="46"/>
  <c r="I431" i="46"/>
  <c r="M431" i="46" s="1"/>
  <c r="G432" i="46"/>
  <c r="I432" i="46"/>
  <c r="M432" i="46" s="1"/>
  <c r="G433" i="46"/>
  <c r="I433" i="46"/>
  <c r="M433" i="46" s="1"/>
  <c r="G434" i="46"/>
  <c r="I434" i="46"/>
  <c r="M434" i="46" s="1"/>
  <c r="G435" i="46"/>
  <c r="I435" i="46"/>
  <c r="M435" i="46" s="1"/>
  <c r="G436" i="46"/>
  <c r="I436" i="46"/>
  <c r="M436" i="46" s="1"/>
  <c r="G437" i="46"/>
  <c r="I437" i="46"/>
  <c r="M437" i="46" s="1"/>
  <c r="G438" i="46"/>
  <c r="I438" i="46"/>
  <c r="M438" i="46" s="1"/>
  <c r="G439" i="46"/>
  <c r="I439" i="46"/>
  <c r="M439" i="46" s="1"/>
  <c r="G440" i="46"/>
  <c r="I440" i="46"/>
  <c r="M440" i="46" s="1"/>
  <c r="G441" i="46"/>
  <c r="I441" i="46"/>
  <c r="M441" i="46" s="1"/>
  <c r="G442" i="46"/>
  <c r="I442" i="46"/>
  <c r="M442" i="46" s="1"/>
  <c r="G443" i="46"/>
  <c r="I443" i="46"/>
  <c r="M443" i="46" s="1"/>
  <c r="G444" i="46"/>
  <c r="I444" i="46"/>
  <c r="M444" i="46" s="1"/>
  <c r="G445" i="46"/>
  <c r="I445" i="46"/>
  <c r="M445" i="46" s="1"/>
  <c r="G446" i="46"/>
  <c r="I446" i="46"/>
  <c r="M446" i="46" s="1"/>
  <c r="G447" i="46"/>
  <c r="I447" i="46"/>
  <c r="M447" i="46" s="1"/>
  <c r="G448" i="46"/>
  <c r="I448" i="46"/>
  <c r="M448" i="46" s="1"/>
  <c r="G449" i="46"/>
  <c r="I449" i="46"/>
  <c r="M449" i="46" s="1"/>
  <c r="G450" i="46"/>
  <c r="I450" i="46"/>
  <c r="M450" i="46" s="1"/>
  <c r="G451" i="46"/>
  <c r="I451" i="46"/>
  <c r="M451" i="46" s="1"/>
  <c r="G452" i="46"/>
  <c r="I452" i="46"/>
  <c r="M452" i="46" s="1"/>
  <c r="G453" i="46"/>
  <c r="I453" i="46"/>
  <c r="M453" i="46" s="1"/>
  <c r="G454" i="46"/>
  <c r="I454" i="46"/>
  <c r="M454" i="46" s="1"/>
  <c r="G455" i="46"/>
  <c r="I455" i="46"/>
  <c r="M455" i="46" s="1"/>
  <c r="G456" i="46"/>
  <c r="I456" i="46"/>
  <c r="M456" i="46" s="1"/>
  <c r="G457" i="46"/>
  <c r="I457" i="46"/>
  <c r="M457" i="46" s="1"/>
  <c r="G458" i="46"/>
  <c r="I458" i="46"/>
  <c r="M458" i="46" s="1"/>
  <c r="G459" i="46"/>
  <c r="I459" i="46"/>
  <c r="M459" i="46" s="1"/>
  <c r="G460" i="46"/>
  <c r="I460" i="46"/>
  <c r="M460" i="46" s="1"/>
  <c r="G461" i="46"/>
  <c r="I461" i="46"/>
  <c r="M461" i="46" s="1"/>
  <c r="G462" i="46"/>
  <c r="I462" i="46"/>
  <c r="M462" i="46" s="1"/>
  <c r="G463" i="46"/>
  <c r="I463" i="46"/>
  <c r="M463" i="46" s="1"/>
  <c r="G464" i="46"/>
  <c r="I464" i="46"/>
  <c r="M464" i="46" s="1"/>
  <c r="G465" i="46"/>
  <c r="I465" i="46"/>
  <c r="M465" i="46" s="1"/>
  <c r="G466" i="46"/>
  <c r="I466" i="46"/>
  <c r="M466" i="46" s="1"/>
  <c r="G467" i="46"/>
  <c r="I467" i="46"/>
  <c r="M467" i="46" s="1"/>
  <c r="G468" i="46"/>
  <c r="I468" i="46"/>
  <c r="M468" i="46" s="1"/>
  <c r="G469" i="46"/>
  <c r="I469" i="46"/>
  <c r="M469" i="46" s="1"/>
  <c r="G470" i="46"/>
  <c r="I470" i="46"/>
  <c r="M470" i="46" s="1"/>
  <c r="G471" i="46"/>
  <c r="I471" i="46"/>
  <c r="M471" i="46" s="1"/>
  <c r="G472" i="46"/>
  <c r="I472" i="46"/>
  <c r="M472" i="46" s="1"/>
  <c r="G473" i="46"/>
  <c r="I473" i="46"/>
  <c r="M473" i="46" s="1"/>
  <c r="G474" i="46"/>
  <c r="I474" i="46"/>
  <c r="M474" i="46" s="1"/>
  <c r="G475" i="46"/>
  <c r="I475" i="46"/>
  <c r="M475" i="46" s="1"/>
  <c r="G476" i="46"/>
  <c r="I476" i="46"/>
  <c r="M476" i="46" s="1"/>
  <c r="G477" i="46"/>
  <c r="I477" i="46"/>
  <c r="M477" i="46" s="1"/>
  <c r="G478" i="46"/>
  <c r="I478" i="46"/>
  <c r="M478" i="46" s="1"/>
  <c r="G479" i="46"/>
  <c r="I479" i="46"/>
  <c r="M479" i="46" s="1"/>
  <c r="G480" i="46"/>
  <c r="I480" i="46"/>
  <c r="M480" i="46" s="1"/>
  <c r="G481" i="46"/>
  <c r="I481" i="46"/>
  <c r="M481" i="46" s="1"/>
  <c r="G482" i="46"/>
  <c r="I482" i="46"/>
  <c r="M482" i="46" s="1"/>
  <c r="G483" i="46"/>
  <c r="I483" i="46"/>
  <c r="M483" i="46" s="1"/>
  <c r="G484" i="46"/>
  <c r="I484" i="46"/>
  <c r="M484" i="46" s="1"/>
  <c r="G485" i="46"/>
  <c r="I485" i="46"/>
  <c r="M485" i="46" s="1"/>
  <c r="G486" i="46"/>
  <c r="I486" i="46"/>
  <c r="M486" i="46" s="1"/>
  <c r="G487" i="46"/>
  <c r="I487" i="46"/>
  <c r="M487" i="46" s="1"/>
  <c r="G488" i="46"/>
  <c r="I488" i="46"/>
  <c r="M488" i="46" s="1"/>
  <c r="G489" i="46"/>
  <c r="I489" i="46"/>
  <c r="M489" i="46" s="1"/>
  <c r="G490" i="46"/>
  <c r="I490" i="46"/>
  <c r="M490" i="46" s="1"/>
  <c r="G491" i="46"/>
  <c r="I491" i="46"/>
  <c r="M491" i="46" s="1"/>
  <c r="G492" i="46"/>
  <c r="I492" i="46"/>
  <c r="M492" i="46" s="1"/>
  <c r="G493" i="46"/>
  <c r="I493" i="46"/>
  <c r="M493" i="46" s="1"/>
  <c r="G494" i="46"/>
  <c r="I494" i="46"/>
  <c r="M494" i="46" s="1"/>
  <c r="G495" i="46"/>
  <c r="I495" i="46"/>
  <c r="M495" i="46" s="1"/>
  <c r="G496" i="46"/>
  <c r="I496" i="46"/>
  <c r="M496" i="46" s="1"/>
  <c r="G497" i="46"/>
  <c r="I497" i="46"/>
  <c r="M497" i="46" s="1"/>
  <c r="G498" i="46"/>
  <c r="I498" i="46"/>
  <c r="M498" i="46" s="1"/>
  <c r="G499" i="46"/>
  <c r="I499" i="46"/>
  <c r="M499" i="46" s="1"/>
  <c r="G500" i="46"/>
  <c r="I500" i="46"/>
  <c r="M500" i="46" s="1"/>
  <c r="G501" i="46"/>
  <c r="I501" i="46"/>
  <c r="M501" i="46" s="1"/>
  <c r="G37" i="46"/>
  <c r="I37" i="46"/>
  <c r="M37" i="46" s="1"/>
  <c r="G38" i="46"/>
  <c r="I38" i="46"/>
  <c r="M38" i="46" s="1"/>
  <c r="G39" i="46"/>
  <c r="I39" i="46"/>
  <c r="M39" i="46" s="1"/>
  <c r="G40" i="46"/>
  <c r="I40" i="46"/>
  <c r="M40" i="46" s="1"/>
  <c r="G41" i="46"/>
  <c r="I41" i="46"/>
  <c r="M41" i="46" s="1"/>
  <c r="G42" i="46"/>
  <c r="I42" i="46"/>
  <c r="M42" i="46" s="1"/>
  <c r="G43" i="46"/>
  <c r="I43" i="46"/>
  <c r="M43" i="46" s="1"/>
  <c r="G44" i="46"/>
  <c r="I44" i="46"/>
  <c r="M44" i="46" s="1"/>
  <c r="G45" i="46"/>
  <c r="I45" i="46"/>
  <c r="M45" i="46" s="1"/>
  <c r="G46" i="46"/>
  <c r="I46" i="46"/>
  <c r="M46" i="46" s="1"/>
  <c r="G47" i="46"/>
  <c r="I47" i="46"/>
  <c r="M47" i="46" s="1"/>
  <c r="G48" i="46"/>
  <c r="I48" i="46"/>
  <c r="M48" i="46" s="1"/>
  <c r="G49" i="46"/>
  <c r="I49" i="46"/>
  <c r="M49" i="46" s="1"/>
  <c r="G50" i="46"/>
  <c r="I50" i="46"/>
  <c r="M50" i="46" s="1"/>
  <c r="G51" i="46"/>
  <c r="I51" i="46"/>
  <c r="M51" i="46" s="1"/>
  <c r="G52" i="46"/>
  <c r="I52" i="46"/>
  <c r="M52" i="46" s="1"/>
  <c r="G53" i="46"/>
  <c r="I53" i="46"/>
  <c r="M53" i="46" s="1"/>
  <c r="G54" i="46"/>
  <c r="I54" i="46"/>
  <c r="M54" i="46" s="1"/>
  <c r="G55" i="46"/>
  <c r="I55" i="46"/>
  <c r="M55" i="46" s="1"/>
  <c r="G56" i="46"/>
  <c r="I56" i="46"/>
  <c r="M56" i="46" s="1"/>
  <c r="G57" i="46"/>
  <c r="I57" i="46"/>
  <c r="M57" i="46" s="1"/>
  <c r="G58" i="46"/>
  <c r="I58" i="46"/>
  <c r="M58" i="46" s="1"/>
  <c r="G59" i="46"/>
  <c r="I59" i="46"/>
  <c r="M59" i="46" s="1"/>
  <c r="G60" i="46"/>
  <c r="I60" i="46"/>
  <c r="M60" i="46" s="1"/>
  <c r="G61" i="46"/>
  <c r="I61" i="46"/>
  <c r="M61" i="46" s="1"/>
  <c r="G62" i="46"/>
  <c r="I62" i="46"/>
  <c r="M62" i="46" s="1"/>
  <c r="G63" i="46"/>
  <c r="I63" i="46"/>
  <c r="M63" i="46" s="1"/>
  <c r="G64" i="46"/>
  <c r="I64" i="46"/>
  <c r="M64" i="46" s="1"/>
  <c r="G65" i="46"/>
  <c r="I65" i="46"/>
  <c r="M65" i="46" s="1"/>
  <c r="G66" i="46"/>
  <c r="I66" i="46"/>
  <c r="M66" i="46" s="1"/>
  <c r="G67" i="46"/>
  <c r="I67" i="46"/>
  <c r="M67" i="46" s="1"/>
  <c r="G68" i="46"/>
  <c r="I68" i="46"/>
  <c r="M68" i="46" s="1"/>
  <c r="G69" i="46"/>
  <c r="I69" i="46"/>
  <c r="M69" i="46" s="1"/>
  <c r="G70" i="46"/>
  <c r="I70" i="46"/>
  <c r="M70" i="46" s="1"/>
  <c r="G71" i="46"/>
  <c r="I71" i="46"/>
  <c r="M71" i="46" s="1"/>
  <c r="G72" i="46"/>
  <c r="I72" i="46"/>
  <c r="M72" i="46" s="1"/>
  <c r="G73" i="46"/>
  <c r="I73" i="46"/>
  <c r="M73" i="46" s="1"/>
  <c r="G74" i="46"/>
  <c r="I74" i="46"/>
  <c r="M74" i="46" s="1"/>
  <c r="G75" i="46"/>
  <c r="I75" i="46"/>
  <c r="M75" i="46" s="1"/>
  <c r="G76" i="46"/>
  <c r="I76" i="46"/>
  <c r="M76" i="46" s="1"/>
  <c r="G77" i="46"/>
  <c r="I77" i="46"/>
  <c r="M77" i="46" s="1"/>
  <c r="G78" i="46"/>
  <c r="I78" i="46"/>
  <c r="M78" i="46" s="1"/>
  <c r="G79" i="46"/>
  <c r="I79" i="46"/>
  <c r="M79" i="46" s="1"/>
  <c r="G80" i="46"/>
  <c r="I80" i="46"/>
  <c r="M80" i="46" s="1"/>
  <c r="G81" i="46"/>
  <c r="I81" i="46"/>
  <c r="M81" i="46" s="1"/>
  <c r="G82" i="46"/>
  <c r="I82" i="46"/>
  <c r="M82" i="46" s="1"/>
  <c r="G83" i="46"/>
  <c r="I83" i="46"/>
  <c r="M83" i="46" s="1"/>
  <c r="G84" i="46"/>
  <c r="I84" i="46"/>
  <c r="M84" i="46" s="1"/>
  <c r="G85" i="46"/>
  <c r="I85" i="46"/>
  <c r="M85" i="46" s="1"/>
  <c r="G86" i="46"/>
  <c r="I86" i="46"/>
  <c r="M86" i="46" s="1"/>
  <c r="G87" i="46"/>
  <c r="I87" i="46"/>
  <c r="M87" i="46" s="1"/>
  <c r="G88" i="46"/>
  <c r="I88" i="46"/>
  <c r="M88" i="46" s="1"/>
  <c r="G89" i="46"/>
  <c r="I89" i="46"/>
  <c r="M89" i="46" s="1"/>
  <c r="G90" i="46"/>
  <c r="I90" i="46"/>
  <c r="M90" i="46" s="1"/>
  <c r="G91" i="46"/>
  <c r="I91" i="46"/>
  <c r="M91" i="46" s="1"/>
  <c r="G92" i="46"/>
  <c r="I92" i="46"/>
  <c r="M92" i="46" s="1"/>
  <c r="G93" i="46"/>
  <c r="I93" i="46"/>
  <c r="M93" i="46" s="1"/>
  <c r="G94" i="46"/>
  <c r="I94" i="46"/>
  <c r="M94" i="46" s="1"/>
  <c r="G95" i="46"/>
  <c r="I95" i="46"/>
  <c r="M95" i="46" s="1"/>
  <c r="G96" i="46"/>
  <c r="I96" i="46"/>
  <c r="M96" i="46" s="1"/>
  <c r="G97" i="46"/>
  <c r="I97" i="46"/>
  <c r="M97" i="46" s="1"/>
  <c r="G98" i="46"/>
  <c r="I98" i="46"/>
  <c r="M98" i="46" s="1"/>
  <c r="G99" i="46"/>
  <c r="I99" i="46"/>
  <c r="M99" i="46" s="1"/>
  <c r="G100" i="46"/>
  <c r="I100" i="46"/>
  <c r="M100" i="46" s="1"/>
  <c r="G101" i="46"/>
  <c r="I101" i="46"/>
  <c r="M101" i="46" s="1"/>
  <c r="G102" i="46"/>
  <c r="I102" i="46"/>
  <c r="M102" i="46" s="1"/>
  <c r="G103" i="46"/>
  <c r="I103" i="46"/>
  <c r="M103" i="46" s="1"/>
  <c r="G104" i="46"/>
  <c r="I104" i="46"/>
  <c r="M104" i="46" s="1"/>
  <c r="G105" i="46"/>
  <c r="I105" i="46"/>
  <c r="M105" i="46" s="1"/>
  <c r="G106" i="46"/>
  <c r="I106" i="46"/>
  <c r="M106" i="46" s="1"/>
  <c r="G107" i="46"/>
  <c r="I107" i="46"/>
  <c r="M107" i="46" s="1"/>
  <c r="G108" i="46"/>
  <c r="I108" i="46"/>
  <c r="M108" i="46" s="1"/>
  <c r="G109" i="46"/>
  <c r="I109" i="46"/>
  <c r="M109" i="46" s="1"/>
  <c r="G110" i="46"/>
  <c r="I110" i="46"/>
  <c r="M110" i="46" s="1"/>
  <c r="G111" i="46"/>
  <c r="I111" i="46"/>
  <c r="M111" i="46" s="1"/>
  <c r="G112" i="46"/>
  <c r="I112" i="46"/>
  <c r="M112" i="46" s="1"/>
  <c r="G113" i="46"/>
  <c r="I113" i="46"/>
  <c r="M113" i="46" s="1"/>
  <c r="G114" i="46"/>
  <c r="I114" i="46"/>
  <c r="M114" i="46" s="1"/>
  <c r="G115" i="46"/>
  <c r="I115" i="46"/>
  <c r="M115" i="46" s="1"/>
  <c r="G116" i="46"/>
  <c r="I116" i="46"/>
  <c r="M116" i="46" s="1"/>
  <c r="G117" i="46"/>
  <c r="I117" i="46"/>
  <c r="M117" i="46" s="1"/>
  <c r="G118" i="46"/>
  <c r="I118" i="46"/>
  <c r="M118" i="46" s="1"/>
  <c r="G119" i="46"/>
  <c r="I119" i="46"/>
  <c r="M119" i="46" s="1"/>
  <c r="G120" i="46"/>
  <c r="I120" i="46"/>
  <c r="M120" i="46" s="1"/>
  <c r="G121" i="46"/>
  <c r="I121" i="46"/>
  <c r="M121" i="46" s="1"/>
  <c r="G122" i="46"/>
  <c r="I122" i="46"/>
  <c r="M122" i="46" s="1"/>
  <c r="G123" i="46"/>
  <c r="I123" i="46"/>
  <c r="M123" i="46" s="1"/>
  <c r="G124" i="46"/>
  <c r="I124" i="46"/>
  <c r="M124" i="46" s="1"/>
  <c r="G125" i="46"/>
  <c r="I125" i="46"/>
  <c r="M125" i="46" s="1"/>
  <c r="G126" i="46"/>
  <c r="I126" i="46"/>
  <c r="M126" i="46" s="1"/>
  <c r="G127" i="46"/>
  <c r="I127" i="46"/>
  <c r="M127" i="46" s="1"/>
  <c r="G128" i="46"/>
  <c r="I128" i="46"/>
  <c r="M128" i="46" s="1"/>
  <c r="G129" i="46"/>
  <c r="I129" i="46"/>
  <c r="M129" i="46" s="1"/>
  <c r="G130" i="46"/>
  <c r="I130" i="46"/>
  <c r="M130" i="46" s="1"/>
  <c r="G131" i="46"/>
  <c r="I131" i="46"/>
  <c r="M131" i="46" s="1"/>
  <c r="G132" i="46"/>
  <c r="I132" i="46"/>
  <c r="M132" i="46" s="1"/>
  <c r="G133" i="46"/>
  <c r="I133" i="46"/>
  <c r="M133" i="46" s="1"/>
  <c r="G134" i="46"/>
  <c r="I134" i="46"/>
  <c r="M134" i="46" s="1"/>
  <c r="G135" i="46"/>
  <c r="I135" i="46"/>
  <c r="M135" i="46" s="1"/>
  <c r="G136" i="46"/>
  <c r="I136" i="46"/>
  <c r="M136" i="46" s="1"/>
  <c r="G137" i="46"/>
  <c r="I137" i="46"/>
  <c r="M137" i="46" s="1"/>
  <c r="G138" i="46"/>
  <c r="I138" i="46"/>
  <c r="M138" i="46" s="1"/>
  <c r="G139" i="46"/>
  <c r="I139" i="46"/>
  <c r="M139" i="46" s="1"/>
  <c r="G140" i="46"/>
  <c r="I140" i="46"/>
  <c r="M140" i="46" s="1"/>
  <c r="G141" i="46"/>
  <c r="I141" i="46"/>
  <c r="M141" i="46" s="1"/>
  <c r="G142" i="46"/>
  <c r="I142" i="46"/>
  <c r="M142" i="46" s="1"/>
  <c r="G143" i="46"/>
  <c r="I143" i="46"/>
  <c r="M143" i="46" s="1"/>
  <c r="G144" i="46"/>
  <c r="I144" i="46"/>
  <c r="M144" i="46" s="1"/>
  <c r="G145" i="46"/>
  <c r="I145" i="46"/>
  <c r="M145" i="46" s="1"/>
  <c r="G146" i="46"/>
  <c r="I146" i="46"/>
  <c r="M146" i="46" s="1"/>
  <c r="G147" i="46"/>
  <c r="I147" i="46"/>
  <c r="M147" i="46" s="1"/>
  <c r="G148" i="46"/>
  <c r="I148" i="46"/>
  <c r="M148" i="46" s="1"/>
  <c r="G149" i="46"/>
  <c r="I149" i="46"/>
  <c r="M149" i="46" s="1"/>
  <c r="G150" i="46"/>
  <c r="I150" i="46"/>
  <c r="M150" i="46" s="1"/>
  <c r="G151" i="46"/>
  <c r="I151" i="46"/>
  <c r="M151" i="46" s="1"/>
  <c r="G152" i="46"/>
  <c r="I152" i="46"/>
  <c r="M152" i="46" s="1"/>
  <c r="G153" i="46"/>
  <c r="I153" i="46"/>
  <c r="M153" i="46" s="1"/>
  <c r="G154" i="46"/>
  <c r="I154" i="46"/>
  <c r="M154" i="46" s="1"/>
  <c r="G155" i="46"/>
  <c r="I155" i="46"/>
  <c r="M155" i="46" s="1"/>
  <c r="G156" i="46"/>
  <c r="I156" i="46"/>
  <c r="M156" i="46" s="1"/>
  <c r="G157" i="46"/>
  <c r="I157" i="46"/>
  <c r="M157" i="46" s="1"/>
  <c r="G158" i="46"/>
  <c r="I158" i="46"/>
  <c r="M158" i="46" s="1"/>
  <c r="G159" i="46"/>
  <c r="I159" i="46"/>
  <c r="M159" i="46" s="1"/>
  <c r="G160" i="46"/>
  <c r="I160" i="46"/>
  <c r="M160" i="46" s="1"/>
  <c r="G161" i="46"/>
  <c r="I161" i="46"/>
  <c r="M161" i="46" s="1"/>
  <c r="G162" i="46"/>
  <c r="I162" i="46"/>
  <c r="M162" i="46" s="1"/>
  <c r="G163" i="46"/>
  <c r="I163" i="46"/>
  <c r="M163" i="46" s="1"/>
  <c r="G164" i="46"/>
  <c r="I164" i="46"/>
  <c r="M164" i="46" s="1"/>
  <c r="G165" i="46"/>
  <c r="I165" i="46"/>
  <c r="M165" i="46" s="1"/>
  <c r="G166" i="46"/>
  <c r="I166" i="46"/>
  <c r="M166" i="46" s="1"/>
  <c r="G167" i="46"/>
  <c r="I167" i="46"/>
  <c r="M167" i="46" s="1"/>
  <c r="G168" i="46"/>
  <c r="I168" i="46"/>
  <c r="M168" i="46" s="1"/>
  <c r="G169" i="46"/>
  <c r="I169" i="46"/>
  <c r="M169" i="46" s="1"/>
  <c r="G170" i="46"/>
  <c r="I170" i="46"/>
  <c r="M170" i="46" s="1"/>
  <c r="G171" i="46"/>
  <c r="I171" i="46"/>
  <c r="M171" i="46" s="1"/>
  <c r="G172" i="46"/>
  <c r="I172" i="46"/>
  <c r="M172" i="46" s="1"/>
  <c r="G173" i="46"/>
  <c r="I173" i="46"/>
  <c r="M173" i="46" s="1"/>
  <c r="G174" i="46"/>
  <c r="I174" i="46"/>
  <c r="M174" i="46" s="1"/>
  <c r="G175" i="46"/>
  <c r="I175" i="46"/>
  <c r="M175" i="46" s="1"/>
  <c r="G176" i="46"/>
  <c r="I176" i="46"/>
  <c r="M176" i="46" s="1"/>
  <c r="G177" i="46"/>
  <c r="I177" i="46"/>
  <c r="M177" i="46" s="1"/>
  <c r="G178" i="46"/>
  <c r="I178" i="46"/>
  <c r="M178" i="46" s="1"/>
  <c r="G179" i="46"/>
  <c r="I179" i="46"/>
  <c r="M179" i="46" s="1"/>
  <c r="G180" i="46"/>
  <c r="I180" i="46"/>
  <c r="M180" i="46" s="1"/>
  <c r="G181" i="46"/>
  <c r="I181" i="46"/>
  <c r="M181" i="46" s="1"/>
  <c r="G182" i="46"/>
  <c r="I182" i="46"/>
  <c r="M182" i="46" s="1"/>
  <c r="G183" i="46"/>
  <c r="I183" i="46"/>
  <c r="M183" i="46" s="1"/>
  <c r="G184" i="46"/>
  <c r="I184" i="46"/>
  <c r="M184" i="46" s="1"/>
  <c r="G185" i="46"/>
  <c r="I185" i="46"/>
  <c r="M185" i="46" s="1"/>
  <c r="G186" i="46"/>
  <c r="I186" i="46"/>
  <c r="M186" i="46" s="1"/>
  <c r="G187" i="46"/>
  <c r="I187" i="46"/>
  <c r="M187" i="46" s="1"/>
  <c r="G188" i="46"/>
  <c r="I188" i="46"/>
  <c r="M188" i="46" s="1"/>
  <c r="G189" i="46"/>
  <c r="I189" i="46"/>
  <c r="M189" i="46" s="1"/>
  <c r="G190" i="46"/>
  <c r="I190" i="46"/>
  <c r="M190" i="46" s="1"/>
  <c r="G191" i="46"/>
  <c r="I191" i="46"/>
  <c r="M191" i="46" s="1"/>
  <c r="G192" i="46"/>
  <c r="I192" i="46"/>
  <c r="M192" i="46" s="1"/>
  <c r="G193" i="46"/>
  <c r="I193" i="46"/>
  <c r="M193" i="46" s="1"/>
  <c r="G194" i="46"/>
  <c r="I194" i="46"/>
  <c r="M194" i="46" s="1"/>
  <c r="G195" i="46"/>
  <c r="I195" i="46"/>
  <c r="M195" i="46" s="1"/>
  <c r="G196" i="46"/>
  <c r="I196" i="46"/>
  <c r="M196" i="46" s="1"/>
  <c r="G197" i="46"/>
  <c r="I197" i="46"/>
  <c r="M197" i="46" s="1"/>
  <c r="G198" i="46"/>
  <c r="I198" i="46"/>
  <c r="M198" i="46" s="1"/>
  <c r="G199" i="46"/>
  <c r="I199" i="46"/>
  <c r="M199" i="46" s="1"/>
  <c r="G200" i="46"/>
  <c r="I200" i="46"/>
  <c r="M200" i="46" s="1"/>
  <c r="G201" i="46"/>
  <c r="I201" i="46"/>
  <c r="M201" i="46" s="1"/>
  <c r="G202" i="46"/>
  <c r="I202" i="46"/>
  <c r="M202" i="46" s="1"/>
  <c r="G203" i="46"/>
  <c r="I203" i="46"/>
  <c r="M203" i="46" s="1"/>
  <c r="G204" i="46"/>
  <c r="I204" i="46"/>
  <c r="M204" i="46" s="1"/>
  <c r="G205" i="46"/>
  <c r="I205" i="46"/>
  <c r="M205" i="46" s="1"/>
  <c r="G206" i="46"/>
  <c r="I206" i="46"/>
  <c r="M206" i="46" s="1"/>
  <c r="G207" i="46"/>
  <c r="I207" i="46"/>
  <c r="M207" i="46" s="1"/>
  <c r="G208" i="46"/>
  <c r="I208" i="46"/>
  <c r="M208" i="46" s="1"/>
  <c r="G209" i="46"/>
  <c r="I209" i="46"/>
  <c r="M209" i="46" s="1"/>
  <c r="G210" i="46"/>
  <c r="I210" i="46"/>
  <c r="M210" i="46" s="1"/>
  <c r="G26" i="46"/>
  <c r="I26" i="46"/>
  <c r="M26" i="46" s="1"/>
  <c r="G27" i="46"/>
  <c r="I27" i="46"/>
  <c r="M27" i="46" s="1"/>
  <c r="G28" i="46"/>
  <c r="I28" i="46"/>
  <c r="M28" i="46" s="1"/>
  <c r="G29" i="46"/>
  <c r="I29" i="46"/>
  <c r="M29" i="46" s="1"/>
  <c r="G30" i="46"/>
  <c r="I30" i="46"/>
  <c r="M30" i="46" s="1"/>
  <c r="G31" i="46"/>
  <c r="I31" i="46"/>
  <c r="M31" i="46" s="1"/>
  <c r="G32" i="46"/>
  <c r="I32" i="46"/>
  <c r="M32" i="46" s="1"/>
  <c r="G33" i="46"/>
  <c r="I33" i="46"/>
  <c r="M33" i="46" s="1"/>
  <c r="G34" i="46"/>
  <c r="I34" i="46"/>
  <c r="M34" i="46" s="1"/>
  <c r="G35" i="46"/>
  <c r="I35" i="46"/>
  <c r="M35" i="46" s="1"/>
  <c r="G36" i="46"/>
  <c r="I36" i="46"/>
  <c r="M36" i="46" s="1"/>
  <c r="I10" i="46"/>
  <c r="M10" i="46" s="1"/>
  <c r="I11" i="46"/>
  <c r="M11" i="46" s="1"/>
  <c r="I12" i="46"/>
  <c r="M12" i="46" s="1"/>
  <c r="I13" i="46"/>
  <c r="M13" i="46" s="1"/>
  <c r="G17" i="46"/>
  <c r="G18" i="46"/>
  <c r="G19" i="46"/>
  <c r="G20" i="46"/>
  <c r="G21" i="46"/>
  <c r="G22" i="46"/>
  <c r="G23" i="46"/>
  <c r="G24" i="46"/>
  <c r="G25" i="46"/>
  <c r="F24" i="47"/>
  <c r="BS493" i="44" l="1"/>
  <c r="DD493" i="44" s="1"/>
  <c r="CO481" i="44"/>
  <c r="BS481" i="44"/>
  <c r="DD481" i="44" s="1"/>
  <c r="BY473" i="44"/>
  <c r="DF473" i="44" s="1"/>
  <c r="CH471" i="44"/>
  <c r="DI471" i="44" s="1"/>
  <c r="CN469" i="44"/>
  <c r="DK469" i="44" s="1"/>
  <c r="BY419" i="44"/>
  <c r="DF419" i="44" s="1"/>
  <c r="BS415" i="44"/>
  <c r="DD415" i="44" s="1"/>
  <c r="CN409" i="44"/>
  <c r="DK409" i="44" s="1"/>
  <c r="G17" i="7"/>
  <c r="E17" i="7"/>
  <c r="BS432" i="44"/>
  <c r="DD432" i="44" s="1"/>
  <c r="F17" i="7"/>
  <c r="BY489" i="44"/>
  <c r="DF489" i="44" s="1"/>
  <c r="BV460" i="44"/>
  <c r="DE460" i="44" s="1"/>
  <c r="BY423" i="44"/>
  <c r="DF423" i="44" s="1"/>
  <c r="CP479" i="44"/>
  <c r="CB407" i="44"/>
  <c r="DG407" i="44" s="1"/>
  <c r="CH490" i="44"/>
  <c r="DI490" i="44" s="1"/>
  <c r="BY486" i="44"/>
  <c r="DF486" i="44" s="1"/>
  <c r="CB485" i="44"/>
  <c r="DG485" i="44" s="1"/>
  <c r="CK483" i="44"/>
  <c r="DJ483" i="44" s="1"/>
  <c r="CK477" i="44"/>
  <c r="DJ477" i="44" s="1"/>
  <c r="BS476" i="44"/>
  <c r="DD476" i="44" s="1"/>
  <c r="CN464" i="44"/>
  <c r="DK464" i="44" s="1"/>
  <c r="H17" i="7"/>
  <c r="A17" i="7"/>
  <c r="CB458" i="44"/>
  <c r="DG458" i="44" s="1"/>
  <c r="CN449" i="44"/>
  <c r="DK449" i="44" s="1"/>
  <c r="BS449" i="44"/>
  <c r="DD449" i="44" s="1"/>
  <c r="BY447" i="44"/>
  <c r="DF447" i="44" s="1"/>
  <c r="CH422" i="44"/>
  <c r="DI422" i="44" s="1"/>
  <c r="CK479" i="44"/>
  <c r="DJ479" i="44" s="1"/>
  <c r="BV477" i="44"/>
  <c r="DE477" i="44" s="1"/>
  <c r="CH462" i="44"/>
  <c r="DI462" i="44" s="1"/>
  <c r="BS448" i="44"/>
  <c r="DD448" i="44" s="1"/>
  <c r="BY446" i="44"/>
  <c r="DF446" i="44" s="1"/>
  <c r="BV419" i="44"/>
  <c r="DE419" i="44" s="1"/>
  <c r="CH416" i="44"/>
  <c r="DI416" i="44" s="1"/>
  <c r="CH502" i="44"/>
  <c r="DI502" i="44" s="1"/>
  <c r="CN500" i="44"/>
  <c r="DK500" i="44" s="1"/>
  <c r="CK495" i="44"/>
  <c r="DJ495" i="44" s="1"/>
  <c r="CN436" i="44"/>
  <c r="DK436" i="44" s="1"/>
  <c r="BY427" i="44"/>
  <c r="DF427" i="44" s="1"/>
  <c r="CK493" i="44"/>
  <c r="DJ493" i="44" s="1"/>
  <c r="CO454" i="44"/>
  <c r="BV433" i="44"/>
  <c r="DE433" i="44" s="1"/>
  <c r="BV415" i="44"/>
  <c r="DE415" i="44" s="1"/>
  <c r="CB488" i="44"/>
  <c r="DG488" i="44" s="1"/>
  <c r="CH487" i="44"/>
  <c r="DI487" i="44" s="1"/>
  <c r="CN485" i="44"/>
  <c r="DK485" i="44" s="1"/>
  <c r="CB476" i="44"/>
  <c r="DG476" i="44" s="1"/>
  <c r="CH429" i="44"/>
  <c r="DI429" i="44" s="1"/>
  <c r="BS23" i="44"/>
  <c r="DD23" i="44" s="1"/>
  <c r="BV33" i="44"/>
  <c r="DE33" i="44" s="1"/>
  <c r="CB501" i="44"/>
  <c r="DG501" i="44" s="1"/>
  <c r="CP483" i="44"/>
  <c r="CK482" i="44"/>
  <c r="DJ482" i="44" s="1"/>
  <c r="CD469" i="44"/>
  <c r="CH448" i="44"/>
  <c r="DI448" i="44" s="1"/>
  <c r="CN446" i="44"/>
  <c r="DK446" i="44" s="1"/>
  <c r="CN441" i="44"/>
  <c r="DK441" i="44" s="1"/>
  <c r="CH405" i="44"/>
  <c r="DI405" i="44" s="1"/>
  <c r="BY438" i="44"/>
  <c r="DF438" i="44" s="1"/>
  <c r="BY433" i="44"/>
  <c r="DF433" i="44" s="1"/>
  <c r="CK431" i="44"/>
  <c r="DJ431" i="44" s="1"/>
  <c r="BV501" i="44"/>
  <c r="DE501" i="44" s="1"/>
  <c r="CN496" i="44"/>
  <c r="DK496" i="44" s="1"/>
  <c r="BY494" i="44"/>
  <c r="DF494" i="44" s="1"/>
  <c r="CH470" i="44"/>
  <c r="DI470" i="44" s="1"/>
  <c r="CO464" i="44"/>
  <c r="CN451" i="44"/>
  <c r="DK451" i="44" s="1"/>
  <c r="CB437" i="44"/>
  <c r="DG437" i="44" s="1"/>
  <c r="CH431" i="44"/>
  <c r="DI431" i="44" s="1"/>
  <c r="CB421" i="44"/>
  <c r="DG421" i="44" s="1"/>
  <c r="CB410" i="44"/>
  <c r="DG410" i="44" s="1"/>
  <c r="CH499" i="44"/>
  <c r="DI499" i="44" s="1"/>
  <c r="CB489" i="44"/>
  <c r="DG489" i="44" s="1"/>
  <c r="CD449" i="44"/>
  <c r="BS31" i="44"/>
  <c r="DD31" i="44" s="1"/>
  <c r="CN497" i="44"/>
  <c r="DK497" i="44" s="1"/>
  <c r="BY499" i="44"/>
  <c r="DF499" i="44" s="1"/>
  <c r="CK496" i="44"/>
  <c r="DJ496" i="44" s="1"/>
  <c r="CH492" i="44"/>
  <c r="DI492" i="44" s="1"/>
  <c r="BY416" i="44"/>
  <c r="DF416" i="44" s="1"/>
  <c r="CO503" i="44"/>
  <c r="BS416" i="44"/>
  <c r="DD416" i="44" s="1"/>
  <c r="BV409" i="44"/>
  <c r="DE409" i="44" s="1"/>
  <c r="BY481" i="44"/>
  <c r="DF481" i="44" s="1"/>
  <c r="CK472" i="44"/>
  <c r="DJ472" i="44" s="1"/>
  <c r="CN471" i="44"/>
  <c r="DK471" i="44" s="1"/>
  <c r="BY469" i="44"/>
  <c r="DF469" i="44" s="1"/>
  <c r="CN454" i="44"/>
  <c r="DK454" i="44" s="1"/>
  <c r="BY452" i="44"/>
  <c r="DF452" i="44" s="1"/>
  <c r="BV426" i="44"/>
  <c r="DE426" i="44" s="1"/>
  <c r="CN503" i="44"/>
  <c r="DK503" i="44" s="1"/>
  <c r="CP478" i="44"/>
  <c r="CN476" i="44"/>
  <c r="DK476" i="44" s="1"/>
  <c r="BV475" i="44"/>
  <c r="DE475" i="44" s="1"/>
  <c r="CP472" i="44"/>
  <c r="BV469" i="44"/>
  <c r="DE469" i="44" s="1"/>
  <c r="BV458" i="44"/>
  <c r="DE458" i="44" s="1"/>
  <c r="BV452" i="44"/>
  <c r="DE452" i="44" s="1"/>
  <c r="BV441" i="44"/>
  <c r="DE441" i="44" s="1"/>
  <c r="CD426" i="44"/>
  <c r="BS497" i="44"/>
  <c r="DD497" i="44" s="1"/>
  <c r="CD458" i="44"/>
  <c r="CN27" i="44"/>
  <c r="DK27" i="44" s="1"/>
  <c r="BV26" i="44"/>
  <c r="DE26" i="44" s="1"/>
  <c r="CN23" i="44"/>
  <c r="DK23" i="44" s="1"/>
  <c r="CP35" i="44"/>
  <c r="BS37" i="44"/>
  <c r="DD37" i="44" s="1"/>
  <c r="CK30" i="44"/>
  <c r="DJ30" i="44" s="1"/>
  <c r="CB22" i="44"/>
  <c r="DG22" i="44" s="1"/>
  <c r="BS15" i="44"/>
  <c r="DD15" i="44" s="1"/>
  <c r="BS29" i="44"/>
  <c r="DD29" i="44" s="1"/>
  <c r="CN30" i="44"/>
  <c r="DK30" i="44" s="1"/>
  <c r="BV29" i="44"/>
  <c r="DE29" i="44" s="1"/>
  <c r="CH28" i="44"/>
  <c r="DI28" i="44" s="1"/>
  <c r="BY26" i="44"/>
  <c r="DF26" i="44" s="1"/>
  <c r="BY22" i="44"/>
  <c r="DF22" i="44" s="1"/>
  <c r="CB481" i="44"/>
  <c r="DG481" i="44" s="1"/>
  <c r="CC463" i="44"/>
  <c r="BY461" i="44"/>
  <c r="DF461" i="44" s="1"/>
  <c r="CC454" i="44"/>
  <c r="BS453" i="44"/>
  <c r="DD453" i="44" s="1"/>
  <c r="CB451" i="44"/>
  <c r="DG451" i="44" s="1"/>
  <c r="CN450" i="44"/>
  <c r="DK450" i="44" s="1"/>
  <c r="CB447" i="44"/>
  <c r="DG447" i="44" s="1"/>
  <c r="BV445" i="44"/>
  <c r="DE445" i="44" s="1"/>
  <c r="CD442" i="44"/>
  <c r="BS439" i="44"/>
  <c r="DD439" i="44" s="1"/>
  <c r="CN437" i="44"/>
  <c r="DK437" i="44" s="1"/>
  <c r="BS434" i="44"/>
  <c r="DD434" i="44" s="1"/>
  <c r="CK430" i="44"/>
  <c r="DJ430" i="44" s="1"/>
  <c r="BV425" i="44"/>
  <c r="DE425" i="44" s="1"/>
  <c r="CB423" i="44"/>
  <c r="DG423" i="44" s="1"/>
  <c r="BS419" i="44"/>
  <c r="DD419" i="44" s="1"/>
  <c r="CC418" i="44"/>
  <c r="BY408" i="44"/>
  <c r="DF408" i="44" s="1"/>
  <c r="CK407" i="44"/>
  <c r="DJ407" i="44" s="1"/>
  <c r="BV22" i="44"/>
  <c r="DE22" i="44" s="1"/>
  <c r="BY502" i="44"/>
  <c r="DF502" i="44" s="1"/>
  <c r="CB497" i="44"/>
  <c r="DG497" i="44" s="1"/>
  <c r="CK490" i="44"/>
  <c r="DJ490" i="44" s="1"/>
  <c r="CK489" i="44"/>
  <c r="DJ489" i="44" s="1"/>
  <c r="BY485" i="44"/>
  <c r="DF485" i="44" s="1"/>
  <c r="CN481" i="44"/>
  <c r="DK481" i="44" s="1"/>
  <c r="CK478" i="44"/>
  <c r="DJ478" i="44" s="1"/>
  <c r="BV478" i="44"/>
  <c r="DE478" i="44" s="1"/>
  <c r="BY475" i="44"/>
  <c r="DF475" i="44" s="1"/>
  <c r="CP473" i="44"/>
  <c r="CD453" i="44"/>
  <c r="CK450" i="44"/>
  <c r="DJ450" i="44" s="1"/>
  <c r="CB443" i="44"/>
  <c r="DG443" i="44" s="1"/>
  <c r="BS435" i="44"/>
  <c r="DD435" i="44" s="1"/>
  <c r="CD431" i="44"/>
  <c r="BY422" i="44"/>
  <c r="DF422" i="44" s="1"/>
  <c r="CC421" i="44"/>
  <c r="CP404" i="44"/>
  <c r="CD404" i="44"/>
  <c r="CP405" i="44"/>
  <c r="BV490" i="44"/>
  <c r="DE490" i="44" s="1"/>
  <c r="BV485" i="44"/>
  <c r="DE485" i="44" s="1"/>
  <c r="CP453" i="44"/>
  <c r="BS436" i="44"/>
  <c r="DD436" i="44" s="1"/>
  <c r="CN428" i="44"/>
  <c r="DK428" i="44" s="1"/>
  <c r="CD423" i="44"/>
  <c r="CB34" i="44"/>
  <c r="DG34" i="44" s="1"/>
  <c r="CP31" i="44"/>
  <c r="BS30" i="44"/>
  <c r="DD30" i="44" s="1"/>
  <c r="CB13" i="44"/>
  <c r="DG13" i="44" s="1"/>
  <c r="CN8" i="44"/>
  <c r="DK8" i="44" s="1"/>
  <c r="CD502" i="44"/>
  <c r="CD501" i="44"/>
  <c r="CO500" i="44"/>
  <c r="CB494" i="44"/>
  <c r="DG494" i="44" s="1"/>
  <c r="BY492" i="44"/>
  <c r="DF492" i="44" s="1"/>
  <c r="CP490" i="44"/>
  <c r="CD485" i="44"/>
  <c r="CH479" i="44"/>
  <c r="DI479" i="44" s="1"/>
  <c r="CD476" i="44"/>
  <c r="CK475" i="44"/>
  <c r="DJ475" i="44" s="1"/>
  <c r="CC475" i="44"/>
  <c r="CN472" i="44"/>
  <c r="DK472" i="44" s="1"/>
  <c r="CD468" i="44"/>
  <c r="BS461" i="44"/>
  <c r="DD461" i="44" s="1"/>
  <c r="CK452" i="44"/>
  <c r="DJ452" i="44" s="1"/>
  <c r="CH450" i="44"/>
  <c r="DI450" i="44" s="1"/>
  <c r="CK447" i="44"/>
  <c r="DJ447" i="44" s="1"/>
  <c r="CB430" i="44"/>
  <c r="DG430" i="44" s="1"/>
  <c r="CN429" i="44"/>
  <c r="DK429" i="44" s="1"/>
  <c r="CP427" i="44"/>
  <c r="BS426" i="44"/>
  <c r="DD426" i="44" s="1"/>
  <c r="CK418" i="44"/>
  <c r="DJ418" i="44" s="1"/>
  <c r="CC412" i="44"/>
  <c r="CD500" i="44"/>
  <c r="CH478" i="44"/>
  <c r="DI478" i="44" s="1"/>
  <c r="CP474" i="44"/>
  <c r="BV470" i="44"/>
  <c r="DE470" i="44" s="1"/>
  <c r="CB468" i="44"/>
  <c r="DG468" i="44" s="1"/>
  <c r="CB459" i="44"/>
  <c r="DG459" i="44" s="1"/>
  <c r="BV442" i="44"/>
  <c r="DE442" i="44" s="1"/>
  <c r="CP408" i="44"/>
  <c r="CD493" i="44"/>
  <c r="CH480" i="44"/>
  <c r="DI480" i="44" s="1"/>
  <c r="BY477" i="44"/>
  <c r="DF477" i="44" s="1"/>
  <c r="CB474" i="44"/>
  <c r="DG474" i="44" s="1"/>
  <c r="CK463" i="44"/>
  <c r="DJ463" i="44" s="1"/>
  <c r="CB461" i="44"/>
  <c r="DG461" i="44" s="1"/>
  <c r="BY460" i="44"/>
  <c r="DF460" i="44" s="1"/>
  <c r="CD439" i="44"/>
  <c r="BS437" i="44"/>
  <c r="DD437" i="44" s="1"/>
  <c r="CN435" i="44"/>
  <c r="DK435" i="44" s="1"/>
  <c r="CK428" i="44"/>
  <c r="DJ428" i="44" s="1"/>
  <c r="CB502" i="44"/>
  <c r="DG502" i="44" s="1"/>
  <c r="CB496" i="44"/>
  <c r="DG496" i="44" s="1"/>
  <c r="CC493" i="44"/>
  <c r="CE493" i="44" s="1"/>
  <c r="DC493" i="44" s="1"/>
  <c r="CN489" i="44"/>
  <c r="DK489" i="44" s="1"/>
  <c r="CO486" i="44"/>
  <c r="CN465" i="44"/>
  <c r="DK465" i="44" s="1"/>
  <c r="CD452" i="44"/>
  <c r="BY449" i="44"/>
  <c r="DF449" i="44" s="1"/>
  <c r="CC448" i="44"/>
  <c r="CK444" i="44"/>
  <c r="DJ444" i="44" s="1"/>
  <c r="CB441" i="44"/>
  <c r="DG441" i="44" s="1"/>
  <c r="CP435" i="44"/>
  <c r="CB432" i="44"/>
  <c r="DG432" i="44" s="1"/>
  <c r="CB431" i="44"/>
  <c r="DG431" i="44" s="1"/>
  <c r="BY430" i="44"/>
  <c r="DF430" i="44" s="1"/>
  <c r="CP419" i="44"/>
  <c r="CD499" i="44"/>
  <c r="BS21" i="44"/>
  <c r="DD21" i="44" s="1"/>
  <c r="CB498" i="44"/>
  <c r="DG498" i="44" s="1"/>
  <c r="CH483" i="44"/>
  <c r="DI483" i="44" s="1"/>
  <c r="CB482" i="44"/>
  <c r="DG482" i="44" s="1"/>
  <c r="CH473" i="44"/>
  <c r="DI473" i="44" s="1"/>
  <c r="CN417" i="44"/>
  <c r="DK417" i="44" s="1"/>
  <c r="CH484" i="44"/>
  <c r="DI484" i="44" s="1"/>
  <c r="BV476" i="44"/>
  <c r="DE476" i="44" s="1"/>
  <c r="BV491" i="44"/>
  <c r="DE491" i="44" s="1"/>
  <c r="BS503" i="44"/>
  <c r="DD503" i="44" s="1"/>
  <c r="BV487" i="44"/>
  <c r="DE487" i="44" s="1"/>
  <c r="BY468" i="44"/>
  <c r="DF468" i="44" s="1"/>
  <c r="CH456" i="44"/>
  <c r="DI456" i="44" s="1"/>
  <c r="CP438" i="44"/>
  <c r="BS500" i="44"/>
  <c r="DD500" i="44" s="1"/>
  <c r="BY462" i="44"/>
  <c r="DF462" i="44" s="1"/>
  <c r="CB453" i="44"/>
  <c r="DG453" i="44" s="1"/>
  <c r="CD487" i="44"/>
  <c r="CH457" i="44"/>
  <c r="DI457" i="44" s="1"/>
  <c r="BY440" i="44"/>
  <c r="DF440" i="44" s="1"/>
  <c r="CH413" i="44"/>
  <c r="DI413" i="44" s="1"/>
  <c r="CO26" i="44"/>
  <c r="CD26" i="44"/>
  <c r="CO499" i="44"/>
  <c r="CP496" i="44"/>
  <c r="CC495" i="44"/>
  <c r="CP488" i="44"/>
  <c r="CC481" i="44"/>
  <c r="CP466" i="44"/>
  <c r="CD465" i="44"/>
  <c r="CD443" i="44"/>
  <c r="CP439" i="44"/>
  <c r="CD434" i="44"/>
  <c r="CO422" i="44"/>
  <c r="CD407" i="44"/>
  <c r="CK36" i="44"/>
  <c r="DJ36" i="44" s="1"/>
  <c r="CK8" i="44"/>
  <c r="DJ8" i="44" s="1"/>
  <c r="CP502" i="44"/>
  <c r="BV502" i="44"/>
  <c r="DE502" i="44" s="1"/>
  <c r="BV499" i="44"/>
  <c r="DE499" i="44" s="1"/>
  <c r="CH498" i="44"/>
  <c r="DI498" i="44" s="1"/>
  <c r="BS496" i="44"/>
  <c r="DD496" i="44" s="1"/>
  <c r="CD492" i="44"/>
  <c r="BY487" i="44"/>
  <c r="DF487" i="44" s="1"/>
  <c r="BV486" i="44"/>
  <c r="DE486" i="44" s="1"/>
  <c r="CK485" i="44"/>
  <c r="DJ485" i="44" s="1"/>
  <c r="BS480" i="44"/>
  <c r="DD480" i="44" s="1"/>
  <c r="CK473" i="44"/>
  <c r="DJ473" i="44" s="1"/>
  <c r="BY467" i="44"/>
  <c r="DF467" i="44" s="1"/>
  <c r="CK466" i="44"/>
  <c r="DJ466" i="44" s="1"/>
  <c r="BV466" i="44"/>
  <c r="DE466" i="44" s="1"/>
  <c r="CO465" i="44"/>
  <c r="BY459" i="44"/>
  <c r="DF459" i="44" s="1"/>
  <c r="CH455" i="44"/>
  <c r="DI455" i="44" s="1"/>
  <c r="BY448" i="44"/>
  <c r="DF448" i="44" s="1"/>
  <c r="CH445" i="44"/>
  <c r="DI445" i="44" s="1"/>
  <c r="CH444" i="44"/>
  <c r="DI444" i="44" s="1"/>
  <c r="BS443" i="44"/>
  <c r="DD443" i="44" s="1"/>
  <c r="CN438" i="44"/>
  <c r="DK438" i="44" s="1"/>
  <c r="CP436" i="44"/>
  <c r="CN434" i="44"/>
  <c r="DK434" i="44" s="1"/>
  <c r="CH426" i="44"/>
  <c r="DI426" i="44" s="1"/>
  <c r="CB424" i="44"/>
  <c r="DG424" i="44" s="1"/>
  <c r="CK422" i="44"/>
  <c r="DJ422" i="44" s="1"/>
  <c r="CP421" i="44"/>
  <c r="CK420" i="44"/>
  <c r="DJ420" i="44" s="1"/>
  <c r="CN416" i="44"/>
  <c r="DK416" i="44" s="1"/>
  <c r="CH411" i="44"/>
  <c r="DI411" i="44" s="1"/>
  <c r="CH406" i="44"/>
  <c r="DI406" i="44" s="1"/>
  <c r="CB465" i="44"/>
  <c r="DG465" i="44" s="1"/>
  <c r="CH458" i="44"/>
  <c r="DI458" i="44" s="1"/>
  <c r="BS413" i="44"/>
  <c r="DD413" i="44" s="1"/>
  <c r="CN405" i="44"/>
  <c r="DK405" i="44" s="1"/>
  <c r="CN39" i="44"/>
  <c r="DK39" i="44" s="1"/>
  <c r="CB26" i="44"/>
  <c r="DG26" i="44" s="1"/>
  <c r="CB499" i="44"/>
  <c r="DG499" i="44" s="1"/>
  <c r="CK494" i="44"/>
  <c r="DJ494" i="44" s="1"/>
  <c r="CD490" i="44"/>
  <c r="CB477" i="44"/>
  <c r="DG477" i="44" s="1"/>
  <c r="CH474" i="44"/>
  <c r="DI474" i="44" s="1"/>
  <c r="BS473" i="44"/>
  <c r="DD473" i="44" s="1"/>
  <c r="CK469" i="44"/>
  <c r="DJ469" i="44" s="1"/>
  <c r="CO460" i="44"/>
  <c r="CO459" i="44"/>
  <c r="CN444" i="44"/>
  <c r="DK444" i="44" s="1"/>
  <c r="BV439" i="44"/>
  <c r="DE439" i="44" s="1"/>
  <c r="CP434" i="44"/>
  <c r="BY425" i="44"/>
  <c r="DF425" i="44" s="1"/>
  <c r="CN418" i="44"/>
  <c r="DK418" i="44" s="1"/>
  <c r="CK409" i="44"/>
  <c r="DJ409" i="44" s="1"/>
  <c r="CN20" i="44"/>
  <c r="DK20" i="44" s="1"/>
  <c r="BY20" i="44"/>
  <c r="DF20" i="44" s="1"/>
  <c r="CP503" i="44"/>
  <c r="CN502" i="44"/>
  <c r="DK502" i="44" s="1"/>
  <c r="BY497" i="44"/>
  <c r="DF497" i="44" s="1"/>
  <c r="CO493" i="44"/>
  <c r="BS491" i="44"/>
  <c r="DD491" i="44" s="1"/>
  <c r="CB490" i="44"/>
  <c r="DG490" i="44" s="1"/>
  <c r="CC490" i="44"/>
  <c r="BS487" i="44"/>
  <c r="DD487" i="44" s="1"/>
  <c r="CB484" i="44"/>
  <c r="DG484" i="44" s="1"/>
  <c r="CB483" i="44"/>
  <c r="DG483" i="44" s="1"/>
  <c r="CN482" i="44"/>
  <c r="DK482" i="44" s="1"/>
  <c r="CN477" i="44"/>
  <c r="DK477" i="44" s="1"/>
  <c r="CB473" i="44"/>
  <c r="DG473" i="44" s="1"/>
  <c r="CP469" i="44"/>
  <c r="BV468" i="44"/>
  <c r="DE468" i="44" s="1"/>
  <c r="CB466" i="44"/>
  <c r="DG466" i="44" s="1"/>
  <c r="BY465" i="44"/>
  <c r="DF465" i="44" s="1"/>
  <c r="CP464" i="44"/>
  <c r="BV463" i="44"/>
  <c r="DE463" i="44" s="1"/>
  <c r="CP462" i="44"/>
  <c r="BV462" i="44"/>
  <c r="DE462" i="44" s="1"/>
  <c r="CN457" i="44"/>
  <c r="DK457" i="44" s="1"/>
  <c r="CK453" i="44"/>
  <c r="DJ453" i="44" s="1"/>
  <c r="CP451" i="44"/>
  <c r="CH449" i="44"/>
  <c r="DI449" i="44" s="1"/>
  <c r="CB446" i="44"/>
  <c r="DG446" i="44" s="1"/>
  <c r="CN445" i="44"/>
  <c r="DK445" i="44" s="1"/>
  <c r="CH439" i="44"/>
  <c r="DI439" i="44" s="1"/>
  <c r="CH434" i="44"/>
  <c r="DI434" i="44" s="1"/>
  <c r="CH433" i="44"/>
  <c r="DI433" i="44" s="1"/>
  <c r="CH432" i="44"/>
  <c r="DI432" i="44" s="1"/>
  <c r="BS431" i="44"/>
  <c r="DD431" i="44" s="1"/>
  <c r="BS429" i="44"/>
  <c r="DD429" i="44" s="1"/>
  <c r="BV417" i="44"/>
  <c r="DE417" i="44" s="1"/>
  <c r="CK404" i="44"/>
  <c r="DJ404" i="44" s="1"/>
  <c r="CH466" i="44"/>
  <c r="DI466" i="44" s="1"/>
  <c r="CK434" i="44"/>
  <c r="DJ434" i="44" s="1"/>
  <c r="BV432" i="44"/>
  <c r="DE432" i="44" s="1"/>
  <c r="BY424" i="44"/>
  <c r="DF424" i="44" s="1"/>
  <c r="BV421" i="44"/>
  <c r="DE421" i="44" s="1"/>
  <c r="BY417" i="44"/>
  <c r="DF417" i="44" s="1"/>
  <c r="CK415" i="44"/>
  <c r="DJ415" i="44" s="1"/>
  <c r="BS412" i="44"/>
  <c r="DD412" i="44" s="1"/>
  <c r="BS407" i="44"/>
  <c r="DD407" i="44" s="1"/>
  <c r="CB405" i="44"/>
  <c r="DG405" i="44" s="1"/>
  <c r="BS27" i="44"/>
  <c r="DD27" i="44" s="1"/>
  <c r="CD491" i="44"/>
  <c r="CH489" i="44"/>
  <c r="DI489" i="44" s="1"/>
  <c r="BS477" i="44"/>
  <c r="DD477" i="44" s="1"/>
  <c r="CD475" i="44"/>
  <c r="CP461" i="44"/>
  <c r="CD459" i="44"/>
  <c r="BY451" i="44"/>
  <c r="DF451" i="44" s="1"/>
  <c r="BY441" i="44"/>
  <c r="DF441" i="44" s="1"/>
  <c r="CK436" i="44"/>
  <c r="DJ436" i="44" s="1"/>
  <c r="BY410" i="44"/>
  <c r="DF410" i="44" s="1"/>
  <c r="CK499" i="44"/>
  <c r="DJ499" i="44" s="1"/>
  <c r="CD494" i="44"/>
  <c r="CO484" i="44"/>
  <c r="CD466" i="44"/>
  <c r="CP465" i="44"/>
  <c r="BS463" i="44"/>
  <c r="DD463" i="44" s="1"/>
  <c r="CP447" i="44"/>
  <c r="CD417" i="44"/>
  <c r="CO416" i="44"/>
  <c r="BS456" i="44"/>
  <c r="DD456" i="44" s="1"/>
  <c r="CK448" i="44"/>
  <c r="DJ448" i="44" s="1"/>
  <c r="BV447" i="44"/>
  <c r="DE447" i="44" s="1"/>
  <c r="CK438" i="44"/>
  <c r="DJ438" i="44" s="1"/>
  <c r="BV430" i="44"/>
  <c r="DE430" i="44" s="1"/>
  <c r="CB406" i="44"/>
  <c r="DG406" i="44" s="1"/>
  <c r="CK14" i="44"/>
  <c r="DJ14" i="44" s="1"/>
  <c r="BV492" i="44"/>
  <c r="DE492" i="44" s="1"/>
  <c r="BS489" i="44"/>
  <c r="DD489" i="44" s="1"/>
  <c r="CB478" i="44"/>
  <c r="DG478" i="44" s="1"/>
  <c r="BY470" i="44"/>
  <c r="DF470" i="44" s="1"/>
  <c r="CK462" i="44"/>
  <c r="DJ462" i="44" s="1"/>
  <c r="BV461" i="44"/>
  <c r="DE461" i="44" s="1"/>
  <c r="CO441" i="44"/>
  <c r="BV435" i="44"/>
  <c r="DE435" i="44" s="1"/>
  <c r="CC428" i="44"/>
  <c r="CB426" i="44"/>
  <c r="DG426" i="44" s="1"/>
  <c r="BY36" i="44"/>
  <c r="DF36" i="44" s="1"/>
  <c r="CB32" i="44"/>
  <c r="DG32" i="44" s="1"/>
  <c r="CH29" i="44"/>
  <c r="DI29" i="44" s="1"/>
  <c r="BY8" i="44"/>
  <c r="DF8" i="44" s="1"/>
  <c r="BV503" i="44"/>
  <c r="DE503" i="44" s="1"/>
  <c r="CK502" i="44"/>
  <c r="DJ502" i="44" s="1"/>
  <c r="CP500" i="44"/>
  <c r="BV500" i="44"/>
  <c r="DE500" i="44" s="1"/>
  <c r="CP499" i="44"/>
  <c r="BV498" i="44"/>
  <c r="DE498" i="44" s="1"/>
  <c r="CC497" i="44"/>
  <c r="CP495" i="44"/>
  <c r="BS494" i="44"/>
  <c r="DD494" i="44" s="1"/>
  <c r="CB493" i="44"/>
  <c r="DG493" i="44" s="1"/>
  <c r="CB492" i="44"/>
  <c r="DG492" i="44" s="1"/>
  <c r="CK488" i="44"/>
  <c r="DJ488" i="44" s="1"/>
  <c r="CN486" i="44"/>
  <c r="DK486" i="44" s="1"/>
  <c r="BY483" i="44"/>
  <c r="DF483" i="44" s="1"/>
  <c r="CP481" i="44"/>
  <c r="CQ481" i="44" s="1"/>
  <c r="DH481" i="44" s="1"/>
  <c r="CB475" i="44"/>
  <c r="DG475" i="44" s="1"/>
  <c r="CN473" i="44"/>
  <c r="DK473" i="44" s="1"/>
  <c r="CK471" i="44"/>
  <c r="DJ471" i="44" s="1"/>
  <c r="BV471" i="44"/>
  <c r="DE471" i="44" s="1"/>
  <c r="BY457" i="44"/>
  <c r="DF457" i="44" s="1"/>
  <c r="CP456" i="44"/>
  <c r="BY456" i="44"/>
  <c r="DF456" i="44" s="1"/>
  <c r="CK455" i="44"/>
  <c r="DJ455" i="44" s="1"/>
  <c r="BV455" i="44"/>
  <c r="DE455" i="44" s="1"/>
  <c r="BV453" i="44"/>
  <c r="DE453" i="44" s="1"/>
  <c r="CP452" i="44"/>
  <c r="CB449" i="44"/>
  <c r="DG449" i="44" s="1"/>
  <c r="BV443" i="44"/>
  <c r="DE443" i="44" s="1"/>
  <c r="CH442" i="44"/>
  <c r="DI442" i="44" s="1"/>
  <c r="CC434" i="44"/>
  <c r="CB433" i="44"/>
  <c r="DG433" i="44" s="1"/>
  <c r="CP428" i="44"/>
  <c r="CN427" i="44"/>
  <c r="DK427" i="44" s="1"/>
  <c r="CN422" i="44"/>
  <c r="DK422" i="44" s="1"/>
  <c r="CB422" i="44"/>
  <c r="DG422" i="44" s="1"/>
  <c r="CN421" i="44"/>
  <c r="DK421" i="44" s="1"/>
  <c r="CN420" i="44"/>
  <c r="DK420" i="44" s="1"/>
  <c r="CB416" i="44"/>
  <c r="DG416" i="44" s="1"/>
  <c r="CP413" i="44"/>
  <c r="BY413" i="44"/>
  <c r="DF413" i="44" s="1"/>
  <c r="BS404" i="44"/>
  <c r="DD404" i="44" s="1"/>
  <c r="CK38" i="44"/>
  <c r="DJ38" i="44" s="1"/>
  <c r="CH24" i="44"/>
  <c r="DI24" i="44" s="1"/>
  <c r="CP24" i="44"/>
  <c r="CC499" i="44"/>
  <c r="CD498" i="44"/>
  <c r="BS495" i="44"/>
  <c r="DD495" i="44" s="1"/>
  <c r="CP494" i="44"/>
  <c r="CC494" i="44"/>
  <c r="CP492" i="44"/>
  <c r="CD478" i="44"/>
  <c r="CD470" i="44"/>
  <c r="BS469" i="44"/>
  <c r="DD469" i="44" s="1"/>
  <c r="CC469" i="44"/>
  <c r="CE469" i="44" s="1"/>
  <c r="DC469" i="44" s="1"/>
  <c r="CO461" i="44"/>
  <c r="CK457" i="44"/>
  <c r="DJ457" i="44" s="1"/>
  <c r="CO457" i="44"/>
  <c r="CD448" i="44"/>
  <c r="CD441" i="44"/>
  <c r="BS35" i="44"/>
  <c r="DD35" i="44" s="1"/>
  <c r="BY32" i="44"/>
  <c r="DF32" i="44" s="1"/>
  <c r="BV31" i="44"/>
  <c r="DE31" i="44" s="1"/>
  <c r="CP30" i="44"/>
  <c r="CN26" i="44"/>
  <c r="DK26" i="44" s="1"/>
  <c r="BY25" i="44"/>
  <c r="DF25" i="44" s="1"/>
  <c r="BS22" i="44"/>
  <c r="DD22" i="44" s="1"/>
  <c r="CB21" i="44"/>
  <c r="DG21" i="44" s="1"/>
  <c r="CH17" i="44"/>
  <c r="DI17" i="44" s="1"/>
  <c r="BS17" i="44"/>
  <c r="DD17" i="44" s="1"/>
  <c r="BS502" i="44"/>
  <c r="DD502" i="44" s="1"/>
  <c r="BS499" i="44"/>
  <c r="DD499" i="44" s="1"/>
  <c r="CC498" i="44"/>
  <c r="CP497" i="44"/>
  <c r="BY493" i="44"/>
  <c r="DF493" i="44" s="1"/>
  <c r="BS488" i="44"/>
  <c r="DD488" i="44" s="1"/>
  <c r="CD486" i="44"/>
  <c r="CP480" i="44"/>
  <c r="CD477" i="44"/>
  <c r="CH475" i="44"/>
  <c r="DI475" i="44" s="1"/>
  <c r="CP475" i="44"/>
  <c r="CQ464" i="44"/>
  <c r="DH464" i="44" s="1"/>
  <c r="BV457" i="44"/>
  <c r="DE457" i="44" s="1"/>
  <c r="BV449" i="44"/>
  <c r="DE449" i="44" s="1"/>
  <c r="CN443" i="44"/>
  <c r="DK443" i="44" s="1"/>
  <c r="BS442" i="44"/>
  <c r="DD442" i="44" s="1"/>
  <c r="CC437" i="44"/>
  <c r="CH435" i="44"/>
  <c r="DI435" i="44" s="1"/>
  <c r="CD433" i="44"/>
  <c r="CH430" i="44"/>
  <c r="DI430" i="44" s="1"/>
  <c r="BS428" i="44"/>
  <c r="DD428" i="44" s="1"/>
  <c r="CH427" i="44"/>
  <c r="DI427" i="44" s="1"/>
  <c r="CC426" i="44"/>
  <c r="CE426" i="44" s="1"/>
  <c r="DC426" i="44" s="1"/>
  <c r="CD420" i="44"/>
  <c r="CN419" i="44"/>
  <c r="DK419" i="44" s="1"/>
  <c r="CD415" i="44"/>
  <c r="BV408" i="44"/>
  <c r="DE408" i="44" s="1"/>
  <c r="CB404" i="44"/>
  <c r="DG404" i="44" s="1"/>
  <c r="CD503" i="44"/>
  <c r="CN498" i="44"/>
  <c r="DK498" i="44" s="1"/>
  <c r="CK492" i="44"/>
  <c r="DJ492" i="44" s="1"/>
  <c r="BV473" i="44"/>
  <c r="DE473" i="44" s="1"/>
  <c r="BS471" i="44"/>
  <c r="DD471" i="44" s="1"/>
  <c r="CD460" i="44"/>
  <c r="CO451" i="44"/>
  <c r="CQ451" i="44" s="1"/>
  <c r="DH451" i="44" s="1"/>
  <c r="CH451" i="44"/>
  <c r="DI451" i="44" s="1"/>
  <c r="BS450" i="44"/>
  <c r="DD450" i="44" s="1"/>
  <c r="CC450" i="44"/>
  <c r="CN411" i="44"/>
  <c r="DK411" i="44" s="1"/>
  <c r="CP26" i="44"/>
  <c r="CN11" i="44"/>
  <c r="DK11" i="44" s="1"/>
  <c r="BV10" i="44"/>
  <c r="DE10" i="44" s="1"/>
  <c r="CP498" i="44"/>
  <c r="CD480" i="44"/>
  <c r="BY478" i="44"/>
  <c r="DF478" i="44" s="1"/>
  <c r="CD471" i="44"/>
  <c r="CK468" i="44"/>
  <c r="DJ468" i="44" s="1"/>
  <c r="BY442" i="44"/>
  <c r="DF442" i="44" s="1"/>
  <c r="CC442" i="44"/>
  <c r="CE442" i="44" s="1"/>
  <c r="DC442" i="44" s="1"/>
  <c r="BY434" i="44"/>
  <c r="DF434" i="44" s="1"/>
  <c r="CP411" i="44"/>
  <c r="CK39" i="44"/>
  <c r="DJ39" i="44" s="1"/>
  <c r="BV39" i="44"/>
  <c r="DE39" i="44" s="1"/>
  <c r="CH38" i="44"/>
  <c r="DI38" i="44" s="1"/>
  <c r="BS38" i="44"/>
  <c r="DD38" i="44" s="1"/>
  <c r="CB37" i="44"/>
  <c r="DG37" i="44" s="1"/>
  <c r="CH32" i="44"/>
  <c r="DI32" i="44" s="1"/>
  <c r="CB31" i="44"/>
  <c r="DG31" i="44" s="1"/>
  <c r="CP28" i="44"/>
  <c r="CH25" i="44"/>
  <c r="DI25" i="44" s="1"/>
  <c r="BV21" i="44"/>
  <c r="DE21" i="44" s="1"/>
  <c r="BY498" i="44"/>
  <c r="DF498" i="44" s="1"/>
  <c r="BV496" i="44"/>
  <c r="DE496" i="44" s="1"/>
  <c r="BY488" i="44"/>
  <c r="DF488" i="44" s="1"/>
  <c r="CP487" i="44"/>
  <c r="BS484" i="44"/>
  <c r="DD484" i="44" s="1"/>
  <c r="CH482" i="44"/>
  <c r="DI482" i="44" s="1"/>
  <c r="CO482" i="44"/>
  <c r="CH481" i="44"/>
  <c r="DI481" i="44" s="1"/>
  <c r="CC480" i="44"/>
  <c r="CO479" i="44"/>
  <c r="CQ479" i="44" s="1"/>
  <c r="DH479" i="44" s="1"/>
  <c r="BV479" i="44"/>
  <c r="DE479" i="44" s="1"/>
  <c r="CP468" i="44"/>
  <c r="CB450" i="44"/>
  <c r="DG450" i="44" s="1"/>
  <c r="CP448" i="44"/>
  <c r="CN447" i="44"/>
  <c r="DK447" i="44" s="1"/>
  <c r="CK445" i="44"/>
  <c r="DJ445" i="44" s="1"/>
  <c r="CC444" i="44"/>
  <c r="CP443" i="44"/>
  <c r="CK437" i="44"/>
  <c r="DJ437" i="44" s="1"/>
  <c r="BY437" i="44"/>
  <c r="DF437" i="44" s="1"/>
  <c r="BY432" i="44"/>
  <c r="DF432" i="44" s="1"/>
  <c r="BV424" i="44"/>
  <c r="DE424" i="44" s="1"/>
  <c r="CH419" i="44"/>
  <c r="DI419" i="44" s="1"/>
  <c r="BS418" i="44"/>
  <c r="DD418" i="44" s="1"/>
  <c r="CB415" i="44"/>
  <c r="DG415" i="44" s="1"/>
  <c r="CP414" i="44"/>
  <c r="CD410" i="44"/>
  <c r="BV404" i="44"/>
  <c r="DE404" i="44" s="1"/>
  <c r="CO497" i="44"/>
  <c r="BS455" i="44"/>
  <c r="DD455" i="44" s="1"/>
  <c r="CC455" i="44"/>
  <c r="CH414" i="44"/>
  <c r="DI414" i="44" s="1"/>
  <c r="CO414" i="44"/>
  <c r="CH37" i="44"/>
  <c r="DI37" i="44" s="1"/>
  <c r="BS501" i="44"/>
  <c r="DD501" i="44" s="1"/>
  <c r="CN495" i="44"/>
  <c r="DK495" i="44" s="1"/>
  <c r="BV493" i="44"/>
  <c r="DE493" i="44" s="1"/>
  <c r="CN487" i="44"/>
  <c r="DK487" i="44" s="1"/>
  <c r="CK481" i="44"/>
  <c r="DJ481" i="44" s="1"/>
  <c r="CB470" i="44"/>
  <c r="DG470" i="44" s="1"/>
  <c r="CK465" i="44"/>
  <c r="DJ465" i="44" s="1"/>
  <c r="CC458" i="44"/>
  <c r="CE458" i="44" s="1"/>
  <c r="DC458" i="44" s="1"/>
  <c r="BS454" i="44"/>
  <c r="DD454" i="44" s="1"/>
  <c r="CB436" i="44"/>
  <c r="DG436" i="44" s="1"/>
  <c r="BV416" i="44"/>
  <c r="DE416" i="44" s="1"/>
  <c r="CK410" i="44"/>
  <c r="DJ410" i="44" s="1"/>
  <c r="CN404" i="44"/>
  <c r="DK404" i="44" s="1"/>
  <c r="BY34" i="44"/>
  <c r="DF34" i="44" s="1"/>
  <c r="CP32" i="44"/>
  <c r="BY28" i="44"/>
  <c r="DF28" i="44" s="1"/>
  <c r="CK20" i="44"/>
  <c r="DJ20" i="44" s="1"/>
  <c r="CB500" i="44"/>
  <c r="DG500" i="44" s="1"/>
  <c r="BV483" i="44"/>
  <c r="DE483" i="44" s="1"/>
  <c r="BS464" i="44"/>
  <c r="DD464" i="44" s="1"/>
  <c r="CB460" i="44"/>
  <c r="DG460" i="44" s="1"/>
  <c r="CB455" i="44"/>
  <c r="DG455" i="44" s="1"/>
  <c r="CK421" i="44"/>
  <c r="DJ421" i="44" s="1"/>
  <c r="BV420" i="44"/>
  <c r="DE420" i="44" s="1"/>
  <c r="CD37" i="44"/>
  <c r="CD33" i="44"/>
  <c r="BY503" i="44"/>
  <c r="DF503" i="44" s="1"/>
  <c r="CK501" i="44"/>
  <c r="DJ501" i="44" s="1"/>
  <c r="BY501" i="44"/>
  <c r="DF501" i="44" s="1"/>
  <c r="BY500" i="44"/>
  <c r="DF500" i="44" s="1"/>
  <c r="CO496" i="44"/>
  <c r="CD495" i="44"/>
  <c r="CN493" i="44"/>
  <c r="DK493" i="44" s="1"/>
  <c r="CO491" i="44"/>
  <c r="BY491" i="44"/>
  <c r="DF491" i="44" s="1"/>
  <c r="CN490" i="44"/>
  <c r="DK490" i="44" s="1"/>
  <c r="CD488" i="44"/>
  <c r="BS483" i="44"/>
  <c r="DD483" i="44" s="1"/>
  <c r="CC483" i="44"/>
  <c r="CO473" i="44"/>
  <c r="CB472" i="44"/>
  <c r="DG472" i="44" s="1"/>
  <c r="CP471" i="44"/>
  <c r="CB464" i="44"/>
  <c r="DG464" i="44" s="1"/>
  <c r="CN460" i="44"/>
  <c r="DK460" i="44" s="1"/>
  <c r="CN452" i="44"/>
  <c r="DK452" i="44" s="1"/>
  <c r="CP446" i="44"/>
  <c r="CP445" i="44"/>
  <c r="BV438" i="44"/>
  <c r="DE438" i="44" s="1"/>
  <c r="BY431" i="44"/>
  <c r="DF431" i="44" s="1"/>
  <c r="CK425" i="44"/>
  <c r="DJ425" i="44" s="1"/>
  <c r="BS423" i="44"/>
  <c r="DD423" i="44" s="1"/>
  <c r="CC423" i="44"/>
  <c r="CO421" i="44"/>
  <c r="CQ421" i="44" s="1"/>
  <c r="DH421" i="44" s="1"/>
  <c r="CH421" i="44"/>
  <c r="DI421" i="44" s="1"/>
  <c r="CN414" i="44"/>
  <c r="DK414" i="44" s="1"/>
  <c r="BY414" i="44"/>
  <c r="DF414" i="44" s="1"/>
  <c r="CK413" i="44"/>
  <c r="DJ413" i="44" s="1"/>
  <c r="BS410" i="44"/>
  <c r="DD410" i="44" s="1"/>
  <c r="BY407" i="44"/>
  <c r="DF407" i="44" s="1"/>
  <c r="BY496" i="44"/>
  <c r="DF496" i="44" s="1"/>
  <c r="CH493" i="44"/>
  <c r="DI493" i="44" s="1"/>
  <c r="BV482" i="44"/>
  <c r="DE482" i="44" s="1"/>
  <c r="CC482" i="44"/>
  <c r="BY444" i="44"/>
  <c r="DF444" i="44" s="1"/>
  <c r="CH415" i="44"/>
  <c r="DI415" i="44" s="1"/>
  <c r="CB36" i="44"/>
  <c r="DG36" i="44" s="1"/>
  <c r="CB30" i="44"/>
  <c r="DG30" i="44" s="1"/>
  <c r="CN22" i="44"/>
  <c r="DK22" i="44" s="1"/>
  <c r="CD14" i="44"/>
  <c r="CN494" i="44"/>
  <c r="DK494" i="44" s="1"/>
  <c r="CK480" i="44"/>
  <c r="DJ480" i="44" s="1"/>
  <c r="BS472" i="44"/>
  <c r="DD472" i="44" s="1"/>
  <c r="CC472" i="44"/>
  <c r="CC459" i="44"/>
  <c r="CN406" i="44"/>
  <c r="DK406" i="44" s="1"/>
  <c r="BV35" i="44"/>
  <c r="DE35" i="44" s="1"/>
  <c r="CD34" i="44"/>
  <c r="CN31" i="44"/>
  <c r="DK31" i="44" s="1"/>
  <c r="CD29" i="44"/>
  <c r="BS26" i="44"/>
  <c r="DD26" i="44" s="1"/>
  <c r="BY24" i="44"/>
  <c r="DF24" i="44" s="1"/>
  <c r="CP22" i="44"/>
  <c r="CH495" i="44"/>
  <c r="DI495" i="44" s="1"/>
  <c r="CN492" i="44"/>
  <c r="DK492" i="44" s="1"/>
  <c r="CH491" i="44"/>
  <c r="DI491" i="44" s="1"/>
  <c r="CC489" i="44"/>
  <c r="BS479" i="44"/>
  <c r="DD479" i="44" s="1"/>
  <c r="CC479" i="44"/>
  <c r="CO469" i="44"/>
  <c r="CD455" i="44"/>
  <c r="CK451" i="44"/>
  <c r="DJ451" i="44" s="1"/>
  <c r="BV448" i="44"/>
  <c r="DE448" i="44" s="1"/>
  <c r="CC443" i="44"/>
  <c r="CE443" i="44" s="1"/>
  <c r="DC443" i="44" s="1"/>
  <c r="CP437" i="44"/>
  <c r="CO430" i="44"/>
  <c r="CP406" i="44"/>
  <c r="CC488" i="44"/>
  <c r="CD484" i="44"/>
  <c r="BY482" i="44"/>
  <c r="DF482" i="44" s="1"/>
  <c r="BY479" i="44"/>
  <c r="DF479" i="44" s="1"/>
  <c r="CN474" i="44"/>
  <c r="DK474" i="44" s="1"/>
  <c r="CD474" i="44"/>
  <c r="BY472" i="44"/>
  <c r="DF472" i="44" s="1"/>
  <c r="CN470" i="44"/>
  <c r="DK470" i="44" s="1"/>
  <c r="CK467" i="44"/>
  <c r="DJ467" i="44" s="1"/>
  <c r="BV467" i="44"/>
  <c r="DE467" i="44" s="1"/>
  <c r="BY466" i="44"/>
  <c r="DF466" i="44" s="1"/>
  <c r="CN463" i="44"/>
  <c r="DK463" i="44" s="1"/>
  <c r="CD462" i="44"/>
  <c r="CK460" i="44"/>
  <c r="DJ460" i="44" s="1"/>
  <c r="CD457" i="44"/>
  <c r="BY455" i="44"/>
  <c r="DF455" i="44" s="1"/>
  <c r="CB454" i="44"/>
  <c r="DG454" i="44" s="1"/>
  <c r="CO450" i="44"/>
  <c r="BY450" i="44"/>
  <c r="DF450" i="44" s="1"/>
  <c r="CO449" i="44"/>
  <c r="CB439" i="44"/>
  <c r="DG439" i="44" s="1"/>
  <c r="CC435" i="44"/>
  <c r="CK433" i="44"/>
  <c r="DJ433" i="44" s="1"/>
  <c r="CN432" i="44"/>
  <c r="DK432" i="44" s="1"/>
  <c r="BV431" i="44"/>
  <c r="DE431" i="44" s="1"/>
  <c r="CP429" i="44"/>
  <c r="BY429" i="44"/>
  <c r="DF429" i="44" s="1"/>
  <c r="CB428" i="44"/>
  <c r="DG428" i="44" s="1"/>
  <c r="CB427" i="44"/>
  <c r="DG427" i="44" s="1"/>
  <c r="CH425" i="44"/>
  <c r="DI425" i="44" s="1"/>
  <c r="BV423" i="44"/>
  <c r="DE423" i="44" s="1"/>
  <c r="BS420" i="44"/>
  <c r="DD420" i="44" s="1"/>
  <c r="CK419" i="44"/>
  <c r="DJ419" i="44" s="1"/>
  <c r="CB417" i="44"/>
  <c r="DG417" i="44" s="1"/>
  <c r="CK414" i="44"/>
  <c r="DJ414" i="44" s="1"/>
  <c r="BV414" i="44"/>
  <c r="DE414" i="44" s="1"/>
  <c r="BV411" i="44"/>
  <c r="DE411" i="44" s="1"/>
  <c r="BV410" i="44"/>
  <c r="DE410" i="44" s="1"/>
  <c r="CH407" i="44"/>
  <c r="DI407" i="44" s="1"/>
  <c r="BV407" i="44"/>
  <c r="DE407" i="44" s="1"/>
  <c r="CK406" i="44"/>
  <c r="DJ406" i="44" s="1"/>
  <c r="BS486" i="44"/>
  <c r="DD486" i="44" s="1"/>
  <c r="BY484" i="44"/>
  <c r="DF484" i="44" s="1"/>
  <c r="CD483" i="44"/>
  <c r="CN478" i="44"/>
  <c r="DK478" i="44" s="1"/>
  <c r="CP477" i="44"/>
  <c r="CK474" i="44"/>
  <c r="DJ474" i="44" s="1"/>
  <c r="BY474" i="44"/>
  <c r="DF474" i="44" s="1"/>
  <c r="CC471" i="44"/>
  <c r="CB469" i="44"/>
  <c r="DG469" i="44" s="1"/>
  <c r="CH467" i="44"/>
  <c r="DI467" i="44" s="1"/>
  <c r="CB462" i="44"/>
  <c r="DG462" i="44" s="1"/>
  <c r="BS462" i="44"/>
  <c r="DD462" i="44" s="1"/>
  <c r="CP460" i="44"/>
  <c r="CP458" i="44"/>
  <c r="CD456" i="44"/>
  <c r="CB452" i="44"/>
  <c r="DG452" i="44" s="1"/>
  <c r="BV451" i="44"/>
  <c r="DE451" i="44" s="1"/>
  <c r="CD450" i="44"/>
  <c r="CH446" i="44"/>
  <c r="DI446" i="44" s="1"/>
  <c r="CD446" i="44"/>
  <c r="CP444" i="44"/>
  <c r="BY443" i="44"/>
  <c r="DF443" i="44" s="1"/>
  <c r="CB442" i="44"/>
  <c r="DG442" i="44" s="1"/>
  <c r="CK441" i="44"/>
  <c r="DJ441" i="44" s="1"/>
  <c r="CK439" i="44"/>
  <c r="DJ439" i="44" s="1"/>
  <c r="CB438" i="44"/>
  <c r="DG438" i="44" s="1"/>
  <c r="CO437" i="44"/>
  <c r="BY435" i="44"/>
  <c r="DF435" i="44" s="1"/>
  <c r="CK429" i="44"/>
  <c r="DJ429" i="44" s="1"/>
  <c r="CN426" i="44"/>
  <c r="DK426" i="44" s="1"/>
  <c r="CB425" i="44"/>
  <c r="DG425" i="44" s="1"/>
  <c r="BS424" i="44"/>
  <c r="DD424" i="44" s="1"/>
  <c r="CP420" i="44"/>
  <c r="CB420" i="44"/>
  <c r="DG420" i="44" s="1"/>
  <c r="BY418" i="44"/>
  <c r="DF418" i="44" s="1"/>
  <c r="CD414" i="44"/>
  <c r="CH409" i="44"/>
  <c r="DI409" i="44" s="1"/>
  <c r="BS408" i="44"/>
  <c r="DD408" i="44" s="1"/>
  <c r="BV406" i="44"/>
  <c r="DE406" i="44" s="1"/>
  <c r="BY405" i="44"/>
  <c r="DF405" i="44" s="1"/>
  <c r="CP486" i="44"/>
  <c r="CP484" i="44"/>
  <c r="CQ484" i="44" s="1"/>
  <c r="DH484" i="44" s="1"/>
  <c r="BV484" i="44"/>
  <c r="DE484" i="44" s="1"/>
  <c r="CD482" i="44"/>
  <c r="CN480" i="44"/>
  <c r="DK480" i="44" s="1"/>
  <c r="BS478" i="44"/>
  <c r="DD478" i="44" s="1"/>
  <c r="BY476" i="44"/>
  <c r="DF476" i="44" s="1"/>
  <c r="CN475" i="44"/>
  <c r="DK475" i="44" s="1"/>
  <c r="BV474" i="44"/>
  <c r="DE474" i="44" s="1"/>
  <c r="CO471" i="44"/>
  <c r="CQ471" i="44" s="1"/>
  <c r="DH471" i="44" s="1"/>
  <c r="CN462" i="44"/>
  <c r="DK462" i="44" s="1"/>
  <c r="CN461" i="44"/>
  <c r="DK461" i="44" s="1"/>
  <c r="BY458" i="44"/>
  <c r="DF458" i="44" s="1"/>
  <c r="CB457" i="44"/>
  <c r="DG457" i="44" s="1"/>
  <c r="CB456" i="44"/>
  <c r="DG456" i="44" s="1"/>
  <c r="CK454" i="44"/>
  <c r="DJ454" i="44" s="1"/>
  <c r="CN448" i="44"/>
  <c r="DK448" i="44" s="1"/>
  <c r="CB448" i="44"/>
  <c r="DG448" i="44" s="1"/>
  <c r="CD447" i="44"/>
  <c r="CK442" i="44"/>
  <c r="DJ442" i="44" s="1"/>
  <c r="CH441" i="44"/>
  <c r="DI441" i="44" s="1"/>
  <c r="CP440" i="44"/>
  <c r="BV440" i="44"/>
  <c r="DE440" i="44" s="1"/>
  <c r="CD437" i="44"/>
  <c r="CD430" i="44"/>
  <c r="CK426" i="44"/>
  <c r="DJ426" i="44" s="1"/>
  <c r="BY426" i="44"/>
  <c r="DF426" i="44" s="1"/>
  <c r="CP422" i="44"/>
  <c r="BV422" i="44"/>
  <c r="DE422" i="44" s="1"/>
  <c r="BY421" i="44"/>
  <c r="DF421" i="44" s="1"/>
  <c r="CO419" i="44"/>
  <c r="CQ419" i="44" s="1"/>
  <c r="DH419" i="44" s="1"/>
  <c r="BV418" i="44"/>
  <c r="DE418" i="44" s="1"/>
  <c r="CK417" i="44"/>
  <c r="DJ417" i="44" s="1"/>
  <c r="CP412" i="44"/>
  <c r="CB409" i="44"/>
  <c r="DG409" i="44" s="1"/>
  <c r="CO406" i="44"/>
  <c r="CN488" i="44"/>
  <c r="DK488" i="44" s="1"/>
  <c r="CK486" i="44"/>
  <c r="DJ486" i="44" s="1"/>
  <c r="CC485" i="44"/>
  <c r="CO483" i="44"/>
  <c r="CQ483" i="44" s="1"/>
  <c r="DH483" i="44" s="1"/>
  <c r="CN479" i="44"/>
  <c r="DK479" i="44" s="1"/>
  <c r="CO478" i="44"/>
  <c r="CQ478" i="44" s="1"/>
  <c r="DH478" i="44" s="1"/>
  <c r="CP476" i="44"/>
  <c r="CD472" i="44"/>
  <c r="CP470" i="44"/>
  <c r="CN468" i="44"/>
  <c r="DK468" i="44" s="1"/>
  <c r="CB467" i="44"/>
  <c r="DG467" i="44" s="1"/>
  <c r="CD463" i="44"/>
  <c r="CE463" i="44" s="1"/>
  <c r="DC463" i="44" s="1"/>
  <c r="CH459" i="44"/>
  <c r="DI459" i="44" s="1"/>
  <c r="BV459" i="44"/>
  <c r="DE459" i="44" s="1"/>
  <c r="CP454" i="44"/>
  <c r="CQ454" i="44" s="1"/>
  <c r="DH454" i="44" s="1"/>
  <c r="CC438" i="44"/>
  <c r="CP432" i="44"/>
  <c r="CP431" i="44"/>
  <c r="BV427" i="44"/>
  <c r="DE427" i="44" s="1"/>
  <c r="CD425" i="44"/>
  <c r="CN424" i="44"/>
  <c r="DK424" i="44" s="1"/>
  <c r="CK423" i="44"/>
  <c r="DJ423" i="44" s="1"/>
  <c r="CP417" i="44"/>
  <c r="CB414" i="44"/>
  <c r="DG414" i="44" s="1"/>
  <c r="CN413" i="44"/>
  <c r="DK413" i="44" s="1"/>
  <c r="CB412" i="44"/>
  <c r="DG412" i="44" s="1"/>
  <c r="CB411" i="44"/>
  <c r="DG411" i="44" s="1"/>
  <c r="CN410" i="44"/>
  <c r="DK410" i="44" s="1"/>
  <c r="CD409" i="44"/>
  <c r="CN408" i="44"/>
  <c r="DK408" i="44" s="1"/>
  <c r="CO405" i="44"/>
  <c r="CQ405" i="44" s="1"/>
  <c r="DH405" i="44" s="1"/>
  <c r="CD405" i="44"/>
  <c r="CQ500" i="44"/>
  <c r="DH500" i="44" s="1"/>
  <c r="CO468" i="44"/>
  <c r="CD467" i="44"/>
  <c r="CO463" i="44"/>
  <c r="CH463" i="44"/>
  <c r="DI463" i="44" s="1"/>
  <c r="CO462" i="44"/>
  <c r="CQ462" i="44" s="1"/>
  <c r="DH462" i="44" s="1"/>
  <c r="CC456" i="44"/>
  <c r="CO453" i="44"/>
  <c r="CQ453" i="44" s="1"/>
  <c r="DH453" i="44" s="1"/>
  <c r="CH453" i="44"/>
  <c r="DI453" i="44" s="1"/>
  <c r="CO443" i="44"/>
  <c r="CH443" i="44"/>
  <c r="DI443" i="44" s="1"/>
  <c r="BY439" i="44"/>
  <c r="DF439" i="44" s="1"/>
  <c r="CC439" i="44"/>
  <c r="CB429" i="44"/>
  <c r="DG429" i="44" s="1"/>
  <c r="CC429" i="44"/>
  <c r="CC411" i="44"/>
  <c r="BS411" i="44"/>
  <c r="DD411" i="44" s="1"/>
  <c r="CO502" i="44"/>
  <c r="CQ502" i="44" s="1"/>
  <c r="DH502" i="44" s="1"/>
  <c r="CP501" i="44"/>
  <c r="CK500" i="44"/>
  <c r="DJ500" i="44" s="1"/>
  <c r="CO495" i="44"/>
  <c r="CO494" i="44"/>
  <c r="CQ494" i="44" s="1"/>
  <c r="DH494" i="44" s="1"/>
  <c r="CH494" i="44"/>
  <c r="DI494" i="44" s="1"/>
  <c r="BV494" i="44"/>
  <c r="DE494" i="44" s="1"/>
  <c r="CP491" i="44"/>
  <c r="CO490" i="44"/>
  <c r="CQ490" i="44" s="1"/>
  <c r="DH490" i="44" s="1"/>
  <c r="CP489" i="44"/>
  <c r="CO488" i="44"/>
  <c r="CQ488" i="44" s="1"/>
  <c r="DH488" i="44" s="1"/>
  <c r="CO487" i="44"/>
  <c r="CH486" i="44"/>
  <c r="DI486" i="44" s="1"/>
  <c r="CP485" i="44"/>
  <c r="BY480" i="44"/>
  <c r="DF480" i="44" s="1"/>
  <c r="CH476" i="44"/>
  <c r="DI476" i="44" s="1"/>
  <c r="CO475" i="44"/>
  <c r="CO474" i="44"/>
  <c r="CQ474" i="44" s="1"/>
  <c r="DH474" i="44" s="1"/>
  <c r="CO472" i="44"/>
  <c r="CQ472" i="44" s="1"/>
  <c r="DH472" i="44" s="1"/>
  <c r="CC470" i="44"/>
  <c r="CE470" i="44" s="1"/>
  <c r="DC470" i="44" s="1"/>
  <c r="CN467" i="44"/>
  <c r="DK467" i="44" s="1"/>
  <c r="CC467" i="44"/>
  <c r="CC465" i="44"/>
  <c r="CK464" i="44"/>
  <c r="DJ464" i="44" s="1"/>
  <c r="CK461" i="44"/>
  <c r="DJ461" i="44" s="1"/>
  <c r="CP459" i="44"/>
  <c r="CQ459" i="44" s="1"/>
  <c r="DH459" i="44" s="1"/>
  <c r="BS458" i="44"/>
  <c r="DD458" i="44" s="1"/>
  <c r="CC445" i="44"/>
  <c r="CB445" i="44"/>
  <c r="DG445" i="44" s="1"/>
  <c r="CH417" i="44"/>
  <c r="DI417" i="44" s="1"/>
  <c r="CO417" i="44"/>
  <c r="CC410" i="44"/>
  <c r="CO501" i="44"/>
  <c r="CH501" i="44"/>
  <c r="DI501" i="44" s="1"/>
  <c r="CH500" i="44"/>
  <c r="DI500" i="44" s="1"/>
  <c r="CC500" i="44"/>
  <c r="CE500" i="44" s="1"/>
  <c r="DC500" i="44" s="1"/>
  <c r="CK498" i="44"/>
  <c r="DJ498" i="44" s="1"/>
  <c r="BV495" i="44"/>
  <c r="DE495" i="44" s="1"/>
  <c r="CO492" i="44"/>
  <c r="CO489" i="44"/>
  <c r="BV488" i="44"/>
  <c r="DE488" i="44" s="1"/>
  <c r="CO485" i="44"/>
  <c r="CH485" i="44"/>
  <c r="DI485" i="44" s="1"/>
  <c r="CN483" i="44"/>
  <c r="DK483" i="44" s="1"/>
  <c r="CO480" i="44"/>
  <c r="BV480" i="44"/>
  <c r="DE480" i="44" s="1"/>
  <c r="CO476" i="44"/>
  <c r="BV472" i="44"/>
  <c r="DE472" i="44" s="1"/>
  <c r="CK470" i="44"/>
  <c r="DJ470" i="44" s="1"/>
  <c r="CO470" i="44"/>
  <c r="CH469" i="44"/>
  <c r="DI469" i="44" s="1"/>
  <c r="BS465" i="44"/>
  <c r="DD465" i="44" s="1"/>
  <c r="CH464" i="44"/>
  <c r="DI464" i="44" s="1"/>
  <c r="BY464" i="44"/>
  <c r="DF464" i="44" s="1"/>
  <c r="CC461" i="44"/>
  <c r="CH460" i="44"/>
  <c r="DI460" i="44" s="1"/>
  <c r="BS459" i="44"/>
  <c r="DD459" i="44" s="1"/>
  <c r="CP457" i="44"/>
  <c r="CN453" i="44"/>
  <c r="DK453" i="44" s="1"/>
  <c r="CC451" i="44"/>
  <c r="BS451" i="44"/>
  <c r="DD451" i="44" s="1"/>
  <c r="CO448" i="44"/>
  <c r="CD440" i="44"/>
  <c r="CC431" i="44"/>
  <c r="CE431" i="44" s="1"/>
  <c r="DC431" i="44" s="1"/>
  <c r="CC427" i="44"/>
  <c r="BS427" i="44"/>
  <c r="DD427" i="44" s="1"/>
  <c r="CB418" i="44"/>
  <c r="DG418" i="44" s="1"/>
  <c r="CD418" i="44"/>
  <c r="CE418" i="44" s="1"/>
  <c r="DC418" i="44" s="1"/>
  <c r="CP416" i="44"/>
  <c r="BS409" i="44"/>
  <c r="DD409" i="44" s="1"/>
  <c r="CC409" i="44"/>
  <c r="CE409" i="44" s="1"/>
  <c r="DC409" i="44" s="1"/>
  <c r="CC503" i="44"/>
  <c r="CE503" i="44" s="1"/>
  <c r="DC503" i="44" s="1"/>
  <c r="CC473" i="44"/>
  <c r="CC502" i="44"/>
  <c r="CE502" i="44" s="1"/>
  <c r="DC502" i="44" s="1"/>
  <c r="CC477" i="44"/>
  <c r="CC466" i="44"/>
  <c r="CE466" i="44" s="1"/>
  <c r="DC466" i="44" s="1"/>
  <c r="BV464" i="44"/>
  <c r="DE464" i="44" s="1"/>
  <c r="CC462" i="44"/>
  <c r="CN459" i="44"/>
  <c r="DK459" i="44" s="1"/>
  <c r="CN407" i="44"/>
  <c r="DK407" i="44" s="1"/>
  <c r="CO407" i="44"/>
  <c r="CB503" i="44"/>
  <c r="DG503" i="44" s="1"/>
  <c r="CC501" i="44"/>
  <c r="CE501" i="44" s="1"/>
  <c r="DC501" i="44" s="1"/>
  <c r="BS498" i="44"/>
  <c r="DD498" i="44" s="1"/>
  <c r="CD497" i="44"/>
  <c r="CD496" i="44"/>
  <c r="CC487" i="44"/>
  <c r="CC486" i="44"/>
  <c r="CE486" i="44" s="1"/>
  <c r="DC486" i="44" s="1"/>
  <c r="CN484" i="44"/>
  <c r="DK484" i="44" s="1"/>
  <c r="CD473" i="44"/>
  <c r="BS466" i="44"/>
  <c r="DD466" i="44" s="1"/>
  <c r="CC464" i="44"/>
  <c r="CB463" i="44"/>
  <c r="DG463" i="44" s="1"/>
  <c r="CH461" i="44"/>
  <c r="DI461" i="44" s="1"/>
  <c r="BS457" i="44"/>
  <c r="DD457" i="44" s="1"/>
  <c r="CC457" i="44"/>
  <c r="BY454" i="44"/>
  <c r="DF454" i="44" s="1"/>
  <c r="CH452" i="44"/>
  <c r="DI452" i="44" s="1"/>
  <c r="CO447" i="44"/>
  <c r="CQ447" i="44" s="1"/>
  <c r="DH447" i="44" s="1"/>
  <c r="CH447" i="44"/>
  <c r="DI447" i="44" s="1"/>
  <c r="CK446" i="44"/>
  <c r="DJ446" i="44" s="1"/>
  <c r="CO446" i="44"/>
  <c r="CO442" i="44"/>
  <c r="CO438" i="44"/>
  <c r="CQ438" i="44" s="1"/>
  <c r="DH438" i="44" s="1"/>
  <c r="CH438" i="44"/>
  <c r="DI438" i="44" s="1"/>
  <c r="CN430" i="44"/>
  <c r="DK430" i="44" s="1"/>
  <c r="CP430" i="44"/>
  <c r="BS425" i="44"/>
  <c r="DD425" i="44" s="1"/>
  <c r="CC425" i="44"/>
  <c r="BV412" i="44"/>
  <c r="DE412" i="44" s="1"/>
  <c r="CD412" i="44"/>
  <c r="BV405" i="44"/>
  <c r="DE405" i="44" s="1"/>
  <c r="CC405" i="44"/>
  <c r="CN491" i="44"/>
  <c r="DK491" i="44" s="1"/>
  <c r="BV489" i="44"/>
  <c r="DE489" i="44" s="1"/>
  <c r="CC478" i="44"/>
  <c r="CK456" i="44"/>
  <c r="DJ456" i="44" s="1"/>
  <c r="CB440" i="44"/>
  <c r="DG440" i="44" s="1"/>
  <c r="CH503" i="44"/>
  <c r="DI503" i="44" s="1"/>
  <c r="CO498" i="44"/>
  <c r="CQ498" i="44" s="1"/>
  <c r="DH498" i="44" s="1"/>
  <c r="CB495" i="44"/>
  <c r="DG495" i="44" s="1"/>
  <c r="CK491" i="44"/>
  <c r="DJ491" i="44" s="1"/>
  <c r="CD489" i="44"/>
  <c r="BS485" i="44"/>
  <c r="DD485" i="44" s="1"/>
  <c r="CC484" i="44"/>
  <c r="CE484" i="44" s="1"/>
  <c r="DC484" i="44" s="1"/>
  <c r="CB479" i="44"/>
  <c r="DG479" i="44" s="1"/>
  <c r="CD479" i="44"/>
  <c r="BS474" i="44"/>
  <c r="DD474" i="44" s="1"/>
  <c r="CC474" i="44"/>
  <c r="CE474" i="44" s="1"/>
  <c r="DC474" i="44" s="1"/>
  <c r="BY471" i="44"/>
  <c r="DF471" i="44" s="1"/>
  <c r="CP467" i="44"/>
  <c r="CH465" i="44"/>
  <c r="DI465" i="44" s="1"/>
  <c r="CD464" i="44"/>
  <c r="CD461" i="44"/>
  <c r="CN458" i="44"/>
  <c r="DK458" i="44" s="1"/>
  <c r="CP455" i="44"/>
  <c r="BY453" i="44"/>
  <c r="DF453" i="44" s="1"/>
  <c r="CC453" i="44"/>
  <c r="CO452" i="44"/>
  <c r="CQ452" i="44" s="1"/>
  <c r="DH452" i="44" s="1"/>
  <c r="BY436" i="44"/>
  <c r="DF436" i="44" s="1"/>
  <c r="CC436" i="44"/>
  <c r="BV428" i="44"/>
  <c r="DE428" i="44" s="1"/>
  <c r="CD428" i="44"/>
  <c r="CC496" i="44"/>
  <c r="CC440" i="44"/>
  <c r="BS440" i="44"/>
  <c r="DD440" i="44" s="1"/>
  <c r="CH424" i="44"/>
  <c r="DI424" i="44" s="1"/>
  <c r="CP424" i="44"/>
  <c r="BV481" i="44"/>
  <c r="DE481" i="44" s="1"/>
  <c r="CB471" i="44"/>
  <c r="DG471" i="44" s="1"/>
  <c r="CN466" i="44"/>
  <c r="DK466" i="44" s="1"/>
  <c r="CO466" i="44"/>
  <c r="CN455" i="44"/>
  <c r="DK455" i="44" s="1"/>
  <c r="CN499" i="44"/>
  <c r="DK499" i="44" s="1"/>
  <c r="CH496" i="44"/>
  <c r="DI496" i="44" s="1"/>
  <c r="CP493" i="44"/>
  <c r="CQ493" i="44" s="1"/>
  <c r="DH493" i="44" s="1"/>
  <c r="CC492" i="44"/>
  <c r="BS492" i="44"/>
  <c r="DD492" i="44" s="1"/>
  <c r="CC491" i="44"/>
  <c r="BS490" i="44"/>
  <c r="DD490" i="44" s="1"/>
  <c r="CH488" i="44"/>
  <c r="DI488" i="44" s="1"/>
  <c r="CB486" i="44"/>
  <c r="DG486" i="44" s="1"/>
  <c r="CK484" i="44"/>
  <c r="DJ484" i="44" s="1"/>
  <c r="CP482" i="44"/>
  <c r="CB480" i="44"/>
  <c r="DG480" i="44" s="1"/>
  <c r="CO477" i="44"/>
  <c r="CQ477" i="44" s="1"/>
  <c r="DH477" i="44" s="1"/>
  <c r="CK476" i="44"/>
  <c r="DJ476" i="44" s="1"/>
  <c r="BS475" i="44"/>
  <c r="DD475" i="44" s="1"/>
  <c r="CH472" i="44"/>
  <c r="DI472" i="44" s="1"/>
  <c r="BS470" i="44"/>
  <c r="DD470" i="44" s="1"/>
  <c r="CH468" i="44"/>
  <c r="DI468" i="44" s="1"/>
  <c r="CO467" i="44"/>
  <c r="BS467" i="44"/>
  <c r="DD467" i="44" s="1"/>
  <c r="BS460" i="44"/>
  <c r="DD460" i="44" s="1"/>
  <c r="CC460" i="44"/>
  <c r="CK458" i="44"/>
  <c r="DJ458" i="44" s="1"/>
  <c r="CD445" i="44"/>
  <c r="BS445" i="44"/>
  <c r="DD445" i="44" s="1"/>
  <c r="BS444" i="44"/>
  <c r="DD444" i="44" s="1"/>
  <c r="CD444" i="44"/>
  <c r="CN442" i="44"/>
  <c r="DK442" i="44" s="1"/>
  <c r="CK427" i="44"/>
  <c r="DJ427" i="44" s="1"/>
  <c r="CO427" i="44"/>
  <c r="CQ427" i="44" s="1"/>
  <c r="DH427" i="44" s="1"/>
  <c r="CN423" i="44"/>
  <c r="DK423" i="44" s="1"/>
  <c r="CO423" i="44"/>
  <c r="BS414" i="44"/>
  <c r="DD414" i="44" s="1"/>
  <c r="CC414" i="44"/>
  <c r="CH408" i="44"/>
  <c r="DI408" i="44" s="1"/>
  <c r="BV497" i="44"/>
  <c r="DE497" i="44" s="1"/>
  <c r="CB487" i="44"/>
  <c r="DG487" i="44" s="1"/>
  <c r="BS482" i="44"/>
  <c r="DD482" i="44" s="1"/>
  <c r="CD481" i="44"/>
  <c r="CE481" i="44" s="1"/>
  <c r="DC481" i="44" s="1"/>
  <c r="CH477" i="44"/>
  <c r="DI477" i="44" s="1"/>
  <c r="CC476" i="44"/>
  <c r="CE476" i="44" s="1"/>
  <c r="DC476" i="44" s="1"/>
  <c r="BS468" i="44"/>
  <c r="DD468" i="44" s="1"/>
  <c r="CC468" i="44"/>
  <c r="CE468" i="44" s="1"/>
  <c r="DC468" i="44" s="1"/>
  <c r="BV465" i="44"/>
  <c r="DE465" i="44" s="1"/>
  <c r="CP463" i="44"/>
  <c r="BY463" i="44"/>
  <c r="DF463" i="44" s="1"/>
  <c r="CK459" i="44"/>
  <c r="DJ459" i="44" s="1"/>
  <c r="CO458" i="44"/>
  <c r="CQ458" i="44" s="1"/>
  <c r="DH458" i="44" s="1"/>
  <c r="CO455" i="44"/>
  <c r="BS452" i="44"/>
  <c r="DD452" i="44" s="1"/>
  <c r="CC452" i="44"/>
  <c r="CE452" i="44" s="1"/>
  <c r="DC452" i="44" s="1"/>
  <c r="BS447" i="44"/>
  <c r="DD447" i="44" s="1"/>
  <c r="CC447" i="44"/>
  <c r="CE447" i="44" s="1"/>
  <c r="DC447" i="44" s="1"/>
  <c r="BV437" i="44"/>
  <c r="DE437" i="44" s="1"/>
  <c r="CD436" i="44"/>
  <c r="CN433" i="44"/>
  <c r="DK433" i="44" s="1"/>
  <c r="BS433" i="44"/>
  <c r="DD433" i="44" s="1"/>
  <c r="CC433" i="44"/>
  <c r="CN425" i="44"/>
  <c r="DK425" i="44" s="1"/>
  <c r="CD421" i="44"/>
  <c r="CE421" i="44" s="1"/>
  <c r="DC421" i="44" s="1"/>
  <c r="CO420" i="44"/>
  <c r="CH420" i="44"/>
  <c r="DI420" i="44" s="1"/>
  <c r="CK408" i="44"/>
  <c r="DJ408" i="44" s="1"/>
  <c r="CO408" i="44"/>
  <c r="CQ408" i="44" s="1"/>
  <c r="DH408" i="44" s="1"/>
  <c r="BY404" i="44"/>
  <c r="DF404" i="44" s="1"/>
  <c r="CC404" i="44"/>
  <c r="CE404" i="44" s="1"/>
  <c r="DC404" i="44" s="1"/>
  <c r="BS446" i="44"/>
  <c r="DD446" i="44" s="1"/>
  <c r="CC446" i="44"/>
  <c r="CB444" i="44"/>
  <c r="DG444" i="44" s="1"/>
  <c r="CN440" i="44"/>
  <c r="DK440" i="44" s="1"/>
  <c r="CK435" i="44"/>
  <c r="DJ435" i="44" s="1"/>
  <c r="CO435" i="44"/>
  <c r="CQ435" i="44" s="1"/>
  <c r="DH435" i="44" s="1"/>
  <c r="BS430" i="44"/>
  <c r="DD430" i="44" s="1"/>
  <c r="CC430" i="44"/>
  <c r="CP415" i="44"/>
  <c r="BY415" i="44"/>
  <c r="DF415" i="44" s="1"/>
  <c r="CC415" i="44"/>
  <c r="CB413" i="44"/>
  <c r="DG413" i="44" s="1"/>
  <c r="CC413" i="44"/>
  <c r="CN412" i="44"/>
  <c r="DK412" i="44" s="1"/>
  <c r="CK411" i="44"/>
  <c r="DJ411" i="44" s="1"/>
  <c r="CO411" i="44"/>
  <c r="BY409" i="44"/>
  <c r="DF409" i="44" s="1"/>
  <c r="BS405" i="44"/>
  <c r="DD405" i="44" s="1"/>
  <c r="CP449" i="44"/>
  <c r="CQ449" i="44" s="1"/>
  <c r="DH449" i="44" s="1"/>
  <c r="CK424" i="44"/>
  <c r="DJ424" i="44" s="1"/>
  <c r="CO424" i="44"/>
  <c r="BY420" i="44"/>
  <c r="DF420" i="44" s="1"/>
  <c r="CC420" i="44"/>
  <c r="CE420" i="44" s="1"/>
  <c r="DC420" i="44" s="1"/>
  <c r="CP418" i="44"/>
  <c r="CD416" i="44"/>
  <c r="CO404" i="44"/>
  <c r="CQ404" i="44" s="1"/>
  <c r="DH404" i="44" s="1"/>
  <c r="CH404" i="44"/>
  <c r="DI404" i="44" s="1"/>
  <c r="CO456" i="44"/>
  <c r="BV456" i="44"/>
  <c r="DE456" i="44" s="1"/>
  <c r="CH454" i="44"/>
  <c r="DI454" i="44" s="1"/>
  <c r="BV454" i="44"/>
  <c r="DE454" i="44" s="1"/>
  <c r="CD451" i="44"/>
  <c r="BV450" i="44"/>
  <c r="DE450" i="44" s="1"/>
  <c r="CO444" i="44"/>
  <c r="CQ444" i="44" s="1"/>
  <c r="DH444" i="44" s="1"/>
  <c r="CK440" i="44"/>
  <c r="DJ440" i="44" s="1"/>
  <c r="CO440" i="44"/>
  <c r="CK432" i="44"/>
  <c r="DJ432" i="44" s="1"/>
  <c r="CO432" i="44"/>
  <c r="CQ432" i="44" s="1"/>
  <c r="DH432" i="44" s="1"/>
  <c r="CN431" i="44"/>
  <c r="DK431" i="44" s="1"/>
  <c r="CO431" i="44"/>
  <c r="CD419" i="44"/>
  <c r="CC416" i="44"/>
  <c r="CO410" i="44"/>
  <c r="CC407" i="44"/>
  <c r="CP450" i="44"/>
  <c r="CQ450" i="44" s="1"/>
  <c r="DH450" i="44" s="1"/>
  <c r="CK449" i="44"/>
  <c r="DJ449" i="44" s="1"/>
  <c r="CO445" i="44"/>
  <c r="CQ445" i="44" s="1"/>
  <c r="DH445" i="44" s="1"/>
  <c r="BY445" i="44"/>
  <c r="DF445" i="44" s="1"/>
  <c r="BS441" i="44"/>
  <c r="DD441" i="44" s="1"/>
  <c r="CC441" i="44"/>
  <c r="CE441" i="44" s="1"/>
  <c r="DC441" i="44" s="1"/>
  <c r="CH440" i="44"/>
  <c r="DI440" i="44" s="1"/>
  <c r="CO436" i="44"/>
  <c r="CH436" i="44"/>
  <c r="DI436" i="44" s="1"/>
  <c r="BV436" i="44"/>
  <c r="DE436" i="44" s="1"/>
  <c r="CP433" i="44"/>
  <c r="CO429" i="44"/>
  <c r="BV429" i="44"/>
  <c r="DE429" i="44" s="1"/>
  <c r="CP425" i="44"/>
  <c r="CB419" i="44"/>
  <c r="DG419" i="44" s="1"/>
  <c r="CC419" i="44"/>
  <c r="CO418" i="44"/>
  <c r="CK416" i="44"/>
  <c r="DJ416" i="44" s="1"/>
  <c r="CN415" i="44"/>
  <c r="DK415" i="44" s="1"/>
  <c r="CO415" i="44"/>
  <c r="CO413" i="44"/>
  <c r="CQ413" i="44" s="1"/>
  <c r="DH413" i="44" s="1"/>
  <c r="BV413" i="44"/>
  <c r="DE413" i="44" s="1"/>
  <c r="CP409" i="44"/>
  <c r="CP407" i="44"/>
  <c r="CD454" i="44"/>
  <c r="CE454" i="44" s="1"/>
  <c r="DC454" i="44" s="1"/>
  <c r="CC449" i="44"/>
  <c r="CE449" i="44" s="1"/>
  <c r="DC449" i="44" s="1"/>
  <c r="CN439" i="44"/>
  <c r="DK439" i="44" s="1"/>
  <c r="CO439" i="44"/>
  <c r="CQ439" i="44" s="1"/>
  <c r="DH439" i="44" s="1"/>
  <c r="CD438" i="44"/>
  <c r="CO434" i="44"/>
  <c r="CQ434" i="44" s="1"/>
  <c r="DH434" i="44" s="1"/>
  <c r="CD424" i="44"/>
  <c r="CD422" i="44"/>
  <c r="BS417" i="44"/>
  <c r="DD417" i="44" s="1"/>
  <c r="CC417" i="44"/>
  <c r="CE417" i="44" s="1"/>
  <c r="DC417" i="44" s="1"/>
  <c r="CD408" i="44"/>
  <c r="CD406" i="44"/>
  <c r="BV446" i="44"/>
  <c r="DE446" i="44" s="1"/>
  <c r="CP441" i="44"/>
  <c r="BS438" i="44"/>
  <c r="DD438" i="44" s="1"/>
  <c r="CB435" i="44"/>
  <c r="DG435" i="44" s="1"/>
  <c r="CD435" i="44"/>
  <c r="CE435" i="44" s="1"/>
  <c r="DC435" i="44" s="1"/>
  <c r="CO433" i="44"/>
  <c r="CD432" i="44"/>
  <c r="CD429" i="44"/>
  <c r="BY428" i="44"/>
  <c r="DF428" i="44" s="1"/>
  <c r="CO426" i="44"/>
  <c r="CO425" i="44"/>
  <c r="CC424" i="44"/>
  <c r="BS422" i="44"/>
  <c r="DD422" i="44" s="1"/>
  <c r="CC422" i="44"/>
  <c r="CD413" i="44"/>
  <c r="BY412" i="44"/>
  <c r="DF412" i="44" s="1"/>
  <c r="CO409" i="44"/>
  <c r="CQ409" i="44" s="1"/>
  <c r="DH409" i="44" s="1"/>
  <c r="CC408" i="44"/>
  <c r="BS406" i="44"/>
  <c r="DD406" i="44" s="1"/>
  <c r="CC406" i="44"/>
  <c r="CP442" i="44"/>
  <c r="CC432" i="44"/>
  <c r="CO428" i="44"/>
  <c r="CH428" i="44"/>
  <c r="DI428" i="44" s="1"/>
  <c r="CD427" i="44"/>
  <c r="CP426" i="44"/>
  <c r="CO412" i="44"/>
  <c r="CH412" i="44"/>
  <c r="DI412" i="44" s="1"/>
  <c r="CD411" i="44"/>
  <c r="CP410" i="44"/>
  <c r="CH418" i="44"/>
  <c r="DI418" i="44" s="1"/>
  <c r="CH410" i="44"/>
  <c r="DI410" i="44" s="1"/>
  <c r="CP423" i="44"/>
  <c r="BY38" i="44"/>
  <c r="DF38" i="44" s="1"/>
  <c r="BS33" i="44"/>
  <c r="DD33" i="44" s="1"/>
  <c r="BV30" i="44"/>
  <c r="DE30" i="44" s="1"/>
  <c r="CK28" i="44"/>
  <c r="DJ28" i="44" s="1"/>
  <c r="CK27" i="44"/>
  <c r="DJ27" i="44" s="1"/>
  <c r="CK24" i="44"/>
  <c r="DJ24" i="44" s="1"/>
  <c r="CK23" i="44"/>
  <c r="DJ23" i="44" s="1"/>
  <c r="BV23" i="44"/>
  <c r="DE23" i="44" s="1"/>
  <c r="CH22" i="44"/>
  <c r="DI22" i="44" s="1"/>
  <c r="CH21" i="44"/>
  <c r="DI21" i="44" s="1"/>
  <c r="CB18" i="44"/>
  <c r="DG18" i="44" s="1"/>
  <c r="CK16" i="44"/>
  <c r="DJ16" i="44" s="1"/>
  <c r="CH14" i="44"/>
  <c r="DI14" i="44" s="1"/>
  <c r="CP39" i="44"/>
  <c r="BV38" i="44"/>
  <c r="DE38" i="44" s="1"/>
  <c r="BY37" i="44"/>
  <c r="DF37" i="44" s="1"/>
  <c r="CN35" i="44"/>
  <c r="DK35" i="44" s="1"/>
  <c r="CN34" i="44"/>
  <c r="DK34" i="44" s="1"/>
  <c r="CB33" i="44"/>
  <c r="DG33" i="44" s="1"/>
  <c r="BV28" i="44"/>
  <c r="DE28" i="44" s="1"/>
  <c r="BV25" i="44"/>
  <c r="DE25" i="44" s="1"/>
  <c r="CD20" i="44"/>
  <c r="CP16" i="44"/>
  <c r="CN38" i="44"/>
  <c r="DK38" i="44" s="1"/>
  <c r="CN36" i="44"/>
  <c r="DK36" i="44" s="1"/>
  <c r="BS34" i="44"/>
  <c r="DD34" i="44" s="1"/>
  <c r="BS32" i="44"/>
  <c r="DD32" i="44" s="1"/>
  <c r="CD28" i="44"/>
  <c r="CD21" i="44"/>
  <c r="CC21" i="44"/>
  <c r="CC20" i="44"/>
  <c r="CH31" i="44"/>
  <c r="DI31" i="44" s="1"/>
  <c r="BV27" i="44"/>
  <c r="DE27" i="44" s="1"/>
  <c r="CP38" i="44"/>
  <c r="BV37" i="44"/>
  <c r="DE37" i="44" s="1"/>
  <c r="CK35" i="44"/>
  <c r="DJ35" i="44" s="1"/>
  <c r="CK34" i="44"/>
  <c r="DJ34" i="44" s="1"/>
  <c r="BY33" i="44"/>
  <c r="DF33" i="44" s="1"/>
  <c r="CN32" i="44"/>
  <c r="DK32" i="44" s="1"/>
  <c r="CB29" i="44"/>
  <c r="DG29" i="44" s="1"/>
  <c r="BS28" i="44"/>
  <c r="DD28" i="44" s="1"/>
  <c r="BS25" i="44"/>
  <c r="DD25" i="44" s="1"/>
  <c r="CC24" i="44"/>
  <c r="CB20" i="44"/>
  <c r="DG20" i="44" s="1"/>
  <c r="CP34" i="44"/>
  <c r="CD25" i="44"/>
  <c r="CP12" i="44"/>
  <c r="CH34" i="44"/>
  <c r="DI34" i="44" s="1"/>
  <c r="CK32" i="44"/>
  <c r="DJ32" i="44" s="1"/>
  <c r="CD30" i="44"/>
  <c r="CB28" i="44"/>
  <c r="DG28" i="44" s="1"/>
  <c r="CP27" i="44"/>
  <c r="CK26" i="44"/>
  <c r="DJ26" i="44" s="1"/>
  <c r="CB25" i="44"/>
  <c r="DG25" i="44" s="1"/>
  <c r="CB24" i="44"/>
  <c r="DG24" i="44" s="1"/>
  <c r="CP23" i="44"/>
  <c r="BY21" i="44"/>
  <c r="DF21" i="44" s="1"/>
  <c r="CD17" i="44"/>
  <c r="CP8" i="44"/>
  <c r="CH39" i="44"/>
  <c r="DI39" i="44" s="1"/>
  <c r="BS39" i="44"/>
  <c r="DD39" i="44" s="1"/>
  <c r="CB38" i="44"/>
  <c r="DG38" i="44" s="1"/>
  <c r="CC36" i="44"/>
  <c r="CC34" i="44"/>
  <c r="CH33" i="44"/>
  <c r="DI33" i="44" s="1"/>
  <c r="CK31" i="44"/>
  <c r="DJ31" i="44" s="1"/>
  <c r="BY30" i="44"/>
  <c r="DF30" i="44" s="1"/>
  <c r="BY29" i="44"/>
  <c r="DF29" i="44" s="1"/>
  <c r="CN28" i="44"/>
  <c r="DK28" i="44" s="1"/>
  <c r="CN24" i="44"/>
  <c r="DK24" i="44" s="1"/>
  <c r="CK22" i="44"/>
  <c r="DJ22" i="44" s="1"/>
  <c r="BY16" i="44"/>
  <c r="DF16" i="44" s="1"/>
  <c r="CH13" i="44"/>
  <c r="DI13" i="44" s="1"/>
  <c r="BV9" i="44"/>
  <c r="DE9" i="44" s="1"/>
  <c r="BY18" i="44"/>
  <c r="DF18" i="44" s="1"/>
  <c r="CN13" i="44"/>
  <c r="DK13" i="44" s="1"/>
  <c r="CD11" i="44"/>
  <c r="CK10" i="44"/>
  <c r="DJ10" i="44" s="1"/>
  <c r="BV18" i="44"/>
  <c r="DE18" i="44" s="1"/>
  <c r="CP13" i="44"/>
  <c r="BY13" i="44"/>
  <c r="DF13" i="44" s="1"/>
  <c r="CP10" i="44"/>
  <c r="CB14" i="44"/>
  <c r="DG14" i="44" s="1"/>
  <c r="CC16" i="44"/>
  <c r="CK18" i="44"/>
  <c r="DJ18" i="44" s="1"/>
  <c r="CP18" i="44"/>
  <c r="BY17" i="44"/>
  <c r="DF17" i="44" s="1"/>
  <c r="CC18" i="44"/>
  <c r="CO13" i="44"/>
  <c r="CD10" i="44"/>
  <c r="CN10" i="44"/>
  <c r="DK10" i="44" s="1"/>
  <c r="BS19" i="44"/>
  <c r="DD19" i="44" s="1"/>
  <c r="CH12" i="44"/>
  <c r="DI12" i="44" s="1"/>
  <c r="CH8" i="44"/>
  <c r="DI8" i="44" s="1"/>
  <c r="CD18" i="44"/>
  <c r="CO18" i="44"/>
  <c r="BS18" i="44"/>
  <c r="DD18" i="44" s="1"/>
  <c r="CN15" i="44"/>
  <c r="DK15" i="44" s="1"/>
  <c r="BY12" i="44"/>
  <c r="DF12" i="44" s="1"/>
  <c r="CB16" i="44"/>
  <c r="DG16" i="44" s="1"/>
  <c r="CK12" i="44"/>
  <c r="DJ12" i="44" s="1"/>
  <c r="CP11" i="44"/>
  <c r="CN18" i="44"/>
  <c r="DK18" i="44" s="1"/>
  <c r="BV17" i="44"/>
  <c r="DE17" i="44" s="1"/>
  <c r="CN16" i="44"/>
  <c r="DK16" i="44" s="1"/>
  <c r="BY14" i="44"/>
  <c r="DF14" i="44" s="1"/>
  <c r="CD13" i="44"/>
  <c r="CB10" i="44"/>
  <c r="DG10" i="44" s="1"/>
  <c r="CH9" i="44"/>
  <c r="DI9" i="44" s="1"/>
  <c r="BS9" i="44"/>
  <c r="DD9" i="44" s="1"/>
  <c r="CK19" i="44"/>
  <c r="DJ19" i="44" s="1"/>
  <c r="BS13" i="44"/>
  <c r="DD13" i="44" s="1"/>
  <c r="CP14" i="44"/>
  <c r="CD9" i="44"/>
  <c r="CO8" i="44"/>
  <c r="BV19" i="44"/>
  <c r="DE19" i="44" s="1"/>
  <c r="CP15" i="44"/>
  <c r="BV14" i="44"/>
  <c r="DE14" i="44" s="1"/>
  <c r="BS12" i="44"/>
  <c r="DD12" i="44" s="1"/>
  <c r="CK11" i="44"/>
  <c r="DJ11" i="44" s="1"/>
  <c r="BV11" i="44"/>
  <c r="DE11" i="44" s="1"/>
  <c r="BY10" i="44"/>
  <c r="DF10" i="44" s="1"/>
  <c r="CB9" i="44"/>
  <c r="DG9" i="44" s="1"/>
  <c r="CP19" i="44"/>
  <c r="CB17" i="44"/>
  <c r="DG17" i="44" s="1"/>
  <c r="CB12" i="44"/>
  <c r="DG12" i="44" s="1"/>
  <c r="BS11" i="44"/>
  <c r="DD11" i="44" s="1"/>
  <c r="CN9" i="44"/>
  <c r="DK9" i="44" s="1"/>
  <c r="BY9" i="44"/>
  <c r="DF9" i="44" s="1"/>
  <c r="CN19" i="44"/>
  <c r="DK19" i="44" s="1"/>
  <c r="CO16" i="44"/>
  <c r="CK15" i="44"/>
  <c r="DJ15" i="44" s="1"/>
  <c r="BV15" i="44"/>
  <c r="DE15" i="44" s="1"/>
  <c r="CN14" i="44"/>
  <c r="DK14" i="44" s="1"/>
  <c r="BV13" i="44"/>
  <c r="DE13" i="44" s="1"/>
  <c r="CN12" i="44"/>
  <c r="DK12" i="44" s="1"/>
  <c r="CH10" i="44"/>
  <c r="DI10" i="44" s="1"/>
  <c r="CP9" i="44"/>
  <c r="CB8" i="44"/>
  <c r="DG8" i="44" s="1"/>
  <c r="CO32" i="44"/>
  <c r="CC38" i="44"/>
  <c r="BV34" i="44"/>
  <c r="DE34" i="44" s="1"/>
  <c r="CO28" i="44"/>
  <c r="CO12" i="44"/>
  <c r="CC11" i="44"/>
  <c r="CO24" i="44"/>
  <c r="CC22" i="44"/>
  <c r="CH16" i="44"/>
  <c r="DI16" i="44" s="1"/>
  <c r="CO9" i="44"/>
  <c r="CC32" i="44"/>
  <c r="CH36" i="44"/>
  <c r="DI36" i="44" s="1"/>
  <c r="CO35" i="44"/>
  <c r="CH20" i="44"/>
  <c r="DI20" i="44" s="1"/>
  <c r="CO36" i="44"/>
  <c r="CO30" i="44"/>
  <c r="CC26" i="44"/>
  <c r="CO20" i="44"/>
  <c r="CO17" i="44"/>
  <c r="CC15" i="44"/>
  <c r="CC8" i="44"/>
  <c r="CC30" i="44"/>
  <c r="CO15" i="44"/>
  <c r="CH15" i="44"/>
  <c r="DI15" i="44" s="1"/>
  <c r="CQ32" i="44"/>
  <c r="DH32" i="44" s="1"/>
  <c r="CH30" i="44"/>
  <c r="DI30" i="44" s="1"/>
  <c r="BS14" i="44"/>
  <c r="DD14" i="44" s="1"/>
  <c r="CC14" i="44"/>
  <c r="CO11" i="44"/>
  <c r="CH11" i="44"/>
  <c r="DI11" i="44" s="1"/>
  <c r="BV8" i="44"/>
  <c r="DE8" i="44" s="1"/>
  <c r="CD35" i="44"/>
  <c r="CC39" i="44"/>
  <c r="BY39" i="44"/>
  <c r="DF39" i="44" s="1"/>
  <c r="BS36" i="44"/>
  <c r="DD36" i="44" s="1"/>
  <c r="CO27" i="44"/>
  <c r="CH27" i="44"/>
  <c r="DI27" i="44" s="1"/>
  <c r="CD24" i="44"/>
  <c r="CO19" i="44"/>
  <c r="CH19" i="44"/>
  <c r="DI19" i="44" s="1"/>
  <c r="CD16" i="44"/>
  <c r="CB11" i="44"/>
  <c r="DG11" i="44" s="1"/>
  <c r="BS8" i="44"/>
  <c r="DD8" i="44" s="1"/>
  <c r="CO34" i="44"/>
  <c r="CO23" i="44"/>
  <c r="CH23" i="44"/>
  <c r="DI23" i="44" s="1"/>
  <c r="CN37" i="44"/>
  <c r="DK37" i="44" s="1"/>
  <c r="BS20" i="44"/>
  <c r="DD20" i="44" s="1"/>
  <c r="BV36" i="44"/>
  <c r="DE36" i="44" s="1"/>
  <c r="CD23" i="44"/>
  <c r="CP21" i="44"/>
  <c r="CC37" i="44"/>
  <c r="CN33" i="44"/>
  <c r="DK33" i="44" s="1"/>
  <c r="CK21" i="44"/>
  <c r="DJ21" i="44" s="1"/>
  <c r="BV16" i="44"/>
  <c r="DE16" i="44" s="1"/>
  <c r="CB35" i="44"/>
  <c r="DG35" i="44" s="1"/>
  <c r="CP33" i="44"/>
  <c r="BV32" i="44"/>
  <c r="DE32" i="44" s="1"/>
  <c r="CO33" i="44"/>
  <c r="CK33" i="44"/>
  <c r="DJ33" i="44" s="1"/>
  <c r="CC33" i="44"/>
  <c r="CD32" i="44"/>
  <c r="CD31" i="44"/>
  <c r="CN29" i="44"/>
  <c r="DK29" i="44" s="1"/>
  <c r="CN25" i="44"/>
  <c r="DK25" i="44" s="1"/>
  <c r="CC25" i="44"/>
  <c r="BS24" i="44"/>
  <c r="DD24" i="44" s="1"/>
  <c r="CC23" i="44"/>
  <c r="BY23" i="44"/>
  <c r="DF23" i="44" s="1"/>
  <c r="CP20" i="44"/>
  <c r="CN17" i="44"/>
  <c r="DK17" i="44" s="1"/>
  <c r="CC17" i="44"/>
  <c r="BS16" i="44"/>
  <c r="DD16" i="44" s="1"/>
  <c r="BV12" i="44"/>
  <c r="DE12" i="44" s="1"/>
  <c r="CC9" i="44"/>
  <c r="CC31" i="44"/>
  <c r="BY31" i="44"/>
  <c r="DF31" i="44" s="1"/>
  <c r="CC27" i="44"/>
  <c r="BY27" i="44"/>
  <c r="DF27" i="44" s="1"/>
  <c r="CN21" i="44"/>
  <c r="DK21" i="44" s="1"/>
  <c r="CB39" i="44"/>
  <c r="DG39" i="44" s="1"/>
  <c r="CD15" i="44"/>
  <c r="CO37" i="44"/>
  <c r="CK37" i="44"/>
  <c r="DJ37" i="44" s="1"/>
  <c r="CO31" i="44"/>
  <c r="CQ31" i="44" s="1"/>
  <c r="DH31" i="44" s="1"/>
  <c r="CB23" i="44"/>
  <c r="DG23" i="44" s="1"/>
  <c r="CB15" i="44"/>
  <c r="DG15" i="44" s="1"/>
  <c r="CC35" i="44"/>
  <c r="BY35" i="44"/>
  <c r="DF35" i="44" s="1"/>
  <c r="CP29" i="44"/>
  <c r="CC28" i="44"/>
  <c r="CD27" i="44"/>
  <c r="CP25" i="44"/>
  <c r="CO21" i="44"/>
  <c r="CD19" i="44"/>
  <c r="CP17" i="44"/>
  <c r="CC12" i="44"/>
  <c r="CD12" i="44"/>
  <c r="CD39" i="44"/>
  <c r="CC19" i="44"/>
  <c r="BY19" i="44"/>
  <c r="DF19" i="44" s="1"/>
  <c r="BS10" i="44"/>
  <c r="DD10" i="44" s="1"/>
  <c r="CC10" i="44"/>
  <c r="CP37" i="44"/>
  <c r="CH26" i="44"/>
  <c r="DI26" i="44" s="1"/>
  <c r="CH18" i="44"/>
  <c r="DI18" i="44" s="1"/>
  <c r="CD36" i="44"/>
  <c r="BV24" i="44"/>
  <c r="DE24" i="44" s="1"/>
  <c r="CD8" i="44"/>
  <c r="CO38" i="44"/>
  <c r="CO39" i="44"/>
  <c r="CD38" i="44"/>
  <c r="CP36" i="44"/>
  <c r="CH35" i="44"/>
  <c r="DI35" i="44" s="1"/>
  <c r="CO29" i="44"/>
  <c r="CK29" i="44"/>
  <c r="DJ29" i="44" s="1"/>
  <c r="CC29" i="44"/>
  <c r="CB27" i="44"/>
  <c r="DG27" i="44" s="1"/>
  <c r="CO25" i="44"/>
  <c r="CK25" i="44"/>
  <c r="DJ25" i="44" s="1"/>
  <c r="CO22" i="44"/>
  <c r="CD22" i="44"/>
  <c r="BV20" i="44"/>
  <c r="DE20" i="44" s="1"/>
  <c r="CB19" i="44"/>
  <c r="DG19" i="44" s="1"/>
  <c r="CK17" i="44"/>
  <c r="DJ17" i="44" s="1"/>
  <c r="CO14" i="44"/>
  <c r="CC13" i="44"/>
  <c r="CO10" i="44"/>
  <c r="BY15" i="44"/>
  <c r="DF15" i="44" s="1"/>
  <c r="CK13" i="44"/>
  <c r="DJ13" i="44" s="1"/>
  <c r="BY11" i="44"/>
  <c r="DF11" i="44" s="1"/>
  <c r="CK9" i="44"/>
  <c r="DJ9" i="44" s="1"/>
  <c r="D7" i="47"/>
  <c r="F27" i="47"/>
  <c r="F26" i="47"/>
  <c r="F25" i="47"/>
  <c r="CQ414" i="44" l="1"/>
  <c r="DH414" i="44" s="1"/>
  <c r="CQ428" i="44"/>
  <c r="DH428" i="44" s="1"/>
  <c r="CE465" i="44"/>
  <c r="DC465" i="44" s="1"/>
  <c r="CQ28" i="44"/>
  <c r="DH28" i="44" s="1"/>
  <c r="CQ411" i="44"/>
  <c r="DH411" i="44" s="1"/>
  <c r="CQ475" i="44"/>
  <c r="DH475" i="44" s="1"/>
  <c r="CE408" i="44"/>
  <c r="DC408" i="44" s="1"/>
  <c r="CQ465" i="44"/>
  <c r="DH465" i="44" s="1"/>
  <c r="CQ503" i="44"/>
  <c r="DH503" i="44" s="1"/>
  <c r="CE477" i="44"/>
  <c r="DC477" i="44" s="1"/>
  <c r="CQ424" i="44"/>
  <c r="DH424" i="44" s="1"/>
  <c r="CQ482" i="44"/>
  <c r="DH482" i="44" s="1"/>
  <c r="CQ35" i="44"/>
  <c r="DH35" i="44" s="1"/>
  <c r="CE14" i="44"/>
  <c r="DC14" i="44" s="1"/>
  <c r="CE33" i="44"/>
  <c r="DC33" i="44" s="1"/>
  <c r="CQ38" i="44"/>
  <c r="DH38" i="44" s="1"/>
  <c r="CE26" i="44"/>
  <c r="DC26" i="44" s="1"/>
  <c r="CQ8" i="44"/>
  <c r="DH8" i="44" s="1"/>
  <c r="CQ491" i="44"/>
  <c r="DH491" i="44" s="1"/>
  <c r="CQ486" i="44"/>
  <c r="DH486" i="44" s="1"/>
  <c r="CQ26" i="44"/>
  <c r="DH26" i="44" s="1"/>
  <c r="CE489" i="44"/>
  <c r="DC489" i="44" s="1"/>
  <c r="CE472" i="44"/>
  <c r="DC472" i="44" s="1"/>
  <c r="CE499" i="44"/>
  <c r="DC499" i="44" s="1"/>
  <c r="CE480" i="44"/>
  <c r="DC480" i="44" s="1"/>
  <c r="CQ437" i="44"/>
  <c r="DH437" i="44" s="1"/>
  <c r="CE483" i="44"/>
  <c r="DC483" i="44" s="1"/>
  <c r="CE490" i="44"/>
  <c r="DC490" i="44" s="1"/>
  <c r="CQ22" i="44"/>
  <c r="DH22" i="44" s="1"/>
  <c r="CE29" i="44"/>
  <c r="DC29" i="44" s="1"/>
  <c r="CE17" i="44"/>
  <c r="DC17" i="44" s="1"/>
  <c r="CQ30" i="44"/>
  <c r="DH30" i="44" s="1"/>
  <c r="CE407" i="44"/>
  <c r="DC407" i="44" s="1"/>
  <c r="CQ456" i="44"/>
  <c r="DH456" i="44" s="1"/>
  <c r="CE453" i="44"/>
  <c r="DC453" i="44" s="1"/>
  <c r="CQ470" i="44"/>
  <c r="DH470" i="44" s="1"/>
  <c r="CE485" i="44"/>
  <c r="DC485" i="44" s="1"/>
  <c r="CQ406" i="44"/>
  <c r="DH406" i="44" s="1"/>
  <c r="CQ473" i="44"/>
  <c r="DH473" i="44" s="1"/>
  <c r="CE437" i="44"/>
  <c r="DC437" i="44" s="1"/>
  <c r="CQ461" i="44"/>
  <c r="DH461" i="44" s="1"/>
  <c r="CQ422" i="44"/>
  <c r="DH422" i="44" s="1"/>
  <c r="CE415" i="44"/>
  <c r="DC415" i="44" s="1"/>
  <c r="CE491" i="44"/>
  <c r="DC491" i="44" s="1"/>
  <c r="CE444" i="44"/>
  <c r="DC444" i="44" s="1"/>
  <c r="CQ441" i="44"/>
  <c r="DH441" i="44" s="1"/>
  <c r="CE416" i="44"/>
  <c r="DC416" i="44" s="1"/>
  <c r="CQ460" i="44"/>
  <c r="DH460" i="44" s="1"/>
  <c r="CE492" i="44"/>
  <c r="DC492" i="44" s="1"/>
  <c r="CE412" i="44"/>
  <c r="DC412" i="44" s="1"/>
  <c r="CE438" i="44"/>
  <c r="DC438" i="44" s="1"/>
  <c r="CE488" i="44"/>
  <c r="DC488" i="44" s="1"/>
  <c r="CQ415" i="44"/>
  <c r="DH415" i="44" s="1"/>
  <c r="CE423" i="44"/>
  <c r="DC423" i="44" s="1"/>
  <c r="CE448" i="44"/>
  <c r="DC448" i="44" s="1"/>
  <c r="CE475" i="44"/>
  <c r="DC475" i="44" s="1"/>
  <c r="CE21" i="44"/>
  <c r="DC21" i="44" s="1"/>
  <c r="CE425" i="44"/>
  <c r="DC425" i="44" s="1"/>
  <c r="CQ497" i="44"/>
  <c r="DH497" i="44" s="1"/>
  <c r="CQ416" i="44"/>
  <c r="DH416" i="44" s="1"/>
  <c r="CE439" i="44"/>
  <c r="DC439" i="44" s="1"/>
  <c r="CE459" i="44"/>
  <c r="DC459" i="44" s="1"/>
  <c r="CQ457" i="44"/>
  <c r="DH457" i="44" s="1"/>
  <c r="CQ466" i="44"/>
  <c r="DH466" i="44" s="1"/>
  <c r="CQ495" i="44"/>
  <c r="DH495" i="44" s="1"/>
  <c r="CE495" i="44"/>
  <c r="DC495" i="44" s="1"/>
  <c r="CE16" i="44"/>
  <c r="DC16" i="44" s="1"/>
  <c r="CE446" i="44"/>
  <c r="DC446" i="44" s="1"/>
  <c r="CE405" i="44"/>
  <c r="DC405" i="44" s="1"/>
  <c r="CQ496" i="44"/>
  <c r="DH496" i="44" s="1"/>
  <c r="CE494" i="44"/>
  <c r="DC494" i="44" s="1"/>
  <c r="CE428" i="44"/>
  <c r="DC428" i="44" s="1"/>
  <c r="CE487" i="44"/>
  <c r="DC487" i="44" s="1"/>
  <c r="CE24" i="44"/>
  <c r="DC24" i="44" s="1"/>
  <c r="CE419" i="44"/>
  <c r="DC419" i="44" s="1"/>
  <c r="CE413" i="44"/>
  <c r="DC413" i="44" s="1"/>
  <c r="CE433" i="44"/>
  <c r="DC433" i="44" s="1"/>
  <c r="CQ446" i="44"/>
  <c r="DH446" i="44" s="1"/>
  <c r="CE462" i="44"/>
  <c r="DC462" i="44" s="1"/>
  <c r="CQ489" i="44"/>
  <c r="DH489" i="44" s="1"/>
  <c r="CE410" i="44"/>
  <c r="DC410" i="44" s="1"/>
  <c r="CQ468" i="44"/>
  <c r="DH468" i="44" s="1"/>
  <c r="CE498" i="44"/>
  <c r="DC498" i="44" s="1"/>
  <c r="CE434" i="44"/>
  <c r="DC434" i="44" s="1"/>
  <c r="CQ499" i="44"/>
  <c r="DH499" i="44" s="1"/>
  <c r="CQ21" i="44"/>
  <c r="DH21" i="44" s="1"/>
  <c r="CE19" i="44"/>
  <c r="DC19" i="44" s="1"/>
  <c r="CQ425" i="44"/>
  <c r="DH425" i="44" s="1"/>
  <c r="CQ436" i="44"/>
  <c r="DH436" i="44" s="1"/>
  <c r="CQ440" i="44"/>
  <c r="DH440" i="44" s="1"/>
  <c r="CE497" i="44"/>
  <c r="DC497" i="44" s="1"/>
  <c r="CE461" i="44"/>
  <c r="DC461" i="44" s="1"/>
  <c r="CQ476" i="44"/>
  <c r="DH476" i="44" s="1"/>
  <c r="CQ492" i="44"/>
  <c r="DH492" i="44" s="1"/>
  <c r="CQ417" i="44"/>
  <c r="DH417" i="44" s="1"/>
  <c r="CE411" i="44"/>
  <c r="DC411" i="44" s="1"/>
  <c r="CE455" i="44"/>
  <c r="DC455" i="44" s="1"/>
  <c r="CQ19" i="44"/>
  <c r="DH19" i="44" s="1"/>
  <c r="CE28" i="44"/>
  <c r="DC28" i="44" s="1"/>
  <c r="CE31" i="44"/>
  <c r="DC31" i="44" s="1"/>
  <c r="CE37" i="44"/>
  <c r="DC37" i="44" s="1"/>
  <c r="CQ12" i="44"/>
  <c r="DH12" i="44" s="1"/>
  <c r="CE34" i="44"/>
  <c r="DC34" i="44" s="1"/>
  <c r="CE467" i="44"/>
  <c r="DC467" i="44" s="1"/>
  <c r="CQ469" i="44"/>
  <c r="DH469" i="44" s="1"/>
  <c r="CE23" i="44"/>
  <c r="DC23" i="44" s="1"/>
  <c r="CQ13" i="44"/>
  <c r="DH13" i="44" s="1"/>
  <c r="CE479" i="44"/>
  <c r="DC479" i="44" s="1"/>
  <c r="CE457" i="44"/>
  <c r="DC457" i="44" s="1"/>
  <c r="CQ33" i="44"/>
  <c r="DH33" i="44" s="1"/>
  <c r="CQ27" i="44"/>
  <c r="DH27" i="44" s="1"/>
  <c r="CE36" i="44"/>
  <c r="DC36" i="44" s="1"/>
  <c r="CE20" i="44"/>
  <c r="DC20" i="44" s="1"/>
  <c r="CE414" i="44"/>
  <c r="DC414" i="44" s="1"/>
  <c r="CQ443" i="44"/>
  <c r="DH443" i="44" s="1"/>
  <c r="CE471" i="44"/>
  <c r="DC471" i="44" s="1"/>
  <c r="CQ423" i="44"/>
  <c r="DH423" i="44" s="1"/>
  <c r="CQ429" i="44"/>
  <c r="DH429" i="44" s="1"/>
  <c r="CQ431" i="44"/>
  <c r="DH431" i="44" s="1"/>
  <c r="CE440" i="44"/>
  <c r="DC440" i="44" s="1"/>
  <c r="CE478" i="44"/>
  <c r="DC478" i="44" s="1"/>
  <c r="CE464" i="44"/>
  <c r="DC464" i="44" s="1"/>
  <c r="CQ448" i="44"/>
  <c r="DH448" i="44" s="1"/>
  <c r="CE429" i="44"/>
  <c r="DC429" i="44" s="1"/>
  <c r="CE482" i="44"/>
  <c r="DC482" i="44" s="1"/>
  <c r="CQ455" i="44"/>
  <c r="DH455" i="44" s="1"/>
  <c r="CQ420" i="44"/>
  <c r="DH420" i="44" s="1"/>
  <c r="CE460" i="44"/>
  <c r="DC460" i="44" s="1"/>
  <c r="CQ430" i="44"/>
  <c r="DH430" i="44" s="1"/>
  <c r="CQ480" i="44"/>
  <c r="DH480" i="44" s="1"/>
  <c r="CE456" i="44"/>
  <c r="DC456" i="44" s="1"/>
  <c r="CE32" i="44"/>
  <c r="DC32" i="44" s="1"/>
  <c r="CQ24" i="44"/>
  <c r="DH24" i="44" s="1"/>
  <c r="CE30" i="44"/>
  <c r="DC30" i="44" s="1"/>
  <c r="CQ412" i="44"/>
  <c r="DH412" i="44" s="1"/>
  <c r="CE424" i="44"/>
  <c r="DC424" i="44" s="1"/>
  <c r="CE430" i="44"/>
  <c r="DC430" i="44" s="1"/>
  <c r="CE496" i="44"/>
  <c r="DC496" i="44" s="1"/>
  <c r="CQ487" i="44"/>
  <c r="DH487" i="44" s="1"/>
  <c r="CE450" i="44"/>
  <c r="DC450" i="44" s="1"/>
  <c r="CE432" i="44"/>
  <c r="DC432" i="44" s="1"/>
  <c r="CQ410" i="44"/>
  <c r="DH410" i="44" s="1"/>
  <c r="CQ407" i="44"/>
  <c r="DH407" i="44" s="1"/>
  <c r="CE451" i="44"/>
  <c r="DC451" i="44" s="1"/>
  <c r="CE445" i="44"/>
  <c r="DC445" i="44" s="1"/>
  <c r="CQ426" i="44"/>
  <c r="DH426" i="44" s="1"/>
  <c r="CQ467" i="44"/>
  <c r="DH467" i="44" s="1"/>
  <c r="CE422" i="44"/>
  <c r="DC422" i="44" s="1"/>
  <c r="CQ442" i="44"/>
  <c r="DH442" i="44" s="1"/>
  <c r="CE473" i="44"/>
  <c r="DC473" i="44" s="1"/>
  <c r="CQ485" i="44"/>
  <c r="DH485" i="44" s="1"/>
  <c r="CQ463" i="44"/>
  <c r="DH463" i="44" s="1"/>
  <c r="CQ418" i="44"/>
  <c r="DH418" i="44" s="1"/>
  <c r="CE406" i="44"/>
  <c r="DC406" i="44" s="1"/>
  <c r="CQ433" i="44"/>
  <c r="DH433" i="44" s="1"/>
  <c r="CE436" i="44"/>
  <c r="DC436" i="44" s="1"/>
  <c r="CE427" i="44"/>
  <c r="DC427" i="44" s="1"/>
  <c r="CQ501" i="44"/>
  <c r="DH501" i="44" s="1"/>
  <c r="CQ20" i="44"/>
  <c r="DH20" i="44" s="1"/>
  <c r="CQ10" i="44"/>
  <c r="DH10" i="44" s="1"/>
  <c r="CE38" i="44"/>
  <c r="DC38" i="44" s="1"/>
  <c r="CE25" i="44"/>
  <c r="DC25" i="44" s="1"/>
  <c r="CQ34" i="44"/>
  <c r="DH34" i="44" s="1"/>
  <c r="CE39" i="44"/>
  <c r="DC39" i="44" s="1"/>
  <c r="CQ23" i="44"/>
  <c r="DH23" i="44" s="1"/>
  <c r="CQ25" i="44"/>
  <c r="DH25" i="44" s="1"/>
  <c r="CQ39" i="44"/>
  <c r="DH39" i="44" s="1"/>
  <c r="CE10" i="44"/>
  <c r="DC10" i="44" s="1"/>
  <c r="CE35" i="44"/>
  <c r="DC35" i="44" s="1"/>
  <c r="CQ16" i="44"/>
  <c r="DH16" i="44" s="1"/>
  <c r="CE18" i="44"/>
  <c r="DC18" i="44" s="1"/>
  <c r="CQ18" i="44"/>
  <c r="DH18" i="44" s="1"/>
  <c r="CQ15" i="44"/>
  <c r="DH15" i="44" s="1"/>
  <c r="CE8" i="44"/>
  <c r="DC8" i="44" s="1"/>
  <c r="CE11" i="44"/>
  <c r="DC11" i="44" s="1"/>
  <c r="CQ11" i="44"/>
  <c r="DH11" i="44" s="1"/>
  <c r="CE15" i="44"/>
  <c r="DC15" i="44" s="1"/>
  <c r="CE13" i="44"/>
  <c r="DC13" i="44" s="1"/>
  <c r="CE12" i="44"/>
  <c r="DC12" i="44" s="1"/>
  <c r="CQ14" i="44"/>
  <c r="DH14" i="44" s="1"/>
  <c r="CQ17" i="44"/>
  <c r="DH17" i="44" s="1"/>
  <c r="CE9" i="44"/>
  <c r="DC9" i="44" s="1"/>
  <c r="CQ9" i="44"/>
  <c r="DH9" i="44" s="1"/>
  <c r="CE22" i="44"/>
  <c r="DC22" i="44" s="1"/>
  <c r="CQ36" i="44"/>
  <c r="DH36" i="44" s="1"/>
  <c r="CQ37" i="44"/>
  <c r="DH37" i="44" s="1"/>
  <c r="CE27" i="44"/>
  <c r="DC27" i="44" s="1"/>
  <c r="CQ29" i="44"/>
  <c r="DH29" i="44" s="1"/>
  <c r="BQ40" i="44" l="1"/>
  <c r="BR40" i="44"/>
  <c r="BT40" i="44"/>
  <c r="BU40" i="44"/>
  <c r="BW40" i="44"/>
  <c r="BX40" i="44"/>
  <c r="BZ40" i="44"/>
  <c r="CA40" i="44"/>
  <c r="CF40" i="44"/>
  <c r="CG40" i="44"/>
  <c r="CI40" i="44"/>
  <c r="CJ40" i="44"/>
  <c r="CL40" i="44"/>
  <c r="CM40" i="44"/>
  <c r="BQ41" i="44"/>
  <c r="BR41" i="44"/>
  <c r="BT41" i="44"/>
  <c r="BU41" i="44"/>
  <c r="BW41" i="44"/>
  <c r="BX41" i="44"/>
  <c r="BZ41" i="44"/>
  <c r="CA41" i="44"/>
  <c r="CF41" i="44"/>
  <c r="CG41" i="44"/>
  <c r="CI41" i="44"/>
  <c r="CJ41" i="44"/>
  <c r="CL41" i="44"/>
  <c r="CM41" i="44"/>
  <c r="BQ42" i="44"/>
  <c r="BR42" i="44"/>
  <c r="BT42" i="44"/>
  <c r="BU42" i="44"/>
  <c r="BW42" i="44"/>
  <c r="BX42" i="44"/>
  <c r="BZ42" i="44"/>
  <c r="CA42" i="44"/>
  <c r="CF42" i="44"/>
  <c r="CG42" i="44"/>
  <c r="CI42" i="44"/>
  <c r="CJ42" i="44"/>
  <c r="CL42" i="44"/>
  <c r="CM42" i="44"/>
  <c r="BQ43" i="44"/>
  <c r="BR43" i="44"/>
  <c r="BT43" i="44"/>
  <c r="BU43" i="44"/>
  <c r="BW43" i="44"/>
  <c r="BX43" i="44"/>
  <c r="BZ43" i="44"/>
  <c r="CA43" i="44"/>
  <c r="CF43" i="44"/>
  <c r="CG43" i="44"/>
  <c r="CI43" i="44"/>
  <c r="CJ43" i="44"/>
  <c r="CL43" i="44"/>
  <c r="CM43" i="44"/>
  <c r="BQ44" i="44"/>
  <c r="BR44" i="44"/>
  <c r="BT44" i="44"/>
  <c r="BU44" i="44"/>
  <c r="BW44" i="44"/>
  <c r="BX44" i="44"/>
  <c r="BZ44" i="44"/>
  <c r="CA44" i="44"/>
  <c r="CF44" i="44"/>
  <c r="CG44" i="44"/>
  <c r="CI44" i="44"/>
  <c r="CJ44" i="44"/>
  <c r="CL44" i="44"/>
  <c r="CM44" i="44"/>
  <c r="BQ45" i="44"/>
  <c r="BR45" i="44"/>
  <c r="BT45" i="44"/>
  <c r="BU45" i="44"/>
  <c r="BW45" i="44"/>
  <c r="BX45" i="44"/>
  <c r="BZ45" i="44"/>
  <c r="CA45" i="44"/>
  <c r="CF45" i="44"/>
  <c r="CG45" i="44"/>
  <c r="CI45" i="44"/>
  <c r="CJ45" i="44"/>
  <c r="CL45" i="44"/>
  <c r="CM45" i="44"/>
  <c r="BQ46" i="44"/>
  <c r="BR46" i="44"/>
  <c r="BT46" i="44"/>
  <c r="BU46" i="44"/>
  <c r="BW46" i="44"/>
  <c r="BX46" i="44"/>
  <c r="BZ46" i="44"/>
  <c r="CA46" i="44"/>
  <c r="CF46" i="44"/>
  <c r="CG46" i="44"/>
  <c r="CI46" i="44"/>
  <c r="CJ46" i="44"/>
  <c r="CL46" i="44"/>
  <c r="CM46" i="44"/>
  <c r="BQ47" i="44"/>
  <c r="BR47" i="44"/>
  <c r="BT47" i="44"/>
  <c r="BU47" i="44"/>
  <c r="BW47" i="44"/>
  <c r="BX47" i="44"/>
  <c r="BZ47" i="44"/>
  <c r="CA47" i="44"/>
  <c r="CF47" i="44"/>
  <c r="CG47" i="44"/>
  <c r="CI47" i="44"/>
  <c r="CJ47" i="44"/>
  <c r="CL47" i="44"/>
  <c r="CM47" i="44"/>
  <c r="BQ48" i="44"/>
  <c r="BR48" i="44"/>
  <c r="BT48" i="44"/>
  <c r="BU48" i="44"/>
  <c r="BW48" i="44"/>
  <c r="BX48" i="44"/>
  <c r="BZ48" i="44"/>
  <c r="CA48" i="44"/>
  <c r="CF48" i="44"/>
  <c r="CG48" i="44"/>
  <c r="CI48" i="44"/>
  <c r="CJ48" i="44"/>
  <c r="CL48" i="44"/>
  <c r="CM48" i="44"/>
  <c r="BQ49" i="44"/>
  <c r="BR49" i="44"/>
  <c r="BT49" i="44"/>
  <c r="BU49" i="44"/>
  <c r="BW49" i="44"/>
  <c r="BX49" i="44"/>
  <c r="BZ49" i="44"/>
  <c r="CA49" i="44"/>
  <c r="CF49" i="44"/>
  <c r="CG49" i="44"/>
  <c r="CI49" i="44"/>
  <c r="CJ49" i="44"/>
  <c r="CL49" i="44"/>
  <c r="CM49" i="44"/>
  <c r="BQ50" i="44"/>
  <c r="BR50" i="44"/>
  <c r="BT50" i="44"/>
  <c r="BU50" i="44"/>
  <c r="BW50" i="44"/>
  <c r="BX50" i="44"/>
  <c r="BZ50" i="44"/>
  <c r="CA50" i="44"/>
  <c r="CF50" i="44"/>
  <c r="CG50" i="44"/>
  <c r="CI50" i="44"/>
  <c r="CJ50" i="44"/>
  <c r="CL50" i="44"/>
  <c r="CM50" i="44"/>
  <c r="BQ51" i="44"/>
  <c r="BR51" i="44"/>
  <c r="BT51" i="44"/>
  <c r="BU51" i="44"/>
  <c r="BW51" i="44"/>
  <c r="BX51" i="44"/>
  <c r="BZ51" i="44"/>
  <c r="CA51" i="44"/>
  <c r="CF51" i="44"/>
  <c r="CG51" i="44"/>
  <c r="CI51" i="44"/>
  <c r="CJ51" i="44"/>
  <c r="CL51" i="44"/>
  <c r="CM51" i="44"/>
  <c r="BQ52" i="44"/>
  <c r="BR52" i="44"/>
  <c r="BT52" i="44"/>
  <c r="BU52" i="44"/>
  <c r="BW52" i="44"/>
  <c r="BX52" i="44"/>
  <c r="BZ52" i="44"/>
  <c r="CA52" i="44"/>
  <c r="CF52" i="44"/>
  <c r="CG52" i="44"/>
  <c r="CI52" i="44"/>
  <c r="CJ52" i="44"/>
  <c r="CL52" i="44"/>
  <c r="CM52" i="44"/>
  <c r="BQ53" i="44"/>
  <c r="BR53" i="44"/>
  <c r="BT53" i="44"/>
  <c r="BU53" i="44"/>
  <c r="BW53" i="44"/>
  <c r="BX53" i="44"/>
  <c r="BZ53" i="44"/>
  <c r="CA53" i="44"/>
  <c r="CF53" i="44"/>
  <c r="CG53" i="44"/>
  <c r="CI53" i="44"/>
  <c r="CJ53" i="44"/>
  <c r="CL53" i="44"/>
  <c r="CM53" i="44"/>
  <c r="BQ54" i="44"/>
  <c r="BR54" i="44"/>
  <c r="BT54" i="44"/>
  <c r="BU54" i="44"/>
  <c r="BW54" i="44"/>
  <c r="BX54" i="44"/>
  <c r="BZ54" i="44"/>
  <c r="CA54" i="44"/>
  <c r="CF54" i="44"/>
  <c r="CG54" i="44"/>
  <c r="CI54" i="44"/>
  <c r="CJ54" i="44"/>
  <c r="CL54" i="44"/>
  <c r="CM54" i="44"/>
  <c r="BQ55" i="44"/>
  <c r="BR55" i="44"/>
  <c r="BT55" i="44"/>
  <c r="BU55" i="44"/>
  <c r="BW55" i="44"/>
  <c r="BX55" i="44"/>
  <c r="BZ55" i="44"/>
  <c r="CA55" i="44"/>
  <c r="CF55" i="44"/>
  <c r="CG55" i="44"/>
  <c r="CI55" i="44"/>
  <c r="CJ55" i="44"/>
  <c r="CL55" i="44"/>
  <c r="CM55" i="44"/>
  <c r="BQ56" i="44"/>
  <c r="BR56" i="44"/>
  <c r="BT56" i="44"/>
  <c r="BU56" i="44"/>
  <c r="BW56" i="44"/>
  <c r="BX56" i="44"/>
  <c r="BZ56" i="44"/>
  <c r="CA56" i="44"/>
  <c r="CF56" i="44"/>
  <c r="CG56" i="44"/>
  <c r="CI56" i="44"/>
  <c r="CJ56" i="44"/>
  <c r="CL56" i="44"/>
  <c r="CM56" i="44"/>
  <c r="BQ57" i="44"/>
  <c r="BR57" i="44"/>
  <c r="BT57" i="44"/>
  <c r="BU57" i="44"/>
  <c r="BW57" i="44"/>
  <c r="BX57" i="44"/>
  <c r="BZ57" i="44"/>
  <c r="CA57" i="44"/>
  <c r="CF57" i="44"/>
  <c r="CG57" i="44"/>
  <c r="CI57" i="44"/>
  <c r="CJ57" i="44"/>
  <c r="CL57" i="44"/>
  <c r="CM57" i="44"/>
  <c r="BQ58" i="44"/>
  <c r="BR58" i="44"/>
  <c r="BT58" i="44"/>
  <c r="BU58" i="44"/>
  <c r="BW58" i="44"/>
  <c r="BX58" i="44"/>
  <c r="BZ58" i="44"/>
  <c r="CA58" i="44"/>
  <c r="CF58" i="44"/>
  <c r="CG58" i="44"/>
  <c r="CI58" i="44"/>
  <c r="CJ58" i="44"/>
  <c r="CL58" i="44"/>
  <c r="CM58" i="44"/>
  <c r="BQ59" i="44"/>
  <c r="BR59" i="44"/>
  <c r="BT59" i="44"/>
  <c r="BU59" i="44"/>
  <c r="BW59" i="44"/>
  <c r="BX59" i="44"/>
  <c r="BZ59" i="44"/>
  <c r="CA59" i="44"/>
  <c r="CF59" i="44"/>
  <c r="CG59" i="44"/>
  <c r="CI59" i="44"/>
  <c r="CJ59" i="44"/>
  <c r="CL59" i="44"/>
  <c r="CM59" i="44"/>
  <c r="BQ60" i="44"/>
  <c r="BR60" i="44"/>
  <c r="BT60" i="44"/>
  <c r="BU60" i="44"/>
  <c r="BW60" i="44"/>
  <c r="BX60" i="44"/>
  <c r="BZ60" i="44"/>
  <c r="CA60" i="44"/>
  <c r="CF60" i="44"/>
  <c r="CG60" i="44"/>
  <c r="CI60" i="44"/>
  <c r="CJ60" i="44"/>
  <c r="CL60" i="44"/>
  <c r="CM60" i="44"/>
  <c r="BQ61" i="44"/>
  <c r="BR61" i="44"/>
  <c r="BT61" i="44"/>
  <c r="BU61" i="44"/>
  <c r="BW61" i="44"/>
  <c r="BX61" i="44"/>
  <c r="BZ61" i="44"/>
  <c r="CA61" i="44"/>
  <c r="CF61" i="44"/>
  <c r="CG61" i="44"/>
  <c r="CI61" i="44"/>
  <c r="CJ61" i="44"/>
  <c r="CL61" i="44"/>
  <c r="CM61" i="44"/>
  <c r="BQ62" i="44"/>
  <c r="BR62" i="44"/>
  <c r="BT62" i="44"/>
  <c r="BU62" i="44"/>
  <c r="BW62" i="44"/>
  <c r="BX62" i="44"/>
  <c r="BZ62" i="44"/>
  <c r="CA62" i="44"/>
  <c r="CF62" i="44"/>
  <c r="CG62" i="44"/>
  <c r="CI62" i="44"/>
  <c r="CJ62" i="44"/>
  <c r="CL62" i="44"/>
  <c r="CM62" i="44"/>
  <c r="BQ63" i="44"/>
  <c r="BR63" i="44"/>
  <c r="BT63" i="44"/>
  <c r="BU63" i="44"/>
  <c r="BW63" i="44"/>
  <c r="BX63" i="44"/>
  <c r="BZ63" i="44"/>
  <c r="CA63" i="44"/>
  <c r="CF63" i="44"/>
  <c r="CG63" i="44"/>
  <c r="CI63" i="44"/>
  <c r="CJ63" i="44"/>
  <c r="CL63" i="44"/>
  <c r="CM63" i="44"/>
  <c r="BQ64" i="44"/>
  <c r="BR64" i="44"/>
  <c r="BT64" i="44"/>
  <c r="BU64" i="44"/>
  <c r="BW64" i="44"/>
  <c r="BX64" i="44"/>
  <c r="BZ64" i="44"/>
  <c r="CA64" i="44"/>
  <c r="CF64" i="44"/>
  <c r="CG64" i="44"/>
  <c r="CI64" i="44"/>
  <c r="CJ64" i="44"/>
  <c r="CL64" i="44"/>
  <c r="CM64" i="44"/>
  <c r="BQ65" i="44"/>
  <c r="BR65" i="44"/>
  <c r="BT65" i="44"/>
  <c r="BU65" i="44"/>
  <c r="BW65" i="44"/>
  <c r="BX65" i="44"/>
  <c r="BZ65" i="44"/>
  <c r="CA65" i="44"/>
  <c r="CF65" i="44"/>
  <c r="CG65" i="44"/>
  <c r="CI65" i="44"/>
  <c r="CJ65" i="44"/>
  <c r="CL65" i="44"/>
  <c r="CM65" i="44"/>
  <c r="BQ66" i="44"/>
  <c r="BR66" i="44"/>
  <c r="BT66" i="44"/>
  <c r="BU66" i="44"/>
  <c r="BW66" i="44"/>
  <c r="BX66" i="44"/>
  <c r="BZ66" i="44"/>
  <c r="CA66" i="44"/>
  <c r="CF66" i="44"/>
  <c r="CG66" i="44"/>
  <c r="CI66" i="44"/>
  <c r="CJ66" i="44"/>
  <c r="CL66" i="44"/>
  <c r="CM66" i="44"/>
  <c r="BQ67" i="44"/>
  <c r="BR67" i="44"/>
  <c r="BT67" i="44"/>
  <c r="BU67" i="44"/>
  <c r="BW67" i="44"/>
  <c r="BX67" i="44"/>
  <c r="BZ67" i="44"/>
  <c r="CA67" i="44"/>
  <c r="CF67" i="44"/>
  <c r="CG67" i="44"/>
  <c r="CI67" i="44"/>
  <c r="CJ67" i="44"/>
  <c r="CL67" i="44"/>
  <c r="CM67" i="44"/>
  <c r="BQ68" i="44"/>
  <c r="BR68" i="44"/>
  <c r="BT68" i="44"/>
  <c r="BU68" i="44"/>
  <c r="BW68" i="44"/>
  <c r="BX68" i="44"/>
  <c r="BZ68" i="44"/>
  <c r="CA68" i="44"/>
  <c r="CF68" i="44"/>
  <c r="CG68" i="44"/>
  <c r="CI68" i="44"/>
  <c r="CJ68" i="44"/>
  <c r="CL68" i="44"/>
  <c r="CM68" i="44"/>
  <c r="BQ69" i="44"/>
  <c r="BR69" i="44"/>
  <c r="BT69" i="44"/>
  <c r="BU69" i="44"/>
  <c r="BW69" i="44"/>
  <c r="BX69" i="44"/>
  <c r="BZ69" i="44"/>
  <c r="CA69" i="44"/>
  <c r="CF69" i="44"/>
  <c r="CG69" i="44"/>
  <c r="CI69" i="44"/>
  <c r="CJ69" i="44"/>
  <c r="CL69" i="44"/>
  <c r="CM69" i="44"/>
  <c r="BQ70" i="44"/>
  <c r="BR70" i="44"/>
  <c r="BT70" i="44"/>
  <c r="BU70" i="44"/>
  <c r="BW70" i="44"/>
  <c r="BX70" i="44"/>
  <c r="BZ70" i="44"/>
  <c r="CA70" i="44"/>
  <c r="CF70" i="44"/>
  <c r="CG70" i="44"/>
  <c r="CI70" i="44"/>
  <c r="CJ70" i="44"/>
  <c r="CL70" i="44"/>
  <c r="CM70" i="44"/>
  <c r="BQ71" i="44"/>
  <c r="BR71" i="44"/>
  <c r="BT71" i="44"/>
  <c r="BU71" i="44"/>
  <c r="BW71" i="44"/>
  <c r="BX71" i="44"/>
  <c r="BZ71" i="44"/>
  <c r="CA71" i="44"/>
  <c r="CF71" i="44"/>
  <c r="CG71" i="44"/>
  <c r="CI71" i="44"/>
  <c r="CJ71" i="44"/>
  <c r="CL71" i="44"/>
  <c r="CM71" i="44"/>
  <c r="BQ72" i="44"/>
  <c r="BR72" i="44"/>
  <c r="BT72" i="44"/>
  <c r="BU72" i="44"/>
  <c r="BW72" i="44"/>
  <c r="BX72" i="44"/>
  <c r="BZ72" i="44"/>
  <c r="CA72" i="44"/>
  <c r="CF72" i="44"/>
  <c r="CG72" i="44"/>
  <c r="CI72" i="44"/>
  <c r="CJ72" i="44"/>
  <c r="CL72" i="44"/>
  <c r="CM72" i="44"/>
  <c r="BQ73" i="44"/>
  <c r="BR73" i="44"/>
  <c r="BT73" i="44"/>
  <c r="BU73" i="44"/>
  <c r="BW73" i="44"/>
  <c r="BX73" i="44"/>
  <c r="BZ73" i="44"/>
  <c r="CA73" i="44"/>
  <c r="CF73" i="44"/>
  <c r="CG73" i="44"/>
  <c r="CI73" i="44"/>
  <c r="CJ73" i="44"/>
  <c r="CL73" i="44"/>
  <c r="CM73" i="44"/>
  <c r="BQ74" i="44"/>
  <c r="BR74" i="44"/>
  <c r="BT74" i="44"/>
  <c r="BU74" i="44"/>
  <c r="BW74" i="44"/>
  <c r="BX74" i="44"/>
  <c r="BZ74" i="44"/>
  <c r="CA74" i="44"/>
  <c r="CF74" i="44"/>
  <c r="CG74" i="44"/>
  <c r="CI74" i="44"/>
  <c r="CJ74" i="44"/>
  <c r="CL74" i="44"/>
  <c r="CM74" i="44"/>
  <c r="BQ75" i="44"/>
  <c r="BR75" i="44"/>
  <c r="BT75" i="44"/>
  <c r="BU75" i="44"/>
  <c r="BW75" i="44"/>
  <c r="BX75" i="44"/>
  <c r="BZ75" i="44"/>
  <c r="CA75" i="44"/>
  <c r="CF75" i="44"/>
  <c r="CG75" i="44"/>
  <c r="CI75" i="44"/>
  <c r="CJ75" i="44"/>
  <c r="CL75" i="44"/>
  <c r="CM75" i="44"/>
  <c r="BQ76" i="44"/>
  <c r="BR76" i="44"/>
  <c r="BT76" i="44"/>
  <c r="BU76" i="44"/>
  <c r="BW76" i="44"/>
  <c r="BX76" i="44"/>
  <c r="BZ76" i="44"/>
  <c r="CA76" i="44"/>
  <c r="CF76" i="44"/>
  <c r="CG76" i="44"/>
  <c r="CI76" i="44"/>
  <c r="CJ76" i="44"/>
  <c r="CL76" i="44"/>
  <c r="CM76" i="44"/>
  <c r="BQ77" i="44"/>
  <c r="BR77" i="44"/>
  <c r="BT77" i="44"/>
  <c r="BU77" i="44"/>
  <c r="BW77" i="44"/>
  <c r="BX77" i="44"/>
  <c r="BZ77" i="44"/>
  <c r="CA77" i="44"/>
  <c r="CF77" i="44"/>
  <c r="CG77" i="44"/>
  <c r="CI77" i="44"/>
  <c r="CJ77" i="44"/>
  <c r="CL77" i="44"/>
  <c r="CM77" i="44"/>
  <c r="BQ78" i="44"/>
  <c r="BR78" i="44"/>
  <c r="BT78" i="44"/>
  <c r="BU78" i="44"/>
  <c r="BW78" i="44"/>
  <c r="BX78" i="44"/>
  <c r="BZ78" i="44"/>
  <c r="CA78" i="44"/>
  <c r="CF78" i="44"/>
  <c r="CG78" i="44"/>
  <c r="CI78" i="44"/>
  <c r="CJ78" i="44"/>
  <c r="CL78" i="44"/>
  <c r="CM78" i="44"/>
  <c r="BQ79" i="44"/>
  <c r="BR79" i="44"/>
  <c r="BT79" i="44"/>
  <c r="BU79" i="44"/>
  <c r="BW79" i="44"/>
  <c r="BX79" i="44"/>
  <c r="BZ79" i="44"/>
  <c r="CA79" i="44"/>
  <c r="CF79" i="44"/>
  <c r="CG79" i="44"/>
  <c r="CI79" i="44"/>
  <c r="CJ79" i="44"/>
  <c r="CL79" i="44"/>
  <c r="CM79" i="44"/>
  <c r="BQ80" i="44"/>
  <c r="BR80" i="44"/>
  <c r="BT80" i="44"/>
  <c r="BU80" i="44"/>
  <c r="BW80" i="44"/>
  <c r="BX80" i="44"/>
  <c r="BZ80" i="44"/>
  <c r="CA80" i="44"/>
  <c r="CF80" i="44"/>
  <c r="CG80" i="44"/>
  <c r="CI80" i="44"/>
  <c r="CJ80" i="44"/>
  <c r="CL80" i="44"/>
  <c r="CM80" i="44"/>
  <c r="BQ81" i="44"/>
  <c r="BR81" i="44"/>
  <c r="BT81" i="44"/>
  <c r="BU81" i="44"/>
  <c r="BW81" i="44"/>
  <c r="BX81" i="44"/>
  <c r="BZ81" i="44"/>
  <c r="CA81" i="44"/>
  <c r="CF81" i="44"/>
  <c r="CG81" i="44"/>
  <c r="CI81" i="44"/>
  <c r="CJ81" i="44"/>
  <c r="CL81" i="44"/>
  <c r="CM81" i="44"/>
  <c r="BQ82" i="44"/>
  <c r="BR82" i="44"/>
  <c r="BT82" i="44"/>
  <c r="BU82" i="44"/>
  <c r="BW82" i="44"/>
  <c r="BX82" i="44"/>
  <c r="BZ82" i="44"/>
  <c r="CA82" i="44"/>
  <c r="CF82" i="44"/>
  <c r="CG82" i="44"/>
  <c r="CI82" i="44"/>
  <c r="CJ82" i="44"/>
  <c r="CL82" i="44"/>
  <c r="CM82" i="44"/>
  <c r="BQ83" i="44"/>
  <c r="BR83" i="44"/>
  <c r="BT83" i="44"/>
  <c r="BU83" i="44"/>
  <c r="BW83" i="44"/>
  <c r="BX83" i="44"/>
  <c r="BZ83" i="44"/>
  <c r="CA83" i="44"/>
  <c r="CF83" i="44"/>
  <c r="CG83" i="44"/>
  <c r="CI83" i="44"/>
  <c r="CJ83" i="44"/>
  <c r="CL83" i="44"/>
  <c r="CM83" i="44"/>
  <c r="BQ84" i="44"/>
  <c r="BR84" i="44"/>
  <c r="BT84" i="44"/>
  <c r="BU84" i="44"/>
  <c r="BW84" i="44"/>
  <c r="BX84" i="44"/>
  <c r="BZ84" i="44"/>
  <c r="CA84" i="44"/>
  <c r="CF84" i="44"/>
  <c r="CG84" i="44"/>
  <c r="CI84" i="44"/>
  <c r="CJ84" i="44"/>
  <c r="CL84" i="44"/>
  <c r="CM84" i="44"/>
  <c r="BQ85" i="44"/>
  <c r="BR85" i="44"/>
  <c r="BT85" i="44"/>
  <c r="BU85" i="44"/>
  <c r="BW85" i="44"/>
  <c r="BX85" i="44"/>
  <c r="BZ85" i="44"/>
  <c r="CA85" i="44"/>
  <c r="CF85" i="44"/>
  <c r="CG85" i="44"/>
  <c r="CI85" i="44"/>
  <c r="CJ85" i="44"/>
  <c r="CL85" i="44"/>
  <c r="CM85" i="44"/>
  <c r="BQ86" i="44"/>
  <c r="BR86" i="44"/>
  <c r="BT86" i="44"/>
  <c r="BU86" i="44"/>
  <c r="BW86" i="44"/>
  <c r="BX86" i="44"/>
  <c r="BZ86" i="44"/>
  <c r="CA86" i="44"/>
  <c r="CF86" i="44"/>
  <c r="CG86" i="44"/>
  <c r="CI86" i="44"/>
  <c r="CJ86" i="44"/>
  <c r="CL86" i="44"/>
  <c r="CM86" i="44"/>
  <c r="BQ87" i="44"/>
  <c r="BR87" i="44"/>
  <c r="BT87" i="44"/>
  <c r="BU87" i="44"/>
  <c r="BW87" i="44"/>
  <c r="BX87" i="44"/>
  <c r="BZ87" i="44"/>
  <c r="CA87" i="44"/>
  <c r="CF87" i="44"/>
  <c r="CG87" i="44"/>
  <c r="CI87" i="44"/>
  <c r="CJ87" i="44"/>
  <c r="CL87" i="44"/>
  <c r="CM87" i="44"/>
  <c r="BQ88" i="44"/>
  <c r="BR88" i="44"/>
  <c r="BT88" i="44"/>
  <c r="BU88" i="44"/>
  <c r="BW88" i="44"/>
  <c r="BX88" i="44"/>
  <c r="BZ88" i="44"/>
  <c r="CA88" i="44"/>
  <c r="CF88" i="44"/>
  <c r="CG88" i="44"/>
  <c r="CI88" i="44"/>
  <c r="CJ88" i="44"/>
  <c r="CL88" i="44"/>
  <c r="CM88" i="44"/>
  <c r="BQ89" i="44"/>
  <c r="BR89" i="44"/>
  <c r="BT89" i="44"/>
  <c r="BU89" i="44"/>
  <c r="BW89" i="44"/>
  <c r="BX89" i="44"/>
  <c r="BZ89" i="44"/>
  <c r="CA89" i="44"/>
  <c r="CF89" i="44"/>
  <c r="CG89" i="44"/>
  <c r="CI89" i="44"/>
  <c r="CJ89" i="44"/>
  <c r="CL89" i="44"/>
  <c r="CM89" i="44"/>
  <c r="BQ90" i="44"/>
  <c r="BR90" i="44"/>
  <c r="BT90" i="44"/>
  <c r="BU90" i="44"/>
  <c r="BW90" i="44"/>
  <c r="BX90" i="44"/>
  <c r="BZ90" i="44"/>
  <c r="CA90" i="44"/>
  <c r="CF90" i="44"/>
  <c r="CG90" i="44"/>
  <c r="CI90" i="44"/>
  <c r="CJ90" i="44"/>
  <c r="CL90" i="44"/>
  <c r="CM90" i="44"/>
  <c r="BQ91" i="44"/>
  <c r="BR91" i="44"/>
  <c r="BT91" i="44"/>
  <c r="BU91" i="44"/>
  <c r="BW91" i="44"/>
  <c r="BX91" i="44"/>
  <c r="BZ91" i="44"/>
  <c r="CA91" i="44"/>
  <c r="CF91" i="44"/>
  <c r="CG91" i="44"/>
  <c r="CI91" i="44"/>
  <c r="CJ91" i="44"/>
  <c r="CL91" i="44"/>
  <c r="CM91" i="44"/>
  <c r="BQ92" i="44"/>
  <c r="BR92" i="44"/>
  <c r="BT92" i="44"/>
  <c r="BU92" i="44"/>
  <c r="BW92" i="44"/>
  <c r="BX92" i="44"/>
  <c r="BZ92" i="44"/>
  <c r="CA92" i="44"/>
  <c r="CF92" i="44"/>
  <c r="CG92" i="44"/>
  <c r="CI92" i="44"/>
  <c r="CJ92" i="44"/>
  <c r="CL92" i="44"/>
  <c r="CM92" i="44"/>
  <c r="BQ93" i="44"/>
  <c r="BR93" i="44"/>
  <c r="BT93" i="44"/>
  <c r="BU93" i="44"/>
  <c r="BW93" i="44"/>
  <c r="BX93" i="44"/>
  <c r="BZ93" i="44"/>
  <c r="CA93" i="44"/>
  <c r="CF93" i="44"/>
  <c r="CG93" i="44"/>
  <c r="CI93" i="44"/>
  <c r="CJ93" i="44"/>
  <c r="CL93" i="44"/>
  <c r="CM93" i="44"/>
  <c r="BQ94" i="44"/>
  <c r="BR94" i="44"/>
  <c r="BT94" i="44"/>
  <c r="BU94" i="44"/>
  <c r="BW94" i="44"/>
  <c r="BX94" i="44"/>
  <c r="BZ94" i="44"/>
  <c r="CA94" i="44"/>
  <c r="CF94" i="44"/>
  <c r="CG94" i="44"/>
  <c r="CI94" i="44"/>
  <c r="CJ94" i="44"/>
  <c r="CL94" i="44"/>
  <c r="CM94" i="44"/>
  <c r="BQ95" i="44"/>
  <c r="BR95" i="44"/>
  <c r="BT95" i="44"/>
  <c r="BU95" i="44"/>
  <c r="BW95" i="44"/>
  <c r="BX95" i="44"/>
  <c r="BZ95" i="44"/>
  <c r="CA95" i="44"/>
  <c r="CF95" i="44"/>
  <c r="CG95" i="44"/>
  <c r="CI95" i="44"/>
  <c r="CJ95" i="44"/>
  <c r="CL95" i="44"/>
  <c r="CM95" i="44"/>
  <c r="BQ96" i="44"/>
  <c r="BR96" i="44"/>
  <c r="BT96" i="44"/>
  <c r="BU96" i="44"/>
  <c r="BW96" i="44"/>
  <c r="BX96" i="44"/>
  <c r="BZ96" i="44"/>
  <c r="CA96" i="44"/>
  <c r="CF96" i="44"/>
  <c r="CG96" i="44"/>
  <c r="CI96" i="44"/>
  <c r="CJ96" i="44"/>
  <c r="CL96" i="44"/>
  <c r="CM96" i="44"/>
  <c r="BQ97" i="44"/>
  <c r="BR97" i="44"/>
  <c r="BT97" i="44"/>
  <c r="BU97" i="44"/>
  <c r="BW97" i="44"/>
  <c r="BX97" i="44"/>
  <c r="BZ97" i="44"/>
  <c r="CA97" i="44"/>
  <c r="CF97" i="44"/>
  <c r="CG97" i="44"/>
  <c r="CI97" i="44"/>
  <c r="CJ97" i="44"/>
  <c r="CL97" i="44"/>
  <c r="CM97" i="44"/>
  <c r="BQ98" i="44"/>
  <c r="BR98" i="44"/>
  <c r="BT98" i="44"/>
  <c r="BU98" i="44"/>
  <c r="BW98" i="44"/>
  <c r="BX98" i="44"/>
  <c r="BZ98" i="44"/>
  <c r="CA98" i="44"/>
  <c r="CF98" i="44"/>
  <c r="CG98" i="44"/>
  <c r="CI98" i="44"/>
  <c r="CJ98" i="44"/>
  <c r="CL98" i="44"/>
  <c r="CM98" i="44"/>
  <c r="BQ99" i="44"/>
  <c r="BR99" i="44"/>
  <c r="BT99" i="44"/>
  <c r="BU99" i="44"/>
  <c r="BW99" i="44"/>
  <c r="BX99" i="44"/>
  <c r="BZ99" i="44"/>
  <c r="CA99" i="44"/>
  <c r="CF99" i="44"/>
  <c r="CG99" i="44"/>
  <c r="CI99" i="44"/>
  <c r="CJ99" i="44"/>
  <c r="CL99" i="44"/>
  <c r="CM99" i="44"/>
  <c r="BQ100" i="44"/>
  <c r="BR100" i="44"/>
  <c r="BT100" i="44"/>
  <c r="BU100" i="44"/>
  <c r="BW100" i="44"/>
  <c r="BX100" i="44"/>
  <c r="BZ100" i="44"/>
  <c r="CA100" i="44"/>
  <c r="CF100" i="44"/>
  <c r="CG100" i="44"/>
  <c r="CI100" i="44"/>
  <c r="CJ100" i="44"/>
  <c r="CL100" i="44"/>
  <c r="CM100" i="44"/>
  <c r="BQ101" i="44"/>
  <c r="BR101" i="44"/>
  <c r="BT101" i="44"/>
  <c r="BU101" i="44"/>
  <c r="BW101" i="44"/>
  <c r="BX101" i="44"/>
  <c r="BZ101" i="44"/>
  <c r="CA101" i="44"/>
  <c r="CF101" i="44"/>
  <c r="CG101" i="44"/>
  <c r="CI101" i="44"/>
  <c r="CJ101" i="44"/>
  <c r="CL101" i="44"/>
  <c r="CM101" i="44"/>
  <c r="BQ102" i="44"/>
  <c r="BR102" i="44"/>
  <c r="BT102" i="44"/>
  <c r="BU102" i="44"/>
  <c r="BW102" i="44"/>
  <c r="BX102" i="44"/>
  <c r="BZ102" i="44"/>
  <c r="CA102" i="44"/>
  <c r="CF102" i="44"/>
  <c r="CG102" i="44"/>
  <c r="CI102" i="44"/>
  <c r="CJ102" i="44"/>
  <c r="CL102" i="44"/>
  <c r="CM102" i="44"/>
  <c r="BQ103" i="44"/>
  <c r="BR103" i="44"/>
  <c r="BT103" i="44"/>
  <c r="BU103" i="44"/>
  <c r="BW103" i="44"/>
  <c r="BX103" i="44"/>
  <c r="BZ103" i="44"/>
  <c r="CA103" i="44"/>
  <c r="CF103" i="44"/>
  <c r="CG103" i="44"/>
  <c r="CI103" i="44"/>
  <c r="CJ103" i="44"/>
  <c r="CL103" i="44"/>
  <c r="CM103" i="44"/>
  <c r="BQ104" i="44"/>
  <c r="BR104" i="44"/>
  <c r="BT104" i="44"/>
  <c r="BU104" i="44"/>
  <c r="BW104" i="44"/>
  <c r="BX104" i="44"/>
  <c r="BZ104" i="44"/>
  <c r="CA104" i="44"/>
  <c r="CF104" i="44"/>
  <c r="CG104" i="44"/>
  <c r="CI104" i="44"/>
  <c r="CJ104" i="44"/>
  <c r="CL104" i="44"/>
  <c r="CM104" i="44"/>
  <c r="BQ105" i="44"/>
  <c r="BR105" i="44"/>
  <c r="BT105" i="44"/>
  <c r="BU105" i="44"/>
  <c r="BW105" i="44"/>
  <c r="BX105" i="44"/>
  <c r="BZ105" i="44"/>
  <c r="CA105" i="44"/>
  <c r="CF105" i="44"/>
  <c r="CG105" i="44"/>
  <c r="CI105" i="44"/>
  <c r="CJ105" i="44"/>
  <c r="CL105" i="44"/>
  <c r="CM105" i="44"/>
  <c r="BQ106" i="44"/>
  <c r="BR106" i="44"/>
  <c r="BT106" i="44"/>
  <c r="BU106" i="44"/>
  <c r="BW106" i="44"/>
  <c r="BX106" i="44"/>
  <c r="BZ106" i="44"/>
  <c r="CA106" i="44"/>
  <c r="CF106" i="44"/>
  <c r="CG106" i="44"/>
  <c r="CI106" i="44"/>
  <c r="CJ106" i="44"/>
  <c r="CL106" i="44"/>
  <c r="CM106" i="44"/>
  <c r="BQ107" i="44"/>
  <c r="BR107" i="44"/>
  <c r="BT107" i="44"/>
  <c r="BU107" i="44"/>
  <c r="BW107" i="44"/>
  <c r="BX107" i="44"/>
  <c r="BZ107" i="44"/>
  <c r="CA107" i="44"/>
  <c r="CF107" i="44"/>
  <c r="CG107" i="44"/>
  <c r="CI107" i="44"/>
  <c r="CJ107" i="44"/>
  <c r="CL107" i="44"/>
  <c r="CM107" i="44"/>
  <c r="BQ108" i="44"/>
  <c r="BR108" i="44"/>
  <c r="BT108" i="44"/>
  <c r="BU108" i="44"/>
  <c r="BW108" i="44"/>
  <c r="BX108" i="44"/>
  <c r="BZ108" i="44"/>
  <c r="CA108" i="44"/>
  <c r="CF108" i="44"/>
  <c r="CG108" i="44"/>
  <c r="CI108" i="44"/>
  <c r="CJ108" i="44"/>
  <c r="CL108" i="44"/>
  <c r="CM108" i="44"/>
  <c r="BQ109" i="44"/>
  <c r="BR109" i="44"/>
  <c r="BT109" i="44"/>
  <c r="BU109" i="44"/>
  <c r="BW109" i="44"/>
  <c r="BX109" i="44"/>
  <c r="BZ109" i="44"/>
  <c r="CA109" i="44"/>
  <c r="CF109" i="44"/>
  <c r="CG109" i="44"/>
  <c r="CI109" i="44"/>
  <c r="CJ109" i="44"/>
  <c r="CL109" i="44"/>
  <c r="CM109" i="44"/>
  <c r="BQ110" i="44"/>
  <c r="BR110" i="44"/>
  <c r="BT110" i="44"/>
  <c r="BU110" i="44"/>
  <c r="BW110" i="44"/>
  <c r="BX110" i="44"/>
  <c r="BZ110" i="44"/>
  <c r="CA110" i="44"/>
  <c r="CF110" i="44"/>
  <c r="CG110" i="44"/>
  <c r="CI110" i="44"/>
  <c r="CJ110" i="44"/>
  <c r="CL110" i="44"/>
  <c r="CM110" i="44"/>
  <c r="BQ111" i="44"/>
  <c r="BR111" i="44"/>
  <c r="BT111" i="44"/>
  <c r="BU111" i="44"/>
  <c r="BW111" i="44"/>
  <c r="BX111" i="44"/>
  <c r="BZ111" i="44"/>
  <c r="CA111" i="44"/>
  <c r="CF111" i="44"/>
  <c r="CG111" i="44"/>
  <c r="CI111" i="44"/>
  <c r="CJ111" i="44"/>
  <c r="CL111" i="44"/>
  <c r="CM111" i="44"/>
  <c r="BQ112" i="44"/>
  <c r="BR112" i="44"/>
  <c r="BT112" i="44"/>
  <c r="BU112" i="44"/>
  <c r="BW112" i="44"/>
  <c r="BX112" i="44"/>
  <c r="BZ112" i="44"/>
  <c r="CA112" i="44"/>
  <c r="CF112" i="44"/>
  <c r="CG112" i="44"/>
  <c r="CI112" i="44"/>
  <c r="CJ112" i="44"/>
  <c r="CL112" i="44"/>
  <c r="CM112" i="44"/>
  <c r="BQ113" i="44"/>
  <c r="BR113" i="44"/>
  <c r="BT113" i="44"/>
  <c r="BU113" i="44"/>
  <c r="BW113" i="44"/>
  <c r="BX113" i="44"/>
  <c r="BZ113" i="44"/>
  <c r="CA113" i="44"/>
  <c r="CF113" i="44"/>
  <c r="CG113" i="44"/>
  <c r="CI113" i="44"/>
  <c r="CJ113" i="44"/>
  <c r="CL113" i="44"/>
  <c r="CM113" i="44"/>
  <c r="BQ114" i="44"/>
  <c r="BR114" i="44"/>
  <c r="BT114" i="44"/>
  <c r="BU114" i="44"/>
  <c r="BW114" i="44"/>
  <c r="BX114" i="44"/>
  <c r="BZ114" i="44"/>
  <c r="CA114" i="44"/>
  <c r="CF114" i="44"/>
  <c r="CG114" i="44"/>
  <c r="CI114" i="44"/>
  <c r="CJ114" i="44"/>
  <c r="CL114" i="44"/>
  <c r="CM114" i="44"/>
  <c r="BQ115" i="44"/>
  <c r="BR115" i="44"/>
  <c r="BT115" i="44"/>
  <c r="BU115" i="44"/>
  <c r="BW115" i="44"/>
  <c r="BX115" i="44"/>
  <c r="BZ115" i="44"/>
  <c r="CA115" i="44"/>
  <c r="CF115" i="44"/>
  <c r="CG115" i="44"/>
  <c r="CI115" i="44"/>
  <c r="CJ115" i="44"/>
  <c r="CL115" i="44"/>
  <c r="CM115" i="44"/>
  <c r="BQ116" i="44"/>
  <c r="BR116" i="44"/>
  <c r="BT116" i="44"/>
  <c r="BU116" i="44"/>
  <c r="BW116" i="44"/>
  <c r="BX116" i="44"/>
  <c r="BZ116" i="44"/>
  <c r="CA116" i="44"/>
  <c r="CF116" i="44"/>
  <c r="CG116" i="44"/>
  <c r="CI116" i="44"/>
  <c r="CJ116" i="44"/>
  <c r="CL116" i="44"/>
  <c r="CM116" i="44"/>
  <c r="BQ117" i="44"/>
  <c r="BR117" i="44"/>
  <c r="BT117" i="44"/>
  <c r="BU117" i="44"/>
  <c r="BW117" i="44"/>
  <c r="BX117" i="44"/>
  <c r="BZ117" i="44"/>
  <c r="CA117" i="44"/>
  <c r="CF117" i="44"/>
  <c r="CG117" i="44"/>
  <c r="CI117" i="44"/>
  <c r="CJ117" i="44"/>
  <c r="CL117" i="44"/>
  <c r="CM117" i="44"/>
  <c r="BQ118" i="44"/>
  <c r="BR118" i="44"/>
  <c r="BT118" i="44"/>
  <c r="BU118" i="44"/>
  <c r="BW118" i="44"/>
  <c r="BX118" i="44"/>
  <c r="BZ118" i="44"/>
  <c r="CA118" i="44"/>
  <c r="CF118" i="44"/>
  <c r="CG118" i="44"/>
  <c r="CI118" i="44"/>
  <c r="CJ118" i="44"/>
  <c r="CL118" i="44"/>
  <c r="CM118" i="44"/>
  <c r="BQ119" i="44"/>
  <c r="BR119" i="44"/>
  <c r="BT119" i="44"/>
  <c r="BU119" i="44"/>
  <c r="BW119" i="44"/>
  <c r="BX119" i="44"/>
  <c r="BZ119" i="44"/>
  <c r="CA119" i="44"/>
  <c r="CF119" i="44"/>
  <c r="CG119" i="44"/>
  <c r="CI119" i="44"/>
  <c r="CJ119" i="44"/>
  <c r="CL119" i="44"/>
  <c r="CM119" i="44"/>
  <c r="BQ120" i="44"/>
  <c r="BR120" i="44"/>
  <c r="BT120" i="44"/>
  <c r="BU120" i="44"/>
  <c r="BW120" i="44"/>
  <c r="BX120" i="44"/>
  <c r="BZ120" i="44"/>
  <c r="CA120" i="44"/>
  <c r="CF120" i="44"/>
  <c r="CG120" i="44"/>
  <c r="CI120" i="44"/>
  <c r="CJ120" i="44"/>
  <c r="CL120" i="44"/>
  <c r="CM120" i="44"/>
  <c r="BQ121" i="44"/>
  <c r="BR121" i="44"/>
  <c r="BT121" i="44"/>
  <c r="BU121" i="44"/>
  <c r="BW121" i="44"/>
  <c r="BX121" i="44"/>
  <c r="BZ121" i="44"/>
  <c r="CA121" i="44"/>
  <c r="CF121" i="44"/>
  <c r="CG121" i="44"/>
  <c r="CI121" i="44"/>
  <c r="CJ121" i="44"/>
  <c r="CL121" i="44"/>
  <c r="CM121" i="44"/>
  <c r="BQ122" i="44"/>
  <c r="BR122" i="44"/>
  <c r="BT122" i="44"/>
  <c r="BU122" i="44"/>
  <c r="BW122" i="44"/>
  <c r="BX122" i="44"/>
  <c r="BZ122" i="44"/>
  <c r="CA122" i="44"/>
  <c r="CF122" i="44"/>
  <c r="CG122" i="44"/>
  <c r="CI122" i="44"/>
  <c r="CJ122" i="44"/>
  <c r="CL122" i="44"/>
  <c r="CM122" i="44"/>
  <c r="BQ123" i="44"/>
  <c r="BR123" i="44"/>
  <c r="BT123" i="44"/>
  <c r="BU123" i="44"/>
  <c r="BW123" i="44"/>
  <c r="BX123" i="44"/>
  <c r="BZ123" i="44"/>
  <c r="CA123" i="44"/>
  <c r="CF123" i="44"/>
  <c r="CG123" i="44"/>
  <c r="CI123" i="44"/>
  <c r="CJ123" i="44"/>
  <c r="CL123" i="44"/>
  <c r="CM123" i="44"/>
  <c r="BQ124" i="44"/>
  <c r="BR124" i="44"/>
  <c r="BT124" i="44"/>
  <c r="BU124" i="44"/>
  <c r="BW124" i="44"/>
  <c r="BX124" i="44"/>
  <c r="BZ124" i="44"/>
  <c r="CA124" i="44"/>
  <c r="CF124" i="44"/>
  <c r="CG124" i="44"/>
  <c r="CI124" i="44"/>
  <c r="CJ124" i="44"/>
  <c r="CL124" i="44"/>
  <c r="CM124" i="44"/>
  <c r="BQ125" i="44"/>
  <c r="BR125" i="44"/>
  <c r="BT125" i="44"/>
  <c r="BU125" i="44"/>
  <c r="BW125" i="44"/>
  <c r="BX125" i="44"/>
  <c r="BZ125" i="44"/>
  <c r="CA125" i="44"/>
  <c r="CF125" i="44"/>
  <c r="CG125" i="44"/>
  <c r="CI125" i="44"/>
  <c r="CJ125" i="44"/>
  <c r="CL125" i="44"/>
  <c r="CM125" i="44"/>
  <c r="BQ126" i="44"/>
  <c r="BR126" i="44"/>
  <c r="BT126" i="44"/>
  <c r="BU126" i="44"/>
  <c r="BW126" i="44"/>
  <c r="BX126" i="44"/>
  <c r="BZ126" i="44"/>
  <c r="CA126" i="44"/>
  <c r="CF126" i="44"/>
  <c r="CG126" i="44"/>
  <c r="CI126" i="44"/>
  <c r="CJ126" i="44"/>
  <c r="CL126" i="44"/>
  <c r="CM126" i="44"/>
  <c r="BQ127" i="44"/>
  <c r="BR127" i="44"/>
  <c r="BT127" i="44"/>
  <c r="BU127" i="44"/>
  <c r="BW127" i="44"/>
  <c r="BX127" i="44"/>
  <c r="BZ127" i="44"/>
  <c r="CA127" i="44"/>
  <c r="CF127" i="44"/>
  <c r="CG127" i="44"/>
  <c r="CI127" i="44"/>
  <c r="CJ127" i="44"/>
  <c r="CL127" i="44"/>
  <c r="CM127" i="44"/>
  <c r="BQ128" i="44"/>
  <c r="BR128" i="44"/>
  <c r="BT128" i="44"/>
  <c r="BU128" i="44"/>
  <c r="BW128" i="44"/>
  <c r="BX128" i="44"/>
  <c r="BZ128" i="44"/>
  <c r="CA128" i="44"/>
  <c r="CF128" i="44"/>
  <c r="CG128" i="44"/>
  <c r="CI128" i="44"/>
  <c r="CJ128" i="44"/>
  <c r="CL128" i="44"/>
  <c r="CM128" i="44"/>
  <c r="BQ129" i="44"/>
  <c r="BR129" i="44"/>
  <c r="BT129" i="44"/>
  <c r="BU129" i="44"/>
  <c r="BW129" i="44"/>
  <c r="BX129" i="44"/>
  <c r="BZ129" i="44"/>
  <c r="CA129" i="44"/>
  <c r="CF129" i="44"/>
  <c r="CG129" i="44"/>
  <c r="CI129" i="44"/>
  <c r="CJ129" i="44"/>
  <c r="CL129" i="44"/>
  <c r="CM129" i="44"/>
  <c r="BQ130" i="44"/>
  <c r="BR130" i="44"/>
  <c r="BT130" i="44"/>
  <c r="BU130" i="44"/>
  <c r="BW130" i="44"/>
  <c r="BX130" i="44"/>
  <c r="BZ130" i="44"/>
  <c r="CA130" i="44"/>
  <c r="CF130" i="44"/>
  <c r="CG130" i="44"/>
  <c r="CI130" i="44"/>
  <c r="CJ130" i="44"/>
  <c r="CL130" i="44"/>
  <c r="CM130" i="44"/>
  <c r="BQ131" i="44"/>
  <c r="BR131" i="44"/>
  <c r="BT131" i="44"/>
  <c r="BU131" i="44"/>
  <c r="BW131" i="44"/>
  <c r="BX131" i="44"/>
  <c r="BZ131" i="44"/>
  <c r="CA131" i="44"/>
  <c r="CF131" i="44"/>
  <c r="CG131" i="44"/>
  <c r="CI131" i="44"/>
  <c r="CJ131" i="44"/>
  <c r="CL131" i="44"/>
  <c r="CM131" i="44"/>
  <c r="BQ132" i="44"/>
  <c r="BR132" i="44"/>
  <c r="BT132" i="44"/>
  <c r="BU132" i="44"/>
  <c r="BW132" i="44"/>
  <c r="BX132" i="44"/>
  <c r="BZ132" i="44"/>
  <c r="CA132" i="44"/>
  <c r="CF132" i="44"/>
  <c r="CG132" i="44"/>
  <c r="CI132" i="44"/>
  <c r="CJ132" i="44"/>
  <c r="CL132" i="44"/>
  <c r="CM132" i="44"/>
  <c r="BQ133" i="44"/>
  <c r="BR133" i="44"/>
  <c r="BT133" i="44"/>
  <c r="BU133" i="44"/>
  <c r="BW133" i="44"/>
  <c r="BX133" i="44"/>
  <c r="BZ133" i="44"/>
  <c r="CA133" i="44"/>
  <c r="CF133" i="44"/>
  <c r="CG133" i="44"/>
  <c r="CI133" i="44"/>
  <c r="CJ133" i="44"/>
  <c r="CL133" i="44"/>
  <c r="CM133" i="44"/>
  <c r="BQ134" i="44"/>
  <c r="BR134" i="44"/>
  <c r="BT134" i="44"/>
  <c r="BU134" i="44"/>
  <c r="BW134" i="44"/>
  <c r="BX134" i="44"/>
  <c r="BZ134" i="44"/>
  <c r="CA134" i="44"/>
  <c r="CF134" i="44"/>
  <c r="CG134" i="44"/>
  <c r="CI134" i="44"/>
  <c r="CJ134" i="44"/>
  <c r="CL134" i="44"/>
  <c r="CM134" i="44"/>
  <c r="BQ135" i="44"/>
  <c r="BR135" i="44"/>
  <c r="BT135" i="44"/>
  <c r="BU135" i="44"/>
  <c r="BW135" i="44"/>
  <c r="BX135" i="44"/>
  <c r="BZ135" i="44"/>
  <c r="CA135" i="44"/>
  <c r="CF135" i="44"/>
  <c r="CG135" i="44"/>
  <c r="CI135" i="44"/>
  <c r="CJ135" i="44"/>
  <c r="CL135" i="44"/>
  <c r="CM135" i="44"/>
  <c r="BQ136" i="44"/>
  <c r="BR136" i="44"/>
  <c r="BT136" i="44"/>
  <c r="BU136" i="44"/>
  <c r="BW136" i="44"/>
  <c r="BX136" i="44"/>
  <c r="BZ136" i="44"/>
  <c r="CA136" i="44"/>
  <c r="CF136" i="44"/>
  <c r="CG136" i="44"/>
  <c r="CI136" i="44"/>
  <c r="CJ136" i="44"/>
  <c r="CL136" i="44"/>
  <c r="CM136" i="44"/>
  <c r="BQ137" i="44"/>
  <c r="BR137" i="44"/>
  <c r="BT137" i="44"/>
  <c r="BU137" i="44"/>
  <c r="BW137" i="44"/>
  <c r="BX137" i="44"/>
  <c r="BZ137" i="44"/>
  <c r="CA137" i="44"/>
  <c r="CF137" i="44"/>
  <c r="CG137" i="44"/>
  <c r="CI137" i="44"/>
  <c r="CJ137" i="44"/>
  <c r="CL137" i="44"/>
  <c r="CM137" i="44"/>
  <c r="BQ138" i="44"/>
  <c r="BR138" i="44"/>
  <c r="BT138" i="44"/>
  <c r="BU138" i="44"/>
  <c r="BW138" i="44"/>
  <c r="BX138" i="44"/>
  <c r="BZ138" i="44"/>
  <c r="CA138" i="44"/>
  <c r="CF138" i="44"/>
  <c r="CG138" i="44"/>
  <c r="CI138" i="44"/>
  <c r="CJ138" i="44"/>
  <c r="CL138" i="44"/>
  <c r="CM138" i="44"/>
  <c r="BQ139" i="44"/>
  <c r="BR139" i="44"/>
  <c r="BT139" i="44"/>
  <c r="BU139" i="44"/>
  <c r="BW139" i="44"/>
  <c r="BX139" i="44"/>
  <c r="BZ139" i="44"/>
  <c r="CA139" i="44"/>
  <c r="CF139" i="44"/>
  <c r="CG139" i="44"/>
  <c r="CI139" i="44"/>
  <c r="CJ139" i="44"/>
  <c r="CL139" i="44"/>
  <c r="CM139" i="44"/>
  <c r="BQ140" i="44"/>
  <c r="BR140" i="44"/>
  <c r="BT140" i="44"/>
  <c r="BU140" i="44"/>
  <c r="BW140" i="44"/>
  <c r="BX140" i="44"/>
  <c r="BZ140" i="44"/>
  <c r="CA140" i="44"/>
  <c r="CF140" i="44"/>
  <c r="CG140" i="44"/>
  <c r="CI140" i="44"/>
  <c r="CJ140" i="44"/>
  <c r="CL140" i="44"/>
  <c r="CM140" i="44"/>
  <c r="BQ141" i="44"/>
  <c r="BR141" i="44"/>
  <c r="BT141" i="44"/>
  <c r="BU141" i="44"/>
  <c r="BW141" i="44"/>
  <c r="BX141" i="44"/>
  <c r="BZ141" i="44"/>
  <c r="CA141" i="44"/>
  <c r="CF141" i="44"/>
  <c r="CG141" i="44"/>
  <c r="CI141" i="44"/>
  <c r="CJ141" i="44"/>
  <c r="CL141" i="44"/>
  <c r="CM141" i="44"/>
  <c r="BQ142" i="44"/>
  <c r="BR142" i="44"/>
  <c r="BT142" i="44"/>
  <c r="BU142" i="44"/>
  <c r="BW142" i="44"/>
  <c r="BX142" i="44"/>
  <c r="BZ142" i="44"/>
  <c r="CA142" i="44"/>
  <c r="CF142" i="44"/>
  <c r="CG142" i="44"/>
  <c r="CI142" i="44"/>
  <c r="CJ142" i="44"/>
  <c r="CL142" i="44"/>
  <c r="CM142" i="44"/>
  <c r="BQ143" i="44"/>
  <c r="BR143" i="44"/>
  <c r="BT143" i="44"/>
  <c r="BU143" i="44"/>
  <c r="BW143" i="44"/>
  <c r="BX143" i="44"/>
  <c r="BZ143" i="44"/>
  <c r="CA143" i="44"/>
  <c r="CF143" i="44"/>
  <c r="CG143" i="44"/>
  <c r="CI143" i="44"/>
  <c r="CJ143" i="44"/>
  <c r="CL143" i="44"/>
  <c r="CM143" i="44"/>
  <c r="BQ144" i="44"/>
  <c r="BR144" i="44"/>
  <c r="BT144" i="44"/>
  <c r="BU144" i="44"/>
  <c r="BW144" i="44"/>
  <c r="BX144" i="44"/>
  <c r="BZ144" i="44"/>
  <c r="CA144" i="44"/>
  <c r="CF144" i="44"/>
  <c r="CG144" i="44"/>
  <c r="CI144" i="44"/>
  <c r="CJ144" i="44"/>
  <c r="CL144" i="44"/>
  <c r="CM144" i="44"/>
  <c r="BQ145" i="44"/>
  <c r="BR145" i="44"/>
  <c r="BT145" i="44"/>
  <c r="BU145" i="44"/>
  <c r="BW145" i="44"/>
  <c r="BX145" i="44"/>
  <c r="BZ145" i="44"/>
  <c r="CA145" i="44"/>
  <c r="CF145" i="44"/>
  <c r="CG145" i="44"/>
  <c r="CI145" i="44"/>
  <c r="CJ145" i="44"/>
  <c r="CL145" i="44"/>
  <c r="CM145" i="44"/>
  <c r="BQ146" i="44"/>
  <c r="BR146" i="44"/>
  <c r="BT146" i="44"/>
  <c r="BU146" i="44"/>
  <c r="BW146" i="44"/>
  <c r="BX146" i="44"/>
  <c r="BZ146" i="44"/>
  <c r="CA146" i="44"/>
  <c r="CF146" i="44"/>
  <c r="CG146" i="44"/>
  <c r="CI146" i="44"/>
  <c r="CJ146" i="44"/>
  <c r="CL146" i="44"/>
  <c r="CM146" i="44"/>
  <c r="BQ147" i="44"/>
  <c r="BR147" i="44"/>
  <c r="BT147" i="44"/>
  <c r="BU147" i="44"/>
  <c r="BW147" i="44"/>
  <c r="BX147" i="44"/>
  <c r="BZ147" i="44"/>
  <c r="CA147" i="44"/>
  <c r="CF147" i="44"/>
  <c r="CG147" i="44"/>
  <c r="CI147" i="44"/>
  <c r="CJ147" i="44"/>
  <c r="CL147" i="44"/>
  <c r="CM147" i="44"/>
  <c r="BQ148" i="44"/>
  <c r="BR148" i="44"/>
  <c r="BT148" i="44"/>
  <c r="BU148" i="44"/>
  <c r="BW148" i="44"/>
  <c r="BX148" i="44"/>
  <c r="BZ148" i="44"/>
  <c r="CA148" i="44"/>
  <c r="CF148" i="44"/>
  <c r="CG148" i="44"/>
  <c r="CI148" i="44"/>
  <c r="CJ148" i="44"/>
  <c r="CL148" i="44"/>
  <c r="CM148" i="44"/>
  <c r="BQ149" i="44"/>
  <c r="BR149" i="44"/>
  <c r="BT149" i="44"/>
  <c r="BU149" i="44"/>
  <c r="BW149" i="44"/>
  <c r="BX149" i="44"/>
  <c r="BZ149" i="44"/>
  <c r="CA149" i="44"/>
  <c r="CF149" i="44"/>
  <c r="CG149" i="44"/>
  <c r="CI149" i="44"/>
  <c r="CJ149" i="44"/>
  <c r="CL149" i="44"/>
  <c r="CM149" i="44"/>
  <c r="BQ150" i="44"/>
  <c r="BR150" i="44"/>
  <c r="BT150" i="44"/>
  <c r="BU150" i="44"/>
  <c r="BW150" i="44"/>
  <c r="BX150" i="44"/>
  <c r="BZ150" i="44"/>
  <c r="CA150" i="44"/>
  <c r="CF150" i="44"/>
  <c r="CG150" i="44"/>
  <c r="CI150" i="44"/>
  <c r="CJ150" i="44"/>
  <c r="CL150" i="44"/>
  <c r="CM150" i="44"/>
  <c r="BQ151" i="44"/>
  <c r="BR151" i="44"/>
  <c r="BT151" i="44"/>
  <c r="BU151" i="44"/>
  <c r="BW151" i="44"/>
  <c r="BX151" i="44"/>
  <c r="BZ151" i="44"/>
  <c r="CA151" i="44"/>
  <c r="CF151" i="44"/>
  <c r="CG151" i="44"/>
  <c r="CI151" i="44"/>
  <c r="CJ151" i="44"/>
  <c r="CL151" i="44"/>
  <c r="CM151" i="44"/>
  <c r="BQ152" i="44"/>
  <c r="BR152" i="44"/>
  <c r="BT152" i="44"/>
  <c r="BU152" i="44"/>
  <c r="BW152" i="44"/>
  <c r="BX152" i="44"/>
  <c r="BZ152" i="44"/>
  <c r="CA152" i="44"/>
  <c r="CF152" i="44"/>
  <c r="CG152" i="44"/>
  <c r="CI152" i="44"/>
  <c r="CJ152" i="44"/>
  <c r="CL152" i="44"/>
  <c r="CM152" i="44"/>
  <c r="BQ153" i="44"/>
  <c r="BR153" i="44"/>
  <c r="BT153" i="44"/>
  <c r="BU153" i="44"/>
  <c r="BW153" i="44"/>
  <c r="BX153" i="44"/>
  <c r="BZ153" i="44"/>
  <c r="CA153" i="44"/>
  <c r="CF153" i="44"/>
  <c r="CG153" i="44"/>
  <c r="CI153" i="44"/>
  <c r="CJ153" i="44"/>
  <c r="CL153" i="44"/>
  <c r="CM153" i="44"/>
  <c r="BQ154" i="44"/>
  <c r="BR154" i="44"/>
  <c r="BT154" i="44"/>
  <c r="BU154" i="44"/>
  <c r="BW154" i="44"/>
  <c r="BX154" i="44"/>
  <c r="BZ154" i="44"/>
  <c r="CA154" i="44"/>
  <c r="CF154" i="44"/>
  <c r="CG154" i="44"/>
  <c r="CI154" i="44"/>
  <c r="CJ154" i="44"/>
  <c r="CL154" i="44"/>
  <c r="CM154" i="44"/>
  <c r="BQ155" i="44"/>
  <c r="BR155" i="44"/>
  <c r="BT155" i="44"/>
  <c r="BU155" i="44"/>
  <c r="BW155" i="44"/>
  <c r="BX155" i="44"/>
  <c r="BZ155" i="44"/>
  <c r="CA155" i="44"/>
  <c r="CF155" i="44"/>
  <c r="CG155" i="44"/>
  <c r="CI155" i="44"/>
  <c r="CJ155" i="44"/>
  <c r="CL155" i="44"/>
  <c r="CM155" i="44"/>
  <c r="BQ156" i="44"/>
  <c r="BR156" i="44"/>
  <c r="BT156" i="44"/>
  <c r="BU156" i="44"/>
  <c r="BW156" i="44"/>
  <c r="BX156" i="44"/>
  <c r="BZ156" i="44"/>
  <c r="CA156" i="44"/>
  <c r="CF156" i="44"/>
  <c r="CG156" i="44"/>
  <c r="CI156" i="44"/>
  <c r="CJ156" i="44"/>
  <c r="CL156" i="44"/>
  <c r="CM156" i="44"/>
  <c r="BQ157" i="44"/>
  <c r="BR157" i="44"/>
  <c r="BT157" i="44"/>
  <c r="BU157" i="44"/>
  <c r="BW157" i="44"/>
  <c r="BX157" i="44"/>
  <c r="BZ157" i="44"/>
  <c r="CA157" i="44"/>
  <c r="CF157" i="44"/>
  <c r="CG157" i="44"/>
  <c r="CI157" i="44"/>
  <c r="CJ157" i="44"/>
  <c r="CL157" i="44"/>
  <c r="CM157" i="44"/>
  <c r="BQ158" i="44"/>
  <c r="BR158" i="44"/>
  <c r="BT158" i="44"/>
  <c r="BU158" i="44"/>
  <c r="BW158" i="44"/>
  <c r="BX158" i="44"/>
  <c r="BZ158" i="44"/>
  <c r="CA158" i="44"/>
  <c r="CF158" i="44"/>
  <c r="CG158" i="44"/>
  <c r="CI158" i="44"/>
  <c r="CJ158" i="44"/>
  <c r="CL158" i="44"/>
  <c r="CM158" i="44"/>
  <c r="BQ159" i="44"/>
  <c r="BR159" i="44"/>
  <c r="BT159" i="44"/>
  <c r="BU159" i="44"/>
  <c r="BW159" i="44"/>
  <c r="BX159" i="44"/>
  <c r="BZ159" i="44"/>
  <c r="CA159" i="44"/>
  <c r="CF159" i="44"/>
  <c r="CG159" i="44"/>
  <c r="CI159" i="44"/>
  <c r="CJ159" i="44"/>
  <c r="CL159" i="44"/>
  <c r="CM159" i="44"/>
  <c r="BQ160" i="44"/>
  <c r="BR160" i="44"/>
  <c r="BT160" i="44"/>
  <c r="BU160" i="44"/>
  <c r="BW160" i="44"/>
  <c r="BX160" i="44"/>
  <c r="BZ160" i="44"/>
  <c r="CA160" i="44"/>
  <c r="CF160" i="44"/>
  <c r="CG160" i="44"/>
  <c r="CI160" i="44"/>
  <c r="CJ160" i="44"/>
  <c r="CL160" i="44"/>
  <c r="CM160" i="44"/>
  <c r="BQ161" i="44"/>
  <c r="BR161" i="44"/>
  <c r="BT161" i="44"/>
  <c r="BU161" i="44"/>
  <c r="BW161" i="44"/>
  <c r="BX161" i="44"/>
  <c r="BZ161" i="44"/>
  <c r="CA161" i="44"/>
  <c r="CF161" i="44"/>
  <c r="CG161" i="44"/>
  <c r="CI161" i="44"/>
  <c r="CJ161" i="44"/>
  <c r="CL161" i="44"/>
  <c r="CM161" i="44"/>
  <c r="BQ162" i="44"/>
  <c r="BR162" i="44"/>
  <c r="BT162" i="44"/>
  <c r="BU162" i="44"/>
  <c r="BW162" i="44"/>
  <c r="BX162" i="44"/>
  <c r="BZ162" i="44"/>
  <c r="CA162" i="44"/>
  <c r="CF162" i="44"/>
  <c r="CG162" i="44"/>
  <c r="CI162" i="44"/>
  <c r="CJ162" i="44"/>
  <c r="CL162" i="44"/>
  <c r="CM162" i="44"/>
  <c r="BQ163" i="44"/>
  <c r="BR163" i="44"/>
  <c r="BT163" i="44"/>
  <c r="BU163" i="44"/>
  <c r="BW163" i="44"/>
  <c r="BX163" i="44"/>
  <c r="BZ163" i="44"/>
  <c r="CA163" i="44"/>
  <c r="CF163" i="44"/>
  <c r="CG163" i="44"/>
  <c r="CI163" i="44"/>
  <c r="CJ163" i="44"/>
  <c r="CL163" i="44"/>
  <c r="CM163" i="44"/>
  <c r="BQ164" i="44"/>
  <c r="BR164" i="44"/>
  <c r="BT164" i="44"/>
  <c r="BU164" i="44"/>
  <c r="BW164" i="44"/>
  <c r="BX164" i="44"/>
  <c r="BZ164" i="44"/>
  <c r="CA164" i="44"/>
  <c r="CF164" i="44"/>
  <c r="CG164" i="44"/>
  <c r="CI164" i="44"/>
  <c r="CJ164" i="44"/>
  <c r="CL164" i="44"/>
  <c r="CM164" i="44"/>
  <c r="BQ165" i="44"/>
  <c r="BR165" i="44"/>
  <c r="BT165" i="44"/>
  <c r="BU165" i="44"/>
  <c r="BW165" i="44"/>
  <c r="BX165" i="44"/>
  <c r="BZ165" i="44"/>
  <c r="CA165" i="44"/>
  <c r="CF165" i="44"/>
  <c r="CG165" i="44"/>
  <c r="CI165" i="44"/>
  <c r="CJ165" i="44"/>
  <c r="CL165" i="44"/>
  <c r="CM165" i="44"/>
  <c r="BQ166" i="44"/>
  <c r="BR166" i="44"/>
  <c r="BT166" i="44"/>
  <c r="BU166" i="44"/>
  <c r="BW166" i="44"/>
  <c r="BX166" i="44"/>
  <c r="BZ166" i="44"/>
  <c r="CA166" i="44"/>
  <c r="CF166" i="44"/>
  <c r="CG166" i="44"/>
  <c r="CI166" i="44"/>
  <c r="CJ166" i="44"/>
  <c r="CL166" i="44"/>
  <c r="CM166" i="44"/>
  <c r="BQ167" i="44"/>
  <c r="BR167" i="44"/>
  <c r="BT167" i="44"/>
  <c r="BU167" i="44"/>
  <c r="BW167" i="44"/>
  <c r="BX167" i="44"/>
  <c r="BZ167" i="44"/>
  <c r="CA167" i="44"/>
  <c r="CF167" i="44"/>
  <c r="CG167" i="44"/>
  <c r="CI167" i="44"/>
  <c r="CJ167" i="44"/>
  <c r="CL167" i="44"/>
  <c r="CM167" i="44"/>
  <c r="BQ168" i="44"/>
  <c r="BR168" i="44"/>
  <c r="BT168" i="44"/>
  <c r="BU168" i="44"/>
  <c r="BW168" i="44"/>
  <c r="BX168" i="44"/>
  <c r="BZ168" i="44"/>
  <c r="CA168" i="44"/>
  <c r="CF168" i="44"/>
  <c r="CG168" i="44"/>
  <c r="CI168" i="44"/>
  <c r="CJ168" i="44"/>
  <c r="CL168" i="44"/>
  <c r="CM168" i="44"/>
  <c r="BQ169" i="44"/>
  <c r="BR169" i="44"/>
  <c r="BT169" i="44"/>
  <c r="BU169" i="44"/>
  <c r="BW169" i="44"/>
  <c r="BX169" i="44"/>
  <c r="BZ169" i="44"/>
  <c r="CA169" i="44"/>
  <c r="CF169" i="44"/>
  <c r="CG169" i="44"/>
  <c r="CI169" i="44"/>
  <c r="CJ169" i="44"/>
  <c r="CL169" i="44"/>
  <c r="CM169" i="44"/>
  <c r="BQ170" i="44"/>
  <c r="BR170" i="44"/>
  <c r="BT170" i="44"/>
  <c r="BU170" i="44"/>
  <c r="BW170" i="44"/>
  <c r="BX170" i="44"/>
  <c r="BZ170" i="44"/>
  <c r="CA170" i="44"/>
  <c r="CF170" i="44"/>
  <c r="CG170" i="44"/>
  <c r="CI170" i="44"/>
  <c r="CJ170" i="44"/>
  <c r="CL170" i="44"/>
  <c r="CM170" i="44"/>
  <c r="BQ171" i="44"/>
  <c r="BR171" i="44"/>
  <c r="BT171" i="44"/>
  <c r="BU171" i="44"/>
  <c r="BW171" i="44"/>
  <c r="BX171" i="44"/>
  <c r="BZ171" i="44"/>
  <c r="CA171" i="44"/>
  <c r="CF171" i="44"/>
  <c r="CG171" i="44"/>
  <c r="CI171" i="44"/>
  <c r="CJ171" i="44"/>
  <c r="CL171" i="44"/>
  <c r="CM171" i="44"/>
  <c r="BQ172" i="44"/>
  <c r="BR172" i="44"/>
  <c r="BT172" i="44"/>
  <c r="BU172" i="44"/>
  <c r="BW172" i="44"/>
  <c r="BX172" i="44"/>
  <c r="BZ172" i="44"/>
  <c r="CA172" i="44"/>
  <c r="CF172" i="44"/>
  <c r="CG172" i="44"/>
  <c r="CI172" i="44"/>
  <c r="CJ172" i="44"/>
  <c r="CL172" i="44"/>
  <c r="CM172" i="44"/>
  <c r="BQ173" i="44"/>
  <c r="BR173" i="44"/>
  <c r="BT173" i="44"/>
  <c r="BU173" i="44"/>
  <c r="BW173" i="44"/>
  <c r="BX173" i="44"/>
  <c r="BZ173" i="44"/>
  <c r="CA173" i="44"/>
  <c r="CF173" i="44"/>
  <c r="CG173" i="44"/>
  <c r="CI173" i="44"/>
  <c r="CJ173" i="44"/>
  <c r="CL173" i="44"/>
  <c r="CM173" i="44"/>
  <c r="BQ174" i="44"/>
  <c r="BR174" i="44"/>
  <c r="BT174" i="44"/>
  <c r="BU174" i="44"/>
  <c r="BW174" i="44"/>
  <c r="BX174" i="44"/>
  <c r="BZ174" i="44"/>
  <c r="CA174" i="44"/>
  <c r="CF174" i="44"/>
  <c r="CG174" i="44"/>
  <c r="CI174" i="44"/>
  <c r="CJ174" i="44"/>
  <c r="CL174" i="44"/>
  <c r="CM174" i="44"/>
  <c r="BQ175" i="44"/>
  <c r="BR175" i="44"/>
  <c r="BT175" i="44"/>
  <c r="BU175" i="44"/>
  <c r="BW175" i="44"/>
  <c r="BX175" i="44"/>
  <c r="BZ175" i="44"/>
  <c r="CA175" i="44"/>
  <c r="CF175" i="44"/>
  <c r="CG175" i="44"/>
  <c r="CI175" i="44"/>
  <c r="CJ175" i="44"/>
  <c r="CL175" i="44"/>
  <c r="CM175" i="44"/>
  <c r="BQ176" i="44"/>
  <c r="BR176" i="44"/>
  <c r="BT176" i="44"/>
  <c r="BU176" i="44"/>
  <c r="BW176" i="44"/>
  <c r="BX176" i="44"/>
  <c r="BZ176" i="44"/>
  <c r="CA176" i="44"/>
  <c r="CF176" i="44"/>
  <c r="CG176" i="44"/>
  <c r="CI176" i="44"/>
  <c r="CJ176" i="44"/>
  <c r="CL176" i="44"/>
  <c r="CM176" i="44"/>
  <c r="BQ177" i="44"/>
  <c r="BR177" i="44"/>
  <c r="BT177" i="44"/>
  <c r="BU177" i="44"/>
  <c r="BW177" i="44"/>
  <c r="BX177" i="44"/>
  <c r="BZ177" i="44"/>
  <c r="CA177" i="44"/>
  <c r="CF177" i="44"/>
  <c r="CG177" i="44"/>
  <c r="CI177" i="44"/>
  <c r="CJ177" i="44"/>
  <c r="CL177" i="44"/>
  <c r="CM177" i="44"/>
  <c r="BQ178" i="44"/>
  <c r="BR178" i="44"/>
  <c r="BT178" i="44"/>
  <c r="BU178" i="44"/>
  <c r="BW178" i="44"/>
  <c r="BX178" i="44"/>
  <c r="BZ178" i="44"/>
  <c r="CA178" i="44"/>
  <c r="CF178" i="44"/>
  <c r="CG178" i="44"/>
  <c r="CI178" i="44"/>
  <c r="CJ178" i="44"/>
  <c r="CL178" i="44"/>
  <c r="CM178" i="44"/>
  <c r="BQ179" i="44"/>
  <c r="BR179" i="44"/>
  <c r="BT179" i="44"/>
  <c r="BU179" i="44"/>
  <c r="BW179" i="44"/>
  <c r="BX179" i="44"/>
  <c r="BZ179" i="44"/>
  <c r="CA179" i="44"/>
  <c r="CF179" i="44"/>
  <c r="CG179" i="44"/>
  <c r="CI179" i="44"/>
  <c r="CJ179" i="44"/>
  <c r="CL179" i="44"/>
  <c r="CM179" i="44"/>
  <c r="BQ180" i="44"/>
  <c r="BR180" i="44"/>
  <c r="BT180" i="44"/>
  <c r="BU180" i="44"/>
  <c r="BW180" i="44"/>
  <c r="BX180" i="44"/>
  <c r="BZ180" i="44"/>
  <c r="CA180" i="44"/>
  <c r="CF180" i="44"/>
  <c r="CG180" i="44"/>
  <c r="CI180" i="44"/>
  <c r="CJ180" i="44"/>
  <c r="CL180" i="44"/>
  <c r="CM180" i="44"/>
  <c r="BQ181" i="44"/>
  <c r="BR181" i="44"/>
  <c r="BT181" i="44"/>
  <c r="BU181" i="44"/>
  <c r="BW181" i="44"/>
  <c r="BX181" i="44"/>
  <c r="BZ181" i="44"/>
  <c r="CA181" i="44"/>
  <c r="CF181" i="44"/>
  <c r="CG181" i="44"/>
  <c r="CI181" i="44"/>
  <c r="CJ181" i="44"/>
  <c r="CL181" i="44"/>
  <c r="CM181" i="44"/>
  <c r="BQ182" i="44"/>
  <c r="BR182" i="44"/>
  <c r="BT182" i="44"/>
  <c r="BU182" i="44"/>
  <c r="BW182" i="44"/>
  <c r="BX182" i="44"/>
  <c r="BZ182" i="44"/>
  <c r="CA182" i="44"/>
  <c r="CF182" i="44"/>
  <c r="CG182" i="44"/>
  <c r="CI182" i="44"/>
  <c r="CJ182" i="44"/>
  <c r="CL182" i="44"/>
  <c r="CM182" i="44"/>
  <c r="BQ183" i="44"/>
  <c r="BR183" i="44"/>
  <c r="BT183" i="44"/>
  <c r="BU183" i="44"/>
  <c r="BW183" i="44"/>
  <c r="BX183" i="44"/>
  <c r="BZ183" i="44"/>
  <c r="CA183" i="44"/>
  <c r="CF183" i="44"/>
  <c r="CG183" i="44"/>
  <c r="CI183" i="44"/>
  <c r="CJ183" i="44"/>
  <c r="CL183" i="44"/>
  <c r="CM183" i="44"/>
  <c r="BQ184" i="44"/>
  <c r="BR184" i="44"/>
  <c r="BT184" i="44"/>
  <c r="BU184" i="44"/>
  <c r="BW184" i="44"/>
  <c r="BX184" i="44"/>
  <c r="BZ184" i="44"/>
  <c r="CA184" i="44"/>
  <c r="CF184" i="44"/>
  <c r="CG184" i="44"/>
  <c r="CI184" i="44"/>
  <c r="CJ184" i="44"/>
  <c r="CL184" i="44"/>
  <c r="CM184" i="44"/>
  <c r="BQ185" i="44"/>
  <c r="BR185" i="44"/>
  <c r="BT185" i="44"/>
  <c r="BU185" i="44"/>
  <c r="BW185" i="44"/>
  <c r="BX185" i="44"/>
  <c r="BZ185" i="44"/>
  <c r="CA185" i="44"/>
  <c r="CF185" i="44"/>
  <c r="CG185" i="44"/>
  <c r="CI185" i="44"/>
  <c r="CJ185" i="44"/>
  <c r="CL185" i="44"/>
  <c r="CM185" i="44"/>
  <c r="BQ186" i="44"/>
  <c r="BR186" i="44"/>
  <c r="BT186" i="44"/>
  <c r="BU186" i="44"/>
  <c r="BW186" i="44"/>
  <c r="BX186" i="44"/>
  <c r="BZ186" i="44"/>
  <c r="CA186" i="44"/>
  <c r="CF186" i="44"/>
  <c r="CG186" i="44"/>
  <c r="CI186" i="44"/>
  <c r="CJ186" i="44"/>
  <c r="CL186" i="44"/>
  <c r="CM186" i="44"/>
  <c r="BQ187" i="44"/>
  <c r="BR187" i="44"/>
  <c r="BT187" i="44"/>
  <c r="BU187" i="44"/>
  <c r="BW187" i="44"/>
  <c r="BX187" i="44"/>
  <c r="BZ187" i="44"/>
  <c r="CA187" i="44"/>
  <c r="CF187" i="44"/>
  <c r="CG187" i="44"/>
  <c r="CI187" i="44"/>
  <c r="CJ187" i="44"/>
  <c r="CL187" i="44"/>
  <c r="CM187" i="44"/>
  <c r="BQ188" i="44"/>
  <c r="BR188" i="44"/>
  <c r="BT188" i="44"/>
  <c r="BU188" i="44"/>
  <c r="BW188" i="44"/>
  <c r="BX188" i="44"/>
  <c r="BZ188" i="44"/>
  <c r="CA188" i="44"/>
  <c r="CF188" i="44"/>
  <c r="CG188" i="44"/>
  <c r="CI188" i="44"/>
  <c r="CJ188" i="44"/>
  <c r="CL188" i="44"/>
  <c r="CM188" i="44"/>
  <c r="BQ189" i="44"/>
  <c r="BR189" i="44"/>
  <c r="BT189" i="44"/>
  <c r="BU189" i="44"/>
  <c r="BW189" i="44"/>
  <c r="BX189" i="44"/>
  <c r="BZ189" i="44"/>
  <c r="CA189" i="44"/>
  <c r="CF189" i="44"/>
  <c r="CG189" i="44"/>
  <c r="CI189" i="44"/>
  <c r="CJ189" i="44"/>
  <c r="CL189" i="44"/>
  <c r="CM189" i="44"/>
  <c r="BQ190" i="44"/>
  <c r="BR190" i="44"/>
  <c r="BT190" i="44"/>
  <c r="BU190" i="44"/>
  <c r="BW190" i="44"/>
  <c r="BX190" i="44"/>
  <c r="BZ190" i="44"/>
  <c r="CA190" i="44"/>
  <c r="CF190" i="44"/>
  <c r="CG190" i="44"/>
  <c r="CI190" i="44"/>
  <c r="CJ190" i="44"/>
  <c r="CL190" i="44"/>
  <c r="CM190" i="44"/>
  <c r="BQ191" i="44"/>
  <c r="BR191" i="44"/>
  <c r="BT191" i="44"/>
  <c r="BU191" i="44"/>
  <c r="BW191" i="44"/>
  <c r="BX191" i="44"/>
  <c r="BZ191" i="44"/>
  <c r="CA191" i="44"/>
  <c r="CF191" i="44"/>
  <c r="CG191" i="44"/>
  <c r="CI191" i="44"/>
  <c r="CJ191" i="44"/>
  <c r="CL191" i="44"/>
  <c r="CM191" i="44"/>
  <c r="BQ192" i="44"/>
  <c r="BR192" i="44"/>
  <c r="BT192" i="44"/>
  <c r="BU192" i="44"/>
  <c r="BW192" i="44"/>
  <c r="BX192" i="44"/>
  <c r="BZ192" i="44"/>
  <c r="CA192" i="44"/>
  <c r="CF192" i="44"/>
  <c r="CG192" i="44"/>
  <c r="CI192" i="44"/>
  <c r="CJ192" i="44"/>
  <c r="CL192" i="44"/>
  <c r="CM192" i="44"/>
  <c r="BQ193" i="44"/>
  <c r="BR193" i="44"/>
  <c r="BT193" i="44"/>
  <c r="BU193" i="44"/>
  <c r="BW193" i="44"/>
  <c r="BX193" i="44"/>
  <c r="BZ193" i="44"/>
  <c r="CA193" i="44"/>
  <c r="CF193" i="44"/>
  <c r="CG193" i="44"/>
  <c r="CI193" i="44"/>
  <c r="CJ193" i="44"/>
  <c r="CL193" i="44"/>
  <c r="CM193" i="44"/>
  <c r="BQ194" i="44"/>
  <c r="BR194" i="44"/>
  <c r="BT194" i="44"/>
  <c r="BU194" i="44"/>
  <c r="BW194" i="44"/>
  <c r="BX194" i="44"/>
  <c r="BZ194" i="44"/>
  <c r="CA194" i="44"/>
  <c r="CF194" i="44"/>
  <c r="CG194" i="44"/>
  <c r="CI194" i="44"/>
  <c r="CJ194" i="44"/>
  <c r="CL194" i="44"/>
  <c r="CM194" i="44"/>
  <c r="BQ195" i="44"/>
  <c r="BR195" i="44"/>
  <c r="BT195" i="44"/>
  <c r="BU195" i="44"/>
  <c r="BW195" i="44"/>
  <c r="BX195" i="44"/>
  <c r="BZ195" i="44"/>
  <c r="CA195" i="44"/>
  <c r="CF195" i="44"/>
  <c r="CG195" i="44"/>
  <c r="CI195" i="44"/>
  <c r="CJ195" i="44"/>
  <c r="CL195" i="44"/>
  <c r="CM195" i="44"/>
  <c r="BQ196" i="44"/>
  <c r="BR196" i="44"/>
  <c r="BT196" i="44"/>
  <c r="BU196" i="44"/>
  <c r="BW196" i="44"/>
  <c r="BX196" i="44"/>
  <c r="BZ196" i="44"/>
  <c r="CA196" i="44"/>
  <c r="CF196" i="44"/>
  <c r="CG196" i="44"/>
  <c r="CI196" i="44"/>
  <c r="CJ196" i="44"/>
  <c r="CL196" i="44"/>
  <c r="CM196" i="44"/>
  <c r="BQ197" i="44"/>
  <c r="BR197" i="44"/>
  <c r="BT197" i="44"/>
  <c r="BU197" i="44"/>
  <c r="BW197" i="44"/>
  <c r="BX197" i="44"/>
  <c r="BZ197" i="44"/>
  <c r="CA197" i="44"/>
  <c r="CF197" i="44"/>
  <c r="CG197" i="44"/>
  <c r="CI197" i="44"/>
  <c r="CJ197" i="44"/>
  <c r="CL197" i="44"/>
  <c r="CM197" i="44"/>
  <c r="BQ198" i="44"/>
  <c r="BR198" i="44"/>
  <c r="BT198" i="44"/>
  <c r="BU198" i="44"/>
  <c r="BW198" i="44"/>
  <c r="BX198" i="44"/>
  <c r="BZ198" i="44"/>
  <c r="CA198" i="44"/>
  <c r="CF198" i="44"/>
  <c r="CG198" i="44"/>
  <c r="CI198" i="44"/>
  <c r="CJ198" i="44"/>
  <c r="CL198" i="44"/>
  <c r="CM198" i="44"/>
  <c r="BQ199" i="44"/>
  <c r="BR199" i="44"/>
  <c r="BT199" i="44"/>
  <c r="BU199" i="44"/>
  <c r="BW199" i="44"/>
  <c r="BX199" i="44"/>
  <c r="BZ199" i="44"/>
  <c r="CA199" i="44"/>
  <c r="CF199" i="44"/>
  <c r="CG199" i="44"/>
  <c r="CI199" i="44"/>
  <c r="CJ199" i="44"/>
  <c r="CL199" i="44"/>
  <c r="CM199" i="44"/>
  <c r="BQ200" i="44"/>
  <c r="BR200" i="44"/>
  <c r="BT200" i="44"/>
  <c r="BU200" i="44"/>
  <c r="BW200" i="44"/>
  <c r="BX200" i="44"/>
  <c r="BZ200" i="44"/>
  <c r="CA200" i="44"/>
  <c r="CF200" i="44"/>
  <c r="CG200" i="44"/>
  <c r="CI200" i="44"/>
  <c r="CJ200" i="44"/>
  <c r="CL200" i="44"/>
  <c r="CM200" i="44"/>
  <c r="BQ201" i="44"/>
  <c r="BR201" i="44"/>
  <c r="BT201" i="44"/>
  <c r="BU201" i="44"/>
  <c r="BW201" i="44"/>
  <c r="BX201" i="44"/>
  <c r="BZ201" i="44"/>
  <c r="CA201" i="44"/>
  <c r="CF201" i="44"/>
  <c r="CG201" i="44"/>
  <c r="CI201" i="44"/>
  <c r="CJ201" i="44"/>
  <c r="CL201" i="44"/>
  <c r="CM201" i="44"/>
  <c r="BQ202" i="44"/>
  <c r="BR202" i="44"/>
  <c r="BT202" i="44"/>
  <c r="BU202" i="44"/>
  <c r="BW202" i="44"/>
  <c r="BX202" i="44"/>
  <c r="BZ202" i="44"/>
  <c r="CA202" i="44"/>
  <c r="CF202" i="44"/>
  <c r="CG202" i="44"/>
  <c r="CI202" i="44"/>
  <c r="CJ202" i="44"/>
  <c r="CL202" i="44"/>
  <c r="CM202" i="44"/>
  <c r="BQ203" i="44"/>
  <c r="BR203" i="44"/>
  <c r="BT203" i="44"/>
  <c r="BU203" i="44"/>
  <c r="BW203" i="44"/>
  <c r="BX203" i="44"/>
  <c r="BZ203" i="44"/>
  <c r="CA203" i="44"/>
  <c r="CF203" i="44"/>
  <c r="CG203" i="44"/>
  <c r="CI203" i="44"/>
  <c r="CJ203" i="44"/>
  <c r="CL203" i="44"/>
  <c r="CM203" i="44"/>
  <c r="BQ204" i="44"/>
  <c r="BR204" i="44"/>
  <c r="BT204" i="44"/>
  <c r="BU204" i="44"/>
  <c r="BW204" i="44"/>
  <c r="BX204" i="44"/>
  <c r="BZ204" i="44"/>
  <c r="CA204" i="44"/>
  <c r="CF204" i="44"/>
  <c r="CG204" i="44"/>
  <c r="CI204" i="44"/>
  <c r="CJ204" i="44"/>
  <c r="CL204" i="44"/>
  <c r="CM204" i="44"/>
  <c r="CN204" i="44" s="1"/>
  <c r="DK204" i="44" s="1"/>
  <c r="BQ205" i="44"/>
  <c r="BR205" i="44"/>
  <c r="BT205" i="44"/>
  <c r="BU205" i="44"/>
  <c r="BW205" i="44"/>
  <c r="BX205" i="44"/>
  <c r="BZ205" i="44"/>
  <c r="CA205" i="44"/>
  <c r="CF205" i="44"/>
  <c r="CG205" i="44"/>
  <c r="CI205" i="44"/>
  <c r="CJ205" i="44"/>
  <c r="CL205" i="44"/>
  <c r="CM205" i="44"/>
  <c r="BQ206" i="44"/>
  <c r="BR206" i="44"/>
  <c r="BT206" i="44"/>
  <c r="BU206" i="44"/>
  <c r="BW206" i="44"/>
  <c r="BX206" i="44"/>
  <c r="BZ206" i="44"/>
  <c r="CA206" i="44"/>
  <c r="CF206" i="44"/>
  <c r="CG206" i="44"/>
  <c r="CI206" i="44"/>
  <c r="CJ206" i="44"/>
  <c r="CL206" i="44"/>
  <c r="CM206" i="44"/>
  <c r="BQ207" i="44"/>
  <c r="BR207" i="44"/>
  <c r="BT207" i="44"/>
  <c r="BU207" i="44"/>
  <c r="BW207" i="44"/>
  <c r="BX207" i="44"/>
  <c r="BZ207" i="44"/>
  <c r="CA207" i="44"/>
  <c r="CF207" i="44"/>
  <c r="CG207" i="44"/>
  <c r="CI207" i="44"/>
  <c r="CJ207" i="44"/>
  <c r="CL207" i="44"/>
  <c r="CM207" i="44"/>
  <c r="BQ208" i="44"/>
  <c r="BR208" i="44"/>
  <c r="BT208" i="44"/>
  <c r="BU208" i="44"/>
  <c r="BW208" i="44"/>
  <c r="BX208" i="44"/>
  <c r="BZ208" i="44"/>
  <c r="CA208" i="44"/>
  <c r="CF208" i="44"/>
  <c r="CG208" i="44"/>
  <c r="CI208" i="44"/>
  <c r="CJ208" i="44"/>
  <c r="CL208" i="44"/>
  <c r="CM208" i="44"/>
  <c r="BQ209" i="44"/>
  <c r="BR209" i="44"/>
  <c r="BT209" i="44"/>
  <c r="BU209" i="44"/>
  <c r="BW209" i="44"/>
  <c r="BX209" i="44"/>
  <c r="BZ209" i="44"/>
  <c r="CA209" i="44"/>
  <c r="CF209" i="44"/>
  <c r="CG209" i="44"/>
  <c r="CI209" i="44"/>
  <c r="CJ209" i="44"/>
  <c r="CL209" i="44"/>
  <c r="CM209" i="44"/>
  <c r="BQ210" i="44"/>
  <c r="BR210" i="44"/>
  <c r="BT210" i="44"/>
  <c r="BU210" i="44"/>
  <c r="BW210" i="44"/>
  <c r="BX210" i="44"/>
  <c r="BZ210" i="44"/>
  <c r="CA210" i="44"/>
  <c r="CF210" i="44"/>
  <c r="CG210" i="44"/>
  <c r="CI210" i="44"/>
  <c r="CJ210" i="44"/>
  <c r="CL210" i="44"/>
  <c r="CM210" i="44"/>
  <c r="BQ211" i="44"/>
  <c r="BR211" i="44"/>
  <c r="BT211" i="44"/>
  <c r="BU211" i="44"/>
  <c r="BW211" i="44"/>
  <c r="BX211" i="44"/>
  <c r="BZ211" i="44"/>
  <c r="CA211" i="44"/>
  <c r="CF211" i="44"/>
  <c r="CG211" i="44"/>
  <c r="CI211" i="44"/>
  <c r="CJ211" i="44"/>
  <c r="CL211" i="44"/>
  <c r="CM211" i="44"/>
  <c r="BQ212" i="44"/>
  <c r="BR212" i="44"/>
  <c r="BT212" i="44"/>
  <c r="BU212" i="44"/>
  <c r="BW212" i="44"/>
  <c r="BX212" i="44"/>
  <c r="BZ212" i="44"/>
  <c r="CA212" i="44"/>
  <c r="CF212" i="44"/>
  <c r="CG212" i="44"/>
  <c r="CI212" i="44"/>
  <c r="CJ212" i="44"/>
  <c r="CL212" i="44"/>
  <c r="CM212" i="44"/>
  <c r="BQ213" i="44"/>
  <c r="BR213" i="44"/>
  <c r="BT213" i="44"/>
  <c r="BU213" i="44"/>
  <c r="BW213" i="44"/>
  <c r="BX213" i="44"/>
  <c r="BZ213" i="44"/>
  <c r="CA213" i="44"/>
  <c r="CF213" i="44"/>
  <c r="CG213" i="44"/>
  <c r="CI213" i="44"/>
  <c r="CJ213" i="44"/>
  <c r="CL213" i="44"/>
  <c r="CM213" i="44"/>
  <c r="BQ214" i="44"/>
  <c r="BR214" i="44"/>
  <c r="BT214" i="44"/>
  <c r="BU214" i="44"/>
  <c r="BW214" i="44"/>
  <c r="BX214" i="44"/>
  <c r="BZ214" i="44"/>
  <c r="CA214" i="44"/>
  <c r="CF214" i="44"/>
  <c r="CG214" i="44"/>
  <c r="CI214" i="44"/>
  <c r="CJ214" i="44"/>
  <c r="CL214" i="44"/>
  <c r="CM214" i="44"/>
  <c r="BQ215" i="44"/>
  <c r="BR215" i="44"/>
  <c r="BT215" i="44"/>
  <c r="BU215" i="44"/>
  <c r="BW215" i="44"/>
  <c r="BX215" i="44"/>
  <c r="BZ215" i="44"/>
  <c r="CA215" i="44"/>
  <c r="CF215" i="44"/>
  <c r="CG215" i="44"/>
  <c r="CI215" i="44"/>
  <c r="CJ215" i="44"/>
  <c r="CL215" i="44"/>
  <c r="CM215" i="44"/>
  <c r="BQ216" i="44"/>
  <c r="BR216" i="44"/>
  <c r="BT216" i="44"/>
  <c r="BU216" i="44"/>
  <c r="BW216" i="44"/>
  <c r="BX216" i="44"/>
  <c r="BZ216" i="44"/>
  <c r="CA216" i="44"/>
  <c r="CF216" i="44"/>
  <c r="CG216" i="44"/>
  <c r="CI216" i="44"/>
  <c r="CJ216" i="44"/>
  <c r="CL216" i="44"/>
  <c r="CM216" i="44"/>
  <c r="BQ217" i="44"/>
  <c r="BR217" i="44"/>
  <c r="BT217" i="44"/>
  <c r="BU217" i="44"/>
  <c r="BW217" i="44"/>
  <c r="BX217" i="44"/>
  <c r="BZ217" i="44"/>
  <c r="CA217" i="44"/>
  <c r="CF217" i="44"/>
  <c r="CG217" i="44"/>
  <c r="CI217" i="44"/>
  <c r="CJ217" i="44"/>
  <c r="CL217" i="44"/>
  <c r="CM217" i="44"/>
  <c r="BQ218" i="44"/>
  <c r="BR218" i="44"/>
  <c r="BT218" i="44"/>
  <c r="BU218" i="44"/>
  <c r="BW218" i="44"/>
  <c r="BX218" i="44"/>
  <c r="BZ218" i="44"/>
  <c r="CA218" i="44"/>
  <c r="CF218" i="44"/>
  <c r="CG218" i="44"/>
  <c r="CI218" i="44"/>
  <c r="CJ218" i="44"/>
  <c r="CL218" i="44"/>
  <c r="CM218" i="44"/>
  <c r="BQ219" i="44"/>
  <c r="BR219" i="44"/>
  <c r="BT219" i="44"/>
  <c r="BU219" i="44"/>
  <c r="BW219" i="44"/>
  <c r="BX219" i="44"/>
  <c r="BZ219" i="44"/>
  <c r="CA219" i="44"/>
  <c r="CF219" i="44"/>
  <c r="CG219" i="44"/>
  <c r="CI219" i="44"/>
  <c r="CJ219" i="44"/>
  <c r="CL219" i="44"/>
  <c r="CM219" i="44"/>
  <c r="BQ220" i="44"/>
  <c r="BR220" i="44"/>
  <c r="BT220" i="44"/>
  <c r="BU220" i="44"/>
  <c r="BW220" i="44"/>
  <c r="BX220" i="44"/>
  <c r="BZ220" i="44"/>
  <c r="CA220" i="44"/>
  <c r="CF220" i="44"/>
  <c r="CG220" i="44"/>
  <c r="CI220" i="44"/>
  <c r="CJ220" i="44"/>
  <c r="CL220" i="44"/>
  <c r="CM220" i="44"/>
  <c r="BQ221" i="44"/>
  <c r="BR221" i="44"/>
  <c r="BT221" i="44"/>
  <c r="BU221" i="44"/>
  <c r="BW221" i="44"/>
  <c r="BX221" i="44"/>
  <c r="BZ221" i="44"/>
  <c r="CA221" i="44"/>
  <c r="CF221" i="44"/>
  <c r="CG221" i="44"/>
  <c r="CI221" i="44"/>
  <c r="CJ221" i="44"/>
  <c r="CL221" i="44"/>
  <c r="CM221" i="44"/>
  <c r="BQ222" i="44"/>
  <c r="BR222" i="44"/>
  <c r="BT222" i="44"/>
  <c r="BU222" i="44"/>
  <c r="BW222" i="44"/>
  <c r="BX222" i="44"/>
  <c r="BZ222" i="44"/>
  <c r="CA222" i="44"/>
  <c r="CF222" i="44"/>
  <c r="CG222" i="44"/>
  <c r="CI222" i="44"/>
  <c r="CJ222" i="44"/>
  <c r="CL222" i="44"/>
  <c r="CM222" i="44"/>
  <c r="BQ223" i="44"/>
  <c r="BR223" i="44"/>
  <c r="BT223" i="44"/>
  <c r="BU223" i="44"/>
  <c r="BW223" i="44"/>
  <c r="BX223" i="44"/>
  <c r="BZ223" i="44"/>
  <c r="CA223" i="44"/>
  <c r="CF223" i="44"/>
  <c r="CG223" i="44"/>
  <c r="CI223" i="44"/>
  <c r="CJ223" i="44"/>
  <c r="CL223" i="44"/>
  <c r="CM223" i="44"/>
  <c r="BQ224" i="44"/>
  <c r="BR224" i="44"/>
  <c r="BT224" i="44"/>
  <c r="BU224" i="44"/>
  <c r="BW224" i="44"/>
  <c r="BX224" i="44"/>
  <c r="BZ224" i="44"/>
  <c r="CA224" i="44"/>
  <c r="CF224" i="44"/>
  <c r="CG224" i="44"/>
  <c r="CI224" i="44"/>
  <c r="CJ224" i="44"/>
  <c r="CL224" i="44"/>
  <c r="CM224" i="44"/>
  <c r="BQ225" i="44"/>
  <c r="BR225" i="44"/>
  <c r="BT225" i="44"/>
  <c r="BU225" i="44"/>
  <c r="BW225" i="44"/>
  <c r="BX225" i="44"/>
  <c r="BZ225" i="44"/>
  <c r="CA225" i="44"/>
  <c r="CF225" i="44"/>
  <c r="CG225" i="44"/>
  <c r="CI225" i="44"/>
  <c r="CJ225" i="44"/>
  <c r="CL225" i="44"/>
  <c r="CM225" i="44"/>
  <c r="BQ226" i="44"/>
  <c r="BR226" i="44"/>
  <c r="BT226" i="44"/>
  <c r="BU226" i="44"/>
  <c r="BW226" i="44"/>
  <c r="BX226" i="44"/>
  <c r="BZ226" i="44"/>
  <c r="CA226" i="44"/>
  <c r="CF226" i="44"/>
  <c r="CG226" i="44"/>
  <c r="CI226" i="44"/>
  <c r="CJ226" i="44"/>
  <c r="CL226" i="44"/>
  <c r="CM226" i="44"/>
  <c r="BQ227" i="44"/>
  <c r="BR227" i="44"/>
  <c r="BT227" i="44"/>
  <c r="BU227" i="44"/>
  <c r="BW227" i="44"/>
  <c r="BX227" i="44"/>
  <c r="BZ227" i="44"/>
  <c r="CA227" i="44"/>
  <c r="CF227" i="44"/>
  <c r="CG227" i="44"/>
  <c r="CI227" i="44"/>
  <c r="CJ227" i="44"/>
  <c r="CL227" i="44"/>
  <c r="CM227" i="44"/>
  <c r="BQ228" i="44"/>
  <c r="BR228" i="44"/>
  <c r="BT228" i="44"/>
  <c r="BU228" i="44"/>
  <c r="BW228" i="44"/>
  <c r="BX228" i="44"/>
  <c r="BZ228" i="44"/>
  <c r="CA228" i="44"/>
  <c r="CF228" i="44"/>
  <c r="CG228" i="44"/>
  <c r="CI228" i="44"/>
  <c r="CJ228" i="44"/>
  <c r="CL228" i="44"/>
  <c r="CM228" i="44"/>
  <c r="BQ229" i="44"/>
  <c r="BR229" i="44"/>
  <c r="BT229" i="44"/>
  <c r="BU229" i="44"/>
  <c r="BW229" i="44"/>
  <c r="BX229" i="44"/>
  <c r="BZ229" i="44"/>
  <c r="CA229" i="44"/>
  <c r="CF229" i="44"/>
  <c r="CG229" i="44"/>
  <c r="CI229" i="44"/>
  <c r="CJ229" i="44"/>
  <c r="CL229" i="44"/>
  <c r="CM229" i="44"/>
  <c r="BQ230" i="44"/>
  <c r="BR230" i="44"/>
  <c r="BT230" i="44"/>
  <c r="BU230" i="44"/>
  <c r="BW230" i="44"/>
  <c r="BX230" i="44"/>
  <c r="BZ230" i="44"/>
  <c r="CA230" i="44"/>
  <c r="CF230" i="44"/>
  <c r="CG230" i="44"/>
  <c r="CI230" i="44"/>
  <c r="CJ230" i="44"/>
  <c r="CL230" i="44"/>
  <c r="CM230" i="44"/>
  <c r="BQ231" i="44"/>
  <c r="BR231" i="44"/>
  <c r="BT231" i="44"/>
  <c r="BU231" i="44"/>
  <c r="BW231" i="44"/>
  <c r="BX231" i="44"/>
  <c r="BZ231" i="44"/>
  <c r="CA231" i="44"/>
  <c r="CF231" i="44"/>
  <c r="CG231" i="44"/>
  <c r="CI231" i="44"/>
  <c r="CJ231" i="44"/>
  <c r="CL231" i="44"/>
  <c r="CM231" i="44"/>
  <c r="BQ232" i="44"/>
  <c r="BR232" i="44"/>
  <c r="BT232" i="44"/>
  <c r="BU232" i="44"/>
  <c r="BW232" i="44"/>
  <c r="BX232" i="44"/>
  <c r="BZ232" i="44"/>
  <c r="CA232" i="44"/>
  <c r="CF232" i="44"/>
  <c r="CG232" i="44"/>
  <c r="CI232" i="44"/>
  <c r="CJ232" i="44"/>
  <c r="CL232" i="44"/>
  <c r="CM232" i="44"/>
  <c r="BQ233" i="44"/>
  <c r="BR233" i="44"/>
  <c r="BT233" i="44"/>
  <c r="BU233" i="44"/>
  <c r="BW233" i="44"/>
  <c r="BX233" i="44"/>
  <c r="BZ233" i="44"/>
  <c r="CA233" i="44"/>
  <c r="CF233" i="44"/>
  <c r="CG233" i="44"/>
  <c r="CI233" i="44"/>
  <c r="CJ233" i="44"/>
  <c r="CK233" i="44" s="1"/>
  <c r="DJ233" i="44" s="1"/>
  <c r="CL233" i="44"/>
  <c r="CM233" i="44"/>
  <c r="BQ234" i="44"/>
  <c r="BR234" i="44"/>
  <c r="BT234" i="44"/>
  <c r="BU234" i="44"/>
  <c r="BW234" i="44"/>
  <c r="BX234" i="44"/>
  <c r="BZ234" i="44"/>
  <c r="CA234" i="44"/>
  <c r="CF234" i="44"/>
  <c r="CG234" i="44"/>
  <c r="CI234" i="44"/>
  <c r="CJ234" i="44"/>
  <c r="CL234" i="44"/>
  <c r="CM234" i="44"/>
  <c r="BQ235" i="44"/>
  <c r="BR235" i="44"/>
  <c r="BT235" i="44"/>
  <c r="BU235" i="44"/>
  <c r="BW235" i="44"/>
  <c r="BX235" i="44"/>
  <c r="BZ235" i="44"/>
  <c r="CA235" i="44"/>
  <c r="CF235" i="44"/>
  <c r="CG235" i="44"/>
  <c r="CI235" i="44"/>
  <c r="CJ235" i="44"/>
  <c r="CL235" i="44"/>
  <c r="CM235" i="44"/>
  <c r="BQ236" i="44"/>
  <c r="BR236" i="44"/>
  <c r="BT236" i="44"/>
  <c r="BU236" i="44"/>
  <c r="BW236" i="44"/>
  <c r="BX236" i="44"/>
  <c r="BY236" i="44" s="1"/>
  <c r="DF236" i="44" s="1"/>
  <c r="BZ236" i="44"/>
  <c r="CA236" i="44"/>
  <c r="CF236" i="44"/>
  <c r="CG236" i="44"/>
  <c r="CI236" i="44"/>
  <c r="CJ236" i="44"/>
  <c r="CL236" i="44"/>
  <c r="CM236" i="44"/>
  <c r="BQ237" i="44"/>
  <c r="BR237" i="44"/>
  <c r="BT237" i="44"/>
  <c r="BU237" i="44"/>
  <c r="BW237" i="44"/>
  <c r="BX237" i="44"/>
  <c r="BZ237" i="44"/>
  <c r="CA237" i="44"/>
  <c r="CF237" i="44"/>
  <c r="CG237" i="44"/>
  <c r="CI237" i="44"/>
  <c r="CJ237" i="44"/>
  <c r="CL237" i="44"/>
  <c r="CM237" i="44"/>
  <c r="BQ238" i="44"/>
  <c r="BR238" i="44"/>
  <c r="BT238" i="44"/>
  <c r="BU238" i="44"/>
  <c r="BW238" i="44"/>
  <c r="BX238" i="44"/>
  <c r="BZ238" i="44"/>
  <c r="CA238" i="44"/>
  <c r="CF238" i="44"/>
  <c r="CG238" i="44"/>
  <c r="CI238" i="44"/>
  <c r="CJ238" i="44"/>
  <c r="CL238" i="44"/>
  <c r="CM238" i="44"/>
  <c r="BQ239" i="44"/>
  <c r="BR239" i="44"/>
  <c r="BT239" i="44"/>
  <c r="BU239" i="44"/>
  <c r="BW239" i="44"/>
  <c r="BX239" i="44"/>
  <c r="BZ239" i="44"/>
  <c r="CA239" i="44"/>
  <c r="CF239" i="44"/>
  <c r="CG239" i="44"/>
  <c r="CI239" i="44"/>
  <c r="CJ239" i="44"/>
  <c r="CL239" i="44"/>
  <c r="CM239" i="44"/>
  <c r="BQ240" i="44"/>
  <c r="BR240" i="44"/>
  <c r="BT240" i="44"/>
  <c r="BU240" i="44"/>
  <c r="BW240" i="44"/>
  <c r="BX240" i="44"/>
  <c r="BZ240" i="44"/>
  <c r="CA240" i="44"/>
  <c r="CF240" i="44"/>
  <c r="CG240" i="44"/>
  <c r="CI240" i="44"/>
  <c r="CJ240" i="44"/>
  <c r="CL240" i="44"/>
  <c r="CM240" i="44"/>
  <c r="BQ241" i="44"/>
  <c r="BR241" i="44"/>
  <c r="BT241" i="44"/>
  <c r="BU241" i="44"/>
  <c r="BW241" i="44"/>
  <c r="BX241" i="44"/>
  <c r="BZ241" i="44"/>
  <c r="CA241" i="44"/>
  <c r="CF241" i="44"/>
  <c r="CG241" i="44"/>
  <c r="CI241" i="44"/>
  <c r="CJ241" i="44"/>
  <c r="CL241" i="44"/>
  <c r="CM241" i="44"/>
  <c r="BQ242" i="44"/>
  <c r="BR242" i="44"/>
  <c r="BT242" i="44"/>
  <c r="BU242" i="44"/>
  <c r="BW242" i="44"/>
  <c r="BX242" i="44"/>
  <c r="BZ242" i="44"/>
  <c r="CA242" i="44"/>
  <c r="CF242" i="44"/>
  <c r="CG242" i="44"/>
  <c r="CI242" i="44"/>
  <c r="CJ242" i="44"/>
  <c r="CL242" i="44"/>
  <c r="CM242" i="44"/>
  <c r="BQ243" i="44"/>
  <c r="BR243" i="44"/>
  <c r="BT243" i="44"/>
  <c r="BU243" i="44"/>
  <c r="BW243" i="44"/>
  <c r="BX243" i="44"/>
  <c r="BZ243" i="44"/>
  <c r="CA243" i="44"/>
  <c r="CF243" i="44"/>
  <c r="CG243" i="44"/>
  <c r="CI243" i="44"/>
  <c r="CJ243" i="44"/>
  <c r="CL243" i="44"/>
  <c r="CM243" i="44"/>
  <c r="BQ244" i="44"/>
  <c r="BR244" i="44"/>
  <c r="BT244" i="44"/>
  <c r="BU244" i="44"/>
  <c r="BW244" i="44"/>
  <c r="BX244" i="44"/>
  <c r="BZ244" i="44"/>
  <c r="CA244" i="44"/>
  <c r="CF244" i="44"/>
  <c r="CG244" i="44"/>
  <c r="CI244" i="44"/>
  <c r="CJ244" i="44"/>
  <c r="CL244" i="44"/>
  <c r="CM244" i="44"/>
  <c r="BQ245" i="44"/>
  <c r="BR245" i="44"/>
  <c r="BT245" i="44"/>
  <c r="BU245" i="44"/>
  <c r="BW245" i="44"/>
  <c r="BX245" i="44"/>
  <c r="BZ245" i="44"/>
  <c r="CA245" i="44"/>
  <c r="CF245" i="44"/>
  <c r="CG245" i="44"/>
  <c r="CI245" i="44"/>
  <c r="CJ245" i="44"/>
  <c r="CL245" i="44"/>
  <c r="CM245" i="44"/>
  <c r="BQ246" i="44"/>
  <c r="BR246" i="44"/>
  <c r="BT246" i="44"/>
  <c r="BU246" i="44"/>
  <c r="BW246" i="44"/>
  <c r="BX246" i="44"/>
  <c r="BZ246" i="44"/>
  <c r="CA246" i="44"/>
  <c r="CF246" i="44"/>
  <c r="CG246" i="44"/>
  <c r="CI246" i="44"/>
  <c r="CJ246" i="44"/>
  <c r="CL246" i="44"/>
  <c r="CM246" i="44"/>
  <c r="BQ247" i="44"/>
  <c r="BR247" i="44"/>
  <c r="BT247" i="44"/>
  <c r="BU247" i="44"/>
  <c r="BW247" i="44"/>
  <c r="BX247" i="44"/>
  <c r="BZ247" i="44"/>
  <c r="CA247" i="44"/>
  <c r="CF247" i="44"/>
  <c r="CG247" i="44"/>
  <c r="CI247" i="44"/>
  <c r="CJ247" i="44"/>
  <c r="CL247" i="44"/>
  <c r="CM247" i="44"/>
  <c r="BQ248" i="44"/>
  <c r="BR248" i="44"/>
  <c r="BT248" i="44"/>
  <c r="BU248" i="44"/>
  <c r="BW248" i="44"/>
  <c r="BX248" i="44"/>
  <c r="BZ248" i="44"/>
  <c r="CA248" i="44"/>
  <c r="CF248" i="44"/>
  <c r="CG248" i="44"/>
  <c r="CI248" i="44"/>
  <c r="CJ248" i="44"/>
  <c r="CL248" i="44"/>
  <c r="CM248" i="44"/>
  <c r="BQ249" i="44"/>
  <c r="BR249" i="44"/>
  <c r="BT249" i="44"/>
  <c r="BU249" i="44"/>
  <c r="BW249" i="44"/>
  <c r="BX249" i="44"/>
  <c r="BZ249" i="44"/>
  <c r="CA249" i="44"/>
  <c r="CF249" i="44"/>
  <c r="CG249" i="44"/>
  <c r="CI249" i="44"/>
  <c r="CJ249" i="44"/>
  <c r="CL249" i="44"/>
  <c r="CM249" i="44"/>
  <c r="BQ250" i="44"/>
  <c r="BR250" i="44"/>
  <c r="BT250" i="44"/>
  <c r="BU250" i="44"/>
  <c r="BW250" i="44"/>
  <c r="BX250" i="44"/>
  <c r="BZ250" i="44"/>
  <c r="CA250" i="44"/>
  <c r="CF250" i="44"/>
  <c r="CG250" i="44"/>
  <c r="CI250" i="44"/>
  <c r="CJ250" i="44"/>
  <c r="CL250" i="44"/>
  <c r="CM250" i="44"/>
  <c r="BQ251" i="44"/>
  <c r="BR251" i="44"/>
  <c r="BT251" i="44"/>
  <c r="BU251" i="44"/>
  <c r="BW251" i="44"/>
  <c r="BX251" i="44"/>
  <c r="BZ251" i="44"/>
  <c r="CA251" i="44"/>
  <c r="CF251" i="44"/>
  <c r="CG251" i="44"/>
  <c r="CI251" i="44"/>
  <c r="CJ251" i="44"/>
  <c r="CL251" i="44"/>
  <c r="CM251" i="44"/>
  <c r="BQ252" i="44"/>
  <c r="BR252" i="44"/>
  <c r="BT252" i="44"/>
  <c r="BU252" i="44"/>
  <c r="BW252" i="44"/>
  <c r="BX252" i="44"/>
  <c r="BZ252" i="44"/>
  <c r="CA252" i="44"/>
  <c r="CF252" i="44"/>
  <c r="CG252" i="44"/>
  <c r="CI252" i="44"/>
  <c r="CJ252" i="44"/>
  <c r="CL252" i="44"/>
  <c r="CM252" i="44"/>
  <c r="BQ253" i="44"/>
  <c r="BR253" i="44"/>
  <c r="BT253" i="44"/>
  <c r="BU253" i="44"/>
  <c r="BW253" i="44"/>
  <c r="BX253" i="44"/>
  <c r="BZ253" i="44"/>
  <c r="CA253" i="44"/>
  <c r="CF253" i="44"/>
  <c r="CG253" i="44"/>
  <c r="CI253" i="44"/>
  <c r="CJ253" i="44"/>
  <c r="CL253" i="44"/>
  <c r="CM253" i="44"/>
  <c r="BQ254" i="44"/>
  <c r="BR254" i="44"/>
  <c r="BT254" i="44"/>
  <c r="BU254" i="44"/>
  <c r="BW254" i="44"/>
  <c r="BX254" i="44"/>
  <c r="BZ254" i="44"/>
  <c r="CA254" i="44"/>
  <c r="CF254" i="44"/>
  <c r="CG254" i="44"/>
  <c r="CI254" i="44"/>
  <c r="CJ254" i="44"/>
  <c r="CL254" i="44"/>
  <c r="CM254" i="44"/>
  <c r="BQ255" i="44"/>
  <c r="BR255" i="44"/>
  <c r="BT255" i="44"/>
  <c r="BU255" i="44"/>
  <c r="BW255" i="44"/>
  <c r="BX255" i="44"/>
  <c r="BZ255" i="44"/>
  <c r="CA255" i="44"/>
  <c r="CF255" i="44"/>
  <c r="CG255" i="44"/>
  <c r="CI255" i="44"/>
  <c r="CJ255" i="44"/>
  <c r="CL255" i="44"/>
  <c r="CM255" i="44"/>
  <c r="BQ256" i="44"/>
  <c r="BR256" i="44"/>
  <c r="BT256" i="44"/>
  <c r="BU256" i="44"/>
  <c r="BW256" i="44"/>
  <c r="BX256" i="44"/>
  <c r="BZ256" i="44"/>
  <c r="CA256" i="44"/>
  <c r="CF256" i="44"/>
  <c r="CG256" i="44"/>
  <c r="CI256" i="44"/>
  <c r="CJ256" i="44"/>
  <c r="CL256" i="44"/>
  <c r="CM256" i="44"/>
  <c r="BQ257" i="44"/>
  <c r="BR257" i="44"/>
  <c r="BT257" i="44"/>
  <c r="BU257" i="44"/>
  <c r="BW257" i="44"/>
  <c r="BX257" i="44"/>
  <c r="BZ257" i="44"/>
  <c r="CA257" i="44"/>
  <c r="CF257" i="44"/>
  <c r="CG257" i="44"/>
  <c r="CI257" i="44"/>
  <c r="CJ257" i="44"/>
  <c r="CL257" i="44"/>
  <c r="CM257" i="44"/>
  <c r="BQ258" i="44"/>
  <c r="BR258" i="44"/>
  <c r="BT258" i="44"/>
  <c r="BU258" i="44"/>
  <c r="BW258" i="44"/>
  <c r="BX258" i="44"/>
  <c r="BZ258" i="44"/>
  <c r="CA258" i="44"/>
  <c r="CF258" i="44"/>
  <c r="CG258" i="44"/>
  <c r="CI258" i="44"/>
  <c r="CJ258" i="44"/>
  <c r="CL258" i="44"/>
  <c r="CM258" i="44"/>
  <c r="BQ259" i="44"/>
  <c r="BR259" i="44"/>
  <c r="BT259" i="44"/>
  <c r="BU259" i="44"/>
  <c r="BW259" i="44"/>
  <c r="BX259" i="44"/>
  <c r="BZ259" i="44"/>
  <c r="CA259" i="44"/>
  <c r="CF259" i="44"/>
  <c r="CG259" i="44"/>
  <c r="CI259" i="44"/>
  <c r="CJ259" i="44"/>
  <c r="CL259" i="44"/>
  <c r="CM259" i="44"/>
  <c r="BQ260" i="44"/>
  <c r="BR260" i="44"/>
  <c r="BT260" i="44"/>
  <c r="BU260" i="44"/>
  <c r="BW260" i="44"/>
  <c r="BX260" i="44"/>
  <c r="BZ260" i="44"/>
  <c r="CA260" i="44"/>
  <c r="CF260" i="44"/>
  <c r="CG260" i="44"/>
  <c r="CI260" i="44"/>
  <c r="CJ260" i="44"/>
  <c r="CL260" i="44"/>
  <c r="CM260" i="44"/>
  <c r="BQ261" i="44"/>
  <c r="BR261" i="44"/>
  <c r="BT261" i="44"/>
  <c r="BU261" i="44"/>
  <c r="BW261" i="44"/>
  <c r="BX261" i="44"/>
  <c r="BZ261" i="44"/>
  <c r="CA261" i="44"/>
  <c r="CF261" i="44"/>
  <c r="CG261" i="44"/>
  <c r="CI261" i="44"/>
  <c r="CJ261" i="44"/>
  <c r="CL261" i="44"/>
  <c r="CM261" i="44"/>
  <c r="BQ262" i="44"/>
  <c r="BR262" i="44"/>
  <c r="BT262" i="44"/>
  <c r="BU262" i="44"/>
  <c r="BW262" i="44"/>
  <c r="BX262" i="44"/>
  <c r="BZ262" i="44"/>
  <c r="CA262" i="44"/>
  <c r="CF262" i="44"/>
  <c r="CG262" i="44"/>
  <c r="CI262" i="44"/>
  <c r="CJ262" i="44"/>
  <c r="CL262" i="44"/>
  <c r="CM262" i="44"/>
  <c r="BQ263" i="44"/>
  <c r="BR263" i="44"/>
  <c r="BT263" i="44"/>
  <c r="BU263" i="44"/>
  <c r="BW263" i="44"/>
  <c r="BX263" i="44"/>
  <c r="BZ263" i="44"/>
  <c r="CA263" i="44"/>
  <c r="CF263" i="44"/>
  <c r="CG263" i="44"/>
  <c r="CI263" i="44"/>
  <c r="CJ263" i="44"/>
  <c r="CL263" i="44"/>
  <c r="CM263" i="44"/>
  <c r="BQ264" i="44"/>
  <c r="BR264" i="44"/>
  <c r="BT264" i="44"/>
  <c r="BU264" i="44"/>
  <c r="BW264" i="44"/>
  <c r="BX264" i="44"/>
  <c r="BZ264" i="44"/>
  <c r="CA264" i="44"/>
  <c r="CF264" i="44"/>
  <c r="CG264" i="44"/>
  <c r="CI264" i="44"/>
  <c r="CJ264" i="44"/>
  <c r="CL264" i="44"/>
  <c r="CM264" i="44"/>
  <c r="BQ265" i="44"/>
  <c r="BR265" i="44"/>
  <c r="BT265" i="44"/>
  <c r="BU265" i="44"/>
  <c r="BW265" i="44"/>
  <c r="BX265" i="44"/>
  <c r="BZ265" i="44"/>
  <c r="CA265" i="44"/>
  <c r="CF265" i="44"/>
  <c r="CG265" i="44"/>
  <c r="CI265" i="44"/>
  <c r="CJ265" i="44"/>
  <c r="CL265" i="44"/>
  <c r="CM265" i="44"/>
  <c r="BQ266" i="44"/>
  <c r="BR266" i="44"/>
  <c r="BT266" i="44"/>
  <c r="BU266" i="44"/>
  <c r="BW266" i="44"/>
  <c r="BX266" i="44"/>
  <c r="BZ266" i="44"/>
  <c r="CA266" i="44"/>
  <c r="CF266" i="44"/>
  <c r="CG266" i="44"/>
  <c r="CI266" i="44"/>
  <c r="CJ266" i="44"/>
  <c r="CL266" i="44"/>
  <c r="CM266" i="44"/>
  <c r="BQ267" i="44"/>
  <c r="BR267" i="44"/>
  <c r="BT267" i="44"/>
  <c r="BU267" i="44"/>
  <c r="BW267" i="44"/>
  <c r="BX267" i="44"/>
  <c r="BZ267" i="44"/>
  <c r="CA267" i="44"/>
  <c r="CF267" i="44"/>
  <c r="CG267" i="44"/>
  <c r="CI267" i="44"/>
  <c r="CJ267" i="44"/>
  <c r="CL267" i="44"/>
  <c r="CM267" i="44"/>
  <c r="BQ268" i="44"/>
  <c r="BR268" i="44"/>
  <c r="BT268" i="44"/>
  <c r="BU268" i="44"/>
  <c r="BW268" i="44"/>
  <c r="BX268" i="44"/>
  <c r="BZ268" i="44"/>
  <c r="CA268" i="44"/>
  <c r="CF268" i="44"/>
  <c r="CG268" i="44"/>
  <c r="CI268" i="44"/>
  <c r="CJ268" i="44"/>
  <c r="CL268" i="44"/>
  <c r="CM268" i="44"/>
  <c r="BQ269" i="44"/>
  <c r="BR269" i="44"/>
  <c r="BT269" i="44"/>
  <c r="BU269" i="44"/>
  <c r="BW269" i="44"/>
  <c r="BX269" i="44"/>
  <c r="BZ269" i="44"/>
  <c r="CA269" i="44"/>
  <c r="CF269" i="44"/>
  <c r="CG269" i="44"/>
  <c r="CI269" i="44"/>
  <c r="CJ269" i="44"/>
  <c r="CL269" i="44"/>
  <c r="CM269" i="44"/>
  <c r="BQ270" i="44"/>
  <c r="BR270" i="44"/>
  <c r="BT270" i="44"/>
  <c r="BU270" i="44"/>
  <c r="BW270" i="44"/>
  <c r="BX270" i="44"/>
  <c r="BZ270" i="44"/>
  <c r="CA270" i="44"/>
  <c r="CF270" i="44"/>
  <c r="CG270" i="44"/>
  <c r="CI270" i="44"/>
  <c r="CJ270" i="44"/>
  <c r="CL270" i="44"/>
  <c r="CM270" i="44"/>
  <c r="BQ271" i="44"/>
  <c r="BR271" i="44"/>
  <c r="BT271" i="44"/>
  <c r="BU271" i="44"/>
  <c r="BW271" i="44"/>
  <c r="BX271" i="44"/>
  <c r="BZ271" i="44"/>
  <c r="CA271" i="44"/>
  <c r="CF271" i="44"/>
  <c r="CG271" i="44"/>
  <c r="CI271" i="44"/>
  <c r="CJ271" i="44"/>
  <c r="CL271" i="44"/>
  <c r="CM271" i="44"/>
  <c r="BQ272" i="44"/>
  <c r="BR272" i="44"/>
  <c r="BT272" i="44"/>
  <c r="BU272" i="44"/>
  <c r="BW272" i="44"/>
  <c r="BX272" i="44"/>
  <c r="BZ272" i="44"/>
  <c r="CA272" i="44"/>
  <c r="CF272" i="44"/>
  <c r="CG272" i="44"/>
  <c r="CI272" i="44"/>
  <c r="CJ272" i="44"/>
  <c r="CL272" i="44"/>
  <c r="CM272" i="44"/>
  <c r="BQ273" i="44"/>
  <c r="BR273" i="44"/>
  <c r="BT273" i="44"/>
  <c r="BU273" i="44"/>
  <c r="BW273" i="44"/>
  <c r="BX273" i="44"/>
  <c r="BZ273" i="44"/>
  <c r="CA273" i="44"/>
  <c r="CF273" i="44"/>
  <c r="CG273" i="44"/>
  <c r="CI273" i="44"/>
  <c r="CJ273" i="44"/>
  <c r="CL273" i="44"/>
  <c r="CM273" i="44"/>
  <c r="BQ274" i="44"/>
  <c r="BR274" i="44"/>
  <c r="BT274" i="44"/>
  <c r="BU274" i="44"/>
  <c r="BW274" i="44"/>
  <c r="BX274" i="44"/>
  <c r="BZ274" i="44"/>
  <c r="CA274" i="44"/>
  <c r="CF274" i="44"/>
  <c r="CG274" i="44"/>
  <c r="CI274" i="44"/>
  <c r="CJ274" i="44"/>
  <c r="CL274" i="44"/>
  <c r="CM274" i="44"/>
  <c r="BQ275" i="44"/>
  <c r="BR275" i="44"/>
  <c r="BT275" i="44"/>
  <c r="BU275" i="44"/>
  <c r="BW275" i="44"/>
  <c r="BX275" i="44"/>
  <c r="BZ275" i="44"/>
  <c r="CA275" i="44"/>
  <c r="CF275" i="44"/>
  <c r="CG275" i="44"/>
  <c r="CI275" i="44"/>
  <c r="CJ275" i="44"/>
  <c r="CL275" i="44"/>
  <c r="CM275" i="44"/>
  <c r="BQ276" i="44"/>
  <c r="BR276" i="44"/>
  <c r="BT276" i="44"/>
  <c r="BU276" i="44"/>
  <c r="BW276" i="44"/>
  <c r="BX276" i="44"/>
  <c r="BZ276" i="44"/>
  <c r="CA276" i="44"/>
  <c r="CF276" i="44"/>
  <c r="CG276" i="44"/>
  <c r="CI276" i="44"/>
  <c r="CJ276" i="44"/>
  <c r="CL276" i="44"/>
  <c r="CM276" i="44"/>
  <c r="BQ277" i="44"/>
  <c r="BR277" i="44"/>
  <c r="BT277" i="44"/>
  <c r="BU277" i="44"/>
  <c r="BW277" i="44"/>
  <c r="BX277" i="44"/>
  <c r="BZ277" i="44"/>
  <c r="CA277" i="44"/>
  <c r="CF277" i="44"/>
  <c r="CG277" i="44"/>
  <c r="CI277" i="44"/>
  <c r="CJ277" i="44"/>
  <c r="CL277" i="44"/>
  <c r="CM277" i="44"/>
  <c r="BQ278" i="44"/>
  <c r="BR278" i="44"/>
  <c r="BT278" i="44"/>
  <c r="BU278" i="44"/>
  <c r="BW278" i="44"/>
  <c r="BX278" i="44"/>
  <c r="BZ278" i="44"/>
  <c r="CA278" i="44"/>
  <c r="CF278" i="44"/>
  <c r="CG278" i="44"/>
  <c r="CI278" i="44"/>
  <c r="CJ278" i="44"/>
  <c r="CL278" i="44"/>
  <c r="CM278" i="44"/>
  <c r="BQ279" i="44"/>
  <c r="BR279" i="44"/>
  <c r="BT279" i="44"/>
  <c r="BU279" i="44"/>
  <c r="BW279" i="44"/>
  <c r="BX279" i="44"/>
  <c r="BZ279" i="44"/>
  <c r="CA279" i="44"/>
  <c r="CF279" i="44"/>
  <c r="CG279" i="44"/>
  <c r="CI279" i="44"/>
  <c r="CJ279" i="44"/>
  <c r="CL279" i="44"/>
  <c r="CM279" i="44"/>
  <c r="BQ280" i="44"/>
  <c r="BR280" i="44"/>
  <c r="BT280" i="44"/>
  <c r="BU280" i="44"/>
  <c r="BW280" i="44"/>
  <c r="BX280" i="44"/>
  <c r="BZ280" i="44"/>
  <c r="CA280" i="44"/>
  <c r="CF280" i="44"/>
  <c r="CG280" i="44"/>
  <c r="CI280" i="44"/>
  <c r="CJ280" i="44"/>
  <c r="CL280" i="44"/>
  <c r="CM280" i="44"/>
  <c r="BQ281" i="44"/>
  <c r="BR281" i="44"/>
  <c r="BT281" i="44"/>
  <c r="BU281" i="44"/>
  <c r="BW281" i="44"/>
  <c r="BX281" i="44"/>
  <c r="BZ281" i="44"/>
  <c r="CA281" i="44"/>
  <c r="CF281" i="44"/>
  <c r="CG281" i="44"/>
  <c r="CI281" i="44"/>
  <c r="CJ281" i="44"/>
  <c r="CL281" i="44"/>
  <c r="CM281" i="44"/>
  <c r="BQ282" i="44"/>
  <c r="BR282" i="44"/>
  <c r="BT282" i="44"/>
  <c r="BU282" i="44"/>
  <c r="BW282" i="44"/>
  <c r="BX282" i="44"/>
  <c r="BZ282" i="44"/>
  <c r="CA282" i="44"/>
  <c r="CF282" i="44"/>
  <c r="CG282" i="44"/>
  <c r="CI282" i="44"/>
  <c r="CJ282" i="44"/>
  <c r="CL282" i="44"/>
  <c r="CM282" i="44"/>
  <c r="BQ283" i="44"/>
  <c r="BR283" i="44"/>
  <c r="BT283" i="44"/>
  <c r="BU283" i="44"/>
  <c r="BW283" i="44"/>
  <c r="BX283" i="44"/>
  <c r="BZ283" i="44"/>
  <c r="CA283" i="44"/>
  <c r="CF283" i="44"/>
  <c r="CG283" i="44"/>
  <c r="CI283" i="44"/>
  <c r="CJ283" i="44"/>
  <c r="CL283" i="44"/>
  <c r="CM283" i="44"/>
  <c r="BQ284" i="44"/>
  <c r="BR284" i="44"/>
  <c r="BT284" i="44"/>
  <c r="BU284" i="44"/>
  <c r="BW284" i="44"/>
  <c r="BX284" i="44"/>
  <c r="BZ284" i="44"/>
  <c r="CA284" i="44"/>
  <c r="CF284" i="44"/>
  <c r="CG284" i="44"/>
  <c r="CI284" i="44"/>
  <c r="CJ284" i="44"/>
  <c r="CL284" i="44"/>
  <c r="CM284" i="44"/>
  <c r="BQ285" i="44"/>
  <c r="BR285" i="44"/>
  <c r="BT285" i="44"/>
  <c r="BU285" i="44"/>
  <c r="BW285" i="44"/>
  <c r="BX285" i="44"/>
  <c r="BZ285" i="44"/>
  <c r="CA285" i="44"/>
  <c r="CF285" i="44"/>
  <c r="CG285" i="44"/>
  <c r="CI285" i="44"/>
  <c r="CJ285" i="44"/>
  <c r="CL285" i="44"/>
  <c r="CM285" i="44"/>
  <c r="BQ286" i="44"/>
  <c r="BR286" i="44"/>
  <c r="BT286" i="44"/>
  <c r="BU286" i="44"/>
  <c r="BW286" i="44"/>
  <c r="BX286" i="44"/>
  <c r="BZ286" i="44"/>
  <c r="CA286" i="44"/>
  <c r="CF286" i="44"/>
  <c r="CG286" i="44"/>
  <c r="CI286" i="44"/>
  <c r="CJ286" i="44"/>
  <c r="CL286" i="44"/>
  <c r="CM286" i="44"/>
  <c r="BQ287" i="44"/>
  <c r="BR287" i="44"/>
  <c r="BT287" i="44"/>
  <c r="BU287" i="44"/>
  <c r="BW287" i="44"/>
  <c r="BX287" i="44"/>
  <c r="BZ287" i="44"/>
  <c r="CA287" i="44"/>
  <c r="CF287" i="44"/>
  <c r="CG287" i="44"/>
  <c r="CI287" i="44"/>
  <c r="CJ287" i="44"/>
  <c r="CL287" i="44"/>
  <c r="CM287" i="44"/>
  <c r="BQ288" i="44"/>
  <c r="BR288" i="44"/>
  <c r="BT288" i="44"/>
  <c r="BU288" i="44"/>
  <c r="BW288" i="44"/>
  <c r="BX288" i="44"/>
  <c r="BZ288" i="44"/>
  <c r="CA288" i="44"/>
  <c r="CF288" i="44"/>
  <c r="CG288" i="44"/>
  <c r="CI288" i="44"/>
  <c r="CJ288" i="44"/>
  <c r="CL288" i="44"/>
  <c r="CM288" i="44"/>
  <c r="BQ289" i="44"/>
  <c r="BR289" i="44"/>
  <c r="BT289" i="44"/>
  <c r="BU289" i="44"/>
  <c r="BW289" i="44"/>
  <c r="BX289" i="44"/>
  <c r="BZ289" i="44"/>
  <c r="CA289" i="44"/>
  <c r="CF289" i="44"/>
  <c r="CG289" i="44"/>
  <c r="CI289" i="44"/>
  <c r="CJ289" i="44"/>
  <c r="CL289" i="44"/>
  <c r="CM289" i="44"/>
  <c r="BQ290" i="44"/>
  <c r="BR290" i="44"/>
  <c r="BT290" i="44"/>
  <c r="BU290" i="44"/>
  <c r="BW290" i="44"/>
  <c r="BX290" i="44"/>
  <c r="BZ290" i="44"/>
  <c r="CA290" i="44"/>
  <c r="CF290" i="44"/>
  <c r="CG290" i="44"/>
  <c r="CI290" i="44"/>
  <c r="CJ290" i="44"/>
  <c r="CL290" i="44"/>
  <c r="CM290" i="44"/>
  <c r="BQ291" i="44"/>
  <c r="BR291" i="44"/>
  <c r="BT291" i="44"/>
  <c r="BU291" i="44"/>
  <c r="BW291" i="44"/>
  <c r="BX291" i="44"/>
  <c r="BZ291" i="44"/>
  <c r="CA291" i="44"/>
  <c r="CF291" i="44"/>
  <c r="CG291" i="44"/>
  <c r="CI291" i="44"/>
  <c r="CJ291" i="44"/>
  <c r="CL291" i="44"/>
  <c r="CM291" i="44"/>
  <c r="BQ292" i="44"/>
  <c r="BR292" i="44"/>
  <c r="BT292" i="44"/>
  <c r="BU292" i="44"/>
  <c r="BW292" i="44"/>
  <c r="BX292" i="44"/>
  <c r="BZ292" i="44"/>
  <c r="CA292" i="44"/>
  <c r="CF292" i="44"/>
  <c r="CG292" i="44"/>
  <c r="CI292" i="44"/>
  <c r="CJ292" i="44"/>
  <c r="CL292" i="44"/>
  <c r="CM292" i="44"/>
  <c r="BQ293" i="44"/>
  <c r="BR293" i="44"/>
  <c r="BT293" i="44"/>
  <c r="BU293" i="44"/>
  <c r="BW293" i="44"/>
  <c r="BX293" i="44"/>
  <c r="BZ293" i="44"/>
  <c r="CA293" i="44"/>
  <c r="CF293" i="44"/>
  <c r="CG293" i="44"/>
  <c r="CI293" i="44"/>
  <c r="CJ293" i="44"/>
  <c r="CL293" i="44"/>
  <c r="CM293" i="44"/>
  <c r="BQ294" i="44"/>
  <c r="BR294" i="44"/>
  <c r="BT294" i="44"/>
  <c r="BU294" i="44"/>
  <c r="BW294" i="44"/>
  <c r="BX294" i="44"/>
  <c r="BZ294" i="44"/>
  <c r="CA294" i="44"/>
  <c r="CF294" i="44"/>
  <c r="CG294" i="44"/>
  <c r="CI294" i="44"/>
  <c r="CJ294" i="44"/>
  <c r="CL294" i="44"/>
  <c r="CM294" i="44"/>
  <c r="BQ295" i="44"/>
  <c r="BR295" i="44"/>
  <c r="BT295" i="44"/>
  <c r="BU295" i="44"/>
  <c r="BW295" i="44"/>
  <c r="BX295" i="44"/>
  <c r="BZ295" i="44"/>
  <c r="CA295" i="44"/>
  <c r="CF295" i="44"/>
  <c r="CG295" i="44"/>
  <c r="CI295" i="44"/>
  <c r="CJ295" i="44"/>
  <c r="CL295" i="44"/>
  <c r="CM295" i="44"/>
  <c r="BQ296" i="44"/>
  <c r="BR296" i="44"/>
  <c r="BT296" i="44"/>
  <c r="BU296" i="44"/>
  <c r="BW296" i="44"/>
  <c r="BX296" i="44"/>
  <c r="BZ296" i="44"/>
  <c r="CA296" i="44"/>
  <c r="CF296" i="44"/>
  <c r="CG296" i="44"/>
  <c r="CI296" i="44"/>
  <c r="CJ296" i="44"/>
  <c r="CL296" i="44"/>
  <c r="CM296" i="44"/>
  <c r="BQ297" i="44"/>
  <c r="BR297" i="44"/>
  <c r="BT297" i="44"/>
  <c r="BU297" i="44"/>
  <c r="BW297" i="44"/>
  <c r="BX297" i="44"/>
  <c r="BZ297" i="44"/>
  <c r="CA297" i="44"/>
  <c r="CF297" i="44"/>
  <c r="CG297" i="44"/>
  <c r="CI297" i="44"/>
  <c r="CJ297" i="44"/>
  <c r="CL297" i="44"/>
  <c r="CM297" i="44"/>
  <c r="BQ298" i="44"/>
  <c r="BR298" i="44"/>
  <c r="BT298" i="44"/>
  <c r="BU298" i="44"/>
  <c r="BW298" i="44"/>
  <c r="BX298" i="44"/>
  <c r="BZ298" i="44"/>
  <c r="CA298" i="44"/>
  <c r="CF298" i="44"/>
  <c r="CG298" i="44"/>
  <c r="CI298" i="44"/>
  <c r="CJ298" i="44"/>
  <c r="CL298" i="44"/>
  <c r="CM298" i="44"/>
  <c r="BQ299" i="44"/>
  <c r="BR299" i="44"/>
  <c r="BT299" i="44"/>
  <c r="BU299" i="44"/>
  <c r="BW299" i="44"/>
  <c r="BX299" i="44"/>
  <c r="BZ299" i="44"/>
  <c r="CA299" i="44"/>
  <c r="CF299" i="44"/>
  <c r="CG299" i="44"/>
  <c r="CI299" i="44"/>
  <c r="CJ299" i="44"/>
  <c r="CL299" i="44"/>
  <c r="CM299" i="44"/>
  <c r="BQ300" i="44"/>
  <c r="BR300" i="44"/>
  <c r="BT300" i="44"/>
  <c r="BU300" i="44"/>
  <c r="BW300" i="44"/>
  <c r="BX300" i="44"/>
  <c r="BZ300" i="44"/>
  <c r="CA300" i="44"/>
  <c r="CF300" i="44"/>
  <c r="CG300" i="44"/>
  <c r="CI300" i="44"/>
  <c r="CJ300" i="44"/>
  <c r="CL300" i="44"/>
  <c r="CM300" i="44"/>
  <c r="BQ301" i="44"/>
  <c r="BR301" i="44"/>
  <c r="BT301" i="44"/>
  <c r="BU301" i="44"/>
  <c r="BW301" i="44"/>
  <c r="BX301" i="44"/>
  <c r="BZ301" i="44"/>
  <c r="CA301" i="44"/>
  <c r="CF301" i="44"/>
  <c r="CG301" i="44"/>
  <c r="CI301" i="44"/>
  <c r="CJ301" i="44"/>
  <c r="CL301" i="44"/>
  <c r="CM301" i="44"/>
  <c r="BQ302" i="44"/>
  <c r="BR302" i="44"/>
  <c r="BT302" i="44"/>
  <c r="BU302" i="44"/>
  <c r="BW302" i="44"/>
  <c r="BX302" i="44"/>
  <c r="BZ302" i="44"/>
  <c r="CA302" i="44"/>
  <c r="CF302" i="44"/>
  <c r="CG302" i="44"/>
  <c r="CI302" i="44"/>
  <c r="CJ302" i="44"/>
  <c r="CL302" i="44"/>
  <c r="CM302" i="44"/>
  <c r="BQ303" i="44"/>
  <c r="BR303" i="44"/>
  <c r="BT303" i="44"/>
  <c r="BU303" i="44"/>
  <c r="BW303" i="44"/>
  <c r="BX303" i="44"/>
  <c r="BZ303" i="44"/>
  <c r="CA303" i="44"/>
  <c r="CF303" i="44"/>
  <c r="CG303" i="44"/>
  <c r="CI303" i="44"/>
  <c r="CJ303" i="44"/>
  <c r="CL303" i="44"/>
  <c r="CM303" i="44"/>
  <c r="BQ304" i="44"/>
  <c r="BR304" i="44"/>
  <c r="BT304" i="44"/>
  <c r="BU304" i="44"/>
  <c r="BW304" i="44"/>
  <c r="BX304" i="44"/>
  <c r="BZ304" i="44"/>
  <c r="CA304" i="44"/>
  <c r="CF304" i="44"/>
  <c r="CG304" i="44"/>
  <c r="CI304" i="44"/>
  <c r="CJ304" i="44"/>
  <c r="CL304" i="44"/>
  <c r="CM304" i="44"/>
  <c r="BQ305" i="44"/>
  <c r="BR305" i="44"/>
  <c r="BT305" i="44"/>
  <c r="BU305" i="44"/>
  <c r="BW305" i="44"/>
  <c r="BX305" i="44"/>
  <c r="BZ305" i="44"/>
  <c r="CA305" i="44"/>
  <c r="CF305" i="44"/>
  <c r="CG305" i="44"/>
  <c r="CI305" i="44"/>
  <c r="CJ305" i="44"/>
  <c r="CL305" i="44"/>
  <c r="CM305" i="44"/>
  <c r="BQ306" i="44"/>
  <c r="BR306" i="44"/>
  <c r="BT306" i="44"/>
  <c r="BU306" i="44"/>
  <c r="BW306" i="44"/>
  <c r="BX306" i="44"/>
  <c r="BZ306" i="44"/>
  <c r="CA306" i="44"/>
  <c r="CF306" i="44"/>
  <c r="CG306" i="44"/>
  <c r="CI306" i="44"/>
  <c r="CJ306" i="44"/>
  <c r="CL306" i="44"/>
  <c r="CM306" i="44"/>
  <c r="BQ307" i="44"/>
  <c r="BR307" i="44"/>
  <c r="BT307" i="44"/>
  <c r="BU307" i="44"/>
  <c r="BW307" i="44"/>
  <c r="BX307" i="44"/>
  <c r="BZ307" i="44"/>
  <c r="CA307" i="44"/>
  <c r="CF307" i="44"/>
  <c r="CG307" i="44"/>
  <c r="CI307" i="44"/>
  <c r="CJ307" i="44"/>
  <c r="CL307" i="44"/>
  <c r="CM307" i="44"/>
  <c r="BQ308" i="44"/>
  <c r="BR308" i="44"/>
  <c r="BT308" i="44"/>
  <c r="BU308" i="44"/>
  <c r="BW308" i="44"/>
  <c r="BX308" i="44"/>
  <c r="BZ308" i="44"/>
  <c r="CA308" i="44"/>
  <c r="CF308" i="44"/>
  <c r="CG308" i="44"/>
  <c r="CI308" i="44"/>
  <c r="CJ308" i="44"/>
  <c r="CL308" i="44"/>
  <c r="CM308" i="44"/>
  <c r="BQ309" i="44"/>
  <c r="BR309" i="44"/>
  <c r="BT309" i="44"/>
  <c r="BU309" i="44"/>
  <c r="BW309" i="44"/>
  <c r="BX309" i="44"/>
  <c r="BZ309" i="44"/>
  <c r="CA309" i="44"/>
  <c r="CF309" i="44"/>
  <c r="CG309" i="44"/>
  <c r="CI309" i="44"/>
  <c r="CJ309" i="44"/>
  <c r="CL309" i="44"/>
  <c r="CM309" i="44"/>
  <c r="BQ310" i="44"/>
  <c r="BR310" i="44"/>
  <c r="BT310" i="44"/>
  <c r="BU310" i="44"/>
  <c r="BW310" i="44"/>
  <c r="BX310" i="44"/>
  <c r="BZ310" i="44"/>
  <c r="CA310" i="44"/>
  <c r="CF310" i="44"/>
  <c r="CG310" i="44"/>
  <c r="CI310" i="44"/>
  <c r="CJ310" i="44"/>
  <c r="CL310" i="44"/>
  <c r="CM310" i="44"/>
  <c r="BQ311" i="44"/>
  <c r="BR311" i="44"/>
  <c r="BT311" i="44"/>
  <c r="BU311" i="44"/>
  <c r="BW311" i="44"/>
  <c r="BX311" i="44"/>
  <c r="BZ311" i="44"/>
  <c r="CA311" i="44"/>
  <c r="CF311" i="44"/>
  <c r="CG311" i="44"/>
  <c r="CI311" i="44"/>
  <c r="CJ311" i="44"/>
  <c r="CL311" i="44"/>
  <c r="CM311" i="44"/>
  <c r="BQ312" i="44"/>
  <c r="BR312" i="44"/>
  <c r="BT312" i="44"/>
  <c r="BU312" i="44"/>
  <c r="BW312" i="44"/>
  <c r="BX312" i="44"/>
  <c r="BZ312" i="44"/>
  <c r="CA312" i="44"/>
  <c r="CF312" i="44"/>
  <c r="CG312" i="44"/>
  <c r="CI312" i="44"/>
  <c r="CJ312" i="44"/>
  <c r="CL312" i="44"/>
  <c r="CM312" i="44"/>
  <c r="BQ313" i="44"/>
  <c r="BR313" i="44"/>
  <c r="BT313" i="44"/>
  <c r="BU313" i="44"/>
  <c r="BW313" i="44"/>
  <c r="BX313" i="44"/>
  <c r="BZ313" i="44"/>
  <c r="CA313" i="44"/>
  <c r="CF313" i="44"/>
  <c r="CG313" i="44"/>
  <c r="CI313" i="44"/>
  <c r="CJ313" i="44"/>
  <c r="CL313" i="44"/>
  <c r="CM313" i="44"/>
  <c r="BQ314" i="44"/>
  <c r="BR314" i="44"/>
  <c r="BT314" i="44"/>
  <c r="BU314" i="44"/>
  <c r="BW314" i="44"/>
  <c r="BX314" i="44"/>
  <c r="BZ314" i="44"/>
  <c r="CA314" i="44"/>
  <c r="CF314" i="44"/>
  <c r="CG314" i="44"/>
  <c r="CI314" i="44"/>
  <c r="CJ314" i="44"/>
  <c r="CL314" i="44"/>
  <c r="CM314" i="44"/>
  <c r="BQ315" i="44"/>
  <c r="BR315" i="44"/>
  <c r="BT315" i="44"/>
  <c r="BU315" i="44"/>
  <c r="BW315" i="44"/>
  <c r="BX315" i="44"/>
  <c r="BZ315" i="44"/>
  <c r="CA315" i="44"/>
  <c r="CF315" i="44"/>
  <c r="CG315" i="44"/>
  <c r="CI315" i="44"/>
  <c r="CJ315" i="44"/>
  <c r="CL315" i="44"/>
  <c r="CM315" i="44"/>
  <c r="BQ316" i="44"/>
  <c r="BR316" i="44"/>
  <c r="BT316" i="44"/>
  <c r="BU316" i="44"/>
  <c r="BW316" i="44"/>
  <c r="BX316" i="44"/>
  <c r="BZ316" i="44"/>
  <c r="CA316" i="44"/>
  <c r="CF316" i="44"/>
  <c r="CG316" i="44"/>
  <c r="CI316" i="44"/>
  <c r="CJ316" i="44"/>
  <c r="CL316" i="44"/>
  <c r="CM316" i="44"/>
  <c r="BQ317" i="44"/>
  <c r="BR317" i="44"/>
  <c r="BT317" i="44"/>
  <c r="BU317" i="44"/>
  <c r="BW317" i="44"/>
  <c r="BX317" i="44"/>
  <c r="BZ317" i="44"/>
  <c r="CA317" i="44"/>
  <c r="CF317" i="44"/>
  <c r="CG317" i="44"/>
  <c r="CI317" i="44"/>
  <c r="CJ317" i="44"/>
  <c r="CL317" i="44"/>
  <c r="CM317" i="44"/>
  <c r="BQ318" i="44"/>
  <c r="BR318" i="44"/>
  <c r="BT318" i="44"/>
  <c r="BU318" i="44"/>
  <c r="BW318" i="44"/>
  <c r="BX318" i="44"/>
  <c r="BZ318" i="44"/>
  <c r="CA318" i="44"/>
  <c r="CF318" i="44"/>
  <c r="CG318" i="44"/>
  <c r="CI318" i="44"/>
  <c r="CJ318" i="44"/>
  <c r="CL318" i="44"/>
  <c r="CM318" i="44"/>
  <c r="BQ319" i="44"/>
  <c r="BR319" i="44"/>
  <c r="BT319" i="44"/>
  <c r="BU319" i="44"/>
  <c r="BW319" i="44"/>
  <c r="BX319" i="44"/>
  <c r="BZ319" i="44"/>
  <c r="CA319" i="44"/>
  <c r="CF319" i="44"/>
  <c r="CG319" i="44"/>
  <c r="CI319" i="44"/>
  <c r="CJ319" i="44"/>
  <c r="CL319" i="44"/>
  <c r="CM319" i="44"/>
  <c r="BQ320" i="44"/>
  <c r="BR320" i="44"/>
  <c r="BT320" i="44"/>
  <c r="BU320" i="44"/>
  <c r="BW320" i="44"/>
  <c r="BX320" i="44"/>
  <c r="BZ320" i="44"/>
  <c r="CA320" i="44"/>
  <c r="CF320" i="44"/>
  <c r="CG320" i="44"/>
  <c r="CI320" i="44"/>
  <c r="CJ320" i="44"/>
  <c r="CL320" i="44"/>
  <c r="CM320" i="44"/>
  <c r="BQ321" i="44"/>
  <c r="BR321" i="44"/>
  <c r="BT321" i="44"/>
  <c r="BU321" i="44"/>
  <c r="BW321" i="44"/>
  <c r="BX321" i="44"/>
  <c r="BZ321" i="44"/>
  <c r="CA321" i="44"/>
  <c r="CF321" i="44"/>
  <c r="CG321" i="44"/>
  <c r="CI321" i="44"/>
  <c r="CJ321" i="44"/>
  <c r="CL321" i="44"/>
  <c r="CM321" i="44"/>
  <c r="BQ322" i="44"/>
  <c r="BR322" i="44"/>
  <c r="BT322" i="44"/>
  <c r="BU322" i="44"/>
  <c r="BW322" i="44"/>
  <c r="BX322" i="44"/>
  <c r="BZ322" i="44"/>
  <c r="CA322" i="44"/>
  <c r="CF322" i="44"/>
  <c r="CG322" i="44"/>
  <c r="CI322" i="44"/>
  <c r="CJ322" i="44"/>
  <c r="CL322" i="44"/>
  <c r="CM322" i="44"/>
  <c r="BQ323" i="44"/>
  <c r="BR323" i="44"/>
  <c r="BT323" i="44"/>
  <c r="BU323" i="44"/>
  <c r="BW323" i="44"/>
  <c r="BX323" i="44"/>
  <c r="BZ323" i="44"/>
  <c r="CA323" i="44"/>
  <c r="CF323" i="44"/>
  <c r="CG323" i="44"/>
  <c r="CI323" i="44"/>
  <c r="CJ323" i="44"/>
  <c r="CL323" i="44"/>
  <c r="CM323" i="44"/>
  <c r="BQ324" i="44"/>
  <c r="BR324" i="44"/>
  <c r="BT324" i="44"/>
  <c r="BU324" i="44"/>
  <c r="BW324" i="44"/>
  <c r="BX324" i="44"/>
  <c r="BZ324" i="44"/>
  <c r="CA324" i="44"/>
  <c r="CF324" i="44"/>
  <c r="CG324" i="44"/>
  <c r="CI324" i="44"/>
  <c r="CJ324" i="44"/>
  <c r="CL324" i="44"/>
  <c r="CM324" i="44"/>
  <c r="BQ325" i="44"/>
  <c r="BR325" i="44"/>
  <c r="BT325" i="44"/>
  <c r="BU325" i="44"/>
  <c r="BW325" i="44"/>
  <c r="BX325" i="44"/>
  <c r="BZ325" i="44"/>
  <c r="CA325" i="44"/>
  <c r="CF325" i="44"/>
  <c r="CG325" i="44"/>
  <c r="CI325" i="44"/>
  <c r="CJ325" i="44"/>
  <c r="CL325" i="44"/>
  <c r="CM325" i="44"/>
  <c r="BQ326" i="44"/>
  <c r="BR326" i="44"/>
  <c r="BT326" i="44"/>
  <c r="BU326" i="44"/>
  <c r="BW326" i="44"/>
  <c r="BX326" i="44"/>
  <c r="BZ326" i="44"/>
  <c r="CA326" i="44"/>
  <c r="CF326" i="44"/>
  <c r="CG326" i="44"/>
  <c r="CI326" i="44"/>
  <c r="CJ326" i="44"/>
  <c r="CL326" i="44"/>
  <c r="CM326" i="44"/>
  <c r="BQ327" i="44"/>
  <c r="BR327" i="44"/>
  <c r="BT327" i="44"/>
  <c r="BU327" i="44"/>
  <c r="BW327" i="44"/>
  <c r="BX327" i="44"/>
  <c r="BZ327" i="44"/>
  <c r="CA327" i="44"/>
  <c r="CF327" i="44"/>
  <c r="CG327" i="44"/>
  <c r="CI327" i="44"/>
  <c r="CJ327" i="44"/>
  <c r="CL327" i="44"/>
  <c r="CM327" i="44"/>
  <c r="BQ328" i="44"/>
  <c r="BR328" i="44"/>
  <c r="BT328" i="44"/>
  <c r="BU328" i="44"/>
  <c r="BW328" i="44"/>
  <c r="BX328" i="44"/>
  <c r="BZ328" i="44"/>
  <c r="CA328" i="44"/>
  <c r="CF328" i="44"/>
  <c r="CG328" i="44"/>
  <c r="CI328" i="44"/>
  <c r="CJ328" i="44"/>
  <c r="CL328" i="44"/>
  <c r="CM328" i="44"/>
  <c r="BQ329" i="44"/>
  <c r="BR329" i="44"/>
  <c r="BT329" i="44"/>
  <c r="BU329" i="44"/>
  <c r="BW329" i="44"/>
  <c r="BX329" i="44"/>
  <c r="BZ329" i="44"/>
  <c r="CA329" i="44"/>
  <c r="CF329" i="44"/>
  <c r="CG329" i="44"/>
  <c r="CI329" i="44"/>
  <c r="CJ329" i="44"/>
  <c r="CL329" i="44"/>
  <c r="CM329" i="44"/>
  <c r="BQ330" i="44"/>
  <c r="BR330" i="44"/>
  <c r="BT330" i="44"/>
  <c r="BU330" i="44"/>
  <c r="BW330" i="44"/>
  <c r="BX330" i="44"/>
  <c r="BZ330" i="44"/>
  <c r="CA330" i="44"/>
  <c r="CF330" i="44"/>
  <c r="CG330" i="44"/>
  <c r="CI330" i="44"/>
  <c r="CJ330" i="44"/>
  <c r="CL330" i="44"/>
  <c r="CM330" i="44"/>
  <c r="BQ331" i="44"/>
  <c r="BR331" i="44"/>
  <c r="BT331" i="44"/>
  <c r="BU331" i="44"/>
  <c r="BW331" i="44"/>
  <c r="BX331" i="44"/>
  <c r="BZ331" i="44"/>
  <c r="CA331" i="44"/>
  <c r="CF331" i="44"/>
  <c r="CG331" i="44"/>
  <c r="CI331" i="44"/>
  <c r="CJ331" i="44"/>
  <c r="CL331" i="44"/>
  <c r="CM331" i="44"/>
  <c r="BQ332" i="44"/>
  <c r="BR332" i="44"/>
  <c r="BT332" i="44"/>
  <c r="BU332" i="44"/>
  <c r="BW332" i="44"/>
  <c r="BX332" i="44"/>
  <c r="BZ332" i="44"/>
  <c r="CA332" i="44"/>
  <c r="CF332" i="44"/>
  <c r="CG332" i="44"/>
  <c r="CI332" i="44"/>
  <c r="CJ332" i="44"/>
  <c r="CL332" i="44"/>
  <c r="CM332" i="44"/>
  <c r="BQ333" i="44"/>
  <c r="BR333" i="44"/>
  <c r="BT333" i="44"/>
  <c r="BU333" i="44"/>
  <c r="BW333" i="44"/>
  <c r="BX333" i="44"/>
  <c r="BZ333" i="44"/>
  <c r="CA333" i="44"/>
  <c r="CF333" i="44"/>
  <c r="CG333" i="44"/>
  <c r="CI333" i="44"/>
  <c r="CJ333" i="44"/>
  <c r="CL333" i="44"/>
  <c r="CM333" i="44"/>
  <c r="BQ334" i="44"/>
  <c r="BR334" i="44"/>
  <c r="BT334" i="44"/>
  <c r="BU334" i="44"/>
  <c r="BW334" i="44"/>
  <c r="BX334" i="44"/>
  <c r="BZ334" i="44"/>
  <c r="CA334" i="44"/>
  <c r="CF334" i="44"/>
  <c r="CG334" i="44"/>
  <c r="CI334" i="44"/>
  <c r="CJ334" i="44"/>
  <c r="CL334" i="44"/>
  <c r="CM334" i="44"/>
  <c r="BQ335" i="44"/>
  <c r="BR335" i="44"/>
  <c r="BT335" i="44"/>
  <c r="BU335" i="44"/>
  <c r="BW335" i="44"/>
  <c r="BX335" i="44"/>
  <c r="BZ335" i="44"/>
  <c r="CA335" i="44"/>
  <c r="CF335" i="44"/>
  <c r="CG335" i="44"/>
  <c r="CI335" i="44"/>
  <c r="CJ335" i="44"/>
  <c r="CL335" i="44"/>
  <c r="CM335" i="44"/>
  <c r="BQ336" i="44"/>
  <c r="BR336" i="44"/>
  <c r="BT336" i="44"/>
  <c r="BU336" i="44"/>
  <c r="BW336" i="44"/>
  <c r="BX336" i="44"/>
  <c r="BZ336" i="44"/>
  <c r="CA336" i="44"/>
  <c r="CF336" i="44"/>
  <c r="CG336" i="44"/>
  <c r="CI336" i="44"/>
  <c r="CJ336" i="44"/>
  <c r="CL336" i="44"/>
  <c r="CM336" i="44"/>
  <c r="BQ337" i="44"/>
  <c r="BR337" i="44"/>
  <c r="BT337" i="44"/>
  <c r="BU337" i="44"/>
  <c r="BW337" i="44"/>
  <c r="BX337" i="44"/>
  <c r="BZ337" i="44"/>
  <c r="CA337" i="44"/>
  <c r="CF337" i="44"/>
  <c r="CG337" i="44"/>
  <c r="CI337" i="44"/>
  <c r="CJ337" i="44"/>
  <c r="CL337" i="44"/>
  <c r="CM337" i="44"/>
  <c r="BQ338" i="44"/>
  <c r="BR338" i="44"/>
  <c r="BT338" i="44"/>
  <c r="BU338" i="44"/>
  <c r="BW338" i="44"/>
  <c r="BX338" i="44"/>
  <c r="BZ338" i="44"/>
  <c r="CA338" i="44"/>
  <c r="CF338" i="44"/>
  <c r="CG338" i="44"/>
  <c r="CI338" i="44"/>
  <c r="CJ338" i="44"/>
  <c r="CL338" i="44"/>
  <c r="CM338" i="44"/>
  <c r="BQ339" i="44"/>
  <c r="BR339" i="44"/>
  <c r="BT339" i="44"/>
  <c r="BU339" i="44"/>
  <c r="BW339" i="44"/>
  <c r="BX339" i="44"/>
  <c r="BZ339" i="44"/>
  <c r="CA339" i="44"/>
  <c r="CF339" i="44"/>
  <c r="CG339" i="44"/>
  <c r="CI339" i="44"/>
  <c r="CJ339" i="44"/>
  <c r="CL339" i="44"/>
  <c r="CM339" i="44"/>
  <c r="BQ340" i="44"/>
  <c r="BR340" i="44"/>
  <c r="BT340" i="44"/>
  <c r="BU340" i="44"/>
  <c r="BW340" i="44"/>
  <c r="BX340" i="44"/>
  <c r="BZ340" i="44"/>
  <c r="CA340" i="44"/>
  <c r="CF340" i="44"/>
  <c r="CG340" i="44"/>
  <c r="CI340" i="44"/>
  <c r="CJ340" i="44"/>
  <c r="CL340" i="44"/>
  <c r="CM340" i="44"/>
  <c r="BQ341" i="44"/>
  <c r="BR341" i="44"/>
  <c r="BT341" i="44"/>
  <c r="BU341" i="44"/>
  <c r="BW341" i="44"/>
  <c r="BX341" i="44"/>
  <c r="BZ341" i="44"/>
  <c r="CA341" i="44"/>
  <c r="CF341" i="44"/>
  <c r="CG341" i="44"/>
  <c r="CI341" i="44"/>
  <c r="CJ341" i="44"/>
  <c r="CL341" i="44"/>
  <c r="CM341" i="44"/>
  <c r="BQ342" i="44"/>
  <c r="BR342" i="44"/>
  <c r="BT342" i="44"/>
  <c r="BU342" i="44"/>
  <c r="BW342" i="44"/>
  <c r="BX342" i="44"/>
  <c r="BZ342" i="44"/>
  <c r="CA342" i="44"/>
  <c r="CF342" i="44"/>
  <c r="CG342" i="44"/>
  <c r="CI342" i="44"/>
  <c r="CJ342" i="44"/>
  <c r="CL342" i="44"/>
  <c r="CM342" i="44"/>
  <c r="BQ343" i="44"/>
  <c r="BR343" i="44"/>
  <c r="BT343" i="44"/>
  <c r="BU343" i="44"/>
  <c r="BW343" i="44"/>
  <c r="BX343" i="44"/>
  <c r="BZ343" i="44"/>
  <c r="CA343" i="44"/>
  <c r="CF343" i="44"/>
  <c r="CG343" i="44"/>
  <c r="CI343" i="44"/>
  <c r="CJ343" i="44"/>
  <c r="CL343" i="44"/>
  <c r="CM343" i="44"/>
  <c r="BQ344" i="44"/>
  <c r="BR344" i="44"/>
  <c r="BT344" i="44"/>
  <c r="BU344" i="44"/>
  <c r="BW344" i="44"/>
  <c r="BX344" i="44"/>
  <c r="BZ344" i="44"/>
  <c r="CA344" i="44"/>
  <c r="CF344" i="44"/>
  <c r="CG344" i="44"/>
  <c r="CI344" i="44"/>
  <c r="CJ344" i="44"/>
  <c r="CL344" i="44"/>
  <c r="CM344" i="44"/>
  <c r="BQ345" i="44"/>
  <c r="BR345" i="44"/>
  <c r="BT345" i="44"/>
  <c r="BU345" i="44"/>
  <c r="BW345" i="44"/>
  <c r="BX345" i="44"/>
  <c r="BZ345" i="44"/>
  <c r="CA345" i="44"/>
  <c r="CF345" i="44"/>
  <c r="CG345" i="44"/>
  <c r="CI345" i="44"/>
  <c r="CJ345" i="44"/>
  <c r="CL345" i="44"/>
  <c r="CM345" i="44"/>
  <c r="BQ346" i="44"/>
  <c r="BR346" i="44"/>
  <c r="BT346" i="44"/>
  <c r="BU346" i="44"/>
  <c r="BW346" i="44"/>
  <c r="BX346" i="44"/>
  <c r="BZ346" i="44"/>
  <c r="CA346" i="44"/>
  <c r="CF346" i="44"/>
  <c r="CG346" i="44"/>
  <c r="CI346" i="44"/>
  <c r="CJ346" i="44"/>
  <c r="CL346" i="44"/>
  <c r="CM346" i="44"/>
  <c r="BQ347" i="44"/>
  <c r="BR347" i="44"/>
  <c r="BT347" i="44"/>
  <c r="BU347" i="44"/>
  <c r="BW347" i="44"/>
  <c r="BX347" i="44"/>
  <c r="BZ347" i="44"/>
  <c r="CA347" i="44"/>
  <c r="CF347" i="44"/>
  <c r="CG347" i="44"/>
  <c r="CI347" i="44"/>
  <c r="CJ347" i="44"/>
  <c r="CL347" i="44"/>
  <c r="CM347" i="44"/>
  <c r="BQ348" i="44"/>
  <c r="BR348" i="44"/>
  <c r="BT348" i="44"/>
  <c r="BU348" i="44"/>
  <c r="BW348" i="44"/>
  <c r="BX348" i="44"/>
  <c r="BZ348" i="44"/>
  <c r="CA348" i="44"/>
  <c r="CF348" i="44"/>
  <c r="CG348" i="44"/>
  <c r="CI348" i="44"/>
  <c r="CJ348" i="44"/>
  <c r="CL348" i="44"/>
  <c r="CM348" i="44"/>
  <c r="BQ349" i="44"/>
  <c r="BR349" i="44"/>
  <c r="BT349" i="44"/>
  <c r="BU349" i="44"/>
  <c r="BW349" i="44"/>
  <c r="BX349" i="44"/>
  <c r="BZ349" i="44"/>
  <c r="CA349" i="44"/>
  <c r="CF349" i="44"/>
  <c r="CG349" i="44"/>
  <c r="CI349" i="44"/>
  <c r="CJ349" i="44"/>
  <c r="CL349" i="44"/>
  <c r="CM349" i="44"/>
  <c r="BQ350" i="44"/>
  <c r="BR350" i="44"/>
  <c r="BT350" i="44"/>
  <c r="BU350" i="44"/>
  <c r="BW350" i="44"/>
  <c r="BX350" i="44"/>
  <c r="BZ350" i="44"/>
  <c r="CA350" i="44"/>
  <c r="CF350" i="44"/>
  <c r="CG350" i="44"/>
  <c r="CI350" i="44"/>
  <c r="CJ350" i="44"/>
  <c r="CL350" i="44"/>
  <c r="CM350" i="44"/>
  <c r="BQ351" i="44"/>
  <c r="BR351" i="44"/>
  <c r="BT351" i="44"/>
  <c r="BU351" i="44"/>
  <c r="BW351" i="44"/>
  <c r="BX351" i="44"/>
  <c r="BZ351" i="44"/>
  <c r="CA351" i="44"/>
  <c r="CF351" i="44"/>
  <c r="CG351" i="44"/>
  <c r="CI351" i="44"/>
  <c r="CJ351" i="44"/>
  <c r="CL351" i="44"/>
  <c r="CM351" i="44"/>
  <c r="BQ352" i="44"/>
  <c r="BR352" i="44"/>
  <c r="BT352" i="44"/>
  <c r="BU352" i="44"/>
  <c r="BV352" i="44" s="1"/>
  <c r="DE352" i="44" s="1"/>
  <c r="BW352" i="44"/>
  <c r="BX352" i="44"/>
  <c r="BZ352" i="44"/>
  <c r="CA352" i="44"/>
  <c r="CF352" i="44"/>
  <c r="CG352" i="44"/>
  <c r="CI352" i="44"/>
  <c r="CJ352" i="44"/>
  <c r="CL352" i="44"/>
  <c r="CM352" i="44"/>
  <c r="BQ353" i="44"/>
  <c r="BR353" i="44"/>
  <c r="BT353" i="44"/>
  <c r="BU353" i="44"/>
  <c r="BW353" i="44"/>
  <c r="BX353" i="44"/>
  <c r="BZ353" i="44"/>
  <c r="CA353" i="44"/>
  <c r="CF353" i="44"/>
  <c r="CG353" i="44"/>
  <c r="CI353" i="44"/>
  <c r="CJ353" i="44"/>
  <c r="CL353" i="44"/>
  <c r="CM353" i="44"/>
  <c r="BQ354" i="44"/>
  <c r="BR354" i="44"/>
  <c r="BT354" i="44"/>
  <c r="BU354" i="44"/>
  <c r="BW354" i="44"/>
  <c r="BX354" i="44"/>
  <c r="BZ354" i="44"/>
  <c r="CA354" i="44"/>
  <c r="CF354" i="44"/>
  <c r="CG354" i="44"/>
  <c r="CI354" i="44"/>
  <c r="CJ354" i="44"/>
  <c r="CL354" i="44"/>
  <c r="CM354" i="44"/>
  <c r="BQ355" i="44"/>
  <c r="BR355" i="44"/>
  <c r="BT355" i="44"/>
  <c r="BU355" i="44"/>
  <c r="BW355" i="44"/>
  <c r="BX355" i="44"/>
  <c r="BZ355" i="44"/>
  <c r="CA355" i="44"/>
  <c r="CF355" i="44"/>
  <c r="CG355" i="44"/>
  <c r="CI355" i="44"/>
  <c r="CJ355" i="44"/>
  <c r="CL355" i="44"/>
  <c r="CM355" i="44"/>
  <c r="BQ356" i="44"/>
  <c r="BR356" i="44"/>
  <c r="BT356" i="44"/>
  <c r="BU356" i="44"/>
  <c r="BW356" i="44"/>
  <c r="BX356" i="44"/>
  <c r="BZ356" i="44"/>
  <c r="CA356" i="44"/>
  <c r="CF356" i="44"/>
  <c r="CG356" i="44"/>
  <c r="CI356" i="44"/>
  <c r="CJ356" i="44"/>
  <c r="CL356" i="44"/>
  <c r="CM356" i="44"/>
  <c r="BQ357" i="44"/>
  <c r="BR357" i="44"/>
  <c r="BT357" i="44"/>
  <c r="BU357" i="44"/>
  <c r="BW357" i="44"/>
  <c r="BX357" i="44"/>
  <c r="BZ357" i="44"/>
  <c r="CA357" i="44"/>
  <c r="CF357" i="44"/>
  <c r="CG357" i="44"/>
  <c r="CI357" i="44"/>
  <c r="CJ357" i="44"/>
  <c r="CL357" i="44"/>
  <c r="CM357" i="44"/>
  <c r="BQ358" i="44"/>
  <c r="BR358" i="44"/>
  <c r="BT358" i="44"/>
  <c r="BU358" i="44"/>
  <c r="BW358" i="44"/>
  <c r="BX358" i="44"/>
  <c r="BZ358" i="44"/>
  <c r="CA358" i="44"/>
  <c r="CF358" i="44"/>
  <c r="CG358" i="44"/>
  <c r="CI358" i="44"/>
  <c r="CJ358" i="44"/>
  <c r="CL358" i="44"/>
  <c r="CM358" i="44"/>
  <c r="BQ359" i="44"/>
  <c r="BR359" i="44"/>
  <c r="BT359" i="44"/>
  <c r="BU359" i="44"/>
  <c r="BW359" i="44"/>
  <c r="BX359" i="44"/>
  <c r="BZ359" i="44"/>
  <c r="CA359" i="44"/>
  <c r="CF359" i="44"/>
  <c r="CG359" i="44"/>
  <c r="CI359" i="44"/>
  <c r="CJ359" i="44"/>
  <c r="CL359" i="44"/>
  <c r="CM359" i="44"/>
  <c r="BQ360" i="44"/>
  <c r="BR360" i="44"/>
  <c r="BT360" i="44"/>
  <c r="BU360" i="44"/>
  <c r="BW360" i="44"/>
  <c r="BX360" i="44"/>
  <c r="BZ360" i="44"/>
  <c r="CA360" i="44"/>
  <c r="CF360" i="44"/>
  <c r="CG360" i="44"/>
  <c r="CI360" i="44"/>
  <c r="CJ360" i="44"/>
  <c r="CL360" i="44"/>
  <c r="CM360" i="44"/>
  <c r="BQ361" i="44"/>
  <c r="BR361" i="44"/>
  <c r="BT361" i="44"/>
  <c r="BU361" i="44"/>
  <c r="BW361" i="44"/>
  <c r="BX361" i="44"/>
  <c r="BZ361" i="44"/>
  <c r="CA361" i="44"/>
  <c r="CF361" i="44"/>
  <c r="CG361" i="44"/>
  <c r="CI361" i="44"/>
  <c r="CJ361" i="44"/>
  <c r="CL361" i="44"/>
  <c r="CM361" i="44"/>
  <c r="BQ362" i="44"/>
  <c r="BR362" i="44"/>
  <c r="BT362" i="44"/>
  <c r="BU362" i="44"/>
  <c r="BW362" i="44"/>
  <c r="BX362" i="44"/>
  <c r="BZ362" i="44"/>
  <c r="CA362" i="44"/>
  <c r="CF362" i="44"/>
  <c r="CG362" i="44"/>
  <c r="CI362" i="44"/>
  <c r="CJ362" i="44"/>
  <c r="CL362" i="44"/>
  <c r="CM362" i="44"/>
  <c r="BQ363" i="44"/>
  <c r="BR363" i="44"/>
  <c r="BT363" i="44"/>
  <c r="BU363" i="44"/>
  <c r="BW363" i="44"/>
  <c r="BX363" i="44"/>
  <c r="BZ363" i="44"/>
  <c r="CA363" i="44"/>
  <c r="CF363" i="44"/>
  <c r="CG363" i="44"/>
  <c r="CI363" i="44"/>
  <c r="CJ363" i="44"/>
  <c r="CL363" i="44"/>
  <c r="CM363" i="44"/>
  <c r="BQ364" i="44"/>
  <c r="BR364" i="44"/>
  <c r="BT364" i="44"/>
  <c r="BU364" i="44"/>
  <c r="BW364" i="44"/>
  <c r="BX364" i="44"/>
  <c r="BZ364" i="44"/>
  <c r="CA364" i="44"/>
  <c r="CF364" i="44"/>
  <c r="CG364" i="44"/>
  <c r="CI364" i="44"/>
  <c r="CJ364" i="44"/>
  <c r="CL364" i="44"/>
  <c r="CM364" i="44"/>
  <c r="BQ365" i="44"/>
  <c r="BR365" i="44"/>
  <c r="BT365" i="44"/>
  <c r="BU365" i="44"/>
  <c r="BW365" i="44"/>
  <c r="BX365" i="44"/>
  <c r="BZ365" i="44"/>
  <c r="CA365" i="44"/>
  <c r="CF365" i="44"/>
  <c r="CG365" i="44"/>
  <c r="CI365" i="44"/>
  <c r="CJ365" i="44"/>
  <c r="CL365" i="44"/>
  <c r="CM365" i="44"/>
  <c r="BQ366" i="44"/>
  <c r="BR366" i="44"/>
  <c r="BT366" i="44"/>
  <c r="BU366" i="44"/>
  <c r="BW366" i="44"/>
  <c r="BX366" i="44"/>
  <c r="BZ366" i="44"/>
  <c r="CA366" i="44"/>
  <c r="CF366" i="44"/>
  <c r="CG366" i="44"/>
  <c r="CI366" i="44"/>
  <c r="CJ366" i="44"/>
  <c r="CL366" i="44"/>
  <c r="CM366" i="44"/>
  <c r="BQ367" i="44"/>
  <c r="BR367" i="44"/>
  <c r="BT367" i="44"/>
  <c r="BU367" i="44"/>
  <c r="BW367" i="44"/>
  <c r="BX367" i="44"/>
  <c r="BZ367" i="44"/>
  <c r="CA367" i="44"/>
  <c r="CF367" i="44"/>
  <c r="CG367" i="44"/>
  <c r="CI367" i="44"/>
  <c r="CJ367" i="44"/>
  <c r="CL367" i="44"/>
  <c r="CM367" i="44"/>
  <c r="BQ368" i="44"/>
  <c r="BR368" i="44"/>
  <c r="BT368" i="44"/>
  <c r="BU368" i="44"/>
  <c r="BW368" i="44"/>
  <c r="BX368" i="44"/>
  <c r="BZ368" i="44"/>
  <c r="CA368" i="44"/>
  <c r="CF368" i="44"/>
  <c r="CG368" i="44"/>
  <c r="CI368" i="44"/>
  <c r="CJ368" i="44"/>
  <c r="CL368" i="44"/>
  <c r="CM368" i="44"/>
  <c r="BQ369" i="44"/>
  <c r="BR369" i="44"/>
  <c r="BT369" i="44"/>
  <c r="BU369" i="44"/>
  <c r="BW369" i="44"/>
  <c r="BX369" i="44"/>
  <c r="BZ369" i="44"/>
  <c r="CA369" i="44"/>
  <c r="CF369" i="44"/>
  <c r="CG369" i="44"/>
  <c r="CI369" i="44"/>
  <c r="CJ369" i="44"/>
  <c r="CL369" i="44"/>
  <c r="CM369" i="44"/>
  <c r="BQ370" i="44"/>
  <c r="BR370" i="44"/>
  <c r="BT370" i="44"/>
  <c r="BU370" i="44"/>
  <c r="BW370" i="44"/>
  <c r="BX370" i="44"/>
  <c r="BZ370" i="44"/>
  <c r="CA370" i="44"/>
  <c r="CF370" i="44"/>
  <c r="CG370" i="44"/>
  <c r="CI370" i="44"/>
  <c r="CJ370" i="44"/>
  <c r="CL370" i="44"/>
  <c r="CM370" i="44"/>
  <c r="BQ371" i="44"/>
  <c r="BR371" i="44"/>
  <c r="BT371" i="44"/>
  <c r="BU371" i="44"/>
  <c r="BW371" i="44"/>
  <c r="BX371" i="44"/>
  <c r="BZ371" i="44"/>
  <c r="CA371" i="44"/>
  <c r="CF371" i="44"/>
  <c r="CG371" i="44"/>
  <c r="CI371" i="44"/>
  <c r="CJ371" i="44"/>
  <c r="CL371" i="44"/>
  <c r="CM371" i="44"/>
  <c r="BQ372" i="44"/>
  <c r="BR372" i="44"/>
  <c r="BT372" i="44"/>
  <c r="BU372" i="44"/>
  <c r="BW372" i="44"/>
  <c r="BX372" i="44"/>
  <c r="BZ372" i="44"/>
  <c r="CA372" i="44"/>
  <c r="CF372" i="44"/>
  <c r="CG372" i="44"/>
  <c r="CI372" i="44"/>
  <c r="CJ372" i="44"/>
  <c r="CL372" i="44"/>
  <c r="CM372" i="44"/>
  <c r="BQ373" i="44"/>
  <c r="BR373" i="44"/>
  <c r="BT373" i="44"/>
  <c r="BU373" i="44"/>
  <c r="BW373" i="44"/>
  <c r="BX373" i="44"/>
  <c r="BZ373" i="44"/>
  <c r="CA373" i="44"/>
  <c r="CF373" i="44"/>
  <c r="CG373" i="44"/>
  <c r="CI373" i="44"/>
  <c r="CJ373" i="44"/>
  <c r="CL373" i="44"/>
  <c r="CM373" i="44"/>
  <c r="BQ374" i="44"/>
  <c r="BR374" i="44"/>
  <c r="BT374" i="44"/>
  <c r="BU374" i="44"/>
  <c r="BW374" i="44"/>
  <c r="BX374" i="44"/>
  <c r="BZ374" i="44"/>
  <c r="CA374" i="44"/>
  <c r="CF374" i="44"/>
  <c r="CG374" i="44"/>
  <c r="CI374" i="44"/>
  <c r="CJ374" i="44"/>
  <c r="CL374" i="44"/>
  <c r="CM374" i="44"/>
  <c r="BQ375" i="44"/>
  <c r="BR375" i="44"/>
  <c r="BT375" i="44"/>
  <c r="BU375" i="44"/>
  <c r="BW375" i="44"/>
  <c r="BX375" i="44"/>
  <c r="BZ375" i="44"/>
  <c r="CA375" i="44"/>
  <c r="CF375" i="44"/>
  <c r="CG375" i="44"/>
  <c r="CI375" i="44"/>
  <c r="CJ375" i="44"/>
  <c r="CL375" i="44"/>
  <c r="CM375" i="44"/>
  <c r="BQ376" i="44"/>
  <c r="BR376" i="44"/>
  <c r="BT376" i="44"/>
  <c r="BU376" i="44"/>
  <c r="BW376" i="44"/>
  <c r="BX376" i="44"/>
  <c r="BZ376" i="44"/>
  <c r="CA376" i="44"/>
  <c r="CF376" i="44"/>
  <c r="CG376" i="44"/>
  <c r="CI376" i="44"/>
  <c r="CJ376" i="44"/>
  <c r="CL376" i="44"/>
  <c r="CM376" i="44"/>
  <c r="BQ377" i="44"/>
  <c r="BR377" i="44"/>
  <c r="BT377" i="44"/>
  <c r="BU377" i="44"/>
  <c r="BW377" i="44"/>
  <c r="BX377" i="44"/>
  <c r="BZ377" i="44"/>
  <c r="CA377" i="44"/>
  <c r="CF377" i="44"/>
  <c r="CG377" i="44"/>
  <c r="CI377" i="44"/>
  <c r="CJ377" i="44"/>
  <c r="CL377" i="44"/>
  <c r="CM377" i="44"/>
  <c r="BQ378" i="44"/>
  <c r="BR378" i="44"/>
  <c r="BT378" i="44"/>
  <c r="BU378" i="44"/>
  <c r="BW378" i="44"/>
  <c r="BX378" i="44"/>
  <c r="BZ378" i="44"/>
  <c r="CA378" i="44"/>
  <c r="CF378" i="44"/>
  <c r="CG378" i="44"/>
  <c r="CI378" i="44"/>
  <c r="CJ378" i="44"/>
  <c r="CL378" i="44"/>
  <c r="CM378" i="44"/>
  <c r="BQ379" i="44"/>
  <c r="BR379" i="44"/>
  <c r="BT379" i="44"/>
  <c r="BU379" i="44"/>
  <c r="BW379" i="44"/>
  <c r="BX379" i="44"/>
  <c r="BZ379" i="44"/>
  <c r="CA379" i="44"/>
  <c r="CF379" i="44"/>
  <c r="CG379" i="44"/>
  <c r="CI379" i="44"/>
  <c r="CJ379" i="44"/>
  <c r="CL379" i="44"/>
  <c r="CM379" i="44"/>
  <c r="BQ380" i="44"/>
  <c r="BR380" i="44"/>
  <c r="BT380" i="44"/>
  <c r="BU380" i="44"/>
  <c r="BW380" i="44"/>
  <c r="BX380" i="44"/>
  <c r="BZ380" i="44"/>
  <c r="CA380" i="44"/>
  <c r="CF380" i="44"/>
  <c r="CG380" i="44"/>
  <c r="CI380" i="44"/>
  <c r="CJ380" i="44"/>
  <c r="CL380" i="44"/>
  <c r="CM380" i="44"/>
  <c r="BQ381" i="44"/>
  <c r="BR381" i="44"/>
  <c r="BT381" i="44"/>
  <c r="BU381" i="44"/>
  <c r="BW381" i="44"/>
  <c r="BX381" i="44"/>
  <c r="BZ381" i="44"/>
  <c r="CA381" i="44"/>
  <c r="CF381" i="44"/>
  <c r="CG381" i="44"/>
  <c r="CI381" i="44"/>
  <c r="CJ381" i="44"/>
  <c r="CL381" i="44"/>
  <c r="CM381" i="44"/>
  <c r="BQ382" i="44"/>
  <c r="BR382" i="44"/>
  <c r="BT382" i="44"/>
  <c r="BU382" i="44"/>
  <c r="BW382" i="44"/>
  <c r="BX382" i="44"/>
  <c r="BZ382" i="44"/>
  <c r="CA382" i="44"/>
  <c r="CF382" i="44"/>
  <c r="CG382" i="44"/>
  <c r="CI382" i="44"/>
  <c r="CJ382" i="44"/>
  <c r="CL382" i="44"/>
  <c r="CM382" i="44"/>
  <c r="BQ383" i="44"/>
  <c r="BR383" i="44"/>
  <c r="BT383" i="44"/>
  <c r="BU383" i="44"/>
  <c r="BW383" i="44"/>
  <c r="BX383" i="44"/>
  <c r="BZ383" i="44"/>
  <c r="CA383" i="44"/>
  <c r="CF383" i="44"/>
  <c r="CG383" i="44"/>
  <c r="CI383" i="44"/>
  <c r="CJ383" i="44"/>
  <c r="CL383" i="44"/>
  <c r="CM383" i="44"/>
  <c r="BQ384" i="44"/>
  <c r="BR384" i="44"/>
  <c r="BT384" i="44"/>
  <c r="BU384" i="44"/>
  <c r="BW384" i="44"/>
  <c r="BX384" i="44"/>
  <c r="BZ384" i="44"/>
  <c r="CA384" i="44"/>
  <c r="CF384" i="44"/>
  <c r="CG384" i="44"/>
  <c r="CI384" i="44"/>
  <c r="CO384" i="44" s="1"/>
  <c r="CJ384" i="44"/>
  <c r="CL384" i="44"/>
  <c r="CM384" i="44"/>
  <c r="BQ385" i="44"/>
  <c r="BR385" i="44"/>
  <c r="BT385" i="44"/>
  <c r="BU385" i="44"/>
  <c r="BW385" i="44"/>
  <c r="BX385" i="44"/>
  <c r="BZ385" i="44"/>
  <c r="CA385" i="44"/>
  <c r="CF385" i="44"/>
  <c r="CG385" i="44"/>
  <c r="CI385" i="44"/>
  <c r="CJ385" i="44"/>
  <c r="CL385" i="44"/>
  <c r="CM385" i="44"/>
  <c r="BQ386" i="44"/>
  <c r="BR386" i="44"/>
  <c r="BT386" i="44"/>
  <c r="BU386" i="44"/>
  <c r="BW386" i="44"/>
  <c r="BX386" i="44"/>
  <c r="BZ386" i="44"/>
  <c r="CA386" i="44"/>
  <c r="CF386" i="44"/>
  <c r="CG386" i="44"/>
  <c r="CI386" i="44"/>
  <c r="CJ386" i="44"/>
  <c r="CL386" i="44"/>
  <c r="CM386" i="44"/>
  <c r="BQ387" i="44"/>
  <c r="BR387" i="44"/>
  <c r="BT387" i="44"/>
  <c r="BU387" i="44"/>
  <c r="BW387" i="44"/>
  <c r="BX387" i="44"/>
  <c r="BZ387" i="44"/>
  <c r="CA387" i="44"/>
  <c r="CF387" i="44"/>
  <c r="CG387" i="44"/>
  <c r="CI387" i="44"/>
  <c r="CJ387" i="44"/>
  <c r="CL387" i="44"/>
  <c r="CM387" i="44"/>
  <c r="BQ388" i="44"/>
  <c r="BR388" i="44"/>
  <c r="BT388" i="44"/>
  <c r="BU388" i="44"/>
  <c r="BW388" i="44"/>
  <c r="BX388" i="44"/>
  <c r="BZ388" i="44"/>
  <c r="CA388" i="44"/>
  <c r="CF388" i="44"/>
  <c r="CG388" i="44"/>
  <c r="CI388" i="44"/>
  <c r="CJ388" i="44"/>
  <c r="CL388" i="44"/>
  <c r="CM388" i="44"/>
  <c r="BQ389" i="44"/>
  <c r="BR389" i="44"/>
  <c r="BT389" i="44"/>
  <c r="BU389" i="44"/>
  <c r="BW389" i="44"/>
  <c r="BX389" i="44"/>
  <c r="BZ389" i="44"/>
  <c r="CA389" i="44"/>
  <c r="CF389" i="44"/>
  <c r="CG389" i="44"/>
  <c r="CI389" i="44"/>
  <c r="CJ389" i="44"/>
  <c r="CL389" i="44"/>
  <c r="CM389" i="44"/>
  <c r="BQ390" i="44"/>
  <c r="BR390" i="44"/>
  <c r="BT390" i="44"/>
  <c r="BU390" i="44"/>
  <c r="BW390" i="44"/>
  <c r="BX390" i="44"/>
  <c r="BZ390" i="44"/>
  <c r="CA390" i="44"/>
  <c r="CF390" i="44"/>
  <c r="CG390" i="44"/>
  <c r="CI390" i="44"/>
  <c r="CJ390" i="44"/>
  <c r="CL390" i="44"/>
  <c r="CM390" i="44"/>
  <c r="BQ391" i="44"/>
  <c r="BR391" i="44"/>
  <c r="BT391" i="44"/>
  <c r="BU391" i="44"/>
  <c r="BW391" i="44"/>
  <c r="BX391" i="44"/>
  <c r="BZ391" i="44"/>
  <c r="CA391" i="44"/>
  <c r="CF391" i="44"/>
  <c r="CG391" i="44"/>
  <c r="CI391" i="44"/>
  <c r="CJ391" i="44"/>
  <c r="CL391" i="44"/>
  <c r="CM391" i="44"/>
  <c r="BQ392" i="44"/>
  <c r="BR392" i="44"/>
  <c r="BT392" i="44"/>
  <c r="BU392" i="44"/>
  <c r="BW392" i="44"/>
  <c r="BX392" i="44"/>
  <c r="BZ392" i="44"/>
  <c r="CA392" i="44"/>
  <c r="CF392" i="44"/>
  <c r="CG392" i="44"/>
  <c r="CI392" i="44"/>
  <c r="CJ392" i="44"/>
  <c r="CL392" i="44"/>
  <c r="CM392" i="44"/>
  <c r="BQ393" i="44"/>
  <c r="BR393" i="44"/>
  <c r="BT393" i="44"/>
  <c r="BU393" i="44"/>
  <c r="BW393" i="44"/>
  <c r="BX393" i="44"/>
  <c r="BZ393" i="44"/>
  <c r="CA393" i="44"/>
  <c r="CF393" i="44"/>
  <c r="CG393" i="44"/>
  <c r="CI393" i="44"/>
  <c r="CJ393" i="44"/>
  <c r="CL393" i="44"/>
  <c r="CM393" i="44"/>
  <c r="BQ394" i="44"/>
  <c r="BR394" i="44"/>
  <c r="BT394" i="44"/>
  <c r="BU394" i="44"/>
  <c r="BW394" i="44"/>
  <c r="BX394" i="44"/>
  <c r="BZ394" i="44"/>
  <c r="CA394" i="44"/>
  <c r="CF394" i="44"/>
  <c r="CG394" i="44"/>
  <c r="CI394" i="44"/>
  <c r="CJ394" i="44"/>
  <c r="CL394" i="44"/>
  <c r="CM394" i="44"/>
  <c r="BQ395" i="44"/>
  <c r="BR395" i="44"/>
  <c r="BT395" i="44"/>
  <c r="BU395" i="44"/>
  <c r="BW395" i="44"/>
  <c r="BX395" i="44"/>
  <c r="BZ395" i="44"/>
  <c r="CA395" i="44"/>
  <c r="CF395" i="44"/>
  <c r="CG395" i="44"/>
  <c r="CI395" i="44"/>
  <c r="CJ395" i="44"/>
  <c r="CL395" i="44"/>
  <c r="CM395" i="44"/>
  <c r="BQ396" i="44"/>
  <c r="BR396" i="44"/>
  <c r="BT396" i="44"/>
  <c r="BU396" i="44"/>
  <c r="BW396" i="44"/>
  <c r="BX396" i="44"/>
  <c r="BZ396" i="44"/>
  <c r="CA396" i="44"/>
  <c r="CF396" i="44"/>
  <c r="CG396" i="44"/>
  <c r="CI396" i="44"/>
  <c r="CJ396" i="44"/>
  <c r="CL396" i="44"/>
  <c r="CM396" i="44"/>
  <c r="BQ397" i="44"/>
  <c r="BR397" i="44"/>
  <c r="BT397" i="44"/>
  <c r="BU397" i="44"/>
  <c r="BW397" i="44"/>
  <c r="BX397" i="44"/>
  <c r="BZ397" i="44"/>
  <c r="CA397" i="44"/>
  <c r="CF397" i="44"/>
  <c r="CG397" i="44"/>
  <c r="CI397" i="44"/>
  <c r="CJ397" i="44"/>
  <c r="CL397" i="44"/>
  <c r="CM397" i="44"/>
  <c r="BQ398" i="44"/>
  <c r="BR398" i="44"/>
  <c r="BT398" i="44"/>
  <c r="BU398" i="44"/>
  <c r="BW398" i="44"/>
  <c r="BX398" i="44"/>
  <c r="BZ398" i="44"/>
  <c r="CA398" i="44"/>
  <c r="CF398" i="44"/>
  <c r="CG398" i="44"/>
  <c r="CI398" i="44"/>
  <c r="CJ398" i="44"/>
  <c r="CL398" i="44"/>
  <c r="CM398" i="44"/>
  <c r="BQ399" i="44"/>
  <c r="BR399" i="44"/>
  <c r="BT399" i="44"/>
  <c r="BU399" i="44"/>
  <c r="BW399" i="44"/>
  <c r="BX399" i="44"/>
  <c r="BZ399" i="44"/>
  <c r="CA399" i="44"/>
  <c r="CF399" i="44"/>
  <c r="CG399" i="44"/>
  <c r="CI399" i="44"/>
  <c r="CJ399" i="44"/>
  <c r="CL399" i="44"/>
  <c r="CM399" i="44"/>
  <c r="BQ400" i="44"/>
  <c r="BR400" i="44"/>
  <c r="BT400" i="44"/>
  <c r="BU400" i="44"/>
  <c r="BW400" i="44"/>
  <c r="BX400" i="44"/>
  <c r="BZ400" i="44"/>
  <c r="CA400" i="44"/>
  <c r="CF400" i="44"/>
  <c r="CG400" i="44"/>
  <c r="CI400" i="44"/>
  <c r="CJ400" i="44"/>
  <c r="CL400" i="44"/>
  <c r="CM400" i="44"/>
  <c r="BQ401" i="44"/>
  <c r="BR401" i="44"/>
  <c r="BT401" i="44"/>
  <c r="BU401" i="44"/>
  <c r="BW401" i="44"/>
  <c r="BX401" i="44"/>
  <c r="BZ401" i="44"/>
  <c r="CA401" i="44"/>
  <c r="CF401" i="44"/>
  <c r="CG401" i="44"/>
  <c r="CI401" i="44"/>
  <c r="CJ401" i="44"/>
  <c r="CL401" i="44"/>
  <c r="CM401" i="44"/>
  <c r="BQ402" i="44"/>
  <c r="BR402" i="44"/>
  <c r="BT402" i="44"/>
  <c r="BU402" i="44"/>
  <c r="BW402" i="44"/>
  <c r="BX402" i="44"/>
  <c r="BZ402" i="44"/>
  <c r="CA402" i="44"/>
  <c r="CF402" i="44"/>
  <c r="CG402" i="44"/>
  <c r="CI402" i="44"/>
  <c r="CJ402" i="44"/>
  <c r="CL402" i="44"/>
  <c r="CM402" i="44"/>
  <c r="BQ403" i="44"/>
  <c r="BR403" i="44"/>
  <c r="BT403" i="44"/>
  <c r="BU403" i="44"/>
  <c r="BW403" i="44"/>
  <c r="BX403" i="44"/>
  <c r="BZ403" i="44"/>
  <c r="CA403" i="44"/>
  <c r="CF403" i="44"/>
  <c r="CG403" i="44"/>
  <c r="CI403" i="44"/>
  <c r="CJ403" i="44"/>
  <c r="CL403" i="44"/>
  <c r="CM403" i="44"/>
  <c r="AJ4" i="45"/>
  <c r="AK4" i="45"/>
  <c r="AJ5" i="45"/>
  <c r="AK5" i="45"/>
  <c r="AJ6" i="45"/>
  <c r="AK6" i="45"/>
  <c r="AJ7" i="45"/>
  <c r="AK7" i="45"/>
  <c r="AJ8" i="45"/>
  <c r="AK8" i="45"/>
  <c r="AJ9" i="45"/>
  <c r="AK9" i="45"/>
  <c r="AJ10" i="45"/>
  <c r="AK10" i="45"/>
  <c r="AJ11" i="45"/>
  <c r="AK11" i="45"/>
  <c r="AJ12" i="45"/>
  <c r="AK12" i="45"/>
  <c r="AJ13" i="45"/>
  <c r="AK13" i="45"/>
  <c r="AJ14" i="45"/>
  <c r="AK14" i="45"/>
  <c r="AJ15" i="45"/>
  <c r="AK15" i="45"/>
  <c r="AJ16" i="45"/>
  <c r="AK16" i="45"/>
  <c r="AK3" i="45"/>
  <c r="AJ3" i="45"/>
  <c r="A4" i="44"/>
  <c r="BQ5" i="44"/>
  <c r="BR5" i="44"/>
  <c r="BT5" i="44"/>
  <c r="BU5" i="44"/>
  <c r="BW5" i="44"/>
  <c r="BX5" i="44"/>
  <c r="BZ5" i="44"/>
  <c r="CA5" i="44"/>
  <c r="CF5" i="44"/>
  <c r="CG5" i="44"/>
  <c r="CI5" i="44"/>
  <c r="CJ5" i="44"/>
  <c r="CL5" i="44"/>
  <c r="CM5" i="44"/>
  <c r="BQ6" i="44"/>
  <c r="BR6" i="44"/>
  <c r="BT6" i="44"/>
  <c r="BU6" i="44"/>
  <c r="BW6" i="44"/>
  <c r="BX6" i="44"/>
  <c r="BZ6" i="44"/>
  <c r="CA6" i="44"/>
  <c r="CF6" i="44"/>
  <c r="CG6" i="44"/>
  <c r="CI6" i="44"/>
  <c r="CJ6" i="44"/>
  <c r="CL6" i="44"/>
  <c r="CM6" i="44"/>
  <c r="BQ7" i="44"/>
  <c r="BR7" i="44"/>
  <c r="BT7" i="44"/>
  <c r="BU7" i="44"/>
  <c r="BW7" i="44"/>
  <c r="BX7" i="44"/>
  <c r="BZ7" i="44"/>
  <c r="CA7" i="44"/>
  <c r="CF7" i="44"/>
  <c r="CG7" i="44"/>
  <c r="CI7" i="44"/>
  <c r="CJ7" i="44"/>
  <c r="CL7" i="44"/>
  <c r="CM7" i="44"/>
  <c r="CM4" i="44"/>
  <c r="CL4" i="44"/>
  <c r="CJ4" i="44"/>
  <c r="CI4" i="44"/>
  <c r="CG4" i="44"/>
  <c r="CF4" i="44"/>
  <c r="BY234" i="44" l="1"/>
  <c r="DF234" i="44" s="1"/>
  <c r="BY222" i="44"/>
  <c r="DF222" i="44" s="1"/>
  <c r="BY204" i="44"/>
  <c r="DF204" i="44" s="1"/>
  <c r="CP202" i="44"/>
  <c r="CK193" i="44"/>
  <c r="DJ193" i="44" s="1"/>
  <c r="CK363" i="44"/>
  <c r="DJ363" i="44" s="1"/>
  <c r="BV378" i="44"/>
  <c r="DE378" i="44" s="1"/>
  <c r="BY371" i="44"/>
  <c r="DF371" i="44" s="1"/>
  <c r="CK368" i="44"/>
  <c r="DJ368" i="44" s="1"/>
  <c r="BY347" i="44"/>
  <c r="DF347" i="44" s="1"/>
  <c r="CK290" i="44"/>
  <c r="DJ290" i="44" s="1"/>
  <c r="CH279" i="44"/>
  <c r="DI279" i="44" s="1"/>
  <c r="CP189" i="44"/>
  <c r="CB382" i="44"/>
  <c r="DG382" i="44" s="1"/>
  <c r="BY381" i="44"/>
  <c r="DF381" i="44" s="1"/>
  <c r="CN377" i="44"/>
  <c r="DK377" i="44" s="1"/>
  <c r="BY375" i="44"/>
  <c r="DF375" i="44" s="1"/>
  <c r="CB374" i="44"/>
  <c r="DG374" i="44" s="1"/>
  <c r="BV370" i="44"/>
  <c r="DE370" i="44" s="1"/>
  <c r="CK366" i="44"/>
  <c r="DJ366" i="44" s="1"/>
  <c r="BS365" i="44"/>
  <c r="DD365" i="44" s="1"/>
  <c r="BV399" i="44"/>
  <c r="DE399" i="44" s="1"/>
  <c r="CN381" i="44"/>
  <c r="DK381" i="44" s="1"/>
  <c r="CN375" i="44"/>
  <c r="DK375" i="44" s="1"/>
  <c r="BS345" i="44"/>
  <c r="DD345" i="44" s="1"/>
  <c r="CH299" i="44"/>
  <c r="DI299" i="44" s="1"/>
  <c r="CH251" i="44"/>
  <c r="DI251" i="44" s="1"/>
  <c r="BY193" i="44"/>
  <c r="DF193" i="44" s="1"/>
  <c r="CB156" i="44"/>
  <c r="DG156" i="44" s="1"/>
  <c r="BS135" i="44"/>
  <c r="DD135" i="44" s="1"/>
  <c r="BS117" i="44"/>
  <c r="DD117" i="44" s="1"/>
  <c r="CK64" i="44"/>
  <c r="DJ64" i="44" s="1"/>
  <c r="CB54" i="44"/>
  <c r="DG54" i="44" s="1"/>
  <c r="BV354" i="44"/>
  <c r="DE354" i="44" s="1"/>
  <c r="BY353" i="44"/>
  <c r="DF353" i="44" s="1"/>
  <c r="CB323" i="44"/>
  <c r="DG323" i="44" s="1"/>
  <c r="CH316" i="44"/>
  <c r="DI316" i="44" s="1"/>
  <c r="CN247" i="44"/>
  <c r="DK247" i="44" s="1"/>
  <c r="BV174" i="44"/>
  <c r="DE174" i="44" s="1"/>
  <c r="CK116" i="44"/>
  <c r="DJ116" i="44" s="1"/>
  <c r="CN109" i="44"/>
  <c r="DK109" i="44" s="1"/>
  <c r="CB70" i="44"/>
  <c r="DG70" i="44" s="1"/>
  <c r="CK360" i="44"/>
  <c r="DJ360" i="44" s="1"/>
  <c r="BV317" i="44"/>
  <c r="DE317" i="44" s="1"/>
  <c r="BY250" i="44"/>
  <c r="DF250" i="44" s="1"/>
  <c r="BY351" i="44"/>
  <c r="DF351" i="44" s="1"/>
  <c r="CN347" i="44"/>
  <c r="DK347" i="44" s="1"/>
  <c r="BY273" i="44"/>
  <c r="DF273" i="44" s="1"/>
  <c r="CB266" i="44"/>
  <c r="DG266" i="44" s="1"/>
  <c r="CC203" i="44"/>
  <c r="CH157" i="44"/>
  <c r="DI157" i="44" s="1"/>
  <c r="CK132" i="44"/>
  <c r="DJ132" i="44" s="1"/>
  <c r="BV130" i="44"/>
  <c r="DE130" i="44" s="1"/>
  <c r="CB122" i="44"/>
  <c r="DG122" i="44" s="1"/>
  <c r="BY57" i="44"/>
  <c r="DF57" i="44" s="1"/>
  <c r="BS47" i="44"/>
  <c r="DD47" i="44" s="1"/>
  <c r="BV309" i="44"/>
  <c r="DE309" i="44" s="1"/>
  <c r="CK305" i="44"/>
  <c r="DJ305" i="44" s="1"/>
  <c r="BY290" i="44"/>
  <c r="DF290" i="44" s="1"/>
  <c r="BY248" i="44"/>
  <c r="DF248" i="44" s="1"/>
  <c r="BY379" i="44"/>
  <c r="DF379" i="44" s="1"/>
  <c r="BY373" i="44"/>
  <c r="DF373" i="44" s="1"/>
  <c r="BV368" i="44"/>
  <c r="DE368" i="44" s="1"/>
  <c r="BY367" i="44"/>
  <c r="DF367" i="44" s="1"/>
  <c r="CK364" i="44"/>
  <c r="DJ364" i="44" s="1"/>
  <c r="CN5" i="44"/>
  <c r="DK5" i="44" s="1"/>
  <c r="CK393" i="44"/>
  <c r="DJ393" i="44" s="1"/>
  <c r="BV393" i="44"/>
  <c r="DE393" i="44" s="1"/>
  <c r="CK381" i="44"/>
  <c r="DJ381" i="44" s="1"/>
  <c r="CK365" i="44"/>
  <c r="DJ365" i="44" s="1"/>
  <c r="CH343" i="44"/>
  <c r="DI343" i="44" s="1"/>
  <c r="CH339" i="44"/>
  <c r="DI339" i="44" s="1"/>
  <c r="BV336" i="44"/>
  <c r="DE336" i="44" s="1"/>
  <c r="CH335" i="44"/>
  <c r="DI335" i="44" s="1"/>
  <c r="CC402" i="44"/>
  <c r="CK224" i="44"/>
  <c r="DJ224" i="44" s="1"/>
  <c r="BV183" i="44"/>
  <c r="DE183" i="44" s="1"/>
  <c r="BV179" i="44"/>
  <c r="DE179" i="44" s="1"/>
  <c r="BS174" i="44"/>
  <c r="DD174" i="44" s="1"/>
  <c r="BY172" i="44"/>
  <c r="DF172" i="44" s="1"/>
  <c r="CH170" i="44"/>
  <c r="DI170" i="44" s="1"/>
  <c r="CH158" i="44"/>
  <c r="DI158" i="44" s="1"/>
  <c r="CB121" i="44"/>
  <c r="DG121" i="44" s="1"/>
  <c r="CK403" i="44"/>
  <c r="DJ403" i="44" s="1"/>
  <c r="BY400" i="44"/>
  <c r="DF400" i="44" s="1"/>
  <c r="CO337" i="44"/>
  <c r="BS52" i="44"/>
  <c r="DD52" i="44" s="1"/>
  <c r="CO329" i="44"/>
  <c r="CO325" i="44"/>
  <c r="BV7" i="44"/>
  <c r="DE7" i="44" s="1"/>
  <c r="BS322" i="44"/>
  <c r="DD322" i="44" s="1"/>
  <c r="CN320" i="44"/>
  <c r="DK320" i="44" s="1"/>
  <c r="BY320" i="44"/>
  <c r="DF320" i="44" s="1"/>
  <c r="CN292" i="44"/>
  <c r="DK292" i="44" s="1"/>
  <c r="CN276" i="44"/>
  <c r="DK276" i="44" s="1"/>
  <c r="CN272" i="44"/>
  <c r="DK272" i="44" s="1"/>
  <c r="BY252" i="44"/>
  <c r="DF252" i="44" s="1"/>
  <c r="CK242" i="44"/>
  <c r="DJ242" i="44" s="1"/>
  <c r="BS237" i="44"/>
  <c r="DD237" i="44" s="1"/>
  <c r="BY223" i="44"/>
  <c r="DF223" i="44" s="1"/>
  <c r="CK222" i="44"/>
  <c r="DJ222" i="44" s="1"/>
  <c r="CK202" i="44"/>
  <c r="DJ202" i="44" s="1"/>
  <c r="CN199" i="44"/>
  <c r="DK199" i="44" s="1"/>
  <c r="BY199" i="44"/>
  <c r="DF199" i="44" s="1"/>
  <c r="CK198" i="44"/>
  <c r="DJ198" i="44" s="1"/>
  <c r="BV194" i="44"/>
  <c r="DE194" i="44" s="1"/>
  <c r="BS192" i="44"/>
  <c r="DD192" i="44" s="1"/>
  <c r="BY190" i="44"/>
  <c r="DF190" i="44" s="1"/>
  <c r="BS188" i="44"/>
  <c r="DD188" i="44" s="1"/>
  <c r="CK145" i="44"/>
  <c r="DJ145" i="44" s="1"/>
  <c r="BV145" i="44"/>
  <c r="DE145" i="44" s="1"/>
  <c r="CB143" i="44"/>
  <c r="DG143" i="44" s="1"/>
  <c r="CB131" i="44"/>
  <c r="DG131" i="44" s="1"/>
  <c r="CH128" i="44"/>
  <c r="DI128" i="44" s="1"/>
  <c r="BY126" i="44"/>
  <c r="DF126" i="44" s="1"/>
  <c r="CB123" i="44"/>
  <c r="DG123" i="44" s="1"/>
  <c r="CO121" i="44"/>
  <c r="CK105" i="44"/>
  <c r="DJ105" i="44" s="1"/>
  <c r="CO387" i="44"/>
  <c r="CD202" i="44"/>
  <c r="CP158" i="44"/>
  <c r="BY401" i="44"/>
  <c r="DF401" i="44" s="1"/>
  <c r="CK400" i="44"/>
  <c r="DJ400" i="44" s="1"/>
  <c r="CK306" i="44"/>
  <c r="DJ306" i="44" s="1"/>
  <c r="BS288" i="44"/>
  <c r="DD288" i="44" s="1"/>
  <c r="CB287" i="44"/>
  <c r="DG287" i="44" s="1"/>
  <c r="BV285" i="44"/>
  <c r="DE285" i="44" s="1"/>
  <c r="BV235" i="44"/>
  <c r="DE235" i="44" s="1"/>
  <c r="CH234" i="44"/>
  <c r="DI234" i="44" s="1"/>
  <c r="CB233" i="44"/>
  <c r="DG233" i="44" s="1"/>
  <c r="BS230" i="44"/>
  <c r="DD230" i="44" s="1"/>
  <c r="CB225" i="44"/>
  <c r="DG225" i="44" s="1"/>
  <c r="BY224" i="44"/>
  <c r="DF224" i="44" s="1"/>
  <c r="CO198" i="44"/>
  <c r="BS181" i="44"/>
  <c r="DD181" i="44" s="1"/>
  <c r="CK102" i="44"/>
  <c r="DJ102" i="44" s="1"/>
  <c r="BV102" i="44"/>
  <c r="DE102" i="44" s="1"/>
  <c r="CB44" i="44"/>
  <c r="DG44" i="44" s="1"/>
  <c r="CO42" i="44"/>
  <c r="BS354" i="44"/>
  <c r="DD354" i="44" s="1"/>
  <c r="CB222" i="44"/>
  <c r="DG222" i="44" s="1"/>
  <c r="CN217" i="44"/>
  <c r="DK217" i="44" s="1"/>
  <c r="CB214" i="44"/>
  <c r="DG214" i="44" s="1"/>
  <c r="BY209" i="44"/>
  <c r="DF209" i="44" s="1"/>
  <c r="CH207" i="44"/>
  <c r="DI207" i="44" s="1"/>
  <c r="CN205" i="44"/>
  <c r="DK205" i="44" s="1"/>
  <c r="BV204" i="44"/>
  <c r="DE204" i="44" s="1"/>
  <c r="CN201" i="44"/>
  <c r="DK201" i="44" s="1"/>
  <c r="BY197" i="44"/>
  <c r="DF197" i="44" s="1"/>
  <c r="CN193" i="44"/>
  <c r="DK193" i="44" s="1"/>
  <c r="BY140" i="44"/>
  <c r="DF140" i="44" s="1"/>
  <c r="BV389" i="44"/>
  <c r="DE389" i="44" s="1"/>
  <c r="CO356" i="44"/>
  <c r="CH277" i="44"/>
  <c r="DI277" i="44" s="1"/>
  <c r="CH273" i="44"/>
  <c r="DI273" i="44" s="1"/>
  <c r="CN271" i="44"/>
  <c r="DK271" i="44" s="1"/>
  <c r="CN259" i="44"/>
  <c r="DK259" i="44" s="1"/>
  <c r="BV258" i="44"/>
  <c r="DE258" i="44" s="1"/>
  <c r="CH385" i="44"/>
  <c r="DI385" i="44" s="1"/>
  <c r="CH331" i="44"/>
  <c r="DI331" i="44" s="1"/>
  <c r="CH327" i="44"/>
  <c r="DI327" i="44" s="1"/>
  <c r="CB318" i="44"/>
  <c r="DG318" i="44" s="1"/>
  <c r="BY288" i="44"/>
  <c r="DF288" i="44" s="1"/>
  <c r="CN284" i="44"/>
  <c r="DK284" i="44" s="1"/>
  <c r="BS282" i="44"/>
  <c r="DD282" i="44" s="1"/>
  <c r="BY280" i="44"/>
  <c r="DF280" i="44" s="1"/>
  <c r="CB248" i="44"/>
  <c r="DG248" i="44" s="1"/>
  <c r="CN226" i="44"/>
  <c r="DK226" i="44" s="1"/>
  <c r="CH179" i="44"/>
  <c r="DI179" i="44" s="1"/>
  <c r="BY177" i="44"/>
  <c r="DF177" i="44" s="1"/>
  <c r="CH167" i="44"/>
  <c r="DI167" i="44" s="1"/>
  <c r="CB166" i="44"/>
  <c r="DG166" i="44" s="1"/>
  <c r="BY165" i="44"/>
  <c r="DF165" i="44" s="1"/>
  <c r="CH163" i="44"/>
  <c r="DI163" i="44" s="1"/>
  <c r="CO119" i="44"/>
  <c r="CB234" i="44"/>
  <c r="DG234" i="44" s="1"/>
  <c r="CK220" i="44"/>
  <c r="DJ220" i="44" s="1"/>
  <c r="BS219" i="44"/>
  <c r="DD219" i="44" s="1"/>
  <c r="CB210" i="44"/>
  <c r="DG210" i="44" s="1"/>
  <c r="BY201" i="44"/>
  <c r="DF201" i="44" s="1"/>
  <c r="CN197" i="44"/>
  <c r="DK197" i="44" s="1"/>
  <c r="CB194" i="44"/>
  <c r="DG194" i="44" s="1"/>
  <c r="BV139" i="44"/>
  <c r="DE139" i="44" s="1"/>
  <c r="BS42" i="44"/>
  <c r="DD42" i="44" s="1"/>
  <c r="CC356" i="44"/>
  <c r="BV270" i="44"/>
  <c r="DE270" i="44" s="1"/>
  <c r="CB268" i="44"/>
  <c r="DG268" i="44" s="1"/>
  <c r="CO357" i="44"/>
  <c r="CB350" i="44"/>
  <c r="DG350" i="44" s="1"/>
  <c r="BY349" i="44"/>
  <c r="DF349" i="44" s="1"/>
  <c r="CK348" i="44"/>
  <c r="DJ348" i="44" s="1"/>
  <c r="BV284" i="44"/>
  <c r="DE284" i="44" s="1"/>
  <c r="BV280" i="44"/>
  <c r="DE280" i="44" s="1"/>
  <c r="CN162" i="44"/>
  <c r="DK162" i="44" s="1"/>
  <c r="CB353" i="44"/>
  <c r="DG353" i="44" s="1"/>
  <c r="CN221" i="44"/>
  <c r="DK221" i="44" s="1"/>
  <c r="CN209" i="44"/>
  <c r="DK209" i="44" s="1"/>
  <c r="BV200" i="44"/>
  <c r="DE200" i="44" s="1"/>
  <c r="CK196" i="44"/>
  <c r="DJ196" i="44" s="1"/>
  <c r="CB141" i="44"/>
  <c r="DG141" i="44" s="1"/>
  <c r="CK139" i="44"/>
  <c r="DJ139" i="44" s="1"/>
  <c r="BY132" i="44"/>
  <c r="DF132" i="44" s="1"/>
  <c r="BY6" i="44"/>
  <c r="DF6" i="44" s="1"/>
  <c r="BY357" i="44"/>
  <c r="DF357" i="44" s="1"/>
  <c r="CK315" i="44"/>
  <c r="DJ315" i="44" s="1"/>
  <c r="CH269" i="44"/>
  <c r="DI269" i="44" s="1"/>
  <c r="CN267" i="44"/>
  <c r="DK267" i="44" s="1"/>
  <c r="CK258" i="44"/>
  <c r="DJ258" i="44" s="1"/>
  <c r="BY384" i="44"/>
  <c r="DF384" i="44" s="1"/>
  <c r="CK383" i="44"/>
  <c r="DJ383" i="44" s="1"/>
  <c r="CK379" i="44"/>
  <c r="DJ379" i="44" s="1"/>
  <c r="CP375" i="44"/>
  <c r="CO361" i="44"/>
  <c r="CH357" i="44"/>
  <c r="DI357" i="44" s="1"/>
  <c r="CK354" i="44"/>
  <c r="DJ354" i="44" s="1"/>
  <c r="CK349" i="44"/>
  <c r="DJ349" i="44" s="1"/>
  <c r="CK345" i="44"/>
  <c r="DJ345" i="44" s="1"/>
  <c r="CD243" i="44"/>
  <c r="CD401" i="44"/>
  <c r="CC396" i="44"/>
  <c r="CB395" i="44"/>
  <c r="DG395" i="44" s="1"/>
  <c r="BY394" i="44"/>
  <c r="DF394" i="44" s="1"/>
  <c r="CP316" i="44"/>
  <c r="BV344" i="44"/>
  <c r="DE344" i="44" s="1"/>
  <c r="BV152" i="44"/>
  <c r="DE152" i="44" s="1"/>
  <c r="CK6" i="44"/>
  <c r="DJ6" i="44" s="1"/>
  <c r="CK390" i="44"/>
  <c r="DJ390" i="44" s="1"/>
  <c r="BV311" i="44"/>
  <c r="DE311" i="44" s="1"/>
  <c r="CK358" i="44"/>
  <c r="DJ358" i="44" s="1"/>
  <c r="BS184" i="44"/>
  <c r="DD184" i="44" s="1"/>
  <c r="BV314" i="44"/>
  <c r="DE314" i="44" s="1"/>
  <c r="BS313" i="44"/>
  <c r="DD313" i="44" s="1"/>
  <c r="CB299" i="44"/>
  <c r="DG299" i="44" s="1"/>
  <c r="CK297" i="44"/>
  <c r="DJ297" i="44" s="1"/>
  <c r="CN294" i="44"/>
  <c r="DK294" i="44" s="1"/>
  <c r="CH292" i="44"/>
  <c r="DI292" i="44" s="1"/>
  <c r="CN290" i="44"/>
  <c r="DK290" i="44" s="1"/>
  <c r="CB269" i="44"/>
  <c r="DG269" i="44" s="1"/>
  <c r="CB261" i="44"/>
  <c r="DG261" i="44" s="1"/>
  <c r="CN260" i="44"/>
  <c r="DK260" i="44" s="1"/>
  <c r="CK259" i="44"/>
  <c r="DJ259" i="44" s="1"/>
  <c r="CB257" i="44"/>
  <c r="DG257" i="44" s="1"/>
  <c r="CK241" i="44"/>
  <c r="DJ241" i="44" s="1"/>
  <c r="BV241" i="44"/>
  <c r="DE241" i="44" s="1"/>
  <c r="CH240" i="44"/>
  <c r="DI240" i="44" s="1"/>
  <c r="CB239" i="44"/>
  <c r="DG239" i="44" s="1"/>
  <c r="CN220" i="44"/>
  <c r="DK220" i="44" s="1"/>
  <c r="BY220" i="44"/>
  <c r="DF220" i="44" s="1"/>
  <c r="CK219" i="44"/>
  <c r="DJ219" i="44" s="1"/>
  <c r="CB217" i="44"/>
  <c r="DG217" i="44" s="1"/>
  <c r="BY216" i="44"/>
  <c r="DF216" i="44" s="1"/>
  <c r="CH214" i="44"/>
  <c r="DI214" i="44" s="1"/>
  <c r="CN212" i="44"/>
  <c r="DK212" i="44" s="1"/>
  <c r="CK211" i="44"/>
  <c r="DJ211" i="44" s="1"/>
  <c r="BS210" i="44"/>
  <c r="DD210" i="44" s="1"/>
  <c r="CB209" i="44"/>
  <c r="DG209" i="44" s="1"/>
  <c r="BY208" i="44"/>
  <c r="DF208" i="44" s="1"/>
  <c r="CB205" i="44"/>
  <c r="DG205" i="44" s="1"/>
  <c r="CK181" i="44"/>
  <c r="DJ181" i="44" s="1"/>
  <c r="CH151" i="44"/>
  <c r="DI151" i="44" s="1"/>
  <c r="CN149" i="44"/>
  <c r="DK149" i="44" s="1"/>
  <c r="CK128" i="44"/>
  <c r="DJ128" i="44" s="1"/>
  <c r="CB126" i="44"/>
  <c r="DG126" i="44" s="1"/>
  <c r="CH123" i="44"/>
  <c r="DI123" i="44" s="1"/>
  <c r="CN121" i="44"/>
  <c r="DK121" i="44" s="1"/>
  <c r="BY121" i="44"/>
  <c r="DF121" i="44" s="1"/>
  <c r="BV43" i="44"/>
  <c r="DE43" i="44" s="1"/>
  <c r="CC41" i="44"/>
  <c r="CH4" i="44"/>
  <c r="CO403" i="44"/>
  <c r="BV402" i="44"/>
  <c r="DE402" i="44" s="1"/>
  <c r="CB361" i="44"/>
  <c r="DG361" i="44" s="1"/>
  <c r="CH347" i="44"/>
  <c r="DI347" i="44" s="1"/>
  <c r="CK335" i="44"/>
  <c r="DJ335" i="44" s="1"/>
  <c r="CK327" i="44"/>
  <c r="DJ327" i="44" s="1"/>
  <c r="CH301" i="44"/>
  <c r="DI301" i="44" s="1"/>
  <c r="BY295" i="44"/>
  <c r="DF295" i="44" s="1"/>
  <c r="BY269" i="44"/>
  <c r="DF269" i="44" s="1"/>
  <c r="CK268" i="44"/>
  <c r="DJ268" i="44" s="1"/>
  <c r="CP265" i="44"/>
  <c r="BY265" i="44"/>
  <c r="DF265" i="44" s="1"/>
  <c r="CB240" i="44"/>
  <c r="DG240" i="44" s="1"/>
  <c r="CB235" i="44"/>
  <c r="DG235" i="44" s="1"/>
  <c r="CN234" i="44"/>
  <c r="DK234" i="44" s="1"/>
  <c r="CN230" i="44"/>
  <c r="DK230" i="44" s="1"/>
  <c r="CB227" i="44"/>
  <c r="DG227" i="44" s="1"/>
  <c r="BV186" i="44"/>
  <c r="DE186" i="44" s="1"/>
  <c r="CK157" i="44"/>
  <c r="DJ157" i="44" s="1"/>
  <c r="CB155" i="44"/>
  <c r="DG155" i="44" s="1"/>
  <c r="CN146" i="44"/>
  <c r="DK146" i="44" s="1"/>
  <c r="BS132" i="44"/>
  <c r="DD132" i="44" s="1"/>
  <c r="BY122" i="44"/>
  <c r="DF122" i="44" s="1"/>
  <c r="CP112" i="44"/>
  <c r="BY105" i="44"/>
  <c r="DF105" i="44" s="1"/>
  <c r="BS103" i="44"/>
  <c r="DD103" i="44" s="1"/>
  <c r="CK100" i="44"/>
  <c r="DJ100" i="44" s="1"/>
  <c r="BV100" i="44"/>
  <c r="DE100" i="44" s="1"/>
  <c r="CH99" i="44"/>
  <c r="DI99" i="44" s="1"/>
  <c r="BS99" i="44"/>
  <c r="DD99" i="44" s="1"/>
  <c r="BY97" i="44"/>
  <c r="DF97" i="44" s="1"/>
  <c r="CB90" i="44"/>
  <c r="DG90" i="44" s="1"/>
  <c r="CK76" i="44"/>
  <c r="DJ76" i="44" s="1"/>
  <c r="BV76" i="44"/>
  <c r="DE76" i="44" s="1"/>
  <c r="BS75" i="44"/>
  <c r="DD75" i="44" s="1"/>
  <c r="BY73" i="44"/>
  <c r="DF73" i="44" s="1"/>
  <c r="CB66" i="44"/>
  <c r="DG66" i="44" s="1"/>
  <c r="CN65" i="44"/>
  <c r="DK65" i="44" s="1"/>
  <c r="BV44" i="44"/>
  <c r="DE44" i="44" s="1"/>
  <c r="CP382" i="44"/>
  <c r="CN304" i="44"/>
  <c r="DK304" i="44" s="1"/>
  <c r="CP256" i="44"/>
  <c r="CH246" i="44"/>
  <c r="DI246" i="44" s="1"/>
  <c r="BV170" i="44"/>
  <c r="DE170" i="44" s="1"/>
  <c r="CB95" i="44"/>
  <c r="DG95" i="44" s="1"/>
  <c r="BY82" i="44"/>
  <c r="DF82" i="44" s="1"/>
  <c r="BV69" i="44"/>
  <c r="DE69" i="44" s="1"/>
  <c r="CB55" i="44"/>
  <c r="DG55" i="44" s="1"/>
  <c r="CB5" i="44"/>
  <c r="CN396" i="44"/>
  <c r="DK396" i="44" s="1"/>
  <c r="CB393" i="44"/>
  <c r="DG393" i="44" s="1"/>
  <c r="CO368" i="44"/>
  <c r="CO359" i="44"/>
  <c r="CK312" i="44"/>
  <c r="DJ312" i="44" s="1"/>
  <c r="BV312" i="44"/>
  <c r="DE312" i="44" s="1"/>
  <c r="BV300" i="44"/>
  <c r="DE300" i="44" s="1"/>
  <c r="CN296" i="44"/>
  <c r="DK296" i="44" s="1"/>
  <c r="BV295" i="44"/>
  <c r="DE295" i="44" s="1"/>
  <c r="CB293" i="44"/>
  <c r="DG293" i="44" s="1"/>
  <c r="CK286" i="44"/>
  <c r="DJ286" i="44" s="1"/>
  <c r="CH285" i="44"/>
  <c r="DI285" i="44" s="1"/>
  <c r="CB284" i="44"/>
  <c r="DG284" i="44" s="1"/>
  <c r="CN283" i="44"/>
  <c r="DK283" i="44" s="1"/>
  <c r="BY283" i="44"/>
  <c r="DF283" i="44" s="1"/>
  <c r="BY270" i="44"/>
  <c r="DF270" i="44" s="1"/>
  <c r="CO264" i="44"/>
  <c r="BS264" i="44"/>
  <c r="DD264" i="44" s="1"/>
  <c r="BV243" i="44"/>
  <c r="DE243" i="44" s="1"/>
  <c r="CK235" i="44"/>
  <c r="DJ235" i="44" s="1"/>
  <c r="CO226" i="44"/>
  <c r="CH225" i="44"/>
  <c r="DI225" i="44" s="1"/>
  <c r="CH200" i="44"/>
  <c r="DI200" i="44" s="1"/>
  <c r="CO197" i="44"/>
  <c r="BS191" i="44"/>
  <c r="DD191" i="44" s="1"/>
  <c r="CB190" i="44"/>
  <c r="DG190" i="44" s="1"/>
  <c r="BY180" i="44"/>
  <c r="DF180" i="44" s="1"/>
  <c r="CB144" i="44"/>
  <c r="DG144" i="44" s="1"/>
  <c r="CO141" i="44"/>
  <c r="BS141" i="44"/>
  <c r="DD141" i="44" s="1"/>
  <c r="CO139" i="44"/>
  <c r="BY139" i="44"/>
  <c r="DF139" i="44" s="1"/>
  <c r="CB136" i="44"/>
  <c r="DG136" i="44" s="1"/>
  <c r="CN135" i="44"/>
  <c r="DK135" i="44" s="1"/>
  <c r="BS133" i="44"/>
  <c r="DD133" i="44" s="1"/>
  <c r="CB116" i="44"/>
  <c r="DG116" i="44" s="1"/>
  <c r="CN111" i="44"/>
  <c r="DK111" i="44" s="1"/>
  <c r="BY111" i="44"/>
  <c r="DF111" i="44" s="1"/>
  <c r="CB108" i="44"/>
  <c r="DG108" i="44" s="1"/>
  <c r="CD69" i="44"/>
  <c r="CB48" i="44"/>
  <c r="DG48" i="44" s="1"/>
  <c r="CB309" i="44"/>
  <c r="DG309" i="44" s="1"/>
  <c r="CP260" i="44"/>
  <c r="CP238" i="44"/>
  <c r="CN159" i="44"/>
  <c r="DK159" i="44" s="1"/>
  <c r="CP145" i="44"/>
  <c r="CN94" i="44"/>
  <c r="DK94" i="44" s="1"/>
  <c r="CK73" i="44"/>
  <c r="DJ73" i="44" s="1"/>
  <c r="CC400" i="44"/>
  <c r="BY314" i="44"/>
  <c r="DF314" i="44" s="1"/>
  <c r="BV304" i="44"/>
  <c r="DE304" i="44" s="1"/>
  <c r="CB302" i="44"/>
  <c r="DG302" i="44" s="1"/>
  <c r="BV296" i="44"/>
  <c r="DE296" i="44" s="1"/>
  <c r="CK292" i="44"/>
  <c r="DJ292" i="44" s="1"/>
  <c r="CK266" i="44"/>
  <c r="DJ266" i="44" s="1"/>
  <c r="CH221" i="44"/>
  <c r="DI221" i="44" s="1"/>
  <c r="BV218" i="44"/>
  <c r="DE218" i="44" s="1"/>
  <c r="CN211" i="44"/>
  <c r="DK211" i="44" s="1"/>
  <c r="CK206" i="44"/>
  <c r="DJ206" i="44" s="1"/>
  <c r="BY189" i="44"/>
  <c r="DF189" i="44" s="1"/>
  <c r="CH187" i="44"/>
  <c r="DI187" i="44" s="1"/>
  <c r="BY176" i="44"/>
  <c r="DF176" i="44" s="1"/>
  <c r="CH174" i="44"/>
  <c r="DI174" i="44" s="1"/>
  <c r="CB169" i="44"/>
  <c r="DG169" i="44" s="1"/>
  <c r="CH166" i="44"/>
  <c r="DI166" i="44" s="1"/>
  <c r="CB165" i="44"/>
  <c r="DG165" i="44" s="1"/>
  <c r="CK163" i="44"/>
  <c r="DJ163" i="44" s="1"/>
  <c r="CK98" i="44"/>
  <c r="DJ98" i="44" s="1"/>
  <c r="BV98" i="44"/>
  <c r="DE98" i="44" s="1"/>
  <c r="BV94" i="44"/>
  <c r="DE94" i="44" s="1"/>
  <c r="CB92" i="44"/>
  <c r="DG92" i="44" s="1"/>
  <c r="CB88" i="44"/>
  <c r="DG88" i="44" s="1"/>
  <c r="BY87" i="44"/>
  <c r="DF87" i="44" s="1"/>
  <c r="CH85" i="44"/>
  <c r="DI85" i="44" s="1"/>
  <c r="BY83" i="44"/>
  <c r="DF83" i="44" s="1"/>
  <c r="CB60" i="44"/>
  <c r="DG60" i="44" s="1"/>
  <c r="BS57" i="44"/>
  <c r="DD57" i="44" s="1"/>
  <c r="CN55" i="44"/>
  <c r="DK55" i="44" s="1"/>
  <c r="CD184" i="44"/>
  <c r="CN308" i="44"/>
  <c r="DK308" i="44" s="1"/>
  <c r="CK248" i="44"/>
  <c r="DJ248" i="44" s="1"/>
  <c r="BS229" i="44"/>
  <c r="DD229" i="44" s="1"/>
  <c r="CB164" i="44"/>
  <c r="DG164" i="44" s="1"/>
  <c r="CK97" i="44"/>
  <c r="DJ97" i="44" s="1"/>
  <c r="BY90" i="44"/>
  <c r="DF90" i="44" s="1"/>
  <c r="CN86" i="44"/>
  <c r="DK86" i="44" s="1"/>
  <c r="BY78" i="44"/>
  <c r="DF78" i="44" s="1"/>
  <c r="CN74" i="44"/>
  <c r="DK74" i="44" s="1"/>
  <c r="BV57" i="44"/>
  <c r="DE57" i="44" s="1"/>
  <c r="CC56" i="44"/>
  <c r="CB42" i="44"/>
  <c r="DG42" i="44" s="1"/>
  <c r="BS400" i="44"/>
  <c r="DD400" i="44" s="1"/>
  <c r="CO388" i="44"/>
  <c r="CO377" i="44"/>
  <c r="CO365" i="44"/>
  <c r="BY363" i="44"/>
  <c r="DF363" i="44" s="1"/>
  <c r="BV342" i="44"/>
  <c r="DE342" i="44" s="1"/>
  <c r="CH341" i="44"/>
  <c r="DI341" i="44" s="1"/>
  <c r="BV334" i="44"/>
  <c r="DE334" i="44" s="1"/>
  <c r="CH333" i="44"/>
  <c r="DI333" i="44" s="1"/>
  <c r="CC261" i="44"/>
  <c r="CC257" i="44"/>
  <c r="CB242" i="44"/>
  <c r="DG242" i="44" s="1"/>
  <c r="CK240" i="44"/>
  <c r="DJ240" i="44" s="1"/>
  <c r="BV240" i="44"/>
  <c r="DE240" i="44" s="1"/>
  <c r="CK236" i="44"/>
  <c r="DJ236" i="44" s="1"/>
  <c r="CN229" i="44"/>
  <c r="DK229" i="44" s="1"/>
  <c r="CK185" i="44"/>
  <c r="DJ185" i="44" s="1"/>
  <c r="CP184" i="44"/>
  <c r="BY173" i="44"/>
  <c r="DF173" i="44" s="1"/>
  <c r="CN116" i="44"/>
  <c r="DK116" i="44" s="1"/>
  <c r="CO111" i="44"/>
  <c r="BV107" i="44"/>
  <c r="DE107" i="44" s="1"/>
  <c r="CB97" i="44"/>
  <c r="DG97" i="44" s="1"/>
  <c r="CB93" i="44"/>
  <c r="DG93" i="44" s="1"/>
  <c r="CK83" i="44"/>
  <c r="DJ83" i="44" s="1"/>
  <c r="CN76" i="44"/>
  <c r="DK76" i="44" s="1"/>
  <c r="CB65" i="44"/>
  <c r="DG65" i="44" s="1"/>
  <c r="BS62" i="44"/>
  <c r="DD62" i="44" s="1"/>
  <c r="CB57" i="44"/>
  <c r="DG57" i="44" s="1"/>
  <c r="CN56" i="44"/>
  <c r="DK56" i="44" s="1"/>
  <c r="BS50" i="44"/>
  <c r="DD50" i="44" s="1"/>
  <c r="CN44" i="44"/>
  <c r="DK44" i="44" s="1"/>
  <c r="BV42" i="44"/>
  <c r="DE42" i="44" s="1"/>
  <c r="CN402" i="44"/>
  <c r="DK402" i="44" s="1"/>
  <c r="CB398" i="44"/>
  <c r="DG398" i="44" s="1"/>
  <c r="CN397" i="44"/>
  <c r="DK397" i="44" s="1"/>
  <c r="CO396" i="44"/>
  <c r="CB389" i="44"/>
  <c r="DG389" i="44" s="1"/>
  <c r="CB383" i="44"/>
  <c r="DG383" i="44" s="1"/>
  <c r="CC382" i="44"/>
  <c r="CN378" i="44"/>
  <c r="DK378" i="44" s="1"/>
  <c r="CB371" i="44"/>
  <c r="DG371" i="44" s="1"/>
  <c r="CD362" i="44"/>
  <c r="CN339" i="44"/>
  <c r="DK339" i="44" s="1"/>
  <c r="BY339" i="44"/>
  <c r="DF339" i="44" s="1"/>
  <c r="BY335" i="44"/>
  <c r="DF335" i="44" s="1"/>
  <c r="CK330" i="44"/>
  <c r="DJ330" i="44" s="1"/>
  <c r="BV330" i="44"/>
  <c r="DE330" i="44" s="1"/>
  <c r="BY327" i="44"/>
  <c r="DF327" i="44" s="1"/>
  <c r="CK326" i="44"/>
  <c r="DJ326" i="44" s="1"/>
  <c r="BS325" i="44"/>
  <c r="DD325" i="44" s="1"/>
  <c r="CN323" i="44"/>
  <c r="DK323" i="44" s="1"/>
  <c r="CB315" i="44"/>
  <c r="DG315" i="44" s="1"/>
  <c r="CN305" i="44"/>
  <c r="DK305" i="44" s="1"/>
  <c r="BY299" i="44"/>
  <c r="DF299" i="44" s="1"/>
  <c r="BS297" i="44"/>
  <c r="DD297" i="44" s="1"/>
  <c r="CK294" i="44"/>
  <c r="DJ294" i="44" s="1"/>
  <c r="BV294" i="44"/>
  <c r="DE294" i="44" s="1"/>
  <c r="CN285" i="44"/>
  <c r="DK285" i="44" s="1"/>
  <c r="CH274" i="44"/>
  <c r="DI274" i="44" s="1"/>
  <c r="BS274" i="44"/>
  <c r="DD274" i="44" s="1"/>
  <c r="CH265" i="44"/>
  <c r="DI265" i="44" s="1"/>
  <c r="CO265" i="44"/>
  <c r="BS260" i="44"/>
  <c r="DD260" i="44" s="1"/>
  <c r="CB259" i="44"/>
  <c r="DG259" i="44" s="1"/>
  <c r="CN258" i="44"/>
  <c r="DK258" i="44" s="1"/>
  <c r="BY235" i="44"/>
  <c r="DF235" i="44" s="1"/>
  <c r="CH183" i="44"/>
  <c r="DI183" i="44" s="1"/>
  <c r="CB115" i="44"/>
  <c r="DG115" i="44" s="1"/>
  <c r="CK109" i="44"/>
  <c r="DJ109" i="44" s="1"/>
  <c r="CH108" i="44"/>
  <c r="DI108" i="44" s="1"/>
  <c r="BS108" i="44"/>
  <c r="DD108" i="44" s="1"/>
  <c r="CN106" i="44"/>
  <c r="DK106" i="44" s="1"/>
  <c r="CB40" i="44"/>
  <c r="DG40" i="44" s="1"/>
  <c r="CK397" i="44"/>
  <c r="DJ397" i="44" s="1"/>
  <c r="CH396" i="44"/>
  <c r="DI396" i="44" s="1"/>
  <c r="BV374" i="44"/>
  <c r="DE374" i="44" s="1"/>
  <c r="CH373" i="44"/>
  <c r="DI373" i="44" s="1"/>
  <c r="CH359" i="44"/>
  <c r="DI359" i="44" s="1"/>
  <c r="BS357" i="44"/>
  <c r="DD357" i="44" s="1"/>
  <c r="CO347" i="44"/>
  <c r="BY332" i="44"/>
  <c r="DF332" i="44" s="1"/>
  <c r="BY328" i="44"/>
  <c r="DF328" i="44" s="1"/>
  <c r="CC321" i="44"/>
  <c r="CN319" i="44"/>
  <c r="DK319" i="44" s="1"/>
  <c r="CB316" i="44"/>
  <c r="DG316" i="44" s="1"/>
  <c r="CB311" i="44"/>
  <c r="DG311" i="44" s="1"/>
  <c r="BY305" i="44"/>
  <c r="DF305" i="44" s="1"/>
  <c r="CB301" i="44"/>
  <c r="DG301" i="44" s="1"/>
  <c r="CN300" i="44"/>
  <c r="DK300" i="44" s="1"/>
  <c r="CK299" i="44"/>
  <c r="DJ299" i="44" s="1"/>
  <c r="CP285" i="44"/>
  <c r="CC268" i="44"/>
  <c r="CN213" i="44"/>
  <c r="DK213" i="44" s="1"/>
  <c r="CK195" i="44"/>
  <c r="DJ195" i="44" s="1"/>
  <c r="CC195" i="44"/>
  <c r="CB187" i="44"/>
  <c r="DG187" i="44" s="1"/>
  <c r="CN186" i="44"/>
  <c r="DK186" i="44" s="1"/>
  <c r="BY186" i="44"/>
  <c r="DF186" i="44" s="1"/>
  <c r="CB173" i="44"/>
  <c r="DG173" i="44" s="1"/>
  <c r="CD140" i="44"/>
  <c r="CB63" i="44"/>
  <c r="DG63" i="44" s="1"/>
  <c r="CH51" i="44"/>
  <c r="DI51" i="44" s="1"/>
  <c r="BS51" i="44"/>
  <c r="DD51" i="44" s="1"/>
  <c r="BY399" i="44"/>
  <c r="DF399" i="44" s="1"/>
  <c r="BV191" i="44"/>
  <c r="DE191" i="44" s="1"/>
  <c r="CC163" i="44"/>
  <c r="CN395" i="44"/>
  <c r="DK395" i="44" s="1"/>
  <c r="BV388" i="44"/>
  <c r="DE388" i="44" s="1"/>
  <c r="CB381" i="44"/>
  <c r="DG381" i="44" s="1"/>
  <c r="CB377" i="44"/>
  <c r="DG377" i="44" s="1"/>
  <c r="CN372" i="44"/>
  <c r="DK372" i="44" s="1"/>
  <c r="BS343" i="44"/>
  <c r="DD343" i="44" s="1"/>
  <c r="BY341" i="44"/>
  <c r="DF341" i="44" s="1"/>
  <c r="CB338" i="44"/>
  <c r="DG338" i="44" s="1"/>
  <c r="BY337" i="44"/>
  <c r="DF337" i="44" s="1"/>
  <c r="CK336" i="44"/>
  <c r="DJ336" i="44" s="1"/>
  <c r="CB334" i="44"/>
  <c r="DG334" i="44" s="1"/>
  <c r="CK332" i="44"/>
  <c r="DJ332" i="44" s="1"/>
  <c r="BV332" i="44"/>
  <c r="DE332" i="44" s="1"/>
  <c r="BY329" i="44"/>
  <c r="DF329" i="44" s="1"/>
  <c r="CK328" i="44"/>
  <c r="DJ328" i="44" s="1"/>
  <c r="BY325" i="44"/>
  <c r="DF325" i="44" s="1"/>
  <c r="CK324" i="44"/>
  <c r="DJ324" i="44" s="1"/>
  <c r="BV324" i="44"/>
  <c r="DE324" i="44" s="1"/>
  <c r="CO323" i="44"/>
  <c r="CP319" i="44"/>
  <c r="CD319" i="44"/>
  <c r="CH314" i="44"/>
  <c r="DI314" i="44" s="1"/>
  <c r="BY307" i="44"/>
  <c r="DF307" i="44" s="1"/>
  <c r="CN302" i="44"/>
  <c r="DK302" i="44" s="1"/>
  <c r="BV282" i="44"/>
  <c r="DE282" i="44" s="1"/>
  <c r="CH281" i="44"/>
  <c r="DI281" i="44" s="1"/>
  <c r="CB280" i="44"/>
  <c r="DG280" i="44" s="1"/>
  <c r="CB275" i="44"/>
  <c r="DG275" i="44" s="1"/>
  <c r="CN274" i="44"/>
  <c r="DK274" i="44" s="1"/>
  <c r="BY256" i="44"/>
  <c r="DF256" i="44" s="1"/>
  <c r="CN238" i="44"/>
  <c r="DK238" i="44" s="1"/>
  <c r="BY238" i="44"/>
  <c r="DF238" i="44" s="1"/>
  <c r="CP186" i="44"/>
  <c r="BY157" i="44"/>
  <c r="DF157" i="44" s="1"/>
  <c r="CB154" i="44"/>
  <c r="DG154" i="44" s="1"/>
  <c r="CN128" i="44"/>
  <c r="DK128" i="44" s="1"/>
  <c r="CB125" i="44"/>
  <c r="DG125" i="44" s="1"/>
  <c r="BS44" i="44"/>
  <c r="DD44" i="44" s="1"/>
  <c r="CN41" i="44"/>
  <c r="DK41" i="44" s="1"/>
  <c r="CB358" i="44"/>
  <c r="DG358" i="44" s="1"/>
  <c r="CH190" i="44"/>
  <c r="DI190" i="44" s="1"/>
  <c r="CO169" i="44"/>
  <c r="CO398" i="44"/>
  <c r="CK367" i="44"/>
  <c r="DJ367" i="44" s="1"/>
  <c r="BS402" i="44"/>
  <c r="DD402" i="44" s="1"/>
  <c r="CK395" i="44"/>
  <c r="DJ395" i="44" s="1"/>
  <c r="CH393" i="44"/>
  <c r="DI393" i="44" s="1"/>
  <c r="BY391" i="44"/>
  <c r="DF391" i="44" s="1"/>
  <c r="CH383" i="44"/>
  <c r="DI383" i="44" s="1"/>
  <c r="CK380" i="44"/>
  <c r="DJ380" i="44" s="1"/>
  <c r="CH375" i="44"/>
  <c r="DI375" i="44" s="1"/>
  <c r="CK372" i="44"/>
  <c r="DJ372" i="44" s="1"/>
  <c r="BY369" i="44"/>
  <c r="DF369" i="44" s="1"/>
  <c r="CH367" i="44"/>
  <c r="DI367" i="44" s="1"/>
  <c r="CK357" i="44"/>
  <c r="DJ357" i="44" s="1"/>
  <c r="CK355" i="44"/>
  <c r="DJ355" i="44" s="1"/>
  <c r="BY352" i="44"/>
  <c r="DF352" i="44" s="1"/>
  <c r="BV350" i="44"/>
  <c r="DE350" i="44" s="1"/>
  <c r="CK341" i="44"/>
  <c r="DJ341" i="44" s="1"/>
  <c r="CK337" i="44"/>
  <c r="DJ337" i="44" s="1"/>
  <c r="BV302" i="44"/>
  <c r="DE302" i="44" s="1"/>
  <c r="BS290" i="44"/>
  <c r="DD290" i="44" s="1"/>
  <c r="CB289" i="44"/>
  <c r="DG289" i="44" s="1"/>
  <c r="CK287" i="44"/>
  <c r="DJ287" i="44" s="1"/>
  <c r="CB285" i="44"/>
  <c r="DG285" i="44" s="1"/>
  <c r="CK283" i="44"/>
  <c r="DJ283" i="44" s="1"/>
  <c r="CB281" i="44"/>
  <c r="DG281" i="44" s="1"/>
  <c r="CP279" i="44"/>
  <c r="BY279" i="44"/>
  <c r="DF279" i="44" s="1"/>
  <c r="BY275" i="44"/>
  <c r="DF275" i="44" s="1"/>
  <c r="CO269" i="44"/>
  <c r="CH263" i="44"/>
  <c r="DI263" i="44" s="1"/>
  <c r="CC246" i="44"/>
  <c r="CO245" i="44"/>
  <c r="BY233" i="44"/>
  <c r="DF233" i="44" s="1"/>
  <c r="BV232" i="44"/>
  <c r="DE232" i="44" s="1"/>
  <c r="CB230" i="44"/>
  <c r="DG230" i="44" s="1"/>
  <c r="CK223" i="44"/>
  <c r="DJ223" i="44" s="1"/>
  <c r="BV222" i="44"/>
  <c r="DE222" i="44" s="1"/>
  <c r="CB220" i="44"/>
  <c r="DG220" i="44" s="1"/>
  <c r="CN219" i="44"/>
  <c r="DK219" i="44" s="1"/>
  <c r="CK218" i="44"/>
  <c r="DJ218" i="44" s="1"/>
  <c r="CB189" i="44"/>
  <c r="DG189" i="44" s="1"/>
  <c r="BY170" i="44"/>
  <c r="DF170" i="44" s="1"/>
  <c r="CN145" i="44"/>
  <c r="DK145" i="44" s="1"/>
  <c r="CB142" i="44"/>
  <c r="DG142" i="44" s="1"/>
  <c r="CK103" i="44"/>
  <c r="DJ103" i="44" s="1"/>
  <c r="CH401" i="44"/>
  <c r="DI401" i="44" s="1"/>
  <c r="CH392" i="44"/>
  <c r="DI392" i="44" s="1"/>
  <c r="CH386" i="44"/>
  <c r="DI386" i="44" s="1"/>
  <c r="BY301" i="44"/>
  <c r="DF301" i="44" s="1"/>
  <c r="CH271" i="44"/>
  <c r="DI271" i="44" s="1"/>
  <c r="CN264" i="44"/>
  <c r="DK264" i="44" s="1"/>
  <c r="BS244" i="44"/>
  <c r="DD244" i="44" s="1"/>
  <c r="CN148" i="44"/>
  <c r="DK148" i="44" s="1"/>
  <c r="CO83" i="44"/>
  <c r="CB396" i="44"/>
  <c r="DG396" i="44" s="1"/>
  <c r="BY392" i="44"/>
  <c r="DF392" i="44" s="1"/>
  <c r="BV391" i="44"/>
  <c r="DE391" i="44" s="1"/>
  <c r="BY386" i="44"/>
  <c r="DF386" i="44" s="1"/>
  <c r="BY360" i="44"/>
  <c r="DF360" i="44" s="1"/>
  <c r="CK346" i="44"/>
  <c r="DJ346" i="44" s="1"/>
  <c r="CK321" i="44"/>
  <c r="DJ321" i="44" s="1"/>
  <c r="CN318" i="44"/>
  <c r="DK318" i="44" s="1"/>
  <c r="BY318" i="44"/>
  <c r="DF318" i="44" s="1"/>
  <c r="CB305" i="44"/>
  <c r="DG305" i="44" s="1"/>
  <c r="CO279" i="44"/>
  <c r="CO277" i="44"/>
  <c r="CB226" i="44"/>
  <c r="DG226" i="44" s="1"/>
  <c r="CN225" i="44"/>
  <c r="DK225" i="44" s="1"/>
  <c r="CP190" i="44"/>
  <c r="BV166" i="44"/>
  <c r="DE166" i="44" s="1"/>
  <c r="BS165" i="44"/>
  <c r="DD165" i="44" s="1"/>
  <c r="BY163" i="44"/>
  <c r="DF163" i="44" s="1"/>
  <c r="CK162" i="44"/>
  <c r="DJ162" i="44" s="1"/>
  <c r="BV153" i="44"/>
  <c r="DE153" i="44" s="1"/>
  <c r="CB98" i="44"/>
  <c r="DG98" i="44" s="1"/>
  <c r="CN77" i="44"/>
  <c r="DK77" i="44" s="1"/>
  <c r="CB74" i="44"/>
  <c r="DG74" i="44" s="1"/>
  <c r="CP290" i="44"/>
  <c r="CO289" i="44"/>
  <c r="BS289" i="44"/>
  <c r="DD289" i="44" s="1"/>
  <c r="BY287" i="44"/>
  <c r="DF287" i="44" s="1"/>
  <c r="CH280" i="44"/>
  <c r="DI280" i="44" s="1"/>
  <c r="BS280" i="44"/>
  <c r="DD280" i="44" s="1"/>
  <c r="CN278" i="44"/>
  <c r="DK278" i="44" s="1"/>
  <c r="BY277" i="44"/>
  <c r="DF277" i="44" s="1"/>
  <c r="BV272" i="44"/>
  <c r="DE272" i="44" s="1"/>
  <c r="BY268" i="44"/>
  <c r="DF268" i="44" s="1"/>
  <c r="CB263" i="44"/>
  <c r="DG263" i="44" s="1"/>
  <c r="BY262" i="44"/>
  <c r="DF262" i="44" s="1"/>
  <c r="BY261" i="44"/>
  <c r="DF261" i="44" s="1"/>
  <c r="CK260" i="44"/>
  <c r="DJ260" i="44" s="1"/>
  <c r="CN257" i="44"/>
  <c r="DK257" i="44" s="1"/>
  <c r="BY257" i="44"/>
  <c r="DF257" i="44" s="1"/>
  <c r="CK256" i="44"/>
  <c r="DJ256" i="44" s="1"/>
  <c r="CK252" i="44"/>
  <c r="DJ252" i="44" s="1"/>
  <c r="BV252" i="44"/>
  <c r="DE252" i="44" s="1"/>
  <c r="BY247" i="44"/>
  <c r="DF247" i="44" s="1"/>
  <c r="CB238" i="44"/>
  <c r="DG238" i="44" s="1"/>
  <c r="CO229" i="44"/>
  <c r="BV228" i="44"/>
  <c r="DE228" i="44" s="1"/>
  <c r="BS226" i="44"/>
  <c r="DD226" i="44" s="1"/>
  <c r="CO221" i="44"/>
  <c r="BV221" i="44"/>
  <c r="DE221" i="44" s="1"/>
  <c r="BS216" i="44"/>
  <c r="DD216" i="44" s="1"/>
  <c r="CN214" i="44"/>
  <c r="DK214" i="44" s="1"/>
  <c r="CK212" i="44"/>
  <c r="DJ212" i="44" s="1"/>
  <c r="CP211" i="44"/>
  <c r="BS202" i="44"/>
  <c r="DD202" i="44" s="1"/>
  <c r="BY200" i="44"/>
  <c r="DF200" i="44" s="1"/>
  <c r="CN195" i="44"/>
  <c r="DK195" i="44" s="1"/>
  <c r="BY181" i="44"/>
  <c r="DF181" i="44" s="1"/>
  <c r="CB177" i="44"/>
  <c r="DG177" i="44" s="1"/>
  <c r="BY166" i="44"/>
  <c r="DF166" i="44" s="1"/>
  <c r="CB159" i="44"/>
  <c r="DG159" i="44" s="1"/>
  <c r="BY149" i="44"/>
  <c r="DF149" i="44" s="1"/>
  <c r="BY144" i="44"/>
  <c r="DF144" i="44" s="1"/>
  <c r="CK143" i="44"/>
  <c r="DJ143" i="44" s="1"/>
  <c r="BV143" i="44"/>
  <c r="DE143" i="44" s="1"/>
  <c r="CP134" i="44"/>
  <c r="CN132" i="44"/>
  <c r="DK132" i="44" s="1"/>
  <c r="BY131" i="44"/>
  <c r="DF131" i="44" s="1"/>
  <c r="CO130" i="44"/>
  <c r="CN127" i="44"/>
  <c r="DK127" i="44" s="1"/>
  <c r="BV126" i="44"/>
  <c r="DE126" i="44" s="1"/>
  <c r="CN123" i="44"/>
  <c r="DK123" i="44" s="1"/>
  <c r="CK121" i="44"/>
  <c r="DJ121" i="44" s="1"/>
  <c r="BY118" i="44"/>
  <c r="DF118" i="44" s="1"/>
  <c r="CK112" i="44"/>
  <c r="DJ112" i="44" s="1"/>
  <c r="BV104" i="44"/>
  <c r="DE104" i="44" s="1"/>
  <c r="CK99" i="44"/>
  <c r="DJ99" i="44" s="1"/>
  <c r="CH94" i="44"/>
  <c r="DI94" i="44" s="1"/>
  <c r="CH90" i="44"/>
  <c r="DI90" i="44" s="1"/>
  <c r="CN88" i="44"/>
  <c r="DK88" i="44" s="1"/>
  <c r="BY88" i="44"/>
  <c r="DF88" i="44" s="1"/>
  <c r="CN84" i="44"/>
  <c r="DK84" i="44" s="1"/>
  <c r="CB77" i="44"/>
  <c r="DG77" i="44" s="1"/>
  <c r="CH65" i="44"/>
  <c r="DI65" i="44" s="1"/>
  <c r="BS61" i="44"/>
  <c r="DD61" i="44" s="1"/>
  <c r="CB56" i="44"/>
  <c r="DG56" i="44" s="1"/>
  <c r="CN46" i="44"/>
  <c r="DK46" i="44" s="1"/>
  <c r="CH43" i="44"/>
  <c r="DI43" i="44" s="1"/>
  <c r="CN40" i="44"/>
  <c r="DK40" i="44" s="1"/>
  <c r="CB271" i="44"/>
  <c r="DG271" i="44" s="1"/>
  <c r="CB265" i="44"/>
  <c r="DG265" i="44" s="1"/>
  <c r="BV262" i="44"/>
  <c r="DE262" i="44" s="1"/>
  <c r="CB255" i="44"/>
  <c r="DG255" i="44" s="1"/>
  <c r="CK249" i="44"/>
  <c r="DJ249" i="44" s="1"/>
  <c r="CH237" i="44"/>
  <c r="DI237" i="44" s="1"/>
  <c r="BY231" i="44"/>
  <c r="DF231" i="44" s="1"/>
  <c r="CK230" i="44"/>
  <c r="DJ230" i="44" s="1"/>
  <c r="BY225" i="44"/>
  <c r="DF225" i="44" s="1"/>
  <c r="CO222" i="44"/>
  <c r="CK215" i="44"/>
  <c r="DJ215" i="44" s="1"/>
  <c r="CH213" i="44"/>
  <c r="DI213" i="44" s="1"/>
  <c r="BY210" i="44"/>
  <c r="DF210" i="44" s="1"/>
  <c r="CC208" i="44"/>
  <c r="CD204" i="44"/>
  <c r="CB198" i="44"/>
  <c r="DG198" i="44" s="1"/>
  <c r="CK188" i="44"/>
  <c r="DJ188" i="44" s="1"/>
  <c r="BV187" i="44"/>
  <c r="DE187" i="44" s="1"/>
  <c r="BV182" i="44"/>
  <c r="DE182" i="44" s="1"/>
  <c r="CK177" i="44"/>
  <c r="DJ177" i="44" s="1"/>
  <c r="CH175" i="44"/>
  <c r="DI175" i="44" s="1"/>
  <c r="BS175" i="44"/>
  <c r="DD175" i="44" s="1"/>
  <c r="CP160" i="44"/>
  <c r="BY160" i="44"/>
  <c r="DF160" i="44" s="1"/>
  <c r="BY155" i="44"/>
  <c r="DF155" i="44" s="1"/>
  <c r="BS152" i="44"/>
  <c r="DD152" i="44" s="1"/>
  <c r="CK149" i="44"/>
  <c r="DJ149" i="44" s="1"/>
  <c r="BV140" i="44"/>
  <c r="DE140" i="44" s="1"/>
  <c r="CB138" i="44"/>
  <c r="DG138" i="44" s="1"/>
  <c r="CK136" i="44"/>
  <c r="DJ136" i="44" s="1"/>
  <c r="CB134" i="44"/>
  <c r="DG134" i="44" s="1"/>
  <c r="CB130" i="44"/>
  <c r="DG130" i="44" s="1"/>
  <c r="CN129" i="44"/>
  <c r="DK129" i="44" s="1"/>
  <c r="CP127" i="44"/>
  <c r="BS127" i="44"/>
  <c r="DD127" i="44" s="1"/>
  <c r="CK124" i="44"/>
  <c r="DJ124" i="44" s="1"/>
  <c r="BS123" i="44"/>
  <c r="DD123" i="44" s="1"/>
  <c r="CB120" i="44"/>
  <c r="DG120" i="44" s="1"/>
  <c r="BV118" i="44"/>
  <c r="DE118" i="44" s="1"/>
  <c r="CK114" i="44"/>
  <c r="DJ114" i="44" s="1"/>
  <c r="CN107" i="44"/>
  <c r="DK107" i="44" s="1"/>
  <c r="BS104" i="44"/>
  <c r="DD104" i="44" s="1"/>
  <c r="CK93" i="44"/>
  <c r="DJ93" i="44" s="1"/>
  <c r="CB83" i="44"/>
  <c r="DG83" i="44" s="1"/>
  <c r="CK81" i="44"/>
  <c r="DJ81" i="44" s="1"/>
  <c r="CB79" i="44"/>
  <c r="DG79" i="44" s="1"/>
  <c r="CO63" i="44"/>
  <c r="BV59" i="44"/>
  <c r="DE59" i="44" s="1"/>
  <c r="CK51" i="44"/>
  <c r="DJ51" i="44" s="1"/>
  <c r="BV50" i="44"/>
  <c r="DE50" i="44" s="1"/>
  <c r="BV46" i="44"/>
  <c r="DE46" i="44" s="1"/>
  <c r="CH45" i="44"/>
  <c r="DI45" i="44" s="1"/>
  <c r="BV40" i="44"/>
  <c r="DE40" i="44" s="1"/>
  <c r="CD210" i="44"/>
  <c r="CO195" i="44"/>
  <c r="CO181" i="44"/>
  <c r="CC168" i="44"/>
  <c r="CC153" i="44"/>
  <c r="CK41" i="44"/>
  <c r="DJ41" i="44" s="1"/>
  <c r="CC269" i="44"/>
  <c r="CB267" i="44"/>
  <c r="DG267" i="44" s="1"/>
  <c r="CN266" i="44"/>
  <c r="DK266" i="44" s="1"/>
  <c r="BY264" i="44"/>
  <c r="DF264" i="44" s="1"/>
  <c r="BS262" i="44"/>
  <c r="DD262" i="44" s="1"/>
  <c r="CP258" i="44"/>
  <c r="BY255" i="44"/>
  <c r="DF255" i="44" s="1"/>
  <c r="CK254" i="44"/>
  <c r="DJ254" i="44" s="1"/>
  <c r="CK250" i="44"/>
  <c r="DJ250" i="44" s="1"/>
  <c r="CB247" i="44"/>
  <c r="DG247" i="44" s="1"/>
  <c r="CN245" i="44"/>
  <c r="DK245" i="44" s="1"/>
  <c r="CK244" i="44"/>
  <c r="DJ244" i="44" s="1"/>
  <c r="BV244" i="44"/>
  <c r="DE244" i="44" s="1"/>
  <c r="CH243" i="44"/>
  <c r="DI243" i="44" s="1"/>
  <c r="BS242" i="44"/>
  <c r="DD242" i="44" s="1"/>
  <c r="BV239" i="44"/>
  <c r="DE239" i="44" s="1"/>
  <c r="CB236" i="44"/>
  <c r="DG236" i="44" s="1"/>
  <c r="BV226" i="44"/>
  <c r="DE226" i="44" s="1"/>
  <c r="CH224" i="44"/>
  <c r="DI224" i="44" s="1"/>
  <c r="BY221" i="44"/>
  <c r="DF221" i="44" s="1"/>
  <c r="CD220" i="44"/>
  <c r="CK216" i="44"/>
  <c r="DJ216" i="44" s="1"/>
  <c r="BY212" i="44"/>
  <c r="DF212" i="44" s="1"/>
  <c r="CK210" i="44"/>
  <c r="DJ210" i="44" s="1"/>
  <c r="CB208" i="44"/>
  <c r="DG208" i="44" s="1"/>
  <c r="CN207" i="44"/>
  <c r="DK207" i="44" s="1"/>
  <c r="BY207" i="44"/>
  <c r="DF207" i="44" s="1"/>
  <c r="CB200" i="44"/>
  <c r="DG200" i="44" s="1"/>
  <c r="CP196" i="44"/>
  <c r="CB193" i="44"/>
  <c r="DG193" i="44" s="1"/>
  <c r="CD192" i="44"/>
  <c r="CK189" i="44"/>
  <c r="DJ189" i="44" s="1"/>
  <c r="BS187" i="44"/>
  <c r="DD187" i="44" s="1"/>
  <c r="BY185" i="44"/>
  <c r="DF185" i="44" s="1"/>
  <c r="CK184" i="44"/>
  <c r="DJ184" i="44" s="1"/>
  <c r="CH182" i="44"/>
  <c r="DI182" i="44" s="1"/>
  <c r="BS182" i="44"/>
  <c r="DD182" i="44" s="1"/>
  <c r="BS176" i="44"/>
  <c r="DD176" i="44" s="1"/>
  <c r="CB175" i="44"/>
  <c r="DG175" i="44" s="1"/>
  <c r="CP173" i="44"/>
  <c r="BV172" i="44"/>
  <c r="DE172" i="44" s="1"/>
  <c r="BY169" i="44"/>
  <c r="DF169" i="44" s="1"/>
  <c r="BY161" i="44"/>
  <c r="DF161" i="44" s="1"/>
  <c r="CK160" i="44"/>
  <c r="DJ160" i="44" s="1"/>
  <c r="BS159" i="44"/>
  <c r="DD159" i="44" s="1"/>
  <c r="BV155" i="44"/>
  <c r="DE155" i="44" s="1"/>
  <c r="CN147" i="44"/>
  <c r="DK147" i="44" s="1"/>
  <c r="BY147" i="44"/>
  <c r="DF147" i="44" s="1"/>
  <c r="CN138" i="44"/>
  <c r="DK138" i="44" s="1"/>
  <c r="BY138" i="44"/>
  <c r="DF138" i="44" s="1"/>
  <c r="BS136" i="44"/>
  <c r="DD136" i="44" s="1"/>
  <c r="CK133" i="44"/>
  <c r="DJ133" i="44" s="1"/>
  <c r="CN130" i="44"/>
  <c r="DK130" i="44" s="1"/>
  <c r="CB104" i="44"/>
  <c r="DG104" i="44" s="1"/>
  <c r="CN87" i="44"/>
  <c r="DK87" i="44" s="1"/>
  <c r="CP86" i="44"/>
  <c r="BS85" i="44"/>
  <c r="DD85" i="44" s="1"/>
  <c r="CN75" i="44"/>
  <c r="DK75" i="44" s="1"/>
  <c r="BY75" i="44"/>
  <c r="DF75" i="44" s="1"/>
  <c r="BY70" i="44"/>
  <c r="DF70" i="44" s="1"/>
  <c r="CB67" i="44"/>
  <c r="DG67" i="44" s="1"/>
  <c r="BV64" i="44"/>
  <c r="DE64" i="44" s="1"/>
  <c r="CB62" i="44"/>
  <c r="DG62" i="44" s="1"/>
  <c r="CN61" i="44"/>
  <c r="DK61" i="44" s="1"/>
  <c r="BY61" i="44"/>
  <c r="DF61" i="44" s="1"/>
  <c r="BS55" i="44"/>
  <c r="DD55" i="44" s="1"/>
  <c r="CN53" i="44"/>
  <c r="DK53" i="44" s="1"/>
  <c r="BY53" i="44"/>
  <c r="DF53" i="44" s="1"/>
  <c r="CO46" i="44"/>
  <c r="CP41" i="44"/>
  <c r="BS40" i="44"/>
  <c r="DD40" i="44" s="1"/>
  <c r="CH7" i="44"/>
  <c r="DI7" i="44" s="1"/>
  <c r="CB6" i="44"/>
  <c r="DG6" i="44" s="1"/>
  <c r="CO7" i="44"/>
  <c r="CN6" i="44"/>
  <c r="DK6" i="44" s="1"/>
  <c r="CK340" i="44"/>
  <c r="DJ340" i="44" s="1"/>
  <c r="BV298" i="44"/>
  <c r="DE298" i="44" s="1"/>
  <c r="CN236" i="44"/>
  <c r="DK236" i="44" s="1"/>
  <c r="BV220" i="44"/>
  <c r="DE220" i="44" s="1"/>
  <c r="BV397" i="44"/>
  <c r="DE397" i="44" s="1"/>
  <c r="BS320" i="44"/>
  <c r="DD320" i="44" s="1"/>
  <c r="BV210" i="44"/>
  <c r="DE210" i="44" s="1"/>
  <c r="CK302" i="44"/>
  <c r="DJ302" i="44" s="1"/>
  <c r="BV301" i="44"/>
  <c r="DE301" i="44" s="1"/>
  <c r="CC298" i="44"/>
  <c r="CN268" i="44"/>
  <c r="DK268" i="44" s="1"/>
  <c r="CK113" i="44"/>
  <c r="DJ113" i="44" s="1"/>
  <c r="BV401" i="44"/>
  <c r="DE401" i="44" s="1"/>
  <c r="CP399" i="44"/>
  <c r="BY390" i="44"/>
  <c r="DF390" i="44" s="1"/>
  <c r="CN389" i="44"/>
  <c r="DK389" i="44" s="1"/>
  <c r="CK374" i="44"/>
  <c r="DJ374" i="44" s="1"/>
  <c r="CO372" i="44"/>
  <c r="CK334" i="44"/>
  <c r="DJ334" i="44" s="1"/>
  <c r="BS324" i="44"/>
  <c r="DD324" i="44" s="1"/>
  <c r="CH287" i="44"/>
  <c r="DI287" i="44" s="1"/>
  <c r="CO287" i="44"/>
  <c r="CH210" i="44"/>
  <c r="DI210" i="44" s="1"/>
  <c r="CH124" i="44"/>
  <c r="DI124" i="44" s="1"/>
  <c r="CO124" i="44"/>
  <c r="CK300" i="44"/>
  <c r="DJ300" i="44" s="1"/>
  <c r="CP300" i="44"/>
  <c r="CB386" i="44"/>
  <c r="DG386" i="44" s="1"/>
  <c r="BY267" i="44"/>
  <c r="DF267" i="44" s="1"/>
  <c r="CN306" i="44"/>
  <c r="DK306" i="44" s="1"/>
  <c r="CO306" i="44"/>
  <c r="CO345" i="44"/>
  <c r="CO281" i="44"/>
  <c r="CK127" i="44"/>
  <c r="DJ127" i="44" s="1"/>
  <c r="CO127" i="44"/>
  <c r="CC232" i="44"/>
  <c r="BS232" i="44"/>
  <c r="DD232" i="44" s="1"/>
  <c r="CK371" i="44"/>
  <c r="DJ371" i="44" s="1"/>
  <c r="BV340" i="44"/>
  <c r="DE340" i="44" s="1"/>
  <c r="CB81" i="44"/>
  <c r="DG81" i="44" s="1"/>
  <c r="BY5" i="44"/>
  <c r="BY343" i="44"/>
  <c r="DF343" i="44" s="1"/>
  <c r="BY389" i="44"/>
  <c r="DF389" i="44" s="1"/>
  <c r="CD389" i="44"/>
  <c r="CB387" i="44"/>
  <c r="DG387" i="44" s="1"/>
  <c r="CC384" i="44"/>
  <c r="BY393" i="44"/>
  <c r="DF393" i="44" s="1"/>
  <c r="CK376" i="44"/>
  <c r="DJ376" i="44" s="1"/>
  <c r="BV328" i="44"/>
  <c r="DE328" i="44" s="1"/>
  <c r="CB313" i="44"/>
  <c r="DG313" i="44" s="1"/>
  <c r="CN309" i="44"/>
  <c r="DK309" i="44" s="1"/>
  <c r="CH262" i="44"/>
  <c r="DI262" i="44" s="1"/>
  <c r="CO262" i="44"/>
  <c r="CP231" i="44"/>
  <c r="CH231" i="44"/>
  <c r="DI231" i="44" s="1"/>
  <c r="CH203" i="44"/>
  <c r="DI203" i="44" s="1"/>
  <c r="BY171" i="44"/>
  <c r="DF171" i="44" s="1"/>
  <c r="CH319" i="44"/>
  <c r="DI319" i="44" s="1"/>
  <c r="CB317" i="44"/>
  <c r="DG317" i="44" s="1"/>
  <c r="BY7" i="44"/>
  <c r="DF7" i="44" s="1"/>
  <c r="CO339" i="44"/>
  <c r="CH208" i="44"/>
  <c r="DI208" i="44" s="1"/>
  <c r="CK399" i="44"/>
  <c r="DJ399" i="44" s="1"/>
  <c r="BY345" i="44"/>
  <c r="DF345" i="44" s="1"/>
  <c r="CO331" i="44"/>
  <c r="BV376" i="44"/>
  <c r="DE376" i="44" s="1"/>
  <c r="CB363" i="44"/>
  <c r="DG363" i="44" s="1"/>
  <c r="CB355" i="44"/>
  <c r="DG355" i="44" s="1"/>
  <c r="CN403" i="44"/>
  <c r="DK403" i="44" s="1"/>
  <c r="CB403" i="44"/>
  <c r="DG403" i="44" s="1"/>
  <c r="CO401" i="44"/>
  <c r="BY396" i="44"/>
  <c r="DF396" i="44" s="1"/>
  <c r="BY395" i="44"/>
  <c r="DF395" i="44" s="1"/>
  <c r="CK378" i="44"/>
  <c r="DJ378" i="44" s="1"/>
  <c r="CO375" i="44"/>
  <c r="CQ375" i="44" s="1"/>
  <c r="DH375" i="44" s="1"/>
  <c r="CK338" i="44"/>
  <c r="DJ338" i="44" s="1"/>
  <c r="BV338" i="44"/>
  <c r="DE338" i="44" s="1"/>
  <c r="CB314" i="44"/>
  <c r="DG314" i="44" s="1"/>
  <c r="CP307" i="44"/>
  <c r="BV372" i="44"/>
  <c r="DE372" i="44" s="1"/>
  <c r="CN361" i="44"/>
  <c r="DK361" i="44" s="1"/>
  <c r="BY359" i="44"/>
  <c r="DF359" i="44" s="1"/>
  <c r="CN354" i="44"/>
  <c r="DK354" i="44" s="1"/>
  <c r="CN315" i="44"/>
  <c r="DK315" i="44" s="1"/>
  <c r="CP171" i="44"/>
  <c r="CK150" i="44"/>
  <c r="DJ150" i="44" s="1"/>
  <c r="CB146" i="44"/>
  <c r="DG146" i="44" s="1"/>
  <c r="CH101" i="44"/>
  <c r="DI101" i="44" s="1"/>
  <c r="CD399" i="44"/>
  <c r="BV381" i="44"/>
  <c r="DE381" i="44" s="1"/>
  <c r="CO376" i="44"/>
  <c r="CO374" i="44"/>
  <c r="BS340" i="44"/>
  <c r="DD340" i="44" s="1"/>
  <c r="BY313" i="44"/>
  <c r="DF313" i="44" s="1"/>
  <c r="BS296" i="44"/>
  <c r="DD296" i="44" s="1"/>
  <c r="CH275" i="44"/>
  <c r="DI275" i="44" s="1"/>
  <c r="BV273" i="44"/>
  <c r="DE273" i="44" s="1"/>
  <c r="CH270" i="44"/>
  <c r="DI270" i="44" s="1"/>
  <c r="CN248" i="44"/>
  <c r="DK248" i="44" s="1"/>
  <c r="CD237" i="44"/>
  <c r="BS224" i="44"/>
  <c r="DD224" i="44" s="1"/>
  <c r="CB158" i="44"/>
  <c r="DG158" i="44" s="1"/>
  <c r="BS128" i="44"/>
  <c r="DD128" i="44" s="1"/>
  <c r="CB124" i="44"/>
  <c r="DG124" i="44" s="1"/>
  <c r="CN54" i="44"/>
  <c r="DK54" i="44" s="1"/>
  <c r="BS48" i="44"/>
  <c r="DD48" i="44" s="1"/>
  <c r="CB400" i="44"/>
  <c r="DG400" i="44" s="1"/>
  <c r="CC399" i="44"/>
  <c r="BS398" i="44"/>
  <c r="DD398" i="44" s="1"/>
  <c r="BV395" i="44"/>
  <c r="DE395" i="44" s="1"/>
  <c r="CP394" i="44"/>
  <c r="BV394" i="44"/>
  <c r="DE394" i="44" s="1"/>
  <c r="CK391" i="44"/>
  <c r="DJ391" i="44" s="1"/>
  <c r="CC390" i="44"/>
  <c r="CH389" i="44"/>
  <c r="DI389" i="44" s="1"/>
  <c r="CK387" i="44"/>
  <c r="DJ387" i="44" s="1"/>
  <c r="BV386" i="44"/>
  <c r="DE386" i="44" s="1"/>
  <c r="CK384" i="44"/>
  <c r="DJ384" i="44" s="1"/>
  <c r="BV384" i="44"/>
  <c r="DE384" i="44" s="1"/>
  <c r="BV383" i="44"/>
  <c r="DE383" i="44" s="1"/>
  <c r="CH382" i="44"/>
  <c r="DI382" i="44" s="1"/>
  <c r="CO379" i="44"/>
  <c r="CC372" i="44"/>
  <c r="CB369" i="44"/>
  <c r="DG369" i="44" s="1"/>
  <c r="BY368" i="44"/>
  <c r="DF368" i="44" s="1"/>
  <c r="BY365" i="44"/>
  <c r="DF365" i="44" s="1"/>
  <c r="BV364" i="44"/>
  <c r="DE364" i="44" s="1"/>
  <c r="CK362" i="44"/>
  <c r="DJ362" i="44" s="1"/>
  <c r="BV362" i="44"/>
  <c r="DE362" i="44" s="1"/>
  <c r="BV360" i="44"/>
  <c r="DE360" i="44" s="1"/>
  <c r="BV358" i="44"/>
  <c r="DE358" i="44" s="1"/>
  <c r="CK356" i="44"/>
  <c r="DJ356" i="44" s="1"/>
  <c r="CH351" i="44"/>
  <c r="DI351" i="44" s="1"/>
  <c r="CO349" i="44"/>
  <c r="BS349" i="44"/>
  <c r="DD349" i="44" s="1"/>
  <c r="BS348" i="44"/>
  <c r="DD348" i="44" s="1"/>
  <c r="BS347" i="44"/>
  <c r="DD347" i="44" s="1"/>
  <c r="BS337" i="44"/>
  <c r="DD337" i="44" s="1"/>
  <c r="BS335" i="44"/>
  <c r="DD335" i="44" s="1"/>
  <c r="CB330" i="44"/>
  <c r="DG330" i="44" s="1"/>
  <c r="CB326" i="44"/>
  <c r="DG326" i="44" s="1"/>
  <c r="BY324" i="44"/>
  <c r="DF324" i="44" s="1"/>
  <c r="BY322" i="44"/>
  <c r="DF322" i="44" s="1"/>
  <c r="CN321" i="44"/>
  <c r="DK321" i="44" s="1"/>
  <c r="BS308" i="44"/>
  <c r="DD308" i="44" s="1"/>
  <c r="CH306" i="44"/>
  <c r="DI306" i="44" s="1"/>
  <c r="BS305" i="44"/>
  <c r="DD305" i="44" s="1"/>
  <c r="CB303" i="44"/>
  <c r="DG303" i="44" s="1"/>
  <c r="CB297" i="44"/>
  <c r="DG297" i="44" s="1"/>
  <c r="CB295" i="44"/>
  <c r="DG295" i="44" s="1"/>
  <c r="BY294" i="44"/>
  <c r="DF294" i="44" s="1"/>
  <c r="CN293" i="44"/>
  <c r="DK293" i="44" s="1"/>
  <c r="BY293" i="44"/>
  <c r="DF293" i="44" s="1"/>
  <c r="CN289" i="44"/>
  <c r="DK289" i="44" s="1"/>
  <c r="BY289" i="44"/>
  <c r="DF289" i="44" s="1"/>
  <c r="CN287" i="44"/>
  <c r="DK287" i="44" s="1"/>
  <c r="CH282" i="44"/>
  <c r="DI282" i="44" s="1"/>
  <c r="BV281" i="44"/>
  <c r="DE281" i="44" s="1"/>
  <c r="CH278" i="44"/>
  <c r="DI278" i="44" s="1"/>
  <c r="CH276" i="44"/>
  <c r="DI276" i="44" s="1"/>
  <c r="CH272" i="44"/>
  <c r="DI272" i="44" s="1"/>
  <c r="BS272" i="44"/>
  <c r="DD272" i="44" s="1"/>
  <c r="CP266" i="44"/>
  <c r="CN262" i="44"/>
  <c r="DK262" i="44" s="1"/>
  <c r="BY260" i="44"/>
  <c r="DF260" i="44" s="1"/>
  <c r="BY259" i="44"/>
  <c r="DF259" i="44" s="1"/>
  <c r="CH255" i="44"/>
  <c r="DI255" i="44" s="1"/>
  <c r="CH254" i="44"/>
  <c r="DI254" i="44" s="1"/>
  <c r="CN250" i="44"/>
  <c r="DK250" i="44" s="1"/>
  <c r="BV238" i="44"/>
  <c r="DE238" i="44" s="1"/>
  <c r="CD230" i="44"/>
  <c r="CN227" i="44"/>
  <c r="DK227" i="44" s="1"/>
  <c r="BY214" i="44"/>
  <c r="DF214" i="44" s="1"/>
  <c r="CO207" i="44"/>
  <c r="CB206" i="44"/>
  <c r="DG206" i="44" s="1"/>
  <c r="BY205" i="44"/>
  <c r="DF205" i="44" s="1"/>
  <c r="CH195" i="44"/>
  <c r="DI195" i="44" s="1"/>
  <c r="CN180" i="44"/>
  <c r="DK180" i="44" s="1"/>
  <c r="BY178" i="44"/>
  <c r="DF178" i="44" s="1"/>
  <c r="CB163" i="44"/>
  <c r="DG163" i="44" s="1"/>
  <c r="CN63" i="44"/>
  <c r="DK63" i="44" s="1"/>
  <c r="BY63" i="44"/>
  <c r="DF63" i="44" s="1"/>
  <c r="CN383" i="44"/>
  <c r="DK383" i="44" s="1"/>
  <c r="BS367" i="44"/>
  <c r="DD367" i="44" s="1"/>
  <c r="CN362" i="44"/>
  <c r="DK362" i="44" s="1"/>
  <c r="CB356" i="44"/>
  <c r="DG356" i="44" s="1"/>
  <c r="BV346" i="44"/>
  <c r="DE346" i="44" s="1"/>
  <c r="CK344" i="44"/>
  <c r="DJ344" i="44" s="1"/>
  <c r="CK342" i="44"/>
  <c r="DJ342" i="44" s="1"/>
  <c r="CO333" i="44"/>
  <c r="CN312" i="44"/>
  <c r="DK312" i="44" s="1"/>
  <c r="BY284" i="44"/>
  <c r="DF284" i="44" s="1"/>
  <c r="BV278" i="44"/>
  <c r="DE278" i="44" s="1"/>
  <c r="BV271" i="44"/>
  <c r="DE271" i="44" s="1"/>
  <c r="CB250" i="44"/>
  <c r="DG250" i="44" s="1"/>
  <c r="CB82" i="44"/>
  <c r="DG82" i="44" s="1"/>
  <c r="CH47" i="44"/>
  <c r="DI47" i="44" s="1"/>
  <c r="CD398" i="44"/>
  <c r="BY388" i="44"/>
  <c r="DF388" i="44" s="1"/>
  <c r="CP384" i="44"/>
  <c r="CQ384" i="44" s="1"/>
  <c r="DH384" i="44" s="1"/>
  <c r="CP380" i="44"/>
  <c r="BS375" i="44"/>
  <c r="DD375" i="44" s="1"/>
  <c r="CK351" i="44"/>
  <c r="DJ351" i="44" s="1"/>
  <c r="BS329" i="44"/>
  <c r="DD329" i="44" s="1"/>
  <c r="BS327" i="44"/>
  <c r="DD327" i="44" s="1"/>
  <c r="CN317" i="44"/>
  <c r="DK317" i="44" s="1"/>
  <c r="CO301" i="44"/>
  <c r="CC296" i="44"/>
  <c r="BY291" i="44"/>
  <c r="DF291" i="44" s="1"/>
  <c r="CN286" i="44"/>
  <c r="DK286" i="44" s="1"/>
  <c r="BV274" i="44"/>
  <c r="DE274" i="44" s="1"/>
  <c r="CB251" i="44"/>
  <c r="DG251" i="44" s="1"/>
  <c r="CB212" i="44"/>
  <c r="DG212" i="44" s="1"/>
  <c r="CB204" i="44"/>
  <c r="DG204" i="44" s="1"/>
  <c r="CO395" i="44"/>
  <c r="CD393" i="44"/>
  <c r="CD391" i="44"/>
  <c r="CD385" i="44"/>
  <c r="CP362" i="44"/>
  <c r="CO352" i="44"/>
  <c r="CD307" i="44"/>
  <c r="CP284" i="44"/>
  <c r="CO283" i="44"/>
  <c r="CO273" i="44"/>
  <c r="CH268" i="44"/>
  <c r="DI268" i="44" s="1"/>
  <c r="CO268" i="44"/>
  <c r="CD238" i="44"/>
  <c r="CO193" i="44"/>
  <c r="CD134" i="44"/>
  <c r="CH131" i="44"/>
  <c r="DI131" i="44" s="1"/>
  <c r="CO131" i="44"/>
  <c r="BY383" i="44"/>
  <c r="DF383" i="44" s="1"/>
  <c r="CP378" i="44"/>
  <c r="BY361" i="44"/>
  <c r="DF361" i="44" s="1"/>
  <c r="CN359" i="44"/>
  <c r="DK359" i="44" s="1"/>
  <c r="CN353" i="44"/>
  <c r="DK353" i="44" s="1"/>
  <c r="BV348" i="44"/>
  <c r="DE348" i="44" s="1"/>
  <c r="CK343" i="44"/>
  <c r="DJ343" i="44" s="1"/>
  <c r="BS333" i="44"/>
  <c r="DD333" i="44" s="1"/>
  <c r="BS331" i="44"/>
  <c r="DD331" i="44" s="1"/>
  <c r="BY281" i="44"/>
  <c r="DF281" i="44" s="1"/>
  <c r="BV275" i="44"/>
  <c r="DE275" i="44" s="1"/>
  <c r="CN265" i="44"/>
  <c r="DK265" i="44" s="1"/>
  <c r="BY237" i="44"/>
  <c r="DF237" i="44" s="1"/>
  <c r="BS211" i="44"/>
  <c r="DD211" i="44" s="1"/>
  <c r="CK170" i="44"/>
  <c r="DJ170" i="44" s="1"/>
  <c r="BV150" i="44"/>
  <c r="DE150" i="44" s="1"/>
  <c r="CH126" i="44"/>
  <c r="DI126" i="44" s="1"/>
  <c r="BV114" i="44"/>
  <c r="DE114" i="44" s="1"/>
  <c r="CN108" i="44"/>
  <c r="DK108" i="44" s="1"/>
  <c r="CK104" i="44"/>
  <c r="DJ104" i="44" s="1"/>
  <c r="BS101" i="44"/>
  <c r="DD101" i="44" s="1"/>
  <c r="CK7" i="44"/>
  <c r="DJ7" i="44" s="1"/>
  <c r="CB401" i="44"/>
  <c r="DG401" i="44" s="1"/>
  <c r="CH399" i="44"/>
  <c r="DI399" i="44" s="1"/>
  <c r="CP397" i="44"/>
  <c r="CN388" i="44"/>
  <c r="DK388" i="44" s="1"/>
  <c r="BS378" i="44"/>
  <c r="DD378" i="44" s="1"/>
  <c r="BS376" i="44"/>
  <c r="DD376" i="44" s="1"/>
  <c r="BS373" i="44"/>
  <c r="DD373" i="44" s="1"/>
  <c r="CK352" i="44"/>
  <c r="DJ352" i="44" s="1"/>
  <c r="BS341" i="44"/>
  <c r="DD341" i="44" s="1"/>
  <c r="BS339" i="44"/>
  <c r="DD339" i="44" s="1"/>
  <c r="CB321" i="44"/>
  <c r="DG321" i="44" s="1"/>
  <c r="BY316" i="44"/>
  <c r="DF316" i="44" s="1"/>
  <c r="CO303" i="44"/>
  <c r="BY285" i="44"/>
  <c r="DF285" i="44" s="1"/>
  <c r="BV269" i="44"/>
  <c r="DE269" i="44" s="1"/>
  <c r="CP236" i="44"/>
  <c r="CP191" i="44"/>
  <c r="CN188" i="44"/>
  <c r="DK188" i="44" s="1"/>
  <c r="CO188" i="44"/>
  <c r="CP7" i="44"/>
  <c r="CK4" i="44"/>
  <c r="CD7" i="44"/>
  <c r="CO6" i="44"/>
  <c r="BS5" i="44"/>
  <c r="CH403" i="44"/>
  <c r="DI403" i="44" s="1"/>
  <c r="CD403" i="44"/>
  <c r="CK401" i="44"/>
  <c r="DJ401" i="44" s="1"/>
  <c r="CN400" i="44"/>
  <c r="DK400" i="44" s="1"/>
  <c r="CN399" i="44"/>
  <c r="DK399" i="44" s="1"/>
  <c r="CP396" i="44"/>
  <c r="CC395" i="44"/>
  <c r="CO393" i="44"/>
  <c r="CH391" i="44"/>
  <c r="DI391" i="44" s="1"/>
  <c r="CD388" i="44"/>
  <c r="CH387" i="44"/>
  <c r="DI387" i="44" s="1"/>
  <c r="CH384" i="44"/>
  <c r="DI384" i="44" s="1"/>
  <c r="CB379" i="44"/>
  <c r="DG379" i="44" s="1"/>
  <c r="CD378" i="44"/>
  <c r="BY377" i="44"/>
  <c r="DF377" i="44" s="1"/>
  <c r="BY376" i="44"/>
  <c r="DF376" i="44" s="1"/>
  <c r="CB372" i="44"/>
  <c r="DG372" i="44" s="1"/>
  <c r="CN370" i="44"/>
  <c r="DK370" i="44" s="1"/>
  <c r="CN369" i="44"/>
  <c r="DK369" i="44" s="1"/>
  <c r="BV366" i="44"/>
  <c r="DE366" i="44" s="1"/>
  <c r="CP364" i="44"/>
  <c r="BS362" i="44"/>
  <c r="DD362" i="44" s="1"/>
  <c r="CO360" i="44"/>
  <c r="BS360" i="44"/>
  <c r="DD360" i="44" s="1"/>
  <c r="BS359" i="44"/>
  <c r="DD359" i="44" s="1"/>
  <c r="BV356" i="44"/>
  <c r="DE356" i="44" s="1"/>
  <c r="BS351" i="44"/>
  <c r="DD351" i="44" s="1"/>
  <c r="CB346" i="44"/>
  <c r="DG346" i="44" s="1"/>
  <c r="CB342" i="44"/>
  <c r="DG342" i="44" s="1"/>
  <c r="BY340" i="44"/>
  <c r="DF340" i="44" s="1"/>
  <c r="BY336" i="44"/>
  <c r="DF336" i="44" s="1"/>
  <c r="BY333" i="44"/>
  <c r="DF333" i="44" s="1"/>
  <c r="CN331" i="44"/>
  <c r="DK331" i="44" s="1"/>
  <c r="BY331" i="44"/>
  <c r="DF331" i="44" s="1"/>
  <c r="CK325" i="44"/>
  <c r="DJ325" i="44" s="1"/>
  <c r="CK323" i="44"/>
  <c r="DJ323" i="44" s="1"/>
  <c r="BV322" i="44"/>
  <c r="DE322" i="44" s="1"/>
  <c r="BV321" i="44"/>
  <c r="DE321" i="44" s="1"/>
  <c r="CK319" i="44"/>
  <c r="DJ319" i="44" s="1"/>
  <c r="BV319" i="44"/>
  <c r="DE319" i="44" s="1"/>
  <c r="CK318" i="44"/>
  <c r="DJ318" i="44" s="1"/>
  <c r="CP317" i="44"/>
  <c r="BS312" i="44"/>
  <c r="DD312" i="44" s="1"/>
  <c r="CB308" i="44"/>
  <c r="DG308" i="44" s="1"/>
  <c r="BY304" i="44"/>
  <c r="DF304" i="44" s="1"/>
  <c r="BY302" i="44"/>
  <c r="DF302" i="44" s="1"/>
  <c r="CN298" i="44"/>
  <c r="DK298" i="44" s="1"/>
  <c r="BV293" i="44"/>
  <c r="DE293" i="44" s="1"/>
  <c r="CH291" i="44"/>
  <c r="DI291" i="44" s="1"/>
  <c r="BV287" i="44"/>
  <c r="DE287" i="44" s="1"/>
  <c r="CP286" i="44"/>
  <c r="CB279" i="44"/>
  <c r="DG279" i="44" s="1"/>
  <c r="CB277" i="44"/>
  <c r="DG277" i="44" s="1"/>
  <c r="CO274" i="44"/>
  <c r="BV261" i="44"/>
  <c r="DE261" i="44" s="1"/>
  <c r="CO259" i="44"/>
  <c r="BS256" i="44"/>
  <c r="DD256" i="44" s="1"/>
  <c r="CH241" i="44"/>
  <c r="DI241" i="44" s="1"/>
  <c r="CK231" i="44"/>
  <c r="DJ231" i="44" s="1"/>
  <c r="BY229" i="44"/>
  <c r="DF229" i="44" s="1"/>
  <c r="BY219" i="44"/>
  <c r="DF219" i="44" s="1"/>
  <c r="BY218" i="44"/>
  <c r="DF218" i="44" s="1"/>
  <c r="CN215" i="44"/>
  <c r="DK215" i="44" s="1"/>
  <c r="BY215" i="44"/>
  <c r="DF215" i="44" s="1"/>
  <c r="CK214" i="44"/>
  <c r="DJ214" i="44" s="1"/>
  <c r="CK208" i="44"/>
  <c r="DJ208" i="44" s="1"/>
  <c r="CN206" i="44"/>
  <c r="DK206" i="44" s="1"/>
  <c r="CP198" i="44"/>
  <c r="BS196" i="44"/>
  <c r="DD196" i="44" s="1"/>
  <c r="CP166" i="44"/>
  <c r="CB140" i="44"/>
  <c r="DG140" i="44" s="1"/>
  <c r="CB139" i="44"/>
  <c r="DG139" i="44" s="1"/>
  <c r="BY136" i="44"/>
  <c r="DF136" i="44" s="1"/>
  <c r="CH132" i="44"/>
  <c r="DI132" i="44" s="1"/>
  <c r="CK90" i="44"/>
  <c r="DJ90" i="44" s="1"/>
  <c r="CN66" i="44"/>
  <c r="DK66" i="44" s="1"/>
  <c r="CN384" i="44"/>
  <c r="DK384" i="44" s="1"/>
  <c r="CO373" i="44"/>
  <c r="BS332" i="44"/>
  <c r="DD332" i="44" s="1"/>
  <c r="BY311" i="44"/>
  <c r="DF311" i="44" s="1"/>
  <c r="CB249" i="44"/>
  <c r="DG249" i="44" s="1"/>
  <c r="CC226" i="44"/>
  <c r="BY154" i="44"/>
  <c r="DF154" i="44" s="1"/>
  <c r="BY403" i="44"/>
  <c r="DF403" i="44" s="1"/>
  <c r="BS401" i="44"/>
  <c r="DD401" i="44" s="1"/>
  <c r="CK389" i="44"/>
  <c r="DJ389" i="44" s="1"/>
  <c r="BS370" i="44"/>
  <c r="DD370" i="44" s="1"/>
  <c r="CB366" i="44"/>
  <c r="DG366" i="44" s="1"/>
  <c r="CN356" i="44"/>
  <c r="DK356" i="44" s="1"/>
  <c r="BY355" i="44"/>
  <c r="DF355" i="44" s="1"/>
  <c r="CK350" i="44"/>
  <c r="DJ350" i="44" s="1"/>
  <c r="CO341" i="44"/>
  <c r="CN313" i="44"/>
  <c r="DK313" i="44" s="1"/>
  <c r="CP305" i="44"/>
  <c r="BS298" i="44"/>
  <c r="DD298" i="44" s="1"/>
  <c r="BV279" i="44"/>
  <c r="DE279" i="44" s="1"/>
  <c r="BV277" i="44"/>
  <c r="DE277" i="44" s="1"/>
  <c r="CO255" i="44"/>
  <c r="CK255" i="44"/>
  <c r="DJ255" i="44" s="1"/>
  <c r="CK237" i="44"/>
  <c r="DJ237" i="44" s="1"/>
  <c r="CB228" i="44"/>
  <c r="DG228" i="44" s="1"/>
  <c r="CN4" i="44"/>
  <c r="CD402" i="44"/>
  <c r="CE402" i="44" s="1"/>
  <c r="DC402" i="44" s="1"/>
  <c r="CO386" i="44"/>
  <c r="CB385" i="44"/>
  <c r="DG385" i="44" s="1"/>
  <c r="CK373" i="44"/>
  <c r="DJ373" i="44" s="1"/>
  <c r="CK370" i="44"/>
  <c r="DJ370" i="44" s="1"/>
  <c r="CH365" i="44"/>
  <c r="DI365" i="44" s="1"/>
  <c r="CO363" i="44"/>
  <c r="BY348" i="44"/>
  <c r="DF348" i="44" s="1"/>
  <c r="BY344" i="44"/>
  <c r="DF344" i="44" s="1"/>
  <c r="CK333" i="44"/>
  <c r="DJ333" i="44" s="1"/>
  <c r="CK329" i="44"/>
  <c r="DJ329" i="44" s="1"/>
  <c r="BV326" i="44"/>
  <c r="DE326" i="44" s="1"/>
  <c r="CD311" i="44"/>
  <c r="CK301" i="44"/>
  <c r="DJ301" i="44" s="1"/>
  <c r="CK298" i="44"/>
  <c r="DJ298" i="44" s="1"/>
  <c r="CK295" i="44"/>
  <c r="DJ295" i="44" s="1"/>
  <c r="CC286" i="44"/>
  <c r="CP273" i="44"/>
  <c r="CH261" i="44"/>
  <c r="DI261" i="44" s="1"/>
  <c r="CO261" i="44"/>
  <c r="CO248" i="44"/>
  <c r="BS246" i="44"/>
  <c r="DD246" i="44" s="1"/>
  <c r="BV136" i="44"/>
  <c r="DE136" i="44" s="1"/>
  <c r="BY93" i="44"/>
  <c r="DF93" i="44" s="1"/>
  <c r="BS89" i="44"/>
  <c r="DD89" i="44" s="1"/>
  <c r="CC77" i="44"/>
  <c r="BV75" i="44"/>
  <c r="DE75" i="44" s="1"/>
  <c r="CN67" i="44"/>
  <c r="DK67" i="44" s="1"/>
  <c r="BY67" i="44"/>
  <c r="DF67" i="44" s="1"/>
  <c r="BS43" i="44"/>
  <c r="DD43" i="44" s="1"/>
  <c r="CN310" i="44"/>
  <c r="DK310" i="44" s="1"/>
  <c r="BY310" i="44"/>
  <c r="DF310" i="44" s="1"/>
  <c r="CK309" i="44"/>
  <c r="DJ309" i="44" s="1"/>
  <c r="CK308" i="44"/>
  <c r="DJ308" i="44" s="1"/>
  <c r="BV307" i="44"/>
  <c r="DE307" i="44" s="1"/>
  <c r="BV305" i="44"/>
  <c r="DE305" i="44" s="1"/>
  <c r="CP302" i="44"/>
  <c r="CH294" i="44"/>
  <c r="DI294" i="44" s="1"/>
  <c r="BS294" i="44"/>
  <c r="DD294" i="44" s="1"/>
  <c r="CB291" i="44"/>
  <c r="DG291" i="44" s="1"/>
  <c r="CB290" i="44"/>
  <c r="DG290" i="44" s="1"/>
  <c r="CN282" i="44"/>
  <c r="DK282" i="44" s="1"/>
  <c r="CP281" i="44"/>
  <c r="CN280" i="44"/>
  <c r="DK280" i="44" s="1"/>
  <c r="CN279" i="44"/>
  <c r="DK279" i="44" s="1"/>
  <c r="BY278" i="44"/>
  <c r="DF278" i="44" s="1"/>
  <c r="BY276" i="44"/>
  <c r="DF276" i="44" s="1"/>
  <c r="CB273" i="44"/>
  <c r="DG273" i="44" s="1"/>
  <c r="CB272" i="44"/>
  <c r="DG272" i="44" s="1"/>
  <c r="CN270" i="44"/>
  <c r="DK270" i="44" s="1"/>
  <c r="BV267" i="44"/>
  <c r="DE267" i="44" s="1"/>
  <c r="BV266" i="44"/>
  <c r="DE266" i="44" s="1"/>
  <c r="BY263" i="44"/>
  <c r="DF263" i="44" s="1"/>
  <c r="CB262" i="44"/>
  <c r="DG262" i="44" s="1"/>
  <c r="CO260" i="44"/>
  <c r="CH259" i="44"/>
  <c r="DI259" i="44" s="1"/>
  <c r="BS258" i="44"/>
  <c r="DD258" i="44" s="1"/>
  <c r="CB256" i="44"/>
  <c r="DG256" i="44" s="1"/>
  <c r="BY253" i="44"/>
  <c r="DF253" i="44" s="1"/>
  <c r="CK251" i="44"/>
  <c r="DJ251" i="44" s="1"/>
  <c r="BY251" i="44"/>
  <c r="DF251" i="44" s="1"/>
  <c r="BY249" i="44"/>
  <c r="DF249" i="44" s="1"/>
  <c r="CN246" i="44"/>
  <c r="DK246" i="44" s="1"/>
  <c r="CN244" i="44"/>
  <c r="DK244" i="44" s="1"/>
  <c r="BY244" i="44"/>
  <c r="DF244" i="44" s="1"/>
  <c r="CB243" i="44"/>
  <c r="DG243" i="44" s="1"/>
  <c r="CN242" i="44"/>
  <c r="DK242" i="44" s="1"/>
  <c r="CB241" i="44"/>
  <c r="DG241" i="44" s="1"/>
  <c r="CP240" i="44"/>
  <c r="CD236" i="44"/>
  <c r="CD235" i="44"/>
  <c r="BY232" i="44"/>
  <c r="DF232" i="44" s="1"/>
  <c r="BV230" i="44"/>
  <c r="DE230" i="44" s="1"/>
  <c r="CK226" i="44"/>
  <c r="DJ226" i="44" s="1"/>
  <c r="CN223" i="44"/>
  <c r="DK223" i="44" s="1"/>
  <c r="CN222" i="44"/>
  <c r="DK222" i="44" s="1"/>
  <c r="CB221" i="44"/>
  <c r="DG221" i="44" s="1"/>
  <c r="CP218" i="44"/>
  <c r="CK217" i="44"/>
  <c r="DJ217" i="44" s="1"/>
  <c r="CD216" i="44"/>
  <c r="BV215" i="44"/>
  <c r="DE215" i="44" s="1"/>
  <c r="BV214" i="44"/>
  <c r="DE214" i="44" s="1"/>
  <c r="CO213" i="44"/>
  <c r="CK207" i="44"/>
  <c r="DJ207" i="44" s="1"/>
  <c r="BV205" i="44"/>
  <c r="DE205" i="44" s="1"/>
  <c r="CK204" i="44"/>
  <c r="DJ204" i="44" s="1"/>
  <c r="CN203" i="44"/>
  <c r="DK203" i="44" s="1"/>
  <c r="CB202" i="44"/>
  <c r="DG202" i="44" s="1"/>
  <c r="CN198" i="44"/>
  <c r="DK198" i="44" s="1"/>
  <c r="BY198" i="44"/>
  <c r="DF198" i="44" s="1"/>
  <c r="CB196" i="44"/>
  <c r="DG196" i="44" s="1"/>
  <c r="CP195" i="44"/>
  <c r="CK192" i="44"/>
  <c r="DJ192" i="44" s="1"/>
  <c r="BY187" i="44"/>
  <c r="DF187" i="44" s="1"/>
  <c r="CP180" i="44"/>
  <c r="CK176" i="44"/>
  <c r="DJ176" i="44" s="1"/>
  <c r="BV167" i="44"/>
  <c r="DE167" i="44" s="1"/>
  <c r="CP163" i="44"/>
  <c r="CD160" i="44"/>
  <c r="CK152" i="44"/>
  <c r="DJ152" i="44" s="1"/>
  <c r="CB147" i="44"/>
  <c r="DG147" i="44" s="1"/>
  <c r="CP136" i="44"/>
  <c r="CB132" i="44"/>
  <c r="DG132" i="44" s="1"/>
  <c r="BY124" i="44"/>
  <c r="DF124" i="44" s="1"/>
  <c r="CB112" i="44"/>
  <c r="DG112" i="44" s="1"/>
  <c r="BY109" i="44"/>
  <c r="DF109" i="44" s="1"/>
  <c r="CB85" i="44"/>
  <c r="DG85" i="44" s="1"/>
  <c r="CO75" i="44"/>
  <c r="CB73" i="44"/>
  <c r="DG73" i="44" s="1"/>
  <c r="CN68" i="44"/>
  <c r="DK68" i="44" s="1"/>
  <c r="CK54" i="44"/>
  <c r="DJ54" i="44" s="1"/>
  <c r="CH49" i="44"/>
  <c r="DI49" i="44" s="1"/>
  <c r="CC229" i="44"/>
  <c r="CP203" i="44"/>
  <c r="CK200" i="44"/>
  <c r="DJ200" i="44" s="1"/>
  <c r="CD156" i="44"/>
  <c r="CO122" i="44"/>
  <c r="CO107" i="44"/>
  <c r="CP105" i="44"/>
  <c r="BS77" i="44"/>
  <c r="DD77" i="44" s="1"/>
  <c r="CB61" i="44"/>
  <c r="DG61" i="44" s="1"/>
  <c r="CN59" i="44"/>
  <c r="DK59" i="44" s="1"/>
  <c r="BY59" i="44"/>
  <c r="DF59" i="44" s="1"/>
  <c r="CP47" i="44"/>
  <c r="CK274" i="44"/>
  <c r="DJ274" i="44" s="1"/>
  <c r="BY272" i="44"/>
  <c r="DF272" i="44" s="1"/>
  <c r="CP271" i="44"/>
  <c r="BY271" i="44"/>
  <c r="DF271" i="44" s="1"/>
  <c r="CH266" i="44"/>
  <c r="DI266" i="44" s="1"/>
  <c r="BV265" i="44"/>
  <c r="DE265" i="44" s="1"/>
  <c r="CK264" i="44"/>
  <c r="DJ264" i="44" s="1"/>
  <c r="CN261" i="44"/>
  <c r="DK261" i="44" s="1"/>
  <c r="CB260" i="44"/>
  <c r="DG260" i="44" s="1"/>
  <c r="CB258" i="44"/>
  <c r="DG258" i="44" s="1"/>
  <c r="CN256" i="44"/>
  <c r="DK256" i="44" s="1"/>
  <c r="CN255" i="44"/>
  <c r="DK255" i="44" s="1"/>
  <c r="CN254" i="44"/>
  <c r="DK254" i="44" s="1"/>
  <c r="BY254" i="44"/>
  <c r="DF254" i="44" s="1"/>
  <c r="CK253" i="44"/>
  <c r="DJ253" i="44" s="1"/>
  <c r="BV250" i="44"/>
  <c r="DE250" i="44" s="1"/>
  <c r="BY245" i="44"/>
  <c r="DF245" i="44" s="1"/>
  <c r="BY243" i="44"/>
  <c r="DF243" i="44" s="1"/>
  <c r="CK239" i="44"/>
  <c r="DJ239" i="44" s="1"/>
  <c r="CN237" i="44"/>
  <c r="DK237" i="44" s="1"/>
  <c r="CB237" i="44"/>
  <c r="DG237" i="44" s="1"/>
  <c r="CH235" i="44"/>
  <c r="DI235" i="44" s="1"/>
  <c r="CD234" i="44"/>
  <c r="CN231" i="44"/>
  <c r="DK231" i="44" s="1"/>
  <c r="CB231" i="44"/>
  <c r="DG231" i="44" s="1"/>
  <c r="CK225" i="44"/>
  <c r="DJ225" i="44" s="1"/>
  <c r="CD224" i="44"/>
  <c r="CB219" i="44"/>
  <c r="DG219" i="44" s="1"/>
  <c r="CH216" i="44"/>
  <c r="DI216" i="44" s="1"/>
  <c r="CK203" i="44"/>
  <c r="DJ203" i="44" s="1"/>
  <c r="BY203" i="44"/>
  <c r="DF203" i="44" s="1"/>
  <c r="BY202" i="44"/>
  <c r="DF202" i="44" s="1"/>
  <c r="BV190" i="44"/>
  <c r="DE190" i="44" s="1"/>
  <c r="CO175" i="44"/>
  <c r="CD174" i="44"/>
  <c r="BS153" i="44"/>
  <c r="DD153" i="44" s="1"/>
  <c r="CP142" i="44"/>
  <c r="CD142" i="44"/>
  <c r="CH141" i="44"/>
  <c r="DI141" i="44" s="1"/>
  <c r="CB135" i="44"/>
  <c r="DG135" i="44" s="1"/>
  <c r="CN133" i="44"/>
  <c r="DK133" i="44" s="1"/>
  <c r="CN131" i="44"/>
  <c r="DK131" i="44" s="1"/>
  <c r="BY127" i="44"/>
  <c r="DF127" i="44" s="1"/>
  <c r="BV122" i="44"/>
  <c r="DE122" i="44" s="1"/>
  <c r="CK120" i="44"/>
  <c r="DJ120" i="44" s="1"/>
  <c r="CH116" i="44"/>
  <c r="DI116" i="44" s="1"/>
  <c r="CB91" i="44"/>
  <c r="DG91" i="44" s="1"/>
  <c r="CK82" i="44"/>
  <c r="DJ82" i="44" s="1"/>
  <c r="BS78" i="44"/>
  <c r="DD78" i="44" s="1"/>
  <c r="CB53" i="44"/>
  <c r="DG53" i="44" s="1"/>
  <c r="CK262" i="44"/>
  <c r="DJ262" i="44" s="1"/>
  <c r="BY258" i="44"/>
  <c r="DF258" i="44" s="1"/>
  <c r="CD254" i="44"/>
  <c r="CP252" i="44"/>
  <c r="CP250" i="44"/>
  <c r="CP248" i="44"/>
  <c r="CK245" i="44"/>
  <c r="DJ245" i="44" s="1"/>
  <c r="BV245" i="44"/>
  <c r="DE245" i="44" s="1"/>
  <c r="CO199" i="44"/>
  <c r="CK197" i="44"/>
  <c r="DJ197" i="44" s="1"/>
  <c r="BV196" i="44"/>
  <c r="DE196" i="44" s="1"/>
  <c r="CD173" i="44"/>
  <c r="CK131" i="44"/>
  <c r="DJ131" i="44" s="1"/>
  <c r="CD102" i="44"/>
  <c r="CK87" i="44"/>
  <c r="DJ87" i="44" s="1"/>
  <c r="CK85" i="44"/>
  <c r="DJ85" i="44" s="1"/>
  <c r="CP51" i="44"/>
  <c r="CD155" i="44"/>
  <c r="CP149" i="44"/>
  <c r="CH147" i="44"/>
  <c r="DI147" i="44" s="1"/>
  <c r="CH144" i="44"/>
  <c r="DI144" i="44" s="1"/>
  <c r="BS144" i="44"/>
  <c r="DD144" i="44" s="1"/>
  <c r="CD139" i="44"/>
  <c r="CP128" i="44"/>
  <c r="CD126" i="44"/>
  <c r="CK122" i="44"/>
  <c r="DJ122" i="44" s="1"/>
  <c r="CN119" i="44"/>
  <c r="DK119" i="44" s="1"/>
  <c r="BY119" i="44"/>
  <c r="DF119" i="44" s="1"/>
  <c r="CK117" i="44"/>
  <c r="DJ117" i="44" s="1"/>
  <c r="BV115" i="44"/>
  <c r="DE115" i="44" s="1"/>
  <c r="CP113" i="44"/>
  <c r="BS112" i="44"/>
  <c r="DD112" i="44" s="1"/>
  <c r="CH111" i="44"/>
  <c r="DI111" i="44" s="1"/>
  <c r="BY104" i="44"/>
  <c r="DF104" i="44" s="1"/>
  <c r="CK101" i="44"/>
  <c r="DJ101" i="44" s="1"/>
  <c r="BS100" i="44"/>
  <c r="DD100" i="44" s="1"/>
  <c r="CB96" i="44"/>
  <c r="DG96" i="44" s="1"/>
  <c r="CN92" i="44"/>
  <c r="DK92" i="44" s="1"/>
  <c r="CN91" i="44"/>
  <c r="DK91" i="44" s="1"/>
  <c r="CN90" i="44"/>
  <c r="DK90" i="44" s="1"/>
  <c r="CD87" i="44"/>
  <c r="CN83" i="44"/>
  <c r="DK83" i="44" s="1"/>
  <c r="CN80" i="44"/>
  <c r="DK80" i="44" s="1"/>
  <c r="BY80" i="44"/>
  <c r="DF80" i="44" s="1"/>
  <c r="CK79" i="44"/>
  <c r="DJ79" i="44" s="1"/>
  <c r="BS74" i="44"/>
  <c r="DD74" i="44" s="1"/>
  <c r="BS73" i="44"/>
  <c r="DD73" i="44" s="1"/>
  <c r="CB71" i="44"/>
  <c r="DG71" i="44" s="1"/>
  <c r="CN70" i="44"/>
  <c r="DK70" i="44" s="1"/>
  <c r="CB69" i="44"/>
  <c r="DG69" i="44" s="1"/>
  <c r="CB68" i="44"/>
  <c r="DG68" i="44" s="1"/>
  <c r="CB64" i="44"/>
  <c r="DG64" i="44" s="1"/>
  <c r="CN62" i="44"/>
  <c r="DK62" i="44" s="1"/>
  <c r="CK58" i="44"/>
  <c r="DJ58" i="44" s="1"/>
  <c r="BS53" i="44"/>
  <c r="DD53" i="44" s="1"/>
  <c r="CB52" i="44"/>
  <c r="DG52" i="44" s="1"/>
  <c r="BS46" i="44"/>
  <c r="DD46" i="44" s="1"/>
  <c r="CH41" i="44"/>
  <c r="DI41" i="44" s="1"/>
  <c r="BS41" i="44"/>
  <c r="DD41" i="44" s="1"/>
  <c r="BY188" i="44"/>
  <c r="DF188" i="44" s="1"/>
  <c r="CD187" i="44"/>
  <c r="CN182" i="44"/>
  <c r="DK182" i="44" s="1"/>
  <c r="BY182" i="44"/>
  <c r="DF182" i="44" s="1"/>
  <c r="CN181" i="44"/>
  <c r="DK181" i="44" s="1"/>
  <c r="BS179" i="44"/>
  <c r="DD179" i="44" s="1"/>
  <c r="BV173" i="44"/>
  <c r="DE173" i="44" s="1"/>
  <c r="CH171" i="44"/>
  <c r="DI171" i="44" s="1"/>
  <c r="CN160" i="44"/>
  <c r="DK160" i="44" s="1"/>
  <c r="CK159" i="44"/>
  <c r="DJ159" i="44" s="1"/>
  <c r="CB150" i="44"/>
  <c r="DG150" i="44" s="1"/>
  <c r="CB149" i="44"/>
  <c r="DG149" i="44" s="1"/>
  <c r="CN143" i="44"/>
  <c r="DK143" i="44" s="1"/>
  <c r="BY143" i="44"/>
  <c r="DF143" i="44" s="1"/>
  <c r="CN136" i="44"/>
  <c r="DK136" i="44" s="1"/>
  <c r="BY134" i="44"/>
  <c r="DF134" i="44" s="1"/>
  <c r="CB129" i="44"/>
  <c r="DG129" i="44" s="1"/>
  <c r="CB128" i="44"/>
  <c r="DG128" i="44" s="1"/>
  <c r="CH127" i="44"/>
  <c r="DI127" i="44" s="1"/>
  <c r="CH122" i="44"/>
  <c r="DI122" i="44" s="1"/>
  <c r="CP120" i="44"/>
  <c r="BS116" i="44"/>
  <c r="DD116" i="44" s="1"/>
  <c r="CN110" i="44"/>
  <c r="DK110" i="44" s="1"/>
  <c r="CK108" i="44"/>
  <c r="DJ108" i="44" s="1"/>
  <c r="BV106" i="44"/>
  <c r="DE106" i="44" s="1"/>
  <c r="CP104" i="44"/>
  <c r="BS102" i="44"/>
  <c r="DD102" i="44" s="1"/>
  <c r="CB99" i="44"/>
  <c r="DG99" i="44" s="1"/>
  <c r="CN97" i="44"/>
  <c r="DK97" i="44" s="1"/>
  <c r="CN96" i="44"/>
  <c r="DK96" i="44" s="1"/>
  <c r="BY96" i="44"/>
  <c r="DF96" i="44" s="1"/>
  <c r="CK95" i="44"/>
  <c r="DJ95" i="44" s="1"/>
  <c r="CO92" i="44"/>
  <c r="BV92" i="44"/>
  <c r="DE92" i="44" s="1"/>
  <c r="BV90" i="44"/>
  <c r="DE90" i="44" s="1"/>
  <c r="CK88" i="44"/>
  <c r="DJ88" i="44" s="1"/>
  <c r="BV88" i="44"/>
  <c r="DE88" i="44" s="1"/>
  <c r="BV87" i="44"/>
  <c r="DE87" i="44" s="1"/>
  <c r="CK86" i="44"/>
  <c r="DJ86" i="44" s="1"/>
  <c r="BV84" i="44"/>
  <c r="DE84" i="44" s="1"/>
  <c r="BV81" i="44"/>
  <c r="DE81" i="44" s="1"/>
  <c r="CH79" i="44"/>
  <c r="DI79" i="44" s="1"/>
  <c r="CB78" i="44"/>
  <c r="DG78" i="44" s="1"/>
  <c r="CB76" i="44"/>
  <c r="DG76" i="44" s="1"/>
  <c r="CB75" i="44"/>
  <c r="DG75" i="44" s="1"/>
  <c r="CN73" i="44"/>
  <c r="DK73" i="44" s="1"/>
  <c r="CN72" i="44"/>
  <c r="DK72" i="44" s="1"/>
  <c r="CK61" i="44"/>
  <c r="DJ61" i="44" s="1"/>
  <c r="BS60" i="44"/>
  <c r="DD60" i="44" s="1"/>
  <c r="CB58" i="44"/>
  <c r="DG58" i="44" s="1"/>
  <c r="CN52" i="44"/>
  <c r="DK52" i="44" s="1"/>
  <c r="CN50" i="44"/>
  <c r="DK50" i="44" s="1"/>
  <c r="CK47" i="44"/>
  <c r="DJ47" i="44" s="1"/>
  <c r="CP44" i="44"/>
  <c r="BY44" i="44"/>
  <c r="DF44" i="44" s="1"/>
  <c r="CK43" i="44"/>
  <c r="DJ43" i="44" s="1"/>
  <c r="BY174" i="44"/>
  <c r="DF174" i="44" s="1"/>
  <c r="BS173" i="44"/>
  <c r="DD173" i="44" s="1"/>
  <c r="CB170" i="44"/>
  <c r="DG170" i="44" s="1"/>
  <c r="BS168" i="44"/>
  <c r="DD168" i="44" s="1"/>
  <c r="BV163" i="44"/>
  <c r="DE163" i="44" s="1"/>
  <c r="BV161" i="44"/>
  <c r="DE161" i="44" s="1"/>
  <c r="CK154" i="44"/>
  <c r="DJ154" i="44" s="1"/>
  <c r="CN151" i="44"/>
  <c r="DK151" i="44" s="1"/>
  <c r="BY148" i="44"/>
  <c r="DF148" i="44" s="1"/>
  <c r="CD144" i="44"/>
  <c r="CD143" i="44"/>
  <c r="BV142" i="44"/>
  <c r="DE142" i="44" s="1"/>
  <c r="BV141" i="44"/>
  <c r="DE141" i="44" s="1"/>
  <c r="BV137" i="44"/>
  <c r="DE137" i="44" s="1"/>
  <c r="CK134" i="44"/>
  <c r="DJ134" i="44" s="1"/>
  <c r="CP133" i="44"/>
  <c r="BY130" i="44"/>
  <c r="DF130" i="44" s="1"/>
  <c r="BY129" i="44"/>
  <c r="DF129" i="44" s="1"/>
  <c r="CN125" i="44"/>
  <c r="DK125" i="44" s="1"/>
  <c r="CN117" i="44"/>
  <c r="DK117" i="44" s="1"/>
  <c r="CN115" i="44"/>
  <c r="DK115" i="44" s="1"/>
  <c r="CN114" i="44"/>
  <c r="DK114" i="44" s="1"/>
  <c r="BY113" i="44"/>
  <c r="DF113" i="44" s="1"/>
  <c r="BV110" i="44"/>
  <c r="DE110" i="44" s="1"/>
  <c r="CB103" i="44"/>
  <c r="DG103" i="44" s="1"/>
  <c r="BY100" i="44"/>
  <c r="DF100" i="44" s="1"/>
  <c r="BV96" i="44"/>
  <c r="DE96" i="44" s="1"/>
  <c r="BS92" i="44"/>
  <c r="DD92" i="44" s="1"/>
  <c r="CB89" i="44"/>
  <c r="DG89" i="44" s="1"/>
  <c r="CB87" i="44"/>
  <c r="DG87" i="44" s="1"/>
  <c r="BS86" i="44"/>
  <c r="DD86" i="44" s="1"/>
  <c r="CH81" i="44"/>
  <c r="DI81" i="44" s="1"/>
  <c r="BS81" i="44"/>
  <c r="DD81" i="44" s="1"/>
  <c r="CN78" i="44"/>
  <c r="DK78" i="44" s="1"/>
  <c r="BY74" i="44"/>
  <c r="DF74" i="44" s="1"/>
  <c r="CH70" i="44"/>
  <c r="DI70" i="44" s="1"/>
  <c r="BS67" i="44"/>
  <c r="DD67" i="44" s="1"/>
  <c r="BS64" i="44"/>
  <c r="DD64" i="44" s="1"/>
  <c r="BS63" i="44"/>
  <c r="DD63" i="44" s="1"/>
  <c r="CN58" i="44"/>
  <c r="DK58" i="44" s="1"/>
  <c r="CN57" i="44"/>
  <c r="DK57" i="44" s="1"/>
  <c r="BY54" i="44"/>
  <c r="DF54" i="44" s="1"/>
  <c r="CK52" i="44"/>
  <c r="DJ52" i="44" s="1"/>
  <c r="CK49" i="44"/>
  <c r="DJ49" i="44" s="1"/>
  <c r="CP40" i="44"/>
  <c r="BY40" i="44"/>
  <c r="DF40" i="44" s="1"/>
  <c r="CO402" i="44"/>
  <c r="CC401" i="44"/>
  <c r="CN398" i="44"/>
  <c r="DK398" i="44" s="1"/>
  <c r="CN394" i="44"/>
  <c r="DK394" i="44" s="1"/>
  <c r="CC391" i="44"/>
  <c r="CH390" i="44"/>
  <c r="DI390" i="44" s="1"/>
  <c r="CO390" i="44"/>
  <c r="CD390" i="44"/>
  <c r="CD387" i="44"/>
  <c r="CC381" i="44"/>
  <c r="CK375" i="44"/>
  <c r="DJ375" i="44" s="1"/>
  <c r="CN367" i="44"/>
  <c r="DK367" i="44" s="1"/>
  <c r="CO367" i="44"/>
  <c r="CB364" i="44"/>
  <c r="DG364" i="44" s="1"/>
  <c r="CC364" i="44"/>
  <c r="CN351" i="44"/>
  <c r="DK351" i="44" s="1"/>
  <c r="CO351" i="44"/>
  <c r="CP347" i="44"/>
  <c r="CK347" i="44"/>
  <c r="DJ347" i="44" s="1"/>
  <c r="BS344" i="44"/>
  <c r="DD344" i="44" s="1"/>
  <c r="CC344" i="44"/>
  <c r="CP329" i="44"/>
  <c r="CQ329" i="44" s="1"/>
  <c r="DH329" i="44" s="1"/>
  <c r="CP311" i="44"/>
  <c r="CH311" i="44"/>
  <c r="DI311" i="44" s="1"/>
  <c r="CD309" i="44"/>
  <c r="CH290" i="44"/>
  <c r="DI290" i="44" s="1"/>
  <c r="CO290" i="44"/>
  <c r="CQ290" i="44" s="1"/>
  <c r="DH290" i="44" s="1"/>
  <c r="CD287" i="44"/>
  <c r="CK278" i="44"/>
  <c r="DJ278" i="44" s="1"/>
  <c r="CO278" i="44"/>
  <c r="CK276" i="44"/>
  <c r="DJ276" i="44" s="1"/>
  <c r="CO276" i="44"/>
  <c r="CK243" i="44"/>
  <c r="DJ243" i="44" s="1"/>
  <c r="CP243" i="44"/>
  <c r="CB224" i="44"/>
  <c r="DG224" i="44" s="1"/>
  <c r="CC224" i="44"/>
  <c r="CB223" i="44"/>
  <c r="DG223" i="44" s="1"/>
  <c r="CC223" i="44"/>
  <c r="CD217" i="44"/>
  <c r="CH215" i="44"/>
  <c r="DI215" i="44" s="1"/>
  <c r="CO215" i="44"/>
  <c r="CC212" i="44"/>
  <c r="CK209" i="44"/>
  <c r="DJ209" i="44" s="1"/>
  <c r="CO209" i="44"/>
  <c r="CD194" i="44"/>
  <c r="CH191" i="44"/>
  <c r="DI191" i="44" s="1"/>
  <c r="CO191" i="44"/>
  <c r="CP400" i="44"/>
  <c r="CH381" i="44"/>
  <c r="DI381" i="44" s="1"/>
  <c r="CP381" i="44"/>
  <c r="CN343" i="44"/>
  <c r="DK343" i="44" s="1"/>
  <c r="CO343" i="44"/>
  <c r="BS336" i="44"/>
  <c r="DD336" i="44" s="1"/>
  <c r="CC336" i="44"/>
  <c r="CP308" i="44"/>
  <c r="CH308" i="44"/>
  <c r="DI308" i="44" s="1"/>
  <c r="CH267" i="44"/>
  <c r="DI267" i="44" s="1"/>
  <c r="CO267" i="44"/>
  <c r="CP402" i="44"/>
  <c r="CB402" i="44"/>
  <c r="DG402" i="44" s="1"/>
  <c r="CH400" i="44"/>
  <c r="DI400" i="44" s="1"/>
  <c r="CB399" i="44"/>
  <c r="DG399" i="44" s="1"/>
  <c r="CP398" i="44"/>
  <c r="CP392" i="44"/>
  <c r="CO4" i="44"/>
  <c r="CP403" i="44"/>
  <c r="CQ403" i="44" s="1"/>
  <c r="DH403" i="44" s="1"/>
  <c r="CK402" i="44"/>
  <c r="DJ402" i="44" s="1"/>
  <c r="BY402" i="44"/>
  <c r="DF402" i="44" s="1"/>
  <c r="CN401" i="44"/>
  <c r="DK401" i="44" s="1"/>
  <c r="CP401" i="44"/>
  <c r="CO400" i="44"/>
  <c r="BV400" i="44"/>
  <c r="DE400" i="44" s="1"/>
  <c r="CD400" i="44"/>
  <c r="CK398" i="44"/>
  <c r="DJ398" i="44" s="1"/>
  <c r="CH398" i="44"/>
  <c r="DI398" i="44" s="1"/>
  <c r="BV398" i="44"/>
  <c r="DE398" i="44" s="1"/>
  <c r="CO397" i="44"/>
  <c r="BY397" i="44"/>
  <c r="DF397" i="44" s="1"/>
  <c r="CP391" i="44"/>
  <c r="BV390" i="44"/>
  <c r="DE390" i="44" s="1"/>
  <c r="BS390" i="44"/>
  <c r="DD390" i="44" s="1"/>
  <c r="BY387" i="44"/>
  <c r="DF387" i="44" s="1"/>
  <c r="CP386" i="44"/>
  <c r="CC383" i="44"/>
  <c r="CB380" i="44"/>
  <c r="DG380" i="44" s="1"/>
  <c r="CC380" i="44"/>
  <c r="BV380" i="44"/>
  <c r="DE380" i="44" s="1"/>
  <c r="CO369" i="44"/>
  <c r="BS368" i="44"/>
  <c r="DD368" i="44" s="1"/>
  <c r="CC368" i="44"/>
  <c r="CO353" i="44"/>
  <c r="BS352" i="44"/>
  <c r="DD352" i="44" s="1"/>
  <c r="CC352" i="44"/>
  <c r="CP337" i="44"/>
  <c r="CQ337" i="44" s="1"/>
  <c r="DH337" i="44" s="1"/>
  <c r="CN327" i="44"/>
  <c r="DK327" i="44" s="1"/>
  <c r="CO327" i="44"/>
  <c r="CH310" i="44"/>
  <c r="DI310" i="44" s="1"/>
  <c r="CO310" i="44"/>
  <c r="CC310" i="44"/>
  <c r="BV297" i="44"/>
  <c r="DE297" i="44" s="1"/>
  <c r="CC297" i="44"/>
  <c r="CC292" i="44"/>
  <c r="BS292" i="44"/>
  <c r="DD292" i="44" s="1"/>
  <c r="CB253" i="44"/>
  <c r="DG253" i="44" s="1"/>
  <c r="CC253" i="44"/>
  <c r="CN251" i="44"/>
  <c r="DK251" i="44" s="1"/>
  <c r="CO251" i="44"/>
  <c r="CP249" i="44"/>
  <c r="BS389" i="44"/>
  <c r="DD389" i="44" s="1"/>
  <c r="CC389" i="44"/>
  <c r="CN380" i="44"/>
  <c r="DK380" i="44" s="1"/>
  <c r="CO380" i="44"/>
  <c r="CP339" i="44"/>
  <c r="CK339" i="44"/>
  <c r="DJ339" i="44" s="1"/>
  <c r="CD321" i="44"/>
  <c r="BY321" i="44"/>
  <c r="DF321" i="44" s="1"/>
  <c r="CB7" i="44"/>
  <c r="DG7" i="44" s="1"/>
  <c r="CC6" i="44"/>
  <c r="CK5" i="44"/>
  <c r="DJ5" i="44" s="1"/>
  <c r="CC403" i="44"/>
  <c r="CH402" i="44"/>
  <c r="DI402" i="44" s="1"/>
  <c r="CC398" i="44"/>
  <c r="CE398" i="44" s="1"/>
  <c r="DC398" i="44" s="1"/>
  <c r="BY398" i="44"/>
  <c r="DF398" i="44" s="1"/>
  <c r="CD396" i="44"/>
  <c r="CE396" i="44" s="1"/>
  <c r="DC396" i="44" s="1"/>
  <c r="CD394" i="44"/>
  <c r="BS392" i="44"/>
  <c r="DD392" i="44" s="1"/>
  <c r="CC392" i="44"/>
  <c r="CP388" i="44"/>
  <c r="CK382" i="44"/>
  <c r="DJ382" i="44" s="1"/>
  <c r="CO382" i="44"/>
  <c r="CO371" i="44"/>
  <c r="CN364" i="44"/>
  <c r="DK364" i="44" s="1"/>
  <c r="CO364" i="44"/>
  <c r="CQ364" i="44" s="1"/>
  <c r="DH364" i="44" s="1"/>
  <c r="CP359" i="44"/>
  <c r="CQ359" i="44" s="1"/>
  <c r="DH359" i="44" s="1"/>
  <c r="CK359" i="44"/>
  <c r="DJ359" i="44" s="1"/>
  <c r="CO355" i="44"/>
  <c r="CP345" i="44"/>
  <c r="CN335" i="44"/>
  <c r="DK335" i="44" s="1"/>
  <c r="CO335" i="44"/>
  <c r="CP331" i="44"/>
  <c r="CK331" i="44"/>
  <c r="DJ331" i="44" s="1"/>
  <c r="BS328" i="44"/>
  <c r="DD328" i="44" s="1"/>
  <c r="CC328" i="44"/>
  <c r="CP320" i="44"/>
  <c r="CO317" i="44"/>
  <c r="CP314" i="44"/>
  <c r="CO313" i="44"/>
  <c r="CC308" i="44"/>
  <c r="CD303" i="44"/>
  <c r="CD300" i="44"/>
  <c r="BY300" i="44"/>
  <c r="DF300" i="44" s="1"/>
  <c r="CD263" i="44"/>
  <c r="CK257" i="44"/>
  <c r="DJ257" i="44" s="1"/>
  <c r="CP257" i="44"/>
  <c r="CD397" i="44"/>
  <c r="BS396" i="44"/>
  <c r="DD396" i="44" s="1"/>
  <c r="CP395" i="44"/>
  <c r="CO394" i="44"/>
  <c r="CN392" i="44"/>
  <c r="DK392" i="44" s="1"/>
  <c r="BV392" i="44"/>
  <c r="DE392" i="44" s="1"/>
  <c r="CB391" i="44"/>
  <c r="DG391" i="44" s="1"/>
  <c r="CN390" i="44"/>
  <c r="DK390" i="44" s="1"/>
  <c r="CP390" i="44"/>
  <c r="CK388" i="44"/>
  <c r="DJ388" i="44" s="1"/>
  <c r="CB388" i="44"/>
  <c r="DG388" i="44" s="1"/>
  <c r="BS388" i="44"/>
  <c r="DD388" i="44" s="1"/>
  <c r="CC387" i="44"/>
  <c r="CK386" i="44"/>
  <c r="DJ386" i="44" s="1"/>
  <c r="BS386" i="44"/>
  <c r="DD386" i="44" s="1"/>
  <c r="CP385" i="44"/>
  <c r="BV385" i="44"/>
  <c r="DE385" i="44" s="1"/>
  <c r="CD383" i="44"/>
  <c r="BY382" i="44"/>
  <c r="DF382" i="44" s="1"/>
  <c r="CD381" i="44"/>
  <c r="BS380" i="44"/>
  <c r="DD380" i="44" s="1"/>
  <c r="CN379" i="44"/>
  <c r="DK379" i="44" s="1"/>
  <c r="CH379" i="44"/>
  <c r="DI379" i="44" s="1"/>
  <c r="CB378" i="44"/>
  <c r="DG378" i="44" s="1"/>
  <c r="CK377" i="44"/>
  <c r="DJ377" i="44" s="1"/>
  <c r="BS377" i="44"/>
  <c r="DD377" i="44" s="1"/>
  <c r="CN376" i="44"/>
  <c r="DK376" i="44" s="1"/>
  <c r="CP376" i="44"/>
  <c r="CB376" i="44"/>
  <c r="DG376" i="44" s="1"/>
  <c r="CN374" i="44"/>
  <c r="DK374" i="44" s="1"/>
  <c r="CP374" i="44"/>
  <c r="CD374" i="44"/>
  <c r="CB373" i="44"/>
  <c r="DG373" i="44" s="1"/>
  <c r="BY372" i="44"/>
  <c r="DF372" i="44" s="1"/>
  <c r="CP371" i="44"/>
  <c r="BS371" i="44"/>
  <c r="DD371" i="44" s="1"/>
  <c r="CH369" i="44"/>
  <c r="DI369" i="44" s="1"/>
  <c r="CB367" i="44"/>
  <c r="DG367" i="44" s="1"/>
  <c r="BS366" i="44"/>
  <c r="DD366" i="44" s="1"/>
  <c r="CN365" i="44"/>
  <c r="DK365" i="44" s="1"/>
  <c r="BS364" i="44"/>
  <c r="DD364" i="44" s="1"/>
  <c r="CN363" i="44"/>
  <c r="DK363" i="44" s="1"/>
  <c r="CH363" i="44"/>
  <c r="DI363" i="44" s="1"/>
  <c r="CB362" i="44"/>
  <c r="DG362" i="44" s="1"/>
  <c r="CK361" i="44"/>
  <c r="DJ361" i="44" s="1"/>
  <c r="BS361" i="44"/>
  <c r="DD361" i="44" s="1"/>
  <c r="CN360" i="44"/>
  <c r="DK360" i="44" s="1"/>
  <c r="CP360" i="44"/>
  <c r="CB360" i="44"/>
  <c r="DG360" i="44" s="1"/>
  <c r="CN358" i="44"/>
  <c r="DK358" i="44" s="1"/>
  <c r="CP358" i="44"/>
  <c r="CD358" i="44"/>
  <c r="CB357" i="44"/>
  <c r="DG357" i="44" s="1"/>
  <c r="BY356" i="44"/>
  <c r="DF356" i="44" s="1"/>
  <c r="CP355" i="44"/>
  <c r="BS355" i="44"/>
  <c r="DD355" i="44" s="1"/>
  <c r="CH353" i="44"/>
  <c r="DI353" i="44" s="1"/>
  <c r="CB351" i="44"/>
  <c r="DG351" i="44" s="1"/>
  <c r="BS350" i="44"/>
  <c r="DD350" i="44" s="1"/>
  <c r="CN349" i="44"/>
  <c r="DK349" i="44" s="1"/>
  <c r="CN348" i="44"/>
  <c r="DK348" i="44" s="1"/>
  <c r="CP348" i="44"/>
  <c r="CB348" i="44"/>
  <c r="DG348" i="44" s="1"/>
  <c r="CN346" i="44"/>
  <c r="DK346" i="44" s="1"/>
  <c r="CP346" i="44"/>
  <c r="CD346" i="44"/>
  <c r="CB345" i="44"/>
  <c r="DG345" i="44" s="1"/>
  <c r="CB343" i="44"/>
  <c r="DG343" i="44" s="1"/>
  <c r="BS342" i="44"/>
  <c r="DD342" i="44" s="1"/>
  <c r="CN341" i="44"/>
  <c r="DK341" i="44" s="1"/>
  <c r="CN340" i="44"/>
  <c r="DK340" i="44" s="1"/>
  <c r="CP340" i="44"/>
  <c r="CB340" i="44"/>
  <c r="DG340" i="44" s="1"/>
  <c r="CN338" i="44"/>
  <c r="DK338" i="44" s="1"/>
  <c r="CP338" i="44"/>
  <c r="CD338" i="44"/>
  <c r="CB337" i="44"/>
  <c r="DG337" i="44" s="1"/>
  <c r="CB335" i="44"/>
  <c r="DG335" i="44" s="1"/>
  <c r="BS334" i="44"/>
  <c r="DD334" i="44" s="1"/>
  <c r="CN333" i="44"/>
  <c r="DK333" i="44" s="1"/>
  <c r="CN332" i="44"/>
  <c r="DK332" i="44" s="1"/>
  <c r="CP332" i="44"/>
  <c r="CB332" i="44"/>
  <c r="DG332" i="44" s="1"/>
  <c r="CN330" i="44"/>
  <c r="DK330" i="44" s="1"/>
  <c r="CP330" i="44"/>
  <c r="CD330" i="44"/>
  <c r="CB329" i="44"/>
  <c r="DG329" i="44" s="1"/>
  <c r="CB327" i="44"/>
  <c r="DG327" i="44" s="1"/>
  <c r="BS326" i="44"/>
  <c r="DD326" i="44" s="1"/>
  <c r="CN325" i="44"/>
  <c r="DK325" i="44" s="1"/>
  <c r="CN324" i="44"/>
  <c r="DK324" i="44" s="1"/>
  <c r="CP324" i="44"/>
  <c r="CB324" i="44"/>
  <c r="DG324" i="44" s="1"/>
  <c r="BY323" i="44"/>
  <c r="DF323" i="44" s="1"/>
  <c r="CN322" i="44"/>
  <c r="DK322" i="44" s="1"/>
  <c r="CO322" i="44"/>
  <c r="CB319" i="44"/>
  <c r="DG319" i="44" s="1"/>
  <c r="BS318" i="44"/>
  <c r="DD318" i="44" s="1"/>
  <c r="CD317" i="44"/>
  <c r="CK316" i="44"/>
  <c r="DJ316" i="44" s="1"/>
  <c r="BS316" i="44"/>
  <c r="DD316" i="44" s="1"/>
  <c r="BY312" i="44"/>
  <c r="DF312" i="44" s="1"/>
  <c r="BV308" i="44"/>
  <c r="DE308" i="44" s="1"/>
  <c r="CK307" i="44"/>
  <c r="DJ307" i="44" s="1"/>
  <c r="CH293" i="44"/>
  <c r="DI293" i="44" s="1"/>
  <c r="CP293" i="44"/>
  <c r="CP288" i="44"/>
  <c r="CO275" i="44"/>
  <c r="CK275" i="44"/>
  <c r="DJ275" i="44" s="1"/>
  <c r="CO266" i="44"/>
  <c r="CD265" i="44"/>
  <c r="CD262" i="44"/>
  <c r="CH257" i="44"/>
  <c r="DI257" i="44" s="1"/>
  <c r="CO257" i="44"/>
  <c r="CB252" i="44"/>
  <c r="DG252" i="44" s="1"/>
  <c r="CC252" i="44"/>
  <c r="CN163" i="44"/>
  <c r="DK163" i="44" s="1"/>
  <c r="CO163" i="44"/>
  <c r="CP155" i="44"/>
  <c r="CH155" i="44"/>
  <c r="DI155" i="44" s="1"/>
  <c r="CP154" i="44"/>
  <c r="CB397" i="44"/>
  <c r="DG397" i="44" s="1"/>
  <c r="BV396" i="44"/>
  <c r="DE396" i="44" s="1"/>
  <c r="CD395" i="44"/>
  <c r="CK394" i="44"/>
  <c r="DJ394" i="44" s="1"/>
  <c r="CB394" i="44"/>
  <c r="DG394" i="44" s="1"/>
  <c r="CC394" i="44"/>
  <c r="CO392" i="44"/>
  <c r="CD392" i="44"/>
  <c r="CN391" i="44"/>
  <c r="DK391" i="44" s="1"/>
  <c r="CH388" i="44"/>
  <c r="DI388" i="44" s="1"/>
  <c r="CN386" i="44"/>
  <c r="DK386" i="44" s="1"/>
  <c r="BY385" i="44"/>
  <c r="DF385" i="44" s="1"/>
  <c r="CC385" i="44"/>
  <c r="CE385" i="44" s="1"/>
  <c r="DC385" i="44" s="1"/>
  <c r="CN382" i="44"/>
  <c r="DK382" i="44" s="1"/>
  <c r="BV382" i="44"/>
  <c r="DE382" i="44" s="1"/>
  <c r="BY380" i="44"/>
  <c r="DF380" i="44" s="1"/>
  <c r="CP379" i="44"/>
  <c r="BS379" i="44"/>
  <c r="DD379" i="44" s="1"/>
  <c r="CO378" i="44"/>
  <c r="CP377" i="44"/>
  <c r="CQ377" i="44" s="1"/>
  <c r="DH377" i="44" s="1"/>
  <c r="CC376" i="44"/>
  <c r="CB375" i="44"/>
  <c r="DG375" i="44" s="1"/>
  <c r="BS374" i="44"/>
  <c r="DD374" i="44" s="1"/>
  <c r="CN373" i="44"/>
  <c r="DK373" i="44" s="1"/>
  <c r="BS372" i="44"/>
  <c r="DD372" i="44" s="1"/>
  <c r="CN371" i="44"/>
  <c r="DK371" i="44" s="1"/>
  <c r="CH371" i="44"/>
  <c r="DI371" i="44" s="1"/>
  <c r="CB370" i="44"/>
  <c r="DG370" i="44" s="1"/>
  <c r="CK369" i="44"/>
  <c r="DJ369" i="44" s="1"/>
  <c r="BS369" i="44"/>
  <c r="DD369" i="44" s="1"/>
  <c r="CN368" i="44"/>
  <c r="DK368" i="44" s="1"/>
  <c r="CP368" i="44"/>
  <c r="CB368" i="44"/>
  <c r="DG368" i="44" s="1"/>
  <c r="CN366" i="44"/>
  <c r="DK366" i="44" s="1"/>
  <c r="CP366" i="44"/>
  <c r="CD366" i="44"/>
  <c r="CB365" i="44"/>
  <c r="DG365" i="44" s="1"/>
  <c r="BY364" i="44"/>
  <c r="DF364" i="44" s="1"/>
  <c r="CP363" i="44"/>
  <c r="BS363" i="44"/>
  <c r="DD363" i="44" s="1"/>
  <c r="CH361" i="44"/>
  <c r="DI361" i="44" s="1"/>
  <c r="CC360" i="44"/>
  <c r="CB359" i="44"/>
  <c r="DG359" i="44" s="1"/>
  <c r="BS358" i="44"/>
  <c r="DD358" i="44" s="1"/>
  <c r="CN357" i="44"/>
  <c r="DK357" i="44" s="1"/>
  <c r="BS356" i="44"/>
  <c r="DD356" i="44" s="1"/>
  <c r="CN355" i="44"/>
  <c r="DK355" i="44" s="1"/>
  <c r="CH355" i="44"/>
  <c r="DI355" i="44" s="1"/>
  <c r="CB354" i="44"/>
  <c r="DG354" i="44" s="1"/>
  <c r="CK353" i="44"/>
  <c r="DJ353" i="44" s="1"/>
  <c r="BS353" i="44"/>
  <c r="DD353" i="44" s="1"/>
  <c r="CN352" i="44"/>
  <c r="DK352" i="44" s="1"/>
  <c r="CP352" i="44"/>
  <c r="CQ352" i="44" s="1"/>
  <c r="DH352" i="44" s="1"/>
  <c r="CB352" i="44"/>
  <c r="DG352" i="44" s="1"/>
  <c r="CN350" i="44"/>
  <c r="DK350" i="44" s="1"/>
  <c r="CP350" i="44"/>
  <c r="CD350" i="44"/>
  <c r="CB349" i="44"/>
  <c r="DG349" i="44" s="1"/>
  <c r="CC348" i="44"/>
  <c r="CB347" i="44"/>
  <c r="DG347" i="44" s="1"/>
  <c r="BS346" i="44"/>
  <c r="DD346" i="44" s="1"/>
  <c r="CN345" i="44"/>
  <c r="DK345" i="44" s="1"/>
  <c r="CN344" i="44"/>
  <c r="DK344" i="44" s="1"/>
  <c r="CP344" i="44"/>
  <c r="CB344" i="44"/>
  <c r="DG344" i="44" s="1"/>
  <c r="CN342" i="44"/>
  <c r="DK342" i="44" s="1"/>
  <c r="CP342" i="44"/>
  <c r="CD342" i="44"/>
  <c r="CB341" i="44"/>
  <c r="DG341" i="44" s="1"/>
  <c r="CC340" i="44"/>
  <c r="CB339" i="44"/>
  <c r="DG339" i="44" s="1"/>
  <c r="BS338" i="44"/>
  <c r="DD338" i="44" s="1"/>
  <c r="CN337" i="44"/>
  <c r="DK337" i="44" s="1"/>
  <c r="CN336" i="44"/>
  <c r="DK336" i="44" s="1"/>
  <c r="CP336" i="44"/>
  <c r="CB336" i="44"/>
  <c r="DG336" i="44" s="1"/>
  <c r="CN334" i="44"/>
  <c r="DK334" i="44" s="1"/>
  <c r="CP334" i="44"/>
  <c r="CD334" i="44"/>
  <c r="CB333" i="44"/>
  <c r="DG333" i="44" s="1"/>
  <c r="CC332" i="44"/>
  <c r="CB331" i="44"/>
  <c r="DG331" i="44" s="1"/>
  <c r="BS330" i="44"/>
  <c r="DD330" i="44" s="1"/>
  <c r="CN329" i="44"/>
  <c r="DK329" i="44" s="1"/>
  <c r="CN328" i="44"/>
  <c r="DK328" i="44" s="1"/>
  <c r="CP328" i="44"/>
  <c r="CB328" i="44"/>
  <c r="DG328" i="44" s="1"/>
  <c r="CN326" i="44"/>
  <c r="DK326" i="44" s="1"/>
  <c r="CP326" i="44"/>
  <c r="CD326" i="44"/>
  <c r="CB325" i="44"/>
  <c r="DG325" i="44" s="1"/>
  <c r="CC324" i="44"/>
  <c r="CC322" i="44"/>
  <c r="BS321" i="44"/>
  <c r="DD321" i="44" s="1"/>
  <c r="CD320" i="44"/>
  <c r="BY319" i="44"/>
  <c r="DF319" i="44" s="1"/>
  <c r="CP318" i="44"/>
  <c r="CK317" i="44"/>
  <c r="DJ317" i="44" s="1"/>
  <c r="CN316" i="44"/>
  <c r="DK316" i="44" s="1"/>
  <c r="BY315" i="44"/>
  <c r="DF315" i="44" s="1"/>
  <c r="BS315" i="44"/>
  <c r="DD315" i="44" s="1"/>
  <c r="CN314" i="44"/>
  <c r="DK314" i="44" s="1"/>
  <c r="CK313" i="44"/>
  <c r="DJ313" i="44" s="1"/>
  <c r="CD313" i="44"/>
  <c r="CK310" i="44"/>
  <c r="DJ310" i="44" s="1"/>
  <c r="CB310" i="44"/>
  <c r="DG310" i="44" s="1"/>
  <c r="CD310" i="44"/>
  <c r="CC305" i="44"/>
  <c r="CK304" i="44"/>
  <c r="DJ304" i="44" s="1"/>
  <c r="CK303" i="44"/>
  <c r="DJ303" i="44" s="1"/>
  <c r="BY303" i="44"/>
  <c r="DF303" i="44" s="1"/>
  <c r="BS303" i="44"/>
  <c r="DD303" i="44" s="1"/>
  <c r="CO302" i="44"/>
  <c r="CO300" i="44"/>
  <c r="CH300" i="44"/>
  <c r="DI300" i="44" s="1"/>
  <c r="BY297" i="44"/>
  <c r="DF297" i="44" s="1"/>
  <c r="CD297" i="44"/>
  <c r="CD292" i="44"/>
  <c r="CO291" i="44"/>
  <c r="CO285" i="44"/>
  <c r="CO284" i="44"/>
  <c r="CQ284" i="44" s="1"/>
  <c r="DH284" i="44" s="1"/>
  <c r="CK280" i="44"/>
  <c r="DJ280" i="44" s="1"/>
  <c r="CO280" i="44"/>
  <c r="CD278" i="44"/>
  <c r="CD275" i="44"/>
  <c r="CO271" i="44"/>
  <c r="CQ271" i="44" s="1"/>
  <c r="DH271" i="44" s="1"/>
  <c r="CK270" i="44"/>
  <c r="DJ270" i="44" s="1"/>
  <c r="CO270" i="44"/>
  <c r="CD269" i="44"/>
  <c r="CK267" i="44"/>
  <c r="DJ267" i="44" s="1"/>
  <c r="CP267" i="44"/>
  <c r="CP263" i="44"/>
  <c r="CP259" i="44"/>
  <c r="CP255" i="44"/>
  <c r="CN252" i="44"/>
  <c r="DK252" i="44" s="1"/>
  <c r="CO252" i="44"/>
  <c r="CQ252" i="44" s="1"/>
  <c r="DH252" i="44" s="1"/>
  <c r="CH250" i="44"/>
  <c r="DI250" i="44" s="1"/>
  <c r="CO250" i="44"/>
  <c r="CC249" i="44"/>
  <c r="CP244" i="44"/>
  <c r="CC236" i="44"/>
  <c r="BS236" i="44"/>
  <c r="DD236" i="44" s="1"/>
  <c r="CP372" i="44"/>
  <c r="CQ372" i="44" s="1"/>
  <c r="DH372" i="44" s="1"/>
  <c r="CP370" i="44"/>
  <c r="CD370" i="44"/>
  <c r="CP367" i="44"/>
  <c r="CO366" i="44"/>
  <c r="CP356" i="44"/>
  <c r="CP354" i="44"/>
  <c r="CD354" i="44"/>
  <c r="CP351" i="44"/>
  <c r="CP349" i="44"/>
  <c r="CP343" i="44"/>
  <c r="CP335" i="44"/>
  <c r="CP327" i="44"/>
  <c r="CP325" i="44"/>
  <c r="CQ325" i="44" s="1"/>
  <c r="DH325" i="44" s="1"/>
  <c r="CP321" i="44"/>
  <c r="CO318" i="44"/>
  <c r="CO316" i="44"/>
  <c r="CP306" i="44"/>
  <c r="BY306" i="44"/>
  <c r="DF306" i="44" s="1"/>
  <c r="BS306" i="44"/>
  <c r="DD306" i="44" s="1"/>
  <c r="CH305" i="44"/>
  <c r="DI305" i="44" s="1"/>
  <c r="CP304" i="44"/>
  <c r="CD299" i="44"/>
  <c r="BV299" i="44"/>
  <c r="DE299" i="44" s="1"/>
  <c r="CH295" i="44"/>
  <c r="DI295" i="44" s="1"/>
  <c r="CO295" i="44"/>
  <c r="CO293" i="44"/>
  <c r="BS276" i="44"/>
  <c r="DD276" i="44" s="1"/>
  <c r="CC276" i="44"/>
  <c r="CP275" i="44"/>
  <c r="CK272" i="44"/>
  <c r="DJ272" i="44" s="1"/>
  <c r="CO272" i="44"/>
  <c r="CD270" i="44"/>
  <c r="CO263" i="44"/>
  <c r="CK263" i="44"/>
  <c r="DJ263" i="44" s="1"/>
  <c r="CH253" i="44"/>
  <c r="DI253" i="44" s="1"/>
  <c r="CO253" i="44"/>
  <c r="CD245" i="44"/>
  <c r="CD239" i="44"/>
  <c r="CK314" i="44"/>
  <c r="DJ314" i="44" s="1"/>
  <c r="CD314" i="44"/>
  <c r="CP313" i="44"/>
  <c r="CB312" i="44"/>
  <c r="DG312" i="44" s="1"/>
  <c r="CC312" i="44"/>
  <c r="CK311" i="44"/>
  <c r="DJ311" i="44" s="1"/>
  <c r="CP310" i="44"/>
  <c r="BV310" i="44"/>
  <c r="DE310" i="44" s="1"/>
  <c r="BY309" i="44"/>
  <c r="DF309" i="44" s="1"/>
  <c r="CC309" i="44"/>
  <c r="BY308" i="44"/>
  <c r="DF308" i="44" s="1"/>
  <c r="CH307" i="44"/>
  <c r="DI307" i="44" s="1"/>
  <c r="CB307" i="44"/>
  <c r="DG307" i="44" s="1"/>
  <c r="BV306" i="44"/>
  <c r="DE306" i="44" s="1"/>
  <c r="CD305" i="44"/>
  <c r="BS304" i="44"/>
  <c r="DD304" i="44" s="1"/>
  <c r="CH303" i="44"/>
  <c r="DI303" i="44" s="1"/>
  <c r="BV303" i="44"/>
  <c r="DE303" i="44" s="1"/>
  <c r="CD301" i="44"/>
  <c r="BS300" i="44"/>
  <c r="DD300" i="44" s="1"/>
  <c r="CN297" i="44"/>
  <c r="DK297" i="44" s="1"/>
  <c r="CH297" i="44"/>
  <c r="DI297" i="44" s="1"/>
  <c r="CP296" i="44"/>
  <c r="CB296" i="44"/>
  <c r="DG296" i="44" s="1"/>
  <c r="BS295" i="44"/>
  <c r="DD295" i="44" s="1"/>
  <c r="CC294" i="44"/>
  <c r="CK293" i="44"/>
  <c r="DJ293" i="44" s="1"/>
  <c r="CD293" i="44"/>
  <c r="CK291" i="44"/>
  <c r="DJ291" i="44" s="1"/>
  <c r="CD291" i="44"/>
  <c r="CC290" i="44"/>
  <c r="CH289" i="44"/>
  <c r="DI289" i="44" s="1"/>
  <c r="CN288" i="44"/>
  <c r="DK288" i="44" s="1"/>
  <c r="CH288" i="44"/>
  <c r="DI288" i="44" s="1"/>
  <c r="CD288" i="44"/>
  <c r="CP287" i="44"/>
  <c r="BS286" i="44"/>
  <c r="DD286" i="44" s="1"/>
  <c r="CK285" i="44"/>
  <c r="DJ285" i="44" s="1"/>
  <c r="CK284" i="44"/>
  <c r="DJ284" i="44" s="1"/>
  <c r="CB283" i="44"/>
  <c r="DG283" i="44" s="1"/>
  <c r="BV283" i="44"/>
  <c r="DE283" i="44" s="1"/>
  <c r="CK282" i="44"/>
  <c r="DJ282" i="44" s="1"/>
  <c r="CB282" i="44"/>
  <c r="DG282" i="44" s="1"/>
  <c r="CD282" i="44"/>
  <c r="CN281" i="44"/>
  <c r="DK281" i="44" s="1"/>
  <c r="CP280" i="44"/>
  <c r="CK279" i="44"/>
  <c r="DJ279" i="44" s="1"/>
  <c r="CP278" i="44"/>
  <c r="CB278" i="44"/>
  <c r="DG278" i="44" s="1"/>
  <c r="BS278" i="44"/>
  <c r="DD278" i="44" s="1"/>
  <c r="CN277" i="44"/>
  <c r="DK277" i="44" s="1"/>
  <c r="CP277" i="44"/>
  <c r="CP276" i="44"/>
  <c r="CB276" i="44"/>
  <c r="DG276" i="44" s="1"/>
  <c r="BV276" i="44"/>
  <c r="DE276" i="44" s="1"/>
  <c r="CN275" i="44"/>
  <c r="DK275" i="44" s="1"/>
  <c r="CB274" i="44"/>
  <c r="DG274" i="44" s="1"/>
  <c r="CD274" i="44"/>
  <c r="CN273" i="44"/>
  <c r="DK273" i="44" s="1"/>
  <c r="CP272" i="44"/>
  <c r="CK271" i="44"/>
  <c r="DJ271" i="44" s="1"/>
  <c r="CP270" i="44"/>
  <c r="CB270" i="44"/>
  <c r="DG270" i="44" s="1"/>
  <c r="BS270" i="44"/>
  <c r="DD270" i="44" s="1"/>
  <c r="CN269" i="44"/>
  <c r="DK269" i="44" s="1"/>
  <c r="CP269" i="44"/>
  <c r="BS268" i="44"/>
  <c r="DD268" i="44" s="1"/>
  <c r="CD267" i="44"/>
  <c r="BS266" i="44"/>
  <c r="DD266" i="44" s="1"/>
  <c r="CB264" i="44"/>
  <c r="DG264" i="44" s="1"/>
  <c r="BV264" i="44"/>
  <c r="DE264" i="44" s="1"/>
  <c r="CN263" i="44"/>
  <c r="DK263" i="44" s="1"/>
  <c r="CD261" i="44"/>
  <c r="CC260" i="44"/>
  <c r="CO258" i="44"/>
  <c r="CH258" i="44"/>
  <c r="DI258" i="44" s="1"/>
  <c r="BV257" i="44"/>
  <c r="DE257" i="44" s="1"/>
  <c r="CO256" i="44"/>
  <c r="CO254" i="44"/>
  <c r="BV254" i="44"/>
  <c r="DE254" i="44" s="1"/>
  <c r="BV253" i="44"/>
  <c r="DE253" i="44" s="1"/>
  <c r="CP251" i="44"/>
  <c r="CN249" i="44"/>
  <c r="DK249" i="44" s="1"/>
  <c r="CO249" i="44"/>
  <c r="BV249" i="44"/>
  <c r="DE249" i="44" s="1"/>
  <c r="BS248" i="44"/>
  <c r="DD248" i="44" s="1"/>
  <c r="CC248" i="44"/>
  <c r="CP245" i="44"/>
  <c r="CB245" i="44"/>
  <c r="DG245" i="44" s="1"/>
  <c r="CC245" i="44"/>
  <c r="CO244" i="44"/>
  <c r="CC242" i="44"/>
  <c r="BY242" i="44"/>
  <c r="DF242" i="44" s="1"/>
  <c r="BY240" i="44"/>
  <c r="DF240" i="44" s="1"/>
  <c r="BS240" i="44"/>
  <c r="DD240" i="44" s="1"/>
  <c r="CC239" i="44"/>
  <c r="CE239" i="44" s="1"/>
  <c r="DC239" i="44" s="1"/>
  <c r="BV234" i="44"/>
  <c r="DE234" i="44" s="1"/>
  <c r="BY228" i="44"/>
  <c r="DF228" i="44" s="1"/>
  <c r="CP219" i="44"/>
  <c r="CB218" i="44"/>
  <c r="DG218" i="44" s="1"/>
  <c r="BY217" i="44"/>
  <c r="DF217" i="44" s="1"/>
  <c r="CK201" i="44"/>
  <c r="DJ201" i="44" s="1"/>
  <c r="CO201" i="44"/>
  <c r="CB201" i="44"/>
  <c r="DG201" i="44" s="1"/>
  <c r="BY195" i="44"/>
  <c r="DF195" i="44" s="1"/>
  <c r="BY194" i="44"/>
  <c r="DF194" i="44" s="1"/>
  <c r="CO185" i="44"/>
  <c r="CN184" i="44"/>
  <c r="DK184" i="44" s="1"/>
  <c r="CO184" i="44"/>
  <c r="CC177" i="44"/>
  <c r="CK173" i="44"/>
  <c r="DJ173" i="44" s="1"/>
  <c r="BY145" i="44"/>
  <c r="DF145" i="44" s="1"/>
  <c r="CD145" i="44"/>
  <c r="CP298" i="44"/>
  <c r="BY296" i="44"/>
  <c r="DF296" i="44" s="1"/>
  <c r="CP292" i="44"/>
  <c r="BY292" i="44"/>
  <c r="DF292" i="44" s="1"/>
  <c r="CP291" i="44"/>
  <c r="CD284" i="44"/>
  <c r="CH283" i="44"/>
  <c r="DI283" i="44" s="1"/>
  <c r="CD283" i="44"/>
  <c r="CP282" i="44"/>
  <c r="BY282" i="44"/>
  <c r="DF282" i="44" s="1"/>
  <c r="CK281" i="44"/>
  <c r="DJ281" i="44" s="1"/>
  <c r="CK277" i="44"/>
  <c r="DJ277" i="44" s="1"/>
  <c r="CP274" i="44"/>
  <c r="BY274" i="44"/>
  <c r="DF274" i="44" s="1"/>
  <c r="CK273" i="44"/>
  <c r="DJ273" i="44" s="1"/>
  <c r="CK269" i="44"/>
  <c r="DJ269" i="44" s="1"/>
  <c r="CP268" i="44"/>
  <c r="BV268" i="44"/>
  <c r="DE268" i="44" s="1"/>
  <c r="CD266" i="44"/>
  <c r="CP264" i="44"/>
  <c r="CP262" i="44"/>
  <c r="CP261" i="44"/>
  <c r="CD259" i="44"/>
  <c r="CD257" i="44"/>
  <c r="CE257" i="44" s="1"/>
  <c r="DC257" i="44" s="1"/>
  <c r="CD255" i="44"/>
  <c r="CD253" i="44"/>
  <c r="BS250" i="44"/>
  <c r="DD250" i="44" s="1"/>
  <c r="CC250" i="44"/>
  <c r="BV248" i="44"/>
  <c r="DE248" i="44" s="1"/>
  <c r="CK247" i="44"/>
  <c r="DJ247" i="44" s="1"/>
  <c r="BY246" i="44"/>
  <c r="DF246" i="44" s="1"/>
  <c r="CO238" i="44"/>
  <c r="CH238" i="44"/>
  <c r="DI238" i="44" s="1"/>
  <c r="CO237" i="44"/>
  <c r="CH233" i="44"/>
  <c r="DI233" i="44" s="1"/>
  <c r="CO233" i="44"/>
  <c r="CH223" i="44"/>
  <c r="DI223" i="44" s="1"/>
  <c r="CO223" i="44"/>
  <c r="CN218" i="44"/>
  <c r="DK218" i="44" s="1"/>
  <c r="CO218" i="44"/>
  <c r="CB216" i="44"/>
  <c r="DG216" i="44" s="1"/>
  <c r="CC216" i="44"/>
  <c r="CK205" i="44"/>
  <c r="DJ205" i="44" s="1"/>
  <c r="CO205" i="44"/>
  <c r="CO194" i="44"/>
  <c r="CK194" i="44"/>
  <c r="DJ194" i="44" s="1"/>
  <c r="BV188" i="44"/>
  <c r="DE188" i="44" s="1"/>
  <c r="CC188" i="44"/>
  <c r="CB181" i="44"/>
  <c r="DG181" i="44" s="1"/>
  <c r="CC181" i="44"/>
  <c r="CP170" i="44"/>
  <c r="CN170" i="44"/>
  <c r="DK170" i="44" s="1"/>
  <c r="CD158" i="44"/>
  <c r="BV158" i="44"/>
  <c r="DE158" i="44" s="1"/>
  <c r="CH149" i="44"/>
  <c r="DI149" i="44" s="1"/>
  <c r="CO149" i="44"/>
  <c r="CQ149" i="44" s="1"/>
  <c r="DH149" i="44" s="1"/>
  <c r="CP299" i="44"/>
  <c r="BS299" i="44"/>
  <c r="DD299" i="44" s="1"/>
  <c r="BY298" i="44"/>
  <c r="DF298" i="44" s="1"/>
  <c r="CP295" i="44"/>
  <c r="CP294" i="44"/>
  <c r="BV290" i="44"/>
  <c r="DE290" i="44" s="1"/>
  <c r="BV288" i="44"/>
  <c r="DE288" i="44" s="1"/>
  <c r="BV286" i="44"/>
  <c r="DE286" i="44" s="1"/>
  <c r="CD285" i="44"/>
  <c r="CD281" i="44"/>
  <c r="CD279" i="44"/>
  <c r="CD277" i="44"/>
  <c r="CD273" i="44"/>
  <c r="CD271" i="44"/>
  <c r="BY266" i="44"/>
  <c r="DF266" i="44" s="1"/>
  <c r="CK265" i="44"/>
  <c r="DJ265" i="44" s="1"/>
  <c r="CK261" i="44"/>
  <c r="DJ261" i="44" s="1"/>
  <c r="BV260" i="44"/>
  <c r="DE260" i="44" s="1"/>
  <c r="CD258" i="44"/>
  <c r="BV256" i="44"/>
  <c r="DE256" i="44" s="1"/>
  <c r="BS220" i="44"/>
  <c r="DD220" i="44" s="1"/>
  <c r="CC220" i="44"/>
  <c r="CE220" i="44" s="1"/>
  <c r="DC220" i="44" s="1"/>
  <c r="CD218" i="44"/>
  <c r="CD215" i="44"/>
  <c r="BS204" i="44"/>
  <c r="DD204" i="44" s="1"/>
  <c r="CC204" i="44"/>
  <c r="CO196" i="44"/>
  <c r="CQ196" i="44" s="1"/>
  <c r="DH196" i="44" s="1"/>
  <c r="CN196" i="44"/>
  <c r="DK196" i="44" s="1"/>
  <c r="CB185" i="44"/>
  <c r="DG185" i="44" s="1"/>
  <c r="CC185" i="44"/>
  <c r="CC184" i="44"/>
  <c r="BV176" i="44"/>
  <c r="DE176" i="44" s="1"/>
  <c r="CD176" i="44"/>
  <c r="CK172" i="44"/>
  <c r="DJ172" i="44" s="1"/>
  <c r="CO172" i="44"/>
  <c r="CD163" i="44"/>
  <c r="CE163" i="44" s="1"/>
  <c r="DC163" i="44" s="1"/>
  <c r="CH159" i="44"/>
  <c r="DI159" i="44" s="1"/>
  <c r="CO159" i="44"/>
  <c r="BV236" i="44"/>
  <c r="DE236" i="44" s="1"/>
  <c r="CD233" i="44"/>
  <c r="CN232" i="44"/>
  <c r="DK232" i="44" s="1"/>
  <c r="CH232" i="44"/>
  <c r="DI232" i="44" s="1"/>
  <c r="BV231" i="44"/>
  <c r="DE231" i="44" s="1"/>
  <c r="CP229" i="44"/>
  <c r="CB229" i="44"/>
  <c r="DG229" i="44" s="1"/>
  <c r="BS228" i="44"/>
  <c r="DD228" i="44" s="1"/>
  <c r="CD227" i="44"/>
  <c r="BV224" i="44"/>
  <c r="DE224" i="44" s="1"/>
  <c r="BV223" i="44"/>
  <c r="DE223" i="44" s="1"/>
  <c r="BV219" i="44"/>
  <c r="DE219" i="44" s="1"/>
  <c r="CH218" i="44"/>
  <c r="DI218" i="44" s="1"/>
  <c r="BS218" i="44"/>
  <c r="DD218" i="44" s="1"/>
  <c r="CB213" i="44"/>
  <c r="DG213" i="44" s="1"/>
  <c r="BV213" i="44"/>
  <c r="DE213" i="44" s="1"/>
  <c r="CP209" i="44"/>
  <c r="CB207" i="44"/>
  <c r="DG207" i="44" s="1"/>
  <c r="BS203" i="44"/>
  <c r="DD203" i="44" s="1"/>
  <c r="CH202" i="44"/>
  <c r="DI202" i="44" s="1"/>
  <c r="CP201" i="44"/>
  <c r="CP199" i="44"/>
  <c r="CC199" i="44"/>
  <c r="CB197" i="44"/>
  <c r="DG197" i="44" s="1"/>
  <c r="BS195" i="44"/>
  <c r="DD195" i="44" s="1"/>
  <c r="CN194" i="44"/>
  <c r="DK194" i="44" s="1"/>
  <c r="CP194" i="44"/>
  <c r="CD193" i="44"/>
  <c r="CP192" i="44"/>
  <c r="CK191" i="44"/>
  <c r="DJ191" i="44" s="1"/>
  <c r="CK186" i="44"/>
  <c r="DJ186" i="44" s="1"/>
  <c r="CB186" i="44"/>
  <c r="DG186" i="44" s="1"/>
  <c r="BV185" i="44"/>
  <c r="DE185" i="44" s="1"/>
  <c r="CO180" i="44"/>
  <c r="BV180" i="44"/>
  <c r="DE180" i="44" s="1"/>
  <c r="CH177" i="44"/>
  <c r="DI177" i="44" s="1"/>
  <c r="CP176" i="44"/>
  <c r="BV175" i="44"/>
  <c r="DE175" i="44" s="1"/>
  <c r="BS171" i="44"/>
  <c r="DD171" i="44" s="1"/>
  <c r="CK168" i="44"/>
  <c r="DJ168" i="44" s="1"/>
  <c r="CK165" i="44"/>
  <c r="DJ165" i="44" s="1"/>
  <c r="CN161" i="44"/>
  <c r="DK161" i="44" s="1"/>
  <c r="CH161" i="44"/>
  <c r="DI161" i="44" s="1"/>
  <c r="BY156" i="44"/>
  <c r="DF156" i="44" s="1"/>
  <c r="CN154" i="44"/>
  <c r="DK154" i="44" s="1"/>
  <c r="CB152" i="44"/>
  <c r="DG152" i="44" s="1"/>
  <c r="CO120" i="44"/>
  <c r="CN120" i="44"/>
  <c r="DK120" i="44" s="1"/>
  <c r="CO112" i="44"/>
  <c r="CN112" i="44"/>
  <c r="DK112" i="44" s="1"/>
  <c r="CO104" i="44"/>
  <c r="CN104" i="44"/>
  <c r="DK104" i="44" s="1"/>
  <c r="BS98" i="44"/>
  <c r="DD98" i="44" s="1"/>
  <c r="CD98" i="44"/>
  <c r="CP254" i="44"/>
  <c r="CB254" i="44"/>
  <c r="DG254" i="44" s="1"/>
  <c r="BS254" i="44"/>
  <c r="DD254" i="44" s="1"/>
  <c r="CN253" i="44"/>
  <c r="DK253" i="44" s="1"/>
  <c r="CP253" i="44"/>
  <c r="BS252" i="44"/>
  <c r="DD252" i="44" s="1"/>
  <c r="CD251" i="44"/>
  <c r="CD250" i="44"/>
  <c r="CD249" i="44"/>
  <c r="CP247" i="44"/>
  <c r="BV246" i="44"/>
  <c r="DE246" i="44" s="1"/>
  <c r="CN243" i="44"/>
  <c r="DK243" i="44" s="1"/>
  <c r="CO242" i="44"/>
  <c r="CP242" i="44"/>
  <c r="CO241" i="44"/>
  <c r="CN240" i="44"/>
  <c r="DK240" i="44" s="1"/>
  <c r="BY239" i="44"/>
  <c r="DF239" i="44" s="1"/>
  <c r="BS239" i="44"/>
  <c r="DD239" i="44" s="1"/>
  <c r="CK238" i="44"/>
  <c r="DJ238" i="44" s="1"/>
  <c r="CP237" i="44"/>
  <c r="CP235" i="44"/>
  <c r="CN233" i="44"/>
  <c r="DK233" i="44" s="1"/>
  <c r="CK232" i="44"/>
  <c r="DJ232" i="44" s="1"/>
  <c r="CO231" i="44"/>
  <c r="CD231" i="44"/>
  <c r="CO230" i="44"/>
  <c r="CH229" i="44"/>
  <c r="DI229" i="44" s="1"/>
  <c r="CN228" i="44"/>
  <c r="DK228" i="44" s="1"/>
  <c r="CH228" i="44"/>
  <c r="DI228" i="44" s="1"/>
  <c r="CD228" i="44"/>
  <c r="CP227" i="44"/>
  <c r="BY227" i="44"/>
  <c r="DF227" i="44" s="1"/>
  <c r="CP225" i="44"/>
  <c r="CD223" i="44"/>
  <c r="CD222" i="44"/>
  <c r="CO220" i="44"/>
  <c r="CP220" i="44"/>
  <c r="CP217" i="44"/>
  <c r="CB215" i="44"/>
  <c r="DG215" i="44" s="1"/>
  <c r="CD214" i="44"/>
  <c r="BY213" i="44"/>
  <c r="DF213" i="44" s="1"/>
  <c r="BS212" i="44"/>
  <c r="DD212" i="44" s="1"/>
  <c r="CB211" i="44"/>
  <c r="DG211" i="44" s="1"/>
  <c r="CH209" i="44"/>
  <c r="DI209" i="44" s="1"/>
  <c r="BS208" i="44"/>
  <c r="DD208" i="44" s="1"/>
  <c r="BV207" i="44"/>
  <c r="DE207" i="44" s="1"/>
  <c r="BV206" i="44"/>
  <c r="DE206" i="44" s="1"/>
  <c r="CO204" i="44"/>
  <c r="CP204" i="44"/>
  <c r="CB203" i="44"/>
  <c r="DG203" i="44" s="1"/>
  <c r="BV202" i="44"/>
  <c r="DE202" i="44" s="1"/>
  <c r="CD200" i="44"/>
  <c r="CH199" i="44"/>
  <c r="DI199" i="44" s="1"/>
  <c r="BV199" i="44"/>
  <c r="DE199" i="44" s="1"/>
  <c r="CP197" i="44"/>
  <c r="BV197" i="44"/>
  <c r="DE197" i="44" s="1"/>
  <c r="CC196" i="44"/>
  <c r="BY196" i="44"/>
  <c r="DF196" i="44" s="1"/>
  <c r="CB195" i="44"/>
  <c r="DG195" i="44" s="1"/>
  <c r="CH194" i="44"/>
  <c r="DI194" i="44" s="1"/>
  <c r="BS194" i="44"/>
  <c r="DD194" i="44" s="1"/>
  <c r="CH192" i="44"/>
  <c r="DI192" i="44" s="1"/>
  <c r="BY192" i="44"/>
  <c r="DF192" i="44" s="1"/>
  <c r="CB191" i="44"/>
  <c r="DG191" i="44" s="1"/>
  <c r="BS190" i="44"/>
  <c r="DD190" i="44" s="1"/>
  <c r="CN187" i="44"/>
  <c r="DK187" i="44" s="1"/>
  <c r="CC187" i="44"/>
  <c r="CD185" i="44"/>
  <c r="CP182" i="44"/>
  <c r="CK180" i="44"/>
  <c r="DJ180" i="44" s="1"/>
  <c r="CC180" i="44"/>
  <c r="CD180" i="44"/>
  <c r="CN178" i="44"/>
  <c r="DK178" i="44" s="1"/>
  <c r="CP178" i="44"/>
  <c r="BV178" i="44"/>
  <c r="DE178" i="44" s="1"/>
  <c r="CO177" i="44"/>
  <c r="CP177" i="44"/>
  <c r="CN176" i="44"/>
  <c r="DK176" i="44" s="1"/>
  <c r="CP174" i="44"/>
  <c r="CN172" i="44"/>
  <c r="DK172" i="44" s="1"/>
  <c r="CC172" i="44"/>
  <c r="BS172" i="44"/>
  <c r="DD172" i="44" s="1"/>
  <c r="CD171" i="44"/>
  <c r="CD170" i="44"/>
  <c r="CH169" i="44"/>
  <c r="DI169" i="44" s="1"/>
  <c r="CP169" i="44"/>
  <c r="BV164" i="44"/>
  <c r="DE164" i="44" s="1"/>
  <c r="CO162" i="44"/>
  <c r="CH162" i="44"/>
  <c r="DI162" i="44" s="1"/>
  <c r="CO160" i="44"/>
  <c r="CQ160" i="44" s="1"/>
  <c r="DH160" i="44" s="1"/>
  <c r="BV160" i="44"/>
  <c r="DE160" i="44" s="1"/>
  <c r="CN157" i="44"/>
  <c r="DK157" i="44" s="1"/>
  <c r="CO157" i="44"/>
  <c r="CB157" i="44"/>
  <c r="DG157" i="44" s="1"/>
  <c r="CP152" i="44"/>
  <c r="CP150" i="44"/>
  <c r="CH150" i="44"/>
  <c r="DI150" i="44" s="1"/>
  <c r="BV149" i="44"/>
  <c r="DE149" i="44" s="1"/>
  <c r="CC149" i="44"/>
  <c r="CP147" i="44"/>
  <c r="CP144" i="44"/>
  <c r="CK144" i="44"/>
  <c r="DJ144" i="44" s="1"/>
  <c r="BS130" i="44"/>
  <c r="DD130" i="44" s="1"/>
  <c r="CD130" i="44"/>
  <c r="CN239" i="44"/>
  <c r="DK239" i="44" s="1"/>
  <c r="CP233" i="44"/>
  <c r="CB232" i="44"/>
  <c r="DG232" i="44" s="1"/>
  <c r="CD232" i="44"/>
  <c r="CP230" i="44"/>
  <c r="CK229" i="44"/>
  <c r="DJ229" i="44" s="1"/>
  <c r="CC228" i="44"/>
  <c r="BY226" i="44"/>
  <c r="DF226" i="44" s="1"/>
  <c r="CO225" i="44"/>
  <c r="CP222" i="44"/>
  <c r="CQ222" i="44" s="1"/>
  <c r="DH222" i="44" s="1"/>
  <c r="CK221" i="44"/>
  <c r="DJ221" i="44" s="1"/>
  <c r="CO217" i="44"/>
  <c r="CP213" i="44"/>
  <c r="CO212" i="44"/>
  <c r="CP212" i="44"/>
  <c r="BY211" i="44"/>
  <c r="DF211" i="44" s="1"/>
  <c r="CP210" i="44"/>
  <c r="CD209" i="44"/>
  <c r="CD208" i="44"/>
  <c r="CD207" i="44"/>
  <c r="BY206" i="44"/>
  <c r="DF206" i="44" s="1"/>
  <c r="CO203" i="44"/>
  <c r="CK199" i="44"/>
  <c r="DJ199" i="44" s="1"/>
  <c r="CB199" i="44"/>
  <c r="DG199" i="44" s="1"/>
  <c r="CD199" i="44"/>
  <c r="BV198" i="44"/>
  <c r="DE198" i="44" s="1"/>
  <c r="CD197" i="44"/>
  <c r="BV192" i="44"/>
  <c r="DE192" i="44" s="1"/>
  <c r="CC190" i="44"/>
  <c r="CH189" i="44"/>
  <c r="DI189" i="44" s="1"/>
  <c r="CH188" i="44"/>
  <c r="DI188" i="44" s="1"/>
  <c r="CP187" i="44"/>
  <c r="CD186" i="44"/>
  <c r="CH185" i="44"/>
  <c r="DI185" i="44" s="1"/>
  <c r="BV184" i="44"/>
  <c r="DE184" i="44" s="1"/>
  <c r="CP183" i="44"/>
  <c r="BS183" i="44"/>
  <c r="DD183" i="44" s="1"/>
  <c r="CH181" i="44"/>
  <c r="DI181" i="44" s="1"/>
  <c r="CH180" i="44"/>
  <c r="DI180" i="44" s="1"/>
  <c r="CD178" i="44"/>
  <c r="CP175" i="44"/>
  <c r="CN164" i="44"/>
  <c r="DK164" i="44" s="1"/>
  <c r="CD153" i="44"/>
  <c r="CC147" i="44"/>
  <c r="CC146" i="44"/>
  <c r="CO144" i="44"/>
  <c r="CK148" i="44"/>
  <c r="DJ148" i="44" s="1"/>
  <c r="CO148" i="44"/>
  <c r="CK146" i="44"/>
  <c r="DJ146" i="44" s="1"/>
  <c r="CD146" i="44"/>
  <c r="CO145" i="44"/>
  <c r="CQ145" i="44" s="1"/>
  <c r="DH145" i="44" s="1"/>
  <c r="CC137" i="44"/>
  <c r="BS137" i="44"/>
  <c r="DD137" i="44" s="1"/>
  <c r="CO135" i="44"/>
  <c r="CP129" i="44"/>
  <c r="CN99" i="44"/>
  <c r="DK99" i="44" s="1"/>
  <c r="CP99" i="44"/>
  <c r="CP87" i="44"/>
  <c r="CK84" i="44"/>
  <c r="DJ84" i="44" s="1"/>
  <c r="CO84" i="44"/>
  <c r="CK77" i="44"/>
  <c r="DJ77" i="44" s="1"/>
  <c r="CO77" i="44"/>
  <c r="BV71" i="44"/>
  <c r="DE71" i="44" s="1"/>
  <c r="CD71" i="44"/>
  <c r="CK66" i="44"/>
  <c r="DJ66" i="44" s="1"/>
  <c r="CP66" i="44"/>
  <c r="BV171" i="44"/>
  <c r="DE171" i="44" s="1"/>
  <c r="CP168" i="44"/>
  <c r="CP165" i="44"/>
  <c r="CC165" i="44"/>
  <c r="CP164" i="44"/>
  <c r="CD164" i="44"/>
  <c r="CP162" i="44"/>
  <c r="CP161" i="44"/>
  <c r="CD161" i="44"/>
  <c r="CP157" i="44"/>
  <c r="BV157" i="44"/>
  <c r="DE157" i="44" s="1"/>
  <c r="CD154" i="44"/>
  <c r="CN153" i="44"/>
  <c r="DK153" i="44" s="1"/>
  <c r="CB153" i="44"/>
  <c r="DG153" i="44" s="1"/>
  <c r="CC151" i="44"/>
  <c r="BY150" i="44"/>
  <c r="DF150" i="44" s="1"/>
  <c r="CD150" i="44"/>
  <c r="CD149" i="44"/>
  <c r="CP148" i="44"/>
  <c r="CH148" i="44"/>
  <c r="DI148" i="44" s="1"/>
  <c r="CB148" i="44"/>
  <c r="DG148" i="44" s="1"/>
  <c r="BV148" i="44"/>
  <c r="DE148" i="44" s="1"/>
  <c r="BV147" i="44"/>
  <c r="DE147" i="44" s="1"/>
  <c r="CH145" i="44"/>
  <c r="DI145" i="44" s="1"/>
  <c r="CC144" i="44"/>
  <c r="CH142" i="44"/>
  <c r="DI142" i="44" s="1"/>
  <c r="CC121" i="44"/>
  <c r="BS121" i="44"/>
  <c r="DD121" i="44" s="1"/>
  <c r="CC113" i="44"/>
  <c r="CC105" i="44"/>
  <c r="CH100" i="44"/>
  <c r="DI100" i="44" s="1"/>
  <c r="CO100" i="44"/>
  <c r="BS180" i="44"/>
  <c r="DD180" i="44" s="1"/>
  <c r="CP179" i="44"/>
  <c r="BY179" i="44"/>
  <c r="DF179" i="44" s="1"/>
  <c r="CK178" i="44"/>
  <c r="DJ178" i="44" s="1"/>
  <c r="CB178" i="44"/>
  <c r="DG178" i="44" s="1"/>
  <c r="BS177" i="44"/>
  <c r="DD177" i="44" s="1"/>
  <c r="CH176" i="44"/>
  <c r="DI176" i="44" s="1"/>
  <c r="CK175" i="44"/>
  <c r="DJ175" i="44" s="1"/>
  <c r="CC174" i="44"/>
  <c r="CE174" i="44" s="1"/>
  <c r="DC174" i="44" s="1"/>
  <c r="CN173" i="44"/>
  <c r="DK173" i="44" s="1"/>
  <c r="CH173" i="44"/>
  <c r="DI173" i="44" s="1"/>
  <c r="CN171" i="44"/>
  <c r="DK171" i="44" s="1"/>
  <c r="CO170" i="44"/>
  <c r="CK169" i="44"/>
  <c r="DJ169" i="44" s="1"/>
  <c r="CC169" i="44"/>
  <c r="CH165" i="44"/>
  <c r="DI165" i="44" s="1"/>
  <c r="CB162" i="44"/>
  <c r="DG162" i="44" s="1"/>
  <c r="CK161" i="44"/>
  <c r="DJ161" i="44" s="1"/>
  <c r="CB161" i="44"/>
  <c r="DG161" i="44" s="1"/>
  <c r="CH160" i="44"/>
  <c r="DI160" i="44" s="1"/>
  <c r="CB160" i="44"/>
  <c r="DG160" i="44" s="1"/>
  <c r="BV159" i="44"/>
  <c r="DE159" i="44" s="1"/>
  <c r="CK158" i="44"/>
  <c r="DJ158" i="44" s="1"/>
  <c r="BY158" i="44"/>
  <c r="DF158" i="44" s="1"/>
  <c r="BV156" i="44"/>
  <c r="DE156" i="44" s="1"/>
  <c r="CK155" i="44"/>
  <c r="DJ155" i="44" s="1"/>
  <c r="BY153" i="44"/>
  <c r="DF153" i="44" s="1"/>
  <c r="CC152" i="44"/>
  <c r="BY151" i="44"/>
  <c r="DF151" i="44" s="1"/>
  <c r="BS150" i="44"/>
  <c r="DD150" i="44" s="1"/>
  <c r="BS149" i="44"/>
  <c r="DD149" i="44" s="1"/>
  <c r="BV146" i="44"/>
  <c r="DE146" i="44" s="1"/>
  <c r="CB145" i="44"/>
  <c r="DG145" i="44" s="1"/>
  <c r="CN144" i="44"/>
  <c r="DK144" i="44" s="1"/>
  <c r="CC143" i="44"/>
  <c r="BS143" i="44"/>
  <c r="DD143" i="44" s="1"/>
  <c r="CK142" i="44"/>
  <c r="DJ142" i="44" s="1"/>
  <c r="BY142" i="44"/>
  <c r="DF142" i="44" s="1"/>
  <c r="CK140" i="44"/>
  <c r="DJ140" i="44" s="1"/>
  <c r="CH139" i="44"/>
  <c r="DI139" i="44" s="1"/>
  <c r="CP139" i="44"/>
  <c r="CD137" i="44"/>
  <c r="CO128" i="44"/>
  <c r="CH103" i="44"/>
  <c r="DI103" i="44" s="1"/>
  <c r="CP103" i="44"/>
  <c r="CN141" i="44"/>
  <c r="DK141" i="44" s="1"/>
  <c r="BY141" i="44"/>
  <c r="DF141" i="44" s="1"/>
  <c r="CN139" i="44"/>
  <c r="DK139" i="44" s="1"/>
  <c r="CK138" i="44"/>
  <c r="DJ138" i="44" s="1"/>
  <c r="CN137" i="44"/>
  <c r="DK137" i="44" s="1"/>
  <c r="CO137" i="44"/>
  <c r="CC136" i="44"/>
  <c r="CD136" i="44"/>
  <c r="CO133" i="44"/>
  <c r="BY133" i="44"/>
  <c r="DF133" i="44" s="1"/>
  <c r="CD132" i="44"/>
  <c r="CH130" i="44"/>
  <c r="DI130" i="44" s="1"/>
  <c r="CC130" i="44"/>
  <c r="BS129" i="44"/>
  <c r="DD129" i="44" s="1"/>
  <c r="BY128" i="44"/>
  <c r="DF128" i="44" s="1"/>
  <c r="CC127" i="44"/>
  <c r="CK126" i="44"/>
  <c r="DJ126" i="44" s="1"/>
  <c r="CH125" i="44"/>
  <c r="DI125" i="44" s="1"/>
  <c r="BY123" i="44"/>
  <c r="DF123" i="44" s="1"/>
  <c r="CD123" i="44"/>
  <c r="CH120" i="44"/>
  <c r="DI120" i="44" s="1"/>
  <c r="CP118" i="44"/>
  <c r="CP117" i="44"/>
  <c r="CH115" i="44"/>
  <c r="DI115" i="44" s="1"/>
  <c r="BY115" i="44"/>
  <c r="DF115" i="44" s="1"/>
  <c r="CB114" i="44"/>
  <c r="DG114" i="44" s="1"/>
  <c r="CD114" i="44"/>
  <c r="CB113" i="44"/>
  <c r="DG113" i="44" s="1"/>
  <c r="CH112" i="44"/>
  <c r="DI112" i="44" s="1"/>
  <c r="CB111" i="44"/>
  <c r="DG111" i="44" s="1"/>
  <c r="BV111" i="44"/>
  <c r="DE111" i="44" s="1"/>
  <c r="CP110" i="44"/>
  <c r="BY110" i="44"/>
  <c r="DF110" i="44" s="1"/>
  <c r="CP109" i="44"/>
  <c r="BS109" i="44"/>
  <c r="DD109" i="44" s="1"/>
  <c r="CH107" i="44"/>
  <c r="DI107" i="44" s="1"/>
  <c r="BY107" i="44"/>
  <c r="DF107" i="44" s="1"/>
  <c r="CK106" i="44"/>
  <c r="DJ106" i="44" s="1"/>
  <c r="CB106" i="44"/>
  <c r="DG106" i="44" s="1"/>
  <c r="CD106" i="44"/>
  <c r="CB105" i="44"/>
  <c r="DG105" i="44" s="1"/>
  <c r="CH104" i="44"/>
  <c r="DI104" i="44" s="1"/>
  <c r="CD104" i="44"/>
  <c r="BY103" i="44"/>
  <c r="DF103" i="44" s="1"/>
  <c r="CN102" i="44"/>
  <c r="DK102" i="44" s="1"/>
  <c r="BY102" i="44"/>
  <c r="DF102" i="44" s="1"/>
  <c r="CB101" i="44"/>
  <c r="DG101" i="44" s="1"/>
  <c r="BV101" i="44"/>
  <c r="DE101" i="44" s="1"/>
  <c r="CB100" i="44"/>
  <c r="DG100" i="44" s="1"/>
  <c r="CC98" i="44"/>
  <c r="CB94" i="44"/>
  <c r="DG94" i="44" s="1"/>
  <c r="CH92" i="44"/>
  <c r="DI92" i="44" s="1"/>
  <c r="BS90" i="44"/>
  <c r="DD90" i="44" s="1"/>
  <c r="CP88" i="44"/>
  <c r="CD88" i="44"/>
  <c r="CP76" i="44"/>
  <c r="CD76" i="44"/>
  <c r="CH55" i="44"/>
  <c r="DI55" i="44" s="1"/>
  <c r="CO55" i="44"/>
  <c r="CO140" i="44"/>
  <c r="BY137" i="44"/>
  <c r="DF137" i="44" s="1"/>
  <c r="CB133" i="44"/>
  <c r="DG133" i="44" s="1"/>
  <c r="CO132" i="44"/>
  <c r="CP132" i="44"/>
  <c r="CP131" i="44"/>
  <c r="CK130" i="44"/>
  <c r="DJ130" i="44" s="1"/>
  <c r="CD128" i="44"/>
  <c r="CC125" i="44"/>
  <c r="CN124" i="44"/>
  <c r="DK124" i="44" s="1"/>
  <c r="CP124" i="44"/>
  <c r="BV124" i="44"/>
  <c r="DE124" i="44" s="1"/>
  <c r="CK123" i="44"/>
  <c r="DJ123" i="44" s="1"/>
  <c r="CN122" i="44"/>
  <c r="DK122" i="44" s="1"/>
  <c r="CD122" i="44"/>
  <c r="CP121" i="44"/>
  <c r="BS120" i="44"/>
  <c r="DD120" i="44" s="1"/>
  <c r="CN118" i="44"/>
  <c r="DK118" i="44" s="1"/>
  <c r="BY117" i="44"/>
  <c r="DF117" i="44" s="1"/>
  <c r="CO116" i="44"/>
  <c r="CP116" i="44"/>
  <c r="BV116" i="44"/>
  <c r="DE116" i="44" s="1"/>
  <c r="CO115" i="44"/>
  <c r="CN113" i="44"/>
  <c r="DK113" i="44" s="1"/>
  <c r="CC109" i="44"/>
  <c r="CO108" i="44"/>
  <c r="CP108" i="44"/>
  <c r="CN105" i="44"/>
  <c r="DK105" i="44" s="1"/>
  <c r="CB102" i="44"/>
  <c r="DG102" i="44" s="1"/>
  <c r="BY98" i="44"/>
  <c r="DF98" i="44" s="1"/>
  <c r="CP96" i="44"/>
  <c r="CN95" i="44"/>
  <c r="DK95" i="44" s="1"/>
  <c r="CN93" i="44"/>
  <c r="DK93" i="44" s="1"/>
  <c r="CD89" i="44"/>
  <c r="CC82" i="44"/>
  <c r="CD73" i="44"/>
  <c r="CO57" i="44"/>
  <c r="CP138" i="44"/>
  <c r="BY135" i="44"/>
  <c r="DF135" i="44" s="1"/>
  <c r="CD131" i="44"/>
  <c r="CK118" i="44"/>
  <c r="DJ118" i="44" s="1"/>
  <c r="CB118" i="44"/>
  <c r="DG118" i="44" s="1"/>
  <c r="CD118" i="44"/>
  <c r="CB117" i="44"/>
  <c r="DG117" i="44" s="1"/>
  <c r="CP114" i="44"/>
  <c r="BY114" i="44"/>
  <c r="DF114" i="44" s="1"/>
  <c r="BS113" i="44"/>
  <c r="DD113" i="44" s="1"/>
  <c r="CK110" i="44"/>
  <c r="DJ110" i="44" s="1"/>
  <c r="CB110" i="44"/>
  <c r="DG110" i="44" s="1"/>
  <c r="CD110" i="44"/>
  <c r="CB109" i="44"/>
  <c r="DG109" i="44" s="1"/>
  <c r="CP106" i="44"/>
  <c r="BY106" i="44"/>
  <c r="DF106" i="44" s="1"/>
  <c r="BS105" i="44"/>
  <c r="DD105" i="44" s="1"/>
  <c r="CN103" i="44"/>
  <c r="DK103" i="44" s="1"/>
  <c r="CP97" i="44"/>
  <c r="BS95" i="44"/>
  <c r="DD95" i="44" s="1"/>
  <c r="BS93" i="44"/>
  <c r="DD93" i="44" s="1"/>
  <c r="BS91" i="44"/>
  <c r="DD91" i="44" s="1"/>
  <c r="CP90" i="44"/>
  <c r="CB86" i="44"/>
  <c r="DG86" i="44" s="1"/>
  <c r="CH71" i="44"/>
  <c r="DI71" i="44" s="1"/>
  <c r="CO71" i="44"/>
  <c r="CP59" i="44"/>
  <c r="BS87" i="44"/>
  <c r="DD87" i="44" s="1"/>
  <c r="CC81" i="44"/>
  <c r="CB80" i="44"/>
  <c r="DG80" i="44" s="1"/>
  <c r="BV80" i="44"/>
  <c r="DE80" i="44" s="1"/>
  <c r="CO79" i="44"/>
  <c r="BV79" i="44"/>
  <c r="DE79" i="44" s="1"/>
  <c r="CD77" i="44"/>
  <c r="CH75" i="44"/>
  <c r="DI75" i="44" s="1"/>
  <c r="CO73" i="44"/>
  <c r="CK69" i="44"/>
  <c r="DJ69" i="44" s="1"/>
  <c r="BY69" i="44"/>
  <c r="DF69" i="44" s="1"/>
  <c r="CP67" i="44"/>
  <c r="CP60" i="44"/>
  <c r="BV58" i="44"/>
  <c r="DE58" i="44" s="1"/>
  <c r="BV54" i="44"/>
  <c r="DE54" i="44" s="1"/>
  <c r="CP52" i="44"/>
  <c r="CP49" i="44"/>
  <c r="CN48" i="44"/>
  <c r="DK48" i="44" s="1"/>
  <c r="CP46" i="44"/>
  <c r="CQ46" i="44" s="1"/>
  <c r="DH46" i="44" s="1"/>
  <c r="CD90" i="44"/>
  <c r="CN89" i="44"/>
  <c r="DK89" i="44" s="1"/>
  <c r="BY86" i="44"/>
  <c r="DF86" i="44" s="1"/>
  <c r="BV85" i="44"/>
  <c r="DE85" i="44" s="1"/>
  <c r="CH84" i="44"/>
  <c r="DI84" i="44" s="1"/>
  <c r="BY84" i="44"/>
  <c r="DF84" i="44" s="1"/>
  <c r="CP83" i="44"/>
  <c r="CQ83" i="44" s="1"/>
  <c r="DH83" i="44" s="1"/>
  <c r="BV83" i="44"/>
  <c r="DE83" i="44" s="1"/>
  <c r="CN82" i="44"/>
  <c r="DK82" i="44" s="1"/>
  <c r="CP80" i="44"/>
  <c r="CD80" i="44"/>
  <c r="CN79" i="44"/>
  <c r="DK79" i="44" s="1"/>
  <c r="CH77" i="44"/>
  <c r="DI77" i="44" s="1"/>
  <c r="BV77" i="44"/>
  <c r="DE77" i="44" s="1"/>
  <c r="CK75" i="44"/>
  <c r="DJ75" i="44" s="1"/>
  <c r="CH73" i="44"/>
  <c r="DI73" i="44" s="1"/>
  <c r="CB72" i="44"/>
  <c r="DG72" i="44" s="1"/>
  <c r="BV72" i="44"/>
  <c r="DE72" i="44" s="1"/>
  <c r="BY71" i="44"/>
  <c r="DF71" i="44" s="1"/>
  <c r="BV70" i="44"/>
  <c r="DE70" i="44" s="1"/>
  <c r="CN69" i="44"/>
  <c r="DK69" i="44" s="1"/>
  <c r="BV67" i="44"/>
  <c r="DE67" i="44" s="1"/>
  <c r="BV65" i="44"/>
  <c r="DE65" i="44" s="1"/>
  <c r="CN64" i="44"/>
  <c r="DK64" i="44" s="1"/>
  <c r="BV63" i="44"/>
  <c r="DE63" i="44" s="1"/>
  <c r="BV61" i="44"/>
  <c r="DE61" i="44" s="1"/>
  <c r="CB59" i="44"/>
  <c r="DG59" i="44" s="1"/>
  <c r="BS58" i="44"/>
  <c r="DD58" i="44" s="1"/>
  <c r="CK57" i="44"/>
  <c r="DJ57" i="44" s="1"/>
  <c r="CC57" i="44"/>
  <c r="BS56" i="44"/>
  <c r="DD56" i="44" s="1"/>
  <c r="CK55" i="44"/>
  <c r="DJ55" i="44" s="1"/>
  <c r="CD53" i="44"/>
  <c r="BV51" i="44"/>
  <c r="DE51" i="44" s="1"/>
  <c r="CD51" i="44"/>
  <c r="CP50" i="44"/>
  <c r="CP48" i="44"/>
  <c r="CP45" i="44"/>
  <c r="BS45" i="44"/>
  <c r="DD45" i="44" s="1"/>
  <c r="CD45" i="44"/>
  <c r="CP43" i="44"/>
  <c r="CC86" i="44"/>
  <c r="CK78" i="44"/>
  <c r="DJ78" i="44" s="1"/>
  <c r="CN71" i="44"/>
  <c r="DK71" i="44" s="1"/>
  <c r="CO70" i="44"/>
  <c r="CD67" i="44"/>
  <c r="CD61" i="44"/>
  <c r="CN60" i="44"/>
  <c r="DK60" i="44" s="1"/>
  <c r="CP57" i="44"/>
  <c r="BV55" i="44"/>
  <c r="DE55" i="44" s="1"/>
  <c r="BS54" i="44"/>
  <c r="DD54" i="44" s="1"/>
  <c r="CP53" i="44"/>
  <c r="BV53" i="44"/>
  <c r="DE53" i="44" s="1"/>
  <c r="BY52" i="44"/>
  <c r="DF52" i="44" s="1"/>
  <c r="CD52" i="44"/>
  <c r="CN49" i="44"/>
  <c r="DK49" i="44" s="1"/>
  <c r="BV48" i="44"/>
  <c r="DE48" i="44" s="1"/>
  <c r="CH46" i="44"/>
  <c r="DI46" i="44" s="1"/>
  <c r="CK45" i="44"/>
  <c r="DJ45" i="44" s="1"/>
  <c r="BY45" i="44"/>
  <c r="DF45" i="44" s="1"/>
  <c r="CH44" i="44"/>
  <c r="DI44" i="44" s="1"/>
  <c r="CN42" i="44"/>
  <c r="DK42" i="44" s="1"/>
  <c r="CP42" i="44"/>
  <c r="BV41" i="44"/>
  <c r="DE41" i="44" s="1"/>
  <c r="BV52" i="44"/>
  <c r="DE52" i="44" s="1"/>
  <c r="BY49" i="44"/>
  <c r="DF49" i="44" s="1"/>
  <c r="CH48" i="44"/>
  <c r="DI48" i="44" s="1"/>
  <c r="BY48" i="44"/>
  <c r="DF48" i="44" s="1"/>
  <c r="CN47" i="44"/>
  <c r="DK47" i="44" s="1"/>
  <c r="CB46" i="44"/>
  <c r="DG46" i="44" s="1"/>
  <c r="CN45" i="44"/>
  <c r="DK45" i="44" s="1"/>
  <c r="BY41" i="44"/>
  <c r="DF41" i="44" s="1"/>
  <c r="CP383" i="44"/>
  <c r="BS285" i="44"/>
  <c r="DD285" i="44" s="1"/>
  <c r="CC285" i="44"/>
  <c r="BS279" i="44"/>
  <c r="DD279" i="44" s="1"/>
  <c r="CC279" i="44"/>
  <c r="CE279" i="44" s="1"/>
  <c r="DC279" i="44" s="1"/>
  <c r="BS271" i="44"/>
  <c r="DD271" i="44" s="1"/>
  <c r="CC271" i="44"/>
  <c r="BS263" i="44"/>
  <c r="DD263" i="44" s="1"/>
  <c r="CC263" i="44"/>
  <c r="BS255" i="44"/>
  <c r="DD255" i="44" s="1"/>
  <c r="CC255" i="44"/>
  <c r="CH205" i="44"/>
  <c r="DI205" i="44" s="1"/>
  <c r="CP205" i="44"/>
  <c r="BS189" i="44"/>
  <c r="DD189" i="44" s="1"/>
  <c r="CC189" i="44"/>
  <c r="CH397" i="44"/>
  <c r="DI397" i="44" s="1"/>
  <c r="BS397" i="44"/>
  <c r="DD397" i="44" s="1"/>
  <c r="CK396" i="44"/>
  <c r="DJ396" i="44" s="1"/>
  <c r="CH394" i="44"/>
  <c r="DI394" i="44" s="1"/>
  <c r="BS393" i="44"/>
  <c r="DD393" i="44" s="1"/>
  <c r="CK392" i="44"/>
  <c r="DJ392" i="44" s="1"/>
  <c r="CO389" i="44"/>
  <c r="CC386" i="44"/>
  <c r="CN385" i="44"/>
  <c r="DK385" i="44" s="1"/>
  <c r="CO383" i="44"/>
  <c r="CO381" i="44"/>
  <c r="CH380" i="44"/>
  <c r="DI380" i="44" s="1"/>
  <c r="CC379" i="44"/>
  <c r="BV379" i="44"/>
  <c r="DE379" i="44" s="1"/>
  <c r="CH376" i="44"/>
  <c r="DI376" i="44" s="1"/>
  <c r="CC375" i="44"/>
  <c r="BV375" i="44"/>
  <c r="DE375" i="44" s="1"/>
  <c r="CH372" i="44"/>
  <c r="DI372" i="44" s="1"/>
  <c r="CC371" i="44"/>
  <c r="BV371" i="44"/>
  <c r="DE371" i="44" s="1"/>
  <c r="CH368" i="44"/>
  <c r="DI368" i="44" s="1"/>
  <c r="CC367" i="44"/>
  <c r="BV367" i="44"/>
  <c r="DE367" i="44" s="1"/>
  <c r="CH364" i="44"/>
  <c r="DI364" i="44" s="1"/>
  <c r="CC363" i="44"/>
  <c r="BV363" i="44"/>
  <c r="DE363" i="44" s="1"/>
  <c r="CH360" i="44"/>
  <c r="DI360" i="44" s="1"/>
  <c r="CC359" i="44"/>
  <c r="BV359" i="44"/>
  <c r="DE359" i="44" s="1"/>
  <c r="CH356" i="44"/>
  <c r="DI356" i="44" s="1"/>
  <c r="CC355" i="44"/>
  <c r="BV355" i="44"/>
  <c r="DE355" i="44" s="1"/>
  <c r="CH352" i="44"/>
  <c r="DI352" i="44" s="1"/>
  <c r="CC351" i="44"/>
  <c r="BV351" i="44"/>
  <c r="DE351" i="44" s="1"/>
  <c r="CO348" i="44"/>
  <c r="CH348" i="44"/>
  <c r="DI348" i="44" s="1"/>
  <c r="CC347" i="44"/>
  <c r="BV347" i="44"/>
  <c r="DE347" i="44" s="1"/>
  <c r="CO344" i="44"/>
  <c r="CH344" i="44"/>
  <c r="DI344" i="44" s="1"/>
  <c r="CC343" i="44"/>
  <c r="BV343" i="44"/>
  <c r="DE343" i="44" s="1"/>
  <c r="CO340" i="44"/>
  <c r="CH340" i="44"/>
  <c r="DI340" i="44" s="1"/>
  <c r="CC339" i="44"/>
  <c r="BV339" i="44"/>
  <c r="DE339" i="44" s="1"/>
  <c r="CO336" i="44"/>
  <c r="CH336" i="44"/>
  <c r="DI336" i="44" s="1"/>
  <c r="CC335" i="44"/>
  <c r="BV335" i="44"/>
  <c r="DE335" i="44" s="1"/>
  <c r="CO332" i="44"/>
  <c r="CQ332" i="44" s="1"/>
  <c r="DH332" i="44" s="1"/>
  <c r="CH332" i="44"/>
  <c r="DI332" i="44" s="1"/>
  <c r="CC331" i="44"/>
  <c r="BV331" i="44"/>
  <c r="DE331" i="44" s="1"/>
  <c r="CO328" i="44"/>
  <c r="CH328" i="44"/>
  <c r="DI328" i="44" s="1"/>
  <c r="CC327" i="44"/>
  <c r="BV327" i="44"/>
  <c r="DE327" i="44" s="1"/>
  <c r="CO324" i="44"/>
  <c r="CH324" i="44"/>
  <c r="DI324" i="44" s="1"/>
  <c r="CD322" i="44"/>
  <c r="CC319" i="44"/>
  <c r="BS317" i="44"/>
  <c r="DD317" i="44" s="1"/>
  <c r="CC317" i="44"/>
  <c r="BV315" i="44"/>
  <c r="DE315" i="44" s="1"/>
  <c r="BS314" i="44"/>
  <c r="DD314" i="44" s="1"/>
  <c r="CC314" i="44"/>
  <c r="CD312" i="44"/>
  <c r="CN311" i="44"/>
  <c r="DK311" i="44" s="1"/>
  <c r="CB306" i="44"/>
  <c r="DG306" i="44" s="1"/>
  <c r="CC306" i="44"/>
  <c r="CB304" i="44"/>
  <c r="DG304" i="44" s="1"/>
  <c r="CC304" i="44"/>
  <c r="CD302" i="44"/>
  <c r="CC300" i="44"/>
  <c r="CO298" i="44"/>
  <c r="CH298" i="44"/>
  <c r="DI298" i="44" s="1"/>
  <c r="CK296" i="44"/>
  <c r="DJ296" i="44" s="1"/>
  <c r="CO296" i="44"/>
  <c r="CC295" i="44"/>
  <c r="CC293" i="44"/>
  <c r="CC289" i="44"/>
  <c r="CC288" i="44"/>
  <c r="CD280" i="44"/>
  <c r="CD272" i="44"/>
  <c r="CD264" i="44"/>
  <c r="CD256" i="44"/>
  <c r="CB244" i="44"/>
  <c r="DG244" i="44" s="1"/>
  <c r="CC244" i="44"/>
  <c r="CN241" i="44"/>
  <c r="DK241" i="44" s="1"/>
  <c r="CP241" i="44"/>
  <c r="BS241" i="44"/>
  <c r="DD241" i="44" s="1"/>
  <c r="CC241" i="44"/>
  <c r="BV237" i="44"/>
  <c r="DE237" i="44" s="1"/>
  <c r="CC231" i="44"/>
  <c r="BS214" i="44"/>
  <c r="DD214" i="44" s="1"/>
  <c r="CC214" i="44"/>
  <c r="CO211" i="44"/>
  <c r="CQ211" i="44" s="1"/>
  <c r="DH211" i="44" s="1"/>
  <c r="CH211" i="44"/>
  <c r="DI211" i="44" s="1"/>
  <c r="BS205" i="44"/>
  <c r="DD205" i="44" s="1"/>
  <c r="CC205" i="44"/>
  <c r="CH201" i="44"/>
  <c r="DI201" i="44" s="1"/>
  <c r="CN189" i="44"/>
  <c r="DK189" i="44" s="1"/>
  <c r="CO189" i="44"/>
  <c r="CQ189" i="44" s="1"/>
  <c r="DH189" i="44" s="1"/>
  <c r="CO186" i="44"/>
  <c r="CH186" i="44"/>
  <c r="DI186" i="44" s="1"/>
  <c r="BV181" i="44"/>
  <c r="DE181" i="44" s="1"/>
  <c r="CD181" i="44"/>
  <c r="CN168" i="44"/>
  <c r="DK168" i="44" s="1"/>
  <c r="CO168" i="44"/>
  <c r="BS403" i="44"/>
  <c r="DD403" i="44" s="1"/>
  <c r="CP393" i="44"/>
  <c r="CB392" i="44"/>
  <c r="DG392" i="44" s="1"/>
  <c r="BS387" i="44"/>
  <c r="DD387" i="44" s="1"/>
  <c r="CK385" i="44"/>
  <c r="DJ385" i="44" s="1"/>
  <c r="CD380" i="44"/>
  <c r="CE380" i="44" s="1"/>
  <c r="DC380" i="44" s="1"/>
  <c r="CD379" i="44"/>
  <c r="BY378" i="44"/>
  <c r="DF378" i="44" s="1"/>
  <c r="CH377" i="44"/>
  <c r="DI377" i="44" s="1"/>
  <c r="CD376" i="44"/>
  <c r="CD375" i="44"/>
  <c r="BY374" i="44"/>
  <c r="DF374" i="44" s="1"/>
  <c r="CD372" i="44"/>
  <c r="CD371" i="44"/>
  <c r="BY370" i="44"/>
  <c r="DF370" i="44" s="1"/>
  <c r="CD368" i="44"/>
  <c r="CD367" i="44"/>
  <c r="BY366" i="44"/>
  <c r="DF366" i="44" s="1"/>
  <c r="CD364" i="44"/>
  <c r="CD363" i="44"/>
  <c r="BY362" i="44"/>
  <c r="DF362" i="44" s="1"/>
  <c r="CD360" i="44"/>
  <c r="CD359" i="44"/>
  <c r="BY358" i="44"/>
  <c r="DF358" i="44" s="1"/>
  <c r="CD356" i="44"/>
  <c r="CD355" i="44"/>
  <c r="BY354" i="44"/>
  <c r="DF354" i="44" s="1"/>
  <c r="CD352" i="44"/>
  <c r="CD351" i="44"/>
  <c r="BY350" i="44"/>
  <c r="DF350" i="44" s="1"/>
  <c r="CH349" i="44"/>
  <c r="DI349" i="44" s="1"/>
  <c r="CD348" i="44"/>
  <c r="CD347" i="44"/>
  <c r="BY346" i="44"/>
  <c r="DF346" i="44" s="1"/>
  <c r="CH345" i="44"/>
  <c r="DI345" i="44" s="1"/>
  <c r="CD344" i="44"/>
  <c r="CD343" i="44"/>
  <c r="BY342" i="44"/>
  <c r="DF342" i="44" s="1"/>
  <c r="CD340" i="44"/>
  <c r="CD339" i="44"/>
  <c r="BY338" i="44"/>
  <c r="DF338" i="44" s="1"/>
  <c r="CH337" i="44"/>
  <c r="DI337" i="44" s="1"/>
  <c r="CD336" i="44"/>
  <c r="CD335" i="44"/>
  <c r="BY334" i="44"/>
  <c r="DF334" i="44" s="1"/>
  <c r="CD332" i="44"/>
  <c r="CD331" i="44"/>
  <c r="BY330" i="44"/>
  <c r="DF330" i="44" s="1"/>
  <c r="CH329" i="44"/>
  <c r="DI329" i="44" s="1"/>
  <c r="CD328" i="44"/>
  <c r="CD327" i="44"/>
  <c r="BY326" i="44"/>
  <c r="DF326" i="44" s="1"/>
  <c r="CH325" i="44"/>
  <c r="DI325" i="44" s="1"/>
  <c r="CD324" i="44"/>
  <c r="CK320" i="44"/>
  <c r="DJ320" i="44" s="1"/>
  <c r="CC320" i="44"/>
  <c r="BS319" i="44"/>
  <c r="DD319" i="44" s="1"/>
  <c r="CC315" i="44"/>
  <c r="CD315" i="44"/>
  <c r="CH313" i="44"/>
  <c r="DI313" i="44" s="1"/>
  <c r="BS311" i="44"/>
  <c r="DD311" i="44" s="1"/>
  <c r="CC311" i="44"/>
  <c r="CE311" i="44" s="1"/>
  <c r="DC311" i="44" s="1"/>
  <c r="CN295" i="44"/>
  <c r="DK295" i="44" s="1"/>
  <c r="BV292" i="44"/>
  <c r="DE292" i="44" s="1"/>
  <c r="BS291" i="44"/>
  <c r="DD291" i="44" s="1"/>
  <c r="CC291" i="44"/>
  <c r="CH284" i="44"/>
  <c r="DI284" i="44" s="1"/>
  <c r="CC280" i="44"/>
  <c r="CC272" i="44"/>
  <c r="CC264" i="44"/>
  <c r="CC256" i="44"/>
  <c r="CH249" i="44"/>
  <c r="DI249" i="44" s="1"/>
  <c r="CD248" i="44"/>
  <c r="CH245" i="44"/>
  <c r="DI245" i="44" s="1"/>
  <c r="CO240" i="44"/>
  <c r="CC237" i="44"/>
  <c r="CE237" i="44" s="1"/>
  <c r="DC237" i="44" s="1"/>
  <c r="CK234" i="44"/>
  <c r="DJ234" i="44" s="1"/>
  <c r="BS217" i="44"/>
  <c r="DD217" i="44" s="1"/>
  <c r="CC217" i="44"/>
  <c r="BV216" i="44"/>
  <c r="DE216" i="44" s="1"/>
  <c r="CO214" i="44"/>
  <c r="CH197" i="44"/>
  <c r="DI197" i="44" s="1"/>
  <c r="CN192" i="44"/>
  <c r="DK192" i="44" s="1"/>
  <c r="CO192" i="44"/>
  <c r="CQ192" i="44" s="1"/>
  <c r="DH192" i="44" s="1"/>
  <c r="CO187" i="44"/>
  <c r="CK187" i="44"/>
  <c r="DJ187" i="44" s="1"/>
  <c r="CB167" i="44"/>
  <c r="DG167" i="44" s="1"/>
  <c r="CD166" i="44"/>
  <c r="CD386" i="44"/>
  <c r="CO315" i="44"/>
  <c r="CH315" i="44"/>
  <c r="DI315" i="44" s="1"/>
  <c r="CP387" i="44"/>
  <c r="CQ387" i="44" s="1"/>
  <c r="DH387" i="44" s="1"/>
  <c r="CP369" i="44"/>
  <c r="CP361" i="44"/>
  <c r="CP353" i="44"/>
  <c r="CQ353" i="44" s="1"/>
  <c r="DH353" i="44" s="1"/>
  <c r="CP333" i="44"/>
  <c r="CN235" i="44"/>
  <c r="DK235" i="44" s="1"/>
  <c r="CO235" i="44"/>
  <c r="CK151" i="44"/>
  <c r="DJ151" i="44" s="1"/>
  <c r="CO151" i="44"/>
  <c r="CH320" i="44"/>
  <c r="DI320" i="44" s="1"/>
  <c r="BV318" i="44"/>
  <c r="DE318" i="44" s="1"/>
  <c r="CC303" i="44"/>
  <c r="CB286" i="44"/>
  <c r="DG286" i="44" s="1"/>
  <c r="CC281" i="44"/>
  <c r="BS267" i="44"/>
  <c r="DD267" i="44" s="1"/>
  <c r="CC267" i="44"/>
  <c r="CO246" i="44"/>
  <c r="CK246" i="44"/>
  <c r="DJ246" i="44" s="1"/>
  <c r="BS233" i="44"/>
  <c r="DD233" i="44" s="1"/>
  <c r="CC233" i="44"/>
  <c r="CD190" i="44"/>
  <c r="CC167" i="44"/>
  <c r="BY167" i="44"/>
  <c r="DF167" i="44" s="1"/>
  <c r="BV373" i="44"/>
  <c r="DE373" i="44" s="1"/>
  <c r="CO370" i="44"/>
  <c r="CH370" i="44"/>
  <c r="DI370" i="44" s="1"/>
  <c r="CC369" i="44"/>
  <c r="BV369" i="44"/>
  <c r="DE369" i="44" s="1"/>
  <c r="CC365" i="44"/>
  <c r="BV365" i="44"/>
  <c r="DE365" i="44" s="1"/>
  <c r="CO362" i="44"/>
  <c r="CH362" i="44"/>
  <c r="DI362" i="44" s="1"/>
  <c r="CC361" i="44"/>
  <c r="BV361" i="44"/>
  <c r="DE361" i="44" s="1"/>
  <c r="CO358" i="44"/>
  <c r="CH358" i="44"/>
  <c r="DI358" i="44" s="1"/>
  <c r="CC357" i="44"/>
  <c r="BV357" i="44"/>
  <c r="DE357" i="44" s="1"/>
  <c r="CO354" i="44"/>
  <c r="CH354" i="44"/>
  <c r="DI354" i="44" s="1"/>
  <c r="CC353" i="44"/>
  <c r="BV353" i="44"/>
  <c r="DE353" i="44" s="1"/>
  <c r="CO350" i="44"/>
  <c r="CH350" i="44"/>
  <c r="DI350" i="44" s="1"/>
  <c r="CC349" i="44"/>
  <c r="BV349" i="44"/>
  <c r="DE349" i="44" s="1"/>
  <c r="CO346" i="44"/>
  <c r="CH346" i="44"/>
  <c r="DI346" i="44" s="1"/>
  <c r="CC345" i="44"/>
  <c r="BV345" i="44"/>
  <c r="DE345" i="44" s="1"/>
  <c r="CO342" i="44"/>
  <c r="CH342" i="44"/>
  <c r="DI342" i="44" s="1"/>
  <c r="CC341" i="44"/>
  <c r="BV341" i="44"/>
  <c r="DE341" i="44" s="1"/>
  <c r="CO338" i="44"/>
  <c r="CH338" i="44"/>
  <c r="DI338" i="44" s="1"/>
  <c r="CC337" i="44"/>
  <c r="BV337" i="44"/>
  <c r="DE337" i="44" s="1"/>
  <c r="CO334" i="44"/>
  <c r="CH334" i="44"/>
  <c r="DI334" i="44" s="1"/>
  <c r="CC333" i="44"/>
  <c r="BV333" i="44"/>
  <c r="DE333" i="44" s="1"/>
  <c r="CO330" i="44"/>
  <c r="CH330" i="44"/>
  <c r="DI330" i="44" s="1"/>
  <c r="CC329" i="44"/>
  <c r="BV329" i="44"/>
  <c r="DE329" i="44" s="1"/>
  <c r="CO326" i="44"/>
  <c r="CH326" i="44"/>
  <c r="DI326" i="44" s="1"/>
  <c r="CC325" i="44"/>
  <c r="BV325" i="44"/>
  <c r="DE325" i="44" s="1"/>
  <c r="CP323" i="44"/>
  <c r="CO320" i="44"/>
  <c r="CC318" i="44"/>
  <c r="CD318" i="44"/>
  <c r="BY317" i="44"/>
  <c r="DF317" i="44" s="1"/>
  <c r="CC316" i="44"/>
  <c r="BV316" i="44"/>
  <c r="DE316" i="44" s="1"/>
  <c r="CC313" i="44"/>
  <c r="BV313" i="44"/>
  <c r="DE313" i="44" s="1"/>
  <c r="BS301" i="44"/>
  <c r="DD301" i="44" s="1"/>
  <c r="CC301" i="44"/>
  <c r="CO294" i="44"/>
  <c r="CD290" i="44"/>
  <c r="CD286" i="44"/>
  <c r="BY286" i="44"/>
  <c r="DF286" i="44" s="1"/>
  <c r="BS283" i="44"/>
  <c r="DD283" i="44" s="1"/>
  <c r="CC283" i="44"/>
  <c r="CD276" i="44"/>
  <c r="CD268" i="44"/>
  <c r="CD260" i="44"/>
  <c r="CD252" i="44"/>
  <c r="BY241" i="44"/>
  <c r="DF241" i="44" s="1"/>
  <c r="CO234" i="44"/>
  <c r="CO228" i="44"/>
  <c r="CK228" i="44"/>
  <c r="DJ228" i="44" s="1"/>
  <c r="BS227" i="44"/>
  <c r="DD227" i="44" s="1"/>
  <c r="CC227" i="44"/>
  <c r="BS225" i="44"/>
  <c r="DD225" i="44" s="1"/>
  <c r="CC225" i="44"/>
  <c r="BS222" i="44"/>
  <c r="DD222" i="44" s="1"/>
  <c r="CC222" i="44"/>
  <c r="CC207" i="44"/>
  <c r="CP206" i="44"/>
  <c r="BS197" i="44"/>
  <c r="DD197" i="44" s="1"/>
  <c r="CC197" i="44"/>
  <c r="CP185" i="44"/>
  <c r="CK167" i="44"/>
  <c r="DJ167" i="44" s="1"/>
  <c r="CO167" i="44"/>
  <c r="CO164" i="44"/>
  <c r="CH164" i="44"/>
  <c r="DI164" i="44" s="1"/>
  <c r="BS126" i="44"/>
  <c r="DD126" i="44" s="1"/>
  <c r="CC126" i="44"/>
  <c r="CE126" i="44" s="1"/>
  <c r="DC126" i="44" s="1"/>
  <c r="BV112" i="44"/>
  <c r="DE112" i="44" s="1"/>
  <c r="CC112" i="44"/>
  <c r="BY101" i="44"/>
  <c r="DF101" i="44" s="1"/>
  <c r="CC101" i="44"/>
  <c r="CP389" i="44"/>
  <c r="CC277" i="44"/>
  <c r="CD382" i="44"/>
  <c r="CP357" i="44"/>
  <c r="CQ357" i="44" s="1"/>
  <c r="DH357" i="44" s="1"/>
  <c r="BS302" i="44"/>
  <c r="DD302" i="44" s="1"/>
  <c r="CC302" i="44"/>
  <c r="CP239" i="44"/>
  <c r="BS399" i="44"/>
  <c r="DD399" i="44" s="1"/>
  <c r="BS391" i="44"/>
  <c r="DD391" i="44" s="1"/>
  <c r="CQ349" i="44"/>
  <c r="DH349" i="44" s="1"/>
  <c r="BS307" i="44"/>
  <c r="DD307" i="44" s="1"/>
  <c r="CC307" i="44"/>
  <c r="CD296" i="44"/>
  <c r="CP289" i="44"/>
  <c r="CK289" i="44"/>
  <c r="DJ289" i="44" s="1"/>
  <c r="BS284" i="44"/>
  <c r="DD284" i="44" s="1"/>
  <c r="CC284" i="44"/>
  <c r="CC265" i="44"/>
  <c r="CN208" i="44"/>
  <c r="DK208" i="44" s="1"/>
  <c r="CO208" i="44"/>
  <c r="BS200" i="44"/>
  <c r="DD200" i="44" s="1"/>
  <c r="CC200" i="44"/>
  <c r="CH172" i="44"/>
  <c r="DI172" i="44" s="1"/>
  <c r="CP172" i="44"/>
  <c r="BY159" i="44"/>
  <c r="DF159" i="44" s="1"/>
  <c r="CD159" i="44"/>
  <c r="CO399" i="44"/>
  <c r="CN393" i="44"/>
  <c r="DK393" i="44" s="1"/>
  <c r="CB390" i="44"/>
  <c r="DG390" i="44" s="1"/>
  <c r="CC377" i="44"/>
  <c r="CC373" i="44"/>
  <c r="CH366" i="44"/>
  <c r="DI366" i="44" s="1"/>
  <c r="BV403" i="44"/>
  <c r="DE403" i="44" s="1"/>
  <c r="CC397" i="44"/>
  <c r="CH395" i="44"/>
  <c r="DI395" i="44" s="1"/>
  <c r="BS395" i="44"/>
  <c r="DD395" i="44" s="1"/>
  <c r="BS394" i="44"/>
  <c r="DD394" i="44" s="1"/>
  <c r="CC393" i="44"/>
  <c r="CO391" i="44"/>
  <c r="CC388" i="44"/>
  <c r="CN387" i="44"/>
  <c r="DK387" i="44" s="1"/>
  <c r="BV387" i="44"/>
  <c r="DE387" i="44" s="1"/>
  <c r="CB384" i="44"/>
  <c r="DG384" i="44" s="1"/>
  <c r="BS384" i="44"/>
  <c r="DD384" i="44" s="1"/>
  <c r="BS383" i="44"/>
  <c r="DD383" i="44" s="1"/>
  <c r="BS382" i="44"/>
  <c r="DD382" i="44" s="1"/>
  <c r="BS381" i="44"/>
  <c r="DD381" i="44" s="1"/>
  <c r="CD377" i="44"/>
  <c r="CD373" i="44"/>
  <c r="CD369" i="44"/>
  <c r="CD365" i="44"/>
  <c r="CD361" i="44"/>
  <c r="CD357" i="44"/>
  <c r="CD353" i="44"/>
  <c r="CD349" i="44"/>
  <c r="CD345" i="44"/>
  <c r="CD341" i="44"/>
  <c r="CD337" i="44"/>
  <c r="CD333" i="44"/>
  <c r="CD329" i="44"/>
  <c r="CD325" i="44"/>
  <c r="CH323" i="44"/>
  <c r="DI323" i="44" s="1"/>
  <c r="CC323" i="44"/>
  <c r="BV323" i="44"/>
  <c r="DE323" i="44" s="1"/>
  <c r="CK322" i="44"/>
  <c r="DJ322" i="44" s="1"/>
  <c r="CO321" i="44"/>
  <c r="CQ321" i="44" s="1"/>
  <c r="DH321" i="44" s="1"/>
  <c r="CH321" i="44"/>
  <c r="DI321" i="44" s="1"/>
  <c r="CB320" i="44"/>
  <c r="DG320" i="44" s="1"/>
  <c r="CH317" i="44"/>
  <c r="DI317" i="44" s="1"/>
  <c r="CD316" i="44"/>
  <c r="CO314" i="44"/>
  <c r="BS310" i="44"/>
  <c r="DD310" i="44" s="1"/>
  <c r="CP309" i="44"/>
  <c r="CO308" i="44"/>
  <c r="CD308" i="44"/>
  <c r="CE308" i="44" s="1"/>
  <c r="DC308" i="44" s="1"/>
  <c r="CO304" i="44"/>
  <c r="CH304" i="44"/>
  <c r="DI304" i="44" s="1"/>
  <c r="CH302" i="44"/>
  <c r="DI302" i="44" s="1"/>
  <c r="CN299" i="44"/>
  <c r="DK299" i="44" s="1"/>
  <c r="CO299" i="44"/>
  <c r="CC299" i="44"/>
  <c r="CE299" i="44" s="1"/>
  <c r="DC299" i="44" s="1"/>
  <c r="CP297" i="44"/>
  <c r="CO288" i="44"/>
  <c r="CK288" i="44"/>
  <c r="DJ288" i="44" s="1"/>
  <c r="CC287" i="44"/>
  <c r="CP283" i="44"/>
  <c r="CD242" i="44"/>
  <c r="CO219" i="44"/>
  <c r="CH219" i="44"/>
  <c r="DI219" i="44" s="1"/>
  <c r="CC215" i="44"/>
  <c r="CH206" i="44"/>
  <c r="DI206" i="44" s="1"/>
  <c r="CO206" i="44"/>
  <c r="CN200" i="44"/>
  <c r="DK200" i="44" s="1"/>
  <c r="CO200" i="44"/>
  <c r="CO178" i="44"/>
  <c r="CH178" i="44"/>
  <c r="DI178" i="44" s="1"/>
  <c r="CN174" i="44"/>
  <c r="DK174" i="44" s="1"/>
  <c r="CN165" i="44"/>
  <c r="DK165" i="44" s="1"/>
  <c r="CO165" i="44"/>
  <c r="CH136" i="44"/>
  <c r="DI136" i="44" s="1"/>
  <c r="CO136" i="44"/>
  <c r="CN134" i="44"/>
  <c r="DK134" i="44" s="1"/>
  <c r="CO134" i="44"/>
  <c r="CO312" i="44"/>
  <c r="CH312" i="44"/>
  <c r="DI312" i="44" s="1"/>
  <c r="CD384" i="44"/>
  <c r="CP373" i="44"/>
  <c r="CP365" i="44"/>
  <c r="CQ365" i="44" s="1"/>
  <c r="DH365" i="44" s="1"/>
  <c r="CP341" i="44"/>
  <c r="CN307" i="44"/>
  <c r="DK307" i="44" s="1"/>
  <c r="CO307" i="44"/>
  <c r="CD298" i="44"/>
  <c r="CE298" i="44" s="1"/>
  <c r="DC298" i="44" s="1"/>
  <c r="CC240" i="44"/>
  <c r="CB322" i="44"/>
  <c r="DG322" i="44" s="1"/>
  <c r="CH318" i="44"/>
  <c r="DI318" i="44" s="1"/>
  <c r="CO292" i="44"/>
  <c r="BS275" i="44"/>
  <c r="DD275" i="44" s="1"/>
  <c r="CC275" i="44"/>
  <c r="CC273" i="44"/>
  <c r="BS259" i="44"/>
  <c r="DD259" i="44" s="1"/>
  <c r="CC259" i="44"/>
  <c r="BS251" i="44"/>
  <c r="DD251" i="44" s="1"/>
  <c r="CC251" i="44"/>
  <c r="CH247" i="44"/>
  <c r="DI247" i="44" s="1"/>
  <c r="CO247" i="44"/>
  <c r="CC247" i="44"/>
  <c r="BV247" i="44"/>
  <c r="DE247" i="44" s="1"/>
  <c r="BS243" i="44"/>
  <c r="DD243" i="44" s="1"/>
  <c r="CC243" i="44"/>
  <c r="BS213" i="44"/>
  <c r="DD213" i="44" s="1"/>
  <c r="CC213" i="44"/>
  <c r="BV212" i="44"/>
  <c r="DE212" i="44" s="1"/>
  <c r="CD212" i="44"/>
  <c r="CN210" i="44"/>
  <c r="DK210" i="44" s="1"/>
  <c r="CO210" i="44"/>
  <c r="CQ210" i="44" s="1"/>
  <c r="DH210" i="44" s="1"/>
  <c r="BV168" i="44"/>
  <c r="DE168" i="44" s="1"/>
  <c r="CD168" i="44"/>
  <c r="CK68" i="44"/>
  <c r="DJ68" i="44" s="1"/>
  <c r="CP68" i="44"/>
  <c r="BS385" i="44"/>
  <c r="DD385" i="44" s="1"/>
  <c r="CH378" i="44"/>
  <c r="DI378" i="44" s="1"/>
  <c r="BV377" i="44"/>
  <c r="DE377" i="44" s="1"/>
  <c r="CH374" i="44"/>
  <c r="DI374" i="44" s="1"/>
  <c r="CO385" i="44"/>
  <c r="CC378" i="44"/>
  <c r="CC374" i="44"/>
  <c r="CC370" i="44"/>
  <c r="CC366" i="44"/>
  <c r="CC362" i="44"/>
  <c r="CE362" i="44" s="1"/>
  <c r="DC362" i="44" s="1"/>
  <c r="CC358" i="44"/>
  <c r="CC354" i="44"/>
  <c r="CC350" i="44"/>
  <c r="CC346" i="44"/>
  <c r="CC342" i="44"/>
  <c r="CC338" i="44"/>
  <c r="CC334" i="44"/>
  <c r="CC330" i="44"/>
  <c r="CC326" i="44"/>
  <c r="CD323" i="44"/>
  <c r="CP322" i="44"/>
  <c r="CO319" i="44"/>
  <c r="CQ319" i="44" s="1"/>
  <c r="DH319" i="44" s="1"/>
  <c r="CP315" i="44"/>
  <c r="CP312" i="44"/>
  <c r="CO311" i="44"/>
  <c r="CO309" i="44"/>
  <c r="CD306" i="44"/>
  <c r="CD304" i="44"/>
  <c r="CP303" i="44"/>
  <c r="CQ303" i="44" s="1"/>
  <c r="DH303" i="44" s="1"/>
  <c r="CO297" i="44"/>
  <c r="CB292" i="44"/>
  <c r="DG292" i="44" s="1"/>
  <c r="BV289" i="44"/>
  <c r="DE289" i="44" s="1"/>
  <c r="CO286" i="44"/>
  <c r="CO282" i="44"/>
  <c r="CD246" i="44"/>
  <c r="BS238" i="44"/>
  <c r="DD238" i="44" s="1"/>
  <c r="CC238" i="44"/>
  <c r="BY230" i="44"/>
  <c r="DF230" i="44" s="1"/>
  <c r="CK227" i="44"/>
  <c r="DJ227" i="44" s="1"/>
  <c r="CD226" i="44"/>
  <c r="CC219" i="44"/>
  <c r="CK213" i="44"/>
  <c r="DJ213" i="44" s="1"/>
  <c r="BV211" i="44"/>
  <c r="DE211" i="44" s="1"/>
  <c r="CC211" i="44"/>
  <c r="CN202" i="44"/>
  <c r="DK202" i="44" s="1"/>
  <c r="CO202" i="44"/>
  <c r="CQ202" i="44" s="1"/>
  <c r="DH202" i="44" s="1"/>
  <c r="BS193" i="44"/>
  <c r="DD193" i="44" s="1"/>
  <c r="CC193" i="44"/>
  <c r="CO176" i="44"/>
  <c r="BV108" i="44"/>
  <c r="DE108" i="44" s="1"/>
  <c r="CC108" i="44"/>
  <c r="CH102" i="44"/>
  <c r="DI102" i="44" s="1"/>
  <c r="CO102" i="44"/>
  <c r="BS323" i="44"/>
  <c r="DD323" i="44" s="1"/>
  <c r="CN303" i="44"/>
  <c r="DK303" i="44" s="1"/>
  <c r="CP301" i="44"/>
  <c r="CB300" i="44"/>
  <c r="DG300" i="44" s="1"/>
  <c r="CH296" i="44"/>
  <c r="DI296" i="44" s="1"/>
  <c r="CD294" i="44"/>
  <c r="CE294" i="44" s="1"/>
  <c r="DC294" i="44" s="1"/>
  <c r="CN291" i="44"/>
  <c r="DK291" i="44" s="1"/>
  <c r="BV291" i="44"/>
  <c r="DE291" i="44" s="1"/>
  <c r="CD289" i="44"/>
  <c r="CB288" i="44"/>
  <c r="DG288" i="44" s="1"/>
  <c r="BS287" i="44"/>
  <c r="DD287" i="44" s="1"/>
  <c r="CQ265" i="44"/>
  <c r="DH265" i="44" s="1"/>
  <c r="CB246" i="44"/>
  <c r="DG246" i="44" s="1"/>
  <c r="CH244" i="44"/>
  <c r="DI244" i="44" s="1"/>
  <c r="CD244" i="44"/>
  <c r="CH242" i="44"/>
  <c r="DI242" i="44" s="1"/>
  <c r="BV242" i="44"/>
  <c r="DE242" i="44" s="1"/>
  <c r="BS235" i="44"/>
  <c r="DD235" i="44" s="1"/>
  <c r="CC235" i="44"/>
  <c r="CC230" i="44"/>
  <c r="BV229" i="44"/>
  <c r="DE229" i="44" s="1"/>
  <c r="CD225" i="44"/>
  <c r="CH222" i="44"/>
  <c r="DI222" i="44" s="1"/>
  <c r="CH217" i="44"/>
  <c r="DI217" i="44" s="1"/>
  <c r="CP214" i="44"/>
  <c r="CD206" i="44"/>
  <c r="BV203" i="44"/>
  <c r="DE203" i="44" s="1"/>
  <c r="CC192" i="44"/>
  <c r="CC191" i="44"/>
  <c r="BY191" i="44"/>
  <c r="DF191" i="44" s="1"/>
  <c r="CO179" i="44"/>
  <c r="CK179" i="44"/>
  <c r="DJ179" i="44" s="1"/>
  <c r="BS170" i="44"/>
  <c r="DD170" i="44" s="1"/>
  <c r="CC170" i="44"/>
  <c r="CC162" i="44"/>
  <c r="BY162" i="44"/>
  <c r="DF162" i="44" s="1"/>
  <c r="CK141" i="44"/>
  <c r="DJ141" i="44" s="1"/>
  <c r="CP141" i="44"/>
  <c r="BS124" i="44"/>
  <c r="DD124" i="44" s="1"/>
  <c r="CC124" i="44"/>
  <c r="CO86" i="44"/>
  <c r="CH86" i="44"/>
  <c r="DI86" i="44" s="1"/>
  <c r="CH322" i="44"/>
  <c r="DI322" i="44" s="1"/>
  <c r="BV320" i="44"/>
  <c r="DE320" i="44" s="1"/>
  <c r="CH309" i="44"/>
  <c r="DI309" i="44" s="1"/>
  <c r="BS309" i="44"/>
  <c r="DD309" i="44" s="1"/>
  <c r="CO305" i="44"/>
  <c r="CN301" i="44"/>
  <c r="DK301" i="44" s="1"/>
  <c r="CB298" i="44"/>
  <c r="DG298" i="44" s="1"/>
  <c r="CD295" i="44"/>
  <c r="CB294" i="44"/>
  <c r="DG294" i="44" s="1"/>
  <c r="BS293" i="44"/>
  <c r="DD293" i="44" s="1"/>
  <c r="CH286" i="44"/>
  <c r="DI286" i="44" s="1"/>
  <c r="CC282" i="44"/>
  <c r="BS281" i="44"/>
  <c r="DD281" i="44" s="1"/>
  <c r="CC278" i="44"/>
  <c r="BS277" i="44"/>
  <c r="DD277" i="44" s="1"/>
  <c r="CC274" i="44"/>
  <c r="CE274" i="44" s="1"/>
  <c r="DC274" i="44" s="1"/>
  <c r="BS273" i="44"/>
  <c r="DD273" i="44" s="1"/>
  <c r="CC270" i="44"/>
  <c r="BS269" i="44"/>
  <c r="DD269" i="44" s="1"/>
  <c r="CC266" i="44"/>
  <c r="BS265" i="44"/>
  <c r="DD265" i="44" s="1"/>
  <c r="CC262" i="44"/>
  <c r="CE262" i="44" s="1"/>
  <c r="DC262" i="44" s="1"/>
  <c r="BS261" i="44"/>
  <c r="DD261" i="44" s="1"/>
  <c r="CC258" i="44"/>
  <c r="BS257" i="44"/>
  <c r="DD257" i="44" s="1"/>
  <c r="CC254" i="44"/>
  <c r="BS253" i="44"/>
  <c r="DD253" i="44" s="1"/>
  <c r="BS249" i="44"/>
  <c r="DD249" i="44" s="1"/>
  <c r="CD247" i="44"/>
  <c r="CP246" i="44"/>
  <c r="CO243" i="44"/>
  <c r="CD240" i="44"/>
  <c r="CP232" i="44"/>
  <c r="CP223" i="44"/>
  <c r="CP221" i="44"/>
  <c r="CQ221" i="44" s="1"/>
  <c r="DH221" i="44" s="1"/>
  <c r="BS209" i="44"/>
  <c r="DD209" i="44" s="1"/>
  <c r="CC209" i="44"/>
  <c r="BV208" i="44"/>
  <c r="DE208" i="44" s="1"/>
  <c r="BS206" i="44"/>
  <c r="DD206" i="44" s="1"/>
  <c r="CC206" i="44"/>
  <c r="CD201" i="44"/>
  <c r="CH198" i="44"/>
  <c r="DI198" i="44" s="1"/>
  <c r="CD196" i="44"/>
  <c r="BV195" i="44"/>
  <c r="DE195" i="44" s="1"/>
  <c r="BV189" i="44"/>
  <c r="DE189" i="44" s="1"/>
  <c r="CD189" i="44"/>
  <c r="BV177" i="44"/>
  <c r="DE177" i="44" s="1"/>
  <c r="CO173" i="44"/>
  <c r="CB171" i="44"/>
  <c r="DG171" i="44" s="1"/>
  <c r="CH168" i="44"/>
  <c r="DI168" i="44" s="1"/>
  <c r="CK164" i="44"/>
  <c r="DJ164" i="44" s="1"/>
  <c r="CN155" i="44"/>
  <c r="DK155" i="44" s="1"/>
  <c r="CO155" i="44"/>
  <c r="BS155" i="44"/>
  <c r="DD155" i="44" s="1"/>
  <c r="CC155" i="44"/>
  <c r="CD151" i="44"/>
  <c r="BS151" i="44"/>
  <c r="DD151" i="44" s="1"/>
  <c r="BV97" i="44"/>
  <c r="DE97" i="44" s="1"/>
  <c r="CC97" i="44"/>
  <c r="CK96" i="44"/>
  <c r="DJ96" i="44" s="1"/>
  <c r="CO96" i="44"/>
  <c r="CD92" i="44"/>
  <c r="BY92" i="44"/>
  <c r="DF92" i="44" s="1"/>
  <c r="CN224" i="44"/>
  <c r="DK224" i="44" s="1"/>
  <c r="CO224" i="44"/>
  <c r="CP215" i="44"/>
  <c r="BS201" i="44"/>
  <c r="DD201" i="44" s="1"/>
  <c r="CC201" i="44"/>
  <c r="BS198" i="44"/>
  <c r="DD198" i="44" s="1"/>
  <c r="CC198" i="44"/>
  <c r="CH193" i="44"/>
  <c r="DI193" i="44" s="1"/>
  <c r="CP193" i="44"/>
  <c r="CO190" i="44"/>
  <c r="CK190" i="44"/>
  <c r="DJ190" i="44" s="1"/>
  <c r="CC183" i="44"/>
  <c r="BY183" i="44"/>
  <c r="DF183" i="44" s="1"/>
  <c r="CB179" i="44"/>
  <c r="DG179" i="44" s="1"/>
  <c r="CD179" i="44"/>
  <c r="BY164" i="44"/>
  <c r="DF164" i="44" s="1"/>
  <c r="CC164" i="44"/>
  <c r="CN152" i="44"/>
  <c r="DK152" i="44" s="1"/>
  <c r="CO152" i="44"/>
  <c r="CQ152" i="44" s="1"/>
  <c r="DH152" i="44" s="1"/>
  <c r="CH106" i="44"/>
  <c r="DI106" i="44" s="1"/>
  <c r="CO106" i="44"/>
  <c r="CC106" i="44"/>
  <c r="BS106" i="44"/>
  <c r="DD106" i="44" s="1"/>
  <c r="CH264" i="44"/>
  <c r="DI264" i="44" s="1"/>
  <c r="BV263" i="44"/>
  <c r="DE263" i="44" s="1"/>
  <c r="CH260" i="44"/>
  <c r="DI260" i="44" s="1"/>
  <c r="BV259" i="44"/>
  <c r="DE259" i="44" s="1"/>
  <c r="CH256" i="44"/>
  <c r="DI256" i="44" s="1"/>
  <c r="BV255" i="44"/>
  <c r="DE255" i="44" s="1"/>
  <c r="CH252" i="44"/>
  <c r="DI252" i="44" s="1"/>
  <c r="BV251" i="44"/>
  <c r="DE251" i="44" s="1"/>
  <c r="CH248" i="44"/>
  <c r="DI248" i="44" s="1"/>
  <c r="CD241" i="44"/>
  <c r="CO239" i="44"/>
  <c r="CH239" i="44"/>
  <c r="DI239" i="44" s="1"/>
  <c r="CO236" i="44"/>
  <c r="CH236" i="44"/>
  <c r="DI236" i="44" s="1"/>
  <c r="BS234" i="44"/>
  <c r="DD234" i="44" s="1"/>
  <c r="CC234" i="44"/>
  <c r="CO232" i="44"/>
  <c r="CO227" i="44"/>
  <c r="CH227" i="44"/>
  <c r="DI227" i="44" s="1"/>
  <c r="BS221" i="44"/>
  <c r="DD221" i="44" s="1"/>
  <c r="CC221" i="44"/>
  <c r="CN216" i="44"/>
  <c r="DK216" i="44" s="1"/>
  <c r="CO216" i="44"/>
  <c r="CP207" i="44"/>
  <c r="CD188" i="44"/>
  <c r="CK183" i="44"/>
  <c r="DJ183" i="44" s="1"/>
  <c r="CO183" i="44"/>
  <c r="CB182" i="44"/>
  <c r="DG182" i="44" s="1"/>
  <c r="CD182" i="44"/>
  <c r="CC179" i="44"/>
  <c r="CD167" i="44"/>
  <c r="BS167" i="44"/>
  <c r="DD167" i="44" s="1"/>
  <c r="CC157" i="44"/>
  <c r="BS157" i="44"/>
  <c r="DD157" i="44" s="1"/>
  <c r="BS148" i="44"/>
  <c r="DD148" i="44" s="1"/>
  <c r="CC148" i="44"/>
  <c r="BS122" i="44"/>
  <c r="DD122" i="44" s="1"/>
  <c r="CC122" i="44"/>
  <c r="BS247" i="44"/>
  <c r="DD247" i="44" s="1"/>
  <c r="CP234" i="44"/>
  <c r="BS231" i="44"/>
  <c r="DD231" i="44" s="1"/>
  <c r="CD229" i="44"/>
  <c r="BV227" i="44"/>
  <c r="DE227" i="44" s="1"/>
  <c r="BV225" i="44"/>
  <c r="DE225" i="44" s="1"/>
  <c r="BS223" i="44"/>
  <c r="DD223" i="44" s="1"/>
  <c r="CH220" i="44"/>
  <c r="DI220" i="44" s="1"/>
  <c r="CC218" i="44"/>
  <c r="BV217" i="44"/>
  <c r="DE217" i="44" s="1"/>
  <c r="BS215" i="44"/>
  <c r="DD215" i="44" s="1"/>
  <c r="CH212" i="44"/>
  <c r="DI212" i="44" s="1"/>
  <c r="CC210" i="44"/>
  <c r="BV209" i="44"/>
  <c r="DE209" i="44" s="1"/>
  <c r="BS207" i="44"/>
  <c r="DD207" i="44" s="1"/>
  <c r="CH204" i="44"/>
  <c r="DI204" i="44" s="1"/>
  <c r="CC202" i="44"/>
  <c r="CE202" i="44" s="1"/>
  <c r="DC202" i="44" s="1"/>
  <c r="BV201" i="44"/>
  <c r="DE201" i="44" s="1"/>
  <c r="BS199" i="44"/>
  <c r="DD199" i="44" s="1"/>
  <c r="CH196" i="44"/>
  <c r="DI196" i="44" s="1"/>
  <c r="CC194" i="44"/>
  <c r="BV193" i="44"/>
  <c r="DE193" i="44" s="1"/>
  <c r="CN190" i="44"/>
  <c r="DK190" i="44" s="1"/>
  <c r="CC176" i="44"/>
  <c r="CC175" i="44"/>
  <c r="BY175" i="44"/>
  <c r="DF175" i="44" s="1"/>
  <c r="CC173" i="44"/>
  <c r="CO171" i="44"/>
  <c r="CK171" i="44"/>
  <c r="DJ171" i="44" s="1"/>
  <c r="CC171" i="44"/>
  <c r="CP167" i="44"/>
  <c r="CD165" i="44"/>
  <c r="BS161" i="44"/>
  <c r="DD161" i="44" s="1"/>
  <c r="CC161" i="44"/>
  <c r="CD152" i="44"/>
  <c r="BY152" i="44"/>
  <c r="DF152" i="44" s="1"/>
  <c r="CO147" i="44"/>
  <c r="CK147" i="44"/>
  <c r="DJ147" i="44" s="1"/>
  <c r="BS145" i="44"/>
  <c r="DD145" i="44" s="1"/>
  <c r="CC145" i="44"/>
  <c r="BS134" i="44"/>
  <c r="DD134" i="44" s="1"/>
  <c r="CC134" i="44"/>
  <c r="CK129" i="44"/>
  <c r="DJ129" i="44" s="1"/>
  <c r="CO129" i="44"/>
  <c r="CQ129" i="44" s="1"/>
  <c r="DH129" i="44" s="1"/>
  <c r="CN126" i="44"/>
  <c r="DK126" i="44" s="1"/>
  <c r="CO126" i="44"/>
  <c r="CH114" i="44"/>
  <c r="DI114" i="44" s="1"/>
  <c r="CO114" i="44"/>
  <c r="CC114" i="44"/>
  <c r="BS114" i="44"/>
  <c r="DD114" i="44" s="1"/>
  <c r="BY112" i="44"/>
  <c r="DF112" i="44" s="1"/>
  <c r="BY95" i="44"/>
  <c r="DF95" i="44" s="1"/>
  <c r="CC95" i="44"/>
  <c r="CP89" i="44"/>
  <c r="CK89" i="44"/>
  <c r="DJ89" i="44" s="1"/>
  <c r="BY89" i="44"/>
  <c r="DF89" i="44" s="1"/>
  <c r="CC89" i="44"/>
  <c r="CH230" i="44"/>
  <c r="DI230" i="44" s="1"/>
  <c r="CP228" i="44"/>
  <c r="CP224" i="44"/>
  <c r="CD219" i="44"/>
  <c r="CP216" i="44"/>
  <c r="CD211" i="44"/>
  <c r="CP208" i="44"/>
  <c r="CD203" i="44"/>
  <c r="CE203" i="44" s="1"/>
  <c r="DC203" i="44" s="1"/>
  <c r="CP200" i="44"/>
  <c r="CD198" i="44"/>
  <c r="CD195" i="44"/>
  <c r="CD191" i="44"/>
  <c r="CP188" i="44"/>
  <c r="BS185" i="44"/>
  <c r="DD185" i="44" s="1"/>
  <c r="BY184" i="44"/>
  <c r="DF184" i="44" s="1"/>
  <c r="CO182" i="44"/>
  <c r="CK182" i="44"/>
  <c r="DJ182" i="44" s="1"/>
  <c r="CC182" i="44"/>
  <c r="CD177" i="44"/>
  <c r="CE177" i="44" s="1"/>
  <c r="DC177" i="44" s="1"/>
  <c r="CB174" i="44"/>
  <c r="DG174" i="44" s="1"/>
  <c r="BV169" i="44"/>
  <c r="DE169" i="44" s="1"/>
  <c r="CN166" i="44"/>
  <c r="DK166" i="44" s="1"/>
  <c r="CC150" i="44"/>
  <c r="BV144" i="44"/>
  <c r="DE144" i="44" s="1"/>
  <c r="BS142" i="44"/>
  <c r="DD142" i="44" s="1"/>
  <c r="CC142" i="44"/>
  <c r="CD141" i="44"/>
  <c r="CK137" i="44"/>
  <c r="DJ137" i="44" s="1"/>
  <c r="BS131" i="44"/>
  <c r="DD131" i="44" s="1"/>
  <c r="CC131" i="44"/>
  <c r="BV120" i="44"/>
  <c r="DE120" i="44" s="1"/>
  <c r="CC120" i="44"/>
  <c r="BY116" i="44"/>
  <c r="DF116" i="44" s="1"/>
  <c r="CC116" i="44"/>
  <c r="CN101" i="44"/>
  <c r="DK101" i="44" s="1"/>
  <c r="CP101" i="44"/>
  <c r="BV99" i="44"/>
  <c r="DE99" i="44" s="1"/>
  <c r="CC99" i="44"/>
  <c r="BV93" i="44"/>
  <c r="DE93" i="44" s="1"/>
  <c r="CC93" i="44"/>
  <c r="CD79" i="44"/>
  <c r="BY79" i="44"/>
  <c r="DF79" i="44" s="1"/>
  <c r="CH59" i="44"/>
  <c r="DI59" i="44" s="1"/>
  <c r="CO59" i="44"/>
  <c r="CC59" i="44"/>
  <c r="BS59" i="44"/>
  <c r="DD59" i="44" s="1"/>
  <c r="CH50" i="44"/>
  <c r="DI50" i="44" s="1"/>
  <c r="CO50" i="44"/>
  <c r="CP226" i="44"/>
  <c r="CQ226" i="44" s="1"/>
  <c r="DH226" i="44" s="1"/>
  <c r="BS186" i="44"/>
  <c r="DD186" i="44" s="1"/>
  <c r="CC186" i="44"/>
  <c r="CD183" i="44"/>
  <c r="CO174" i="44"/>
  <c r="CQ174" i="44" s="1"/>
  <c r="DH174" i="44" s="1"/>
  <c r="CK174" i="44"/>
  <c r="DJ174" i="44" s="1"/>
  <c r="CD172" i="44"/>
  <c r="CD169" i="44"/>
  <c r="CE169" i="44" s="1"/>
  <c r="DC169" i="44" s="1"/>
  <c r="BS166" i="44"/>
  <c r="DD166" i="44" s="1"/>
  <c r="CC166" i="44"/>
  <c r="BS160" i="44"/>
  <c r="DD160" i="44" s="1"/>
  <c r="CC160" i="44"/>
  <c r="CN158" i="44"/>
  <c r="DK158" i="44" s="1"/>
  <c r="CO158" i="44"/>
  <c r="CQ158" i="44" s="1"/>
  <c r="DH158" i="44" s="1"/>
  <c r="CN150" i="44"/>
  <c r="DK150" i="44" s="1"/>
  <c r="CO150" i="44"/>
  <c r="CN142" i="44"/>
  <c r="DK142" i="44" s="1"/>
  <c r="CO142" i="44"/>
  <c r="BS139" i="44"/>
  <c r="DD139" i="44" s="1"/>
  <c r="CC139" i="44"/>
  <c r="CH138" i="44"/>
  <c r="DI138" i="44" s="1"/>
  <c r="CO138" i="44"/>
  <c r="CC138" i="44"/>
  <c r="BV138" i="44"/>
  <c r="DE138" i="44" s="1"/>
  <c r="CD129" i="44"/>
  <c r="CC94" i="44"/>
  <c r="BS94" i="44"/>
  <c r="DD94" i="44" s="1"/>
  <c r="CO82" i="44"/>
  <c r="CH82" i="44"/>
  <c r="DI82" i="44" s="1"/>
  <c r="CD82" i="44"/>
  <c r="BS82" i="44"/>
  <c r="DD82" i="44" s="1"/>
  <c r="CH67" i="44"/>
  <c r="DI67" i="44" s="1"/>
  <c r="CO67" i="44"/>
  <c r="BS245" i="44"/>
  <c r="DD245" i="44" s="1"/>
  <c r="BV233" i="44"/>
  <c r="DE233" i="44" s="1"/>
  <c r="CH226" i="44"/>
  <c r="DI226" i="44" s="1"/>
  <c r="CD221" i="44"/>
  <c r="CD213" i="44"/>
  <c r="CD205" i="44"/>
  <c r="CH184" i="44"/>
  <c r="DI184" i="44" s="1"/>
  <c r="CB183" i="44"/>
  <c r="DG183" i="44" s="1"/>
  <c r="CP181" i="44"/>
  <c r="CQ181" i="44" s="1"/>
  <c r="DH181" i="44" s="1"/>
  <c r="CN179" i="44"/>
  <c r="DK179" i="44" s="1"/>
  <c r="BS178" i="44"/>
  <c r="DD178" i="44" s="1"/>
  <c r="CC178" i="44"/>
  <c r="CD175" i="44"/>
  <c r="BS169" i="44"/>
  <c r="DD169" i="44" s="1"/>
  <c r="BY168" i="44"/>
  <c r="DF168" i="44" s="1"/>
  <c r="CO166" i="44"/>
  <c r="CK166" i="44"/>
  <c r="DJ166" i="44" s="1"/>
  <c r="CO161" i="44"/>
  <c r="CD125" i="44"/>
  <c r="BS125" i="44"/>
  <c r="DD125" i="44" s="1"/>
  <c r="CH118" i="44"/>
  <c r="DI118" i="44" s="1"/>
  <c r="CO118" i="44"/>
  <c r="CC118" i="44"/>
  <c r="BS118" i="44"/>
  <c r="DD118" i="44" s="1"/>
  <c r="CC117" i="44"/>
  <c r="BV103" i="44"/>
  <c r="DE103" i="44" s="1"/>
  <c r="CC103" i="44"/>
  <c r="BY85" i="44"/>
  <c r="DF85" i="44" s="1"/>
  <c r="CC85" i="44"/>
  <c r="CC83" i="44"/>
  <c r="BS83" i="44"/>
  <c r="DD83" i="44" s="1"/>
  <c r="CB188" i="44"/>
  <c r="DG188" i="44" s="1"/>
  <c r="CB180" i="44"/>
  <c r="DG180" i="44" s="1"/>
  <c r="CB172" i="44"/>
  <c r="DG172" i="44" s="1"/>
  <c r="BV165" i="44"/>
  <c r="DE165" i="44" s="1"/>
  <c r="CP159" i="44"/>
  <c r="CO156" i="44"/>
  <c r="CP151" i="44"/>
  <c r="CN140" i="44"/>
  <c r="DK140" i="44" s="1"/>
  <c r="CC140" i="44"/>
  <c r="CD138" i="44"/>
  <c r="CP137" i="44"/>
  <c r="BV134" i="44"/>
  <c r="DE134" i="44" s="1"/>
  <c r="CC128" i="44"/>
  <c r="CN98" i="44"/>
  <c r="DK98" i="44" s="1"/>
  <c r="CO97" i="44"/>
  <c r="CH97" i="44"/>
  <c r="DI97" i="44" s="1"/>
  <c r="CK72" i="44"/>
  <c r="DJ72" i="44" s="1"/>
  <c r="CO72" i="44"/>
  <c r="CO52" i="44"/>
  <c r="CH52" i="44"/>
  <c r="DI52" i="44" s="1"/>
  <c r="CN191" i="44"/>
  <c r="DK191" i="44" s="1"/>
  <c r="CN183" i="44"/>
  <c r="DK183" i="44" s="1"/>
  <c r="CN175" i="44"/>
  <c r="DK175" i="44" s="1"/>
  <c r="CN167" i="44"/>
  <c r="DK167" i="44" s="1"/>
  <c r="BS164" i="44"/>
  <c r="DD164" i="44" s="1"/>
  <c r="BV162" i="44"/>
  <c r="DE162" i="44" s="1"/>
  <c r="BS158" i="44"/>
  <c r="DD158" i="44" s="1"/>
  <c r="CC158" i="44"/>
  <c r="CH154" i="44"/>
  <c r="DI154" i="44" s="1"/>
  <c r="CC154" i="44"/>
  <c r="CE154" i="44" s="1"/>
  <c r="DC154" i="44" s="1"/>
  <c r="BV154" i="44"/>
  <c r="DE154" i="44" s="1"/>
  <c r="CK153" i="44"/>
  <c r="DJ153" i="44" s="1"/>
  <c r="CH152" i="44"/>
  <c r="DI152" i="44" s="1"/>
  <c r="CB151" i="44"/>
  <c r="DG151" i="44" s="1"/>
  <c r="CD147" i="44"/>
  <c r="CP140" i="44"/>
  <c r="CK135" i="44"/>
  <c r="DJ135" i="44" s="1"/>
  <c r="CC135" i="44"/>
  <c r="CC132" i="44"/>
  <c r="BY125" i="44"/>
  <c r="DF125" i="44" s="1"/>
  <c r="CB107" i="44"/>
  <c r="DG107" i="44" s="1"/>
  <c r="CD100" i="44"/>
  <c r="CH80" i="44"/>
  <c r="DI80" i="44" s="1"/>
  <c r="CO80" i="44"/>
  <c r="CQ80" i="44" s="1"/>
  <c r="DH80" i="44" s="1"/>
  <c r="BS80" i="44"/>
  <c r="DD80" i="44" s="1"/>
  <c r="CC80" i="44"/>
  <c r="CC79" i="44"/>
  <c r="BS79" i="44"/>
  <c r="DD79" i="44" s="1"/>
  <c r="CD65" i="44"/>
  <c r="BY65" i="44"/>
  <c r="DF65" i="44" s="1"/>
  <c r="CP56" i="44"/>
  <c r="CK56" i="44"/>
  <c r="DJ56" i="44" s="1"/>
  <c r="CD50" i="44"/>
  <c r="CD41" i="44"/>
  <c r="CE41" i="44" s="1"/>
  <c r="DC41" i="44" s="1"/>
  <c r="CB192" i="44"/>
  <c r="DG192" i="44" s="1"/>
  <c r="CB184" i="44"/>
  <c r="DG184" i="44" s="1"/>
  <c r="CB176" i="44"/>
  <c r="DG176" i="44" s="1"/>
  <c r="CB168" i="44"/>
  <c r="DG168" i="44" s="1"/>
  <c r="CD162" i="44"/>
  <c r="CN156" i="44"/>
  <c r="DK156" i="44" s="1"/>
  <c r="CC156" i="44"/>
  <c r="CO154" i="44"/>
  <c r="CP153" i="44"/>
  <c r="BS147" i="44"/>
  <c r="DD147" i="44" s="1"/>
  <c r="CP146" i="44"/>
  <c r="BY146" i="44"/>
  <c r="DF146" i="44" s="1"/>
  <c r="CP143" i="44"/>
  <c r="CP135" i="44"/>
  <c r="CQ135" i="44" s="1"/>
  <c r="DH135" i="44" s="1"/>
  <c r="CH133" i="44"/>
  <c r="DI133" i="44" s="1"/>
  <c r="CO125" i="44"/>
  <c r="CK125" i="44"/>
  <c r="DJ125" i="44" s="1"/>
  <c r="CO123" i="44"/>
  <c r="CB119" i="44"/>
  <c r="DG119" i="44" s="1"/>
  <c r="CH110" i="44"/>
  <c r="DI110" i="44" s="1"/>
  <c r="CO110" i="44"/>
  <c r="CQ110" i="44" s="1"/>
  <c r="DH110" i="44" s="1"/>
  <c r="CC110" i="44"/>
  <c r="BS110" i="44"/>
  <c r="DD110" i="44" s="1"/>
  <c r="BY108" i="44"/>
  <c r="DF108" i="44" s="1"/>
  <c r="CH98" i="44"/>
  <c r="DI98" i="44" s="1"/>
  <c r="CO98" i="44"/>
  <c r="CP91" i="44"/>
  <c r="CK91" i="44"/>
  <c r="DJ91" i="44" s="1"/>
  <c r="CO90" i="44"/>
  <c r="BV62" i="44"/>
  <c r="DE62" i="44" s="1"/>
  <c r="CC62" i="44"/>
  <c r="CN185" i="44"/>
  <c r="DK185" i="44" s="1"/>
  <c r="CN177" i="44"/>
  <c r="DK177" i="44" s="1"/>
  <c r="CN169" i="44"/>
  <c r="DK169" i="44" s="1"/>
  <c r="BS163" i="44"/>
  <c r="DD163" i="44" s="1"/>
  <c r="BS162" i="44"/>
  <c r="DD162" i="44" s="1"/>
  <c r="CC159" i="44"/>
  <c r="CD157" i="44"/>
  <c r="CP156" i="44"/>
  <c r="CK156" i="44"/>
  <c r="DJ156" i="44" s="1"/>
  <c r="CO153" i="44"/>
  <c r="CD148" i="44"/>
  <c r="CO146" i="44"/>
  <c r="CH146" i="44"/>
  <c r="DI146" i="44" s="1"/>
  <c r="CO143" i="44"/>
  <c r="CH143" i="44"/>
  <c r="DI143" i="44" s="1"/>
  <c r="CC141" i="44"/>
  <c r="CB137" i="44"/>
  <c r="DG137" i="44" s="1"/>
  <c r="CH135" i="44"/>
  <c r="DI135" i="44" s="1"/>
  <c r="CD135" i="44"/>
  <c r="CD133" i="44"/>
  <c r="BV131" i="44"/>
  <c r="DE131" i="44" s="1"/>
  <c r="CB127" i="44"/>
  <c r="DG127" i="44" s="1"/>
  <c r="BY120" i="44"/>
  <c r="DF120" i="44" s="1"/>
  <c r="CD94" i="44"/>
  <c r="BY94" i="44"/>
  <c r="DF94" i="44" s="1"/>
  <c r="CN85" i="44"/>
  <c r="DK85" i="44" s="1"/>
  <c r="CO85" i="44"/>
  <c r="CH69" i="44"/>
  <c r="DI69" i="44" s="1"/>
  <c r="CO69" i="44"/>
  <c r="BY68" i="44"/>
  <c r="DF68" i="44" s="1"/>
  <c r="CC68" i="44"/>
  <c r="BY64" i="44"/>
  <c r="DF64" i="44" s="1"/>
  <c r="CC64" i="44"/>
  <c r="CO62" i="44"/>
  <c r="CH62" i="44"/>
  <c r="DI62" i="44" s="1"/>
  <c r="BS154" i="44"/>
  <c r="DD154" i="44" s="1"/>
  <c r="BS138" i="44"/>
  <c r="DD138" i="44" s="1"/>
  <c r="BV132" i="44"/>
  <c r="DE132" i="44" s="1"/>
  <c r="CH129" i="44"/>
  <c r="DI129" i="44" s="1"/>
  <c r="BV128" i="44"/>
  <c r="DE128" i="44" s="1"/>
  <c r="CD127" i="44"/>
  <c r="CP123" i="44"/>
  <c r="CD120" i="44"/>
  <c r="CD116" i="44"/>
  <c r="CD112" i="44"/>
  <c r="CD108" i="44"/>
  <c r="CN100" i="44"/>
  <c r="DK100" i="44" s="1"/>
  <c r="BY99" i="44"/>
  <c r="DF99" i="44" s="1"/>
  <c r="CO88" i="44"/>
  <c r="CH87" i="44"/>
  <c r="DI87" i="44" s="1"/>
  <c r="CO87" i="44"/>
  <c r="BS84" i="44"/>
  <c r="DD84" i="44" s="1"/>
  <c r="CC84" i="44"/>
  <c r="CD78" i="44"/>
  <c r="CP74" i="44"/>
  <c r="CK74" i="44"/>
  <c r="DJ74" i="44" s="1"/>
  <c r="BV73" i="44"/>
  <c r="DE73" i="44" s="1"/>
  <c r="CC73" i="44"/>
  <c r="CC71" i="44"/>
  <c r="BS71" i="44"/>
  <c r="DD71" i="44" s="1"/>
  <c r="BY66" i="44"/>
  <c r="DF66" i="44" s="1"/>
  <c r="CC66" i="44"/>
  <c r="CH156" i="44"/>
  <c r="DI156" i="44" s="1"/>
  <c r="BS156" i="44"/>
  <c r="DD156" i="44" s="1"/>
  <c r="CH153" i="44"/>
  <c r="DI153" i="44" s="1"/>
  <c r="BV151" i="44"/>
  <c r="DE151" i="44" s="1"/>
  <c r="CH140" i="44"/>
  <c r="DI140" i="44" s="1"/>
  <c r="BS140" i="44"/>
  <c r="DD140" i="44" s="1"/>
  <c r="CH137" i="44"/>
  <c r="DI137" i="44" s="1"/>
  <c r="BV135" i="44"/>
  <c r="DE135" i="44" s="1"/>
  <c r="CH134" i="44"/>
  <c r="DI134" i="44" s="1"/>
  <c r="CC133" i="44"/>
  <c r="CC129" i="44"/>
  <c r="CP126" i="44"/>
  <c r="CP125" i="44"/>
  <c r="CD124" i="44"/>
  <c r="CC123" i="44"/>
  <c r="CH121" i="44"/>
  <c r="DI121" i="44" s="1"/>
  <c r="CK119" i="44"/>
  <c r="DJ119" i="44" s="1"/>
  <c r="CO117" i="44"/>
  <c r="CH117" i="44"/>
  <c r="DI117" i="44" s="1"/>
  <c r="CK115" i="44"/>
  <c r="DJ115" i="44" s="1"/>
  <c r="CO113" i="44"/>
  <c r="CQ113" i="44" s="1"/>
  <c r="DH113" i="44" s="1"/>
  <c r="CH113" i="44"/>
  <c r="DI113" i="44" s="1"/>
  <c r="CK111" i="44"/>
  <c r="DJ111" i="44" s="1"/>
  <c r="CO109" i="44"/>
  <c r="CH109" i="44"/>
  <c r="DI109" i="44" s="1"/>
  <c r="CK107" i="44"/>
  <c r="DJ107" i="44" s="1"/>
  <c r="CO105" i="44"/>
  <c r="CH105" i="44"/>
  <c r="DI105" i="44" s="1"/>
  <c r="BY76" i="44"/>
  <c r="DF76" i="44" s="1"/>
  <c r="CO74" i="44"/>
  <c r="CH74" i="44"/>
  <c r="DI74" i="44" s="1"/>
  <c r="CN51" i="44"/>
  <c r="DK51" i="44" s="1"/>
  <c r="BV49" i="44"/>
  <c r="DE49" i="44" s="1"/>
  <c r="CC49" i="44"/>
  <c r="BV47" i="44"/>
  <c r="DE47" i="44" s="1"/>
  <c r="CD47" i="44"/>
  <c r="BS146" i="44"/>
  <c r="DD146" i="44" s="1"/>
  <c r="CP130" i="44"/>
  <c r="CP122" i="44"/>
  <c r="CP119" i="44"/>
  <c r="CD119" i="44"/>
  <c r="CP115" i="44"/>
  <c r="CQ115" i="44" s="1"/>
  <c r="DH115" i="44" s="1"/>
  <c r="CD115" i="44"/>
  <c r="CP111" i="44"/>
  <c r="CD111" i="44"/>
  <c r="CP107" i="44"/>
  <c r="CD107" i="44"/>
  <c r="CO95" i="44"/>
  <c r="CH95" i="44"/>
  <c r="DI95" i="44" s="1"/>
  <c r="CK94" i="44"/>
  <c r="DJ94" i="44" s="1"/>
  <c r="CO94" i="44"/>
  <c r="CC90" i="44"/>
  <c r="CO89" i="44"/>
  <c r="CH89" i="44"/>
  <c r="DI89" i="44" s="1"/>
  <c r="CP70" i="44"/>
  <c r="CK70" i="44"/>
  <c r="DJ70" i="44" s="1"/>
  <c r="CC65" i="44"/>
  <c r="BS65" i="44"/>
  <c r="DD65" i="44" s="1"/>
  <c r="CK60" i="44"/>
  <c r="DJ60" i="44" s="1"/>
  <c r="CH53" i="44"/>
  <c r="DI53" i="44" s="1"/>
  <c r="CO53" i="44"/>
  <c r="BS49" i="44"/>
  <c r="DD49" i="44" s="1"/>
  <c r="CD49" i="44"/>
  <c r="CD121" i="44"/>
  <c r="CH119" i="44"/>
  <c r="DI119" i="44" s="1"/>
  <c r="BS119" i="44"/>
  <c r="DD119" i="44" s="1"/>
  <c r="CC119" i="44"/>
  <c r="CD117" i="44"/>
  <c r="BS115" i="44"/>
  <c r="DD115" i="44" s="1"/>
  <c r="CC115" i="44"/>
  <c r="CD113" i="44"/>
  <c r="BS111" i="44"/>
  <c r="DD111" i="44" s="1"/>
  <c r="CC111" i="44"/>
  <c r="CD109" i="44"/>
  <c r="BS107" i="44"/>
  <c r="DD107" i="44" s="1"/>
  <c r="CC107" i="44"/>
  <c r="CD105" i="44"/>
  <c r="CC96" i="44"/>
  <c r="BS96" i="44"/>
  <c r="DD96" i="44" s="1"/>
  <c r="CO91" i="44"/>
  <c r="CH91" i="44"/>
  <c r="DI91" i="44" s="1"/>
  <c r="BV91" i="44"/>
  <c r="DE91" i="44" s="1"/>
  <c r="CC91" i="44"/>
  <c r="CN81" i="44"/>
  <c r="DK81" i="44" s="1"/>
  <c r="CO81" i="44"/>
  <c r="CD75" i="44"/>
  <c r="CH61" i="44"/>
  <c r="DI61" i="44" s="1"/>
  <c r="CO61" i="44"/>
  <c r="BY60" i="44"/>
  <c r="DF60" i="44" s="1"/>
  <c r="CC60" i="44"/>
  <c r="CH40" i="44"/>
  <c r="DI40" i="44" s="1"/>
  <c r="CO40" i="44"/>
  <c r="BV133" i="44"/>
  <c r="DE133" i="44" s="1"/>
  <c r="BV129" i="44"/>
  <c r="DE129" i="44" s="1"/>
  <c r="BV125" i="44"/>
  <c r="DE125" i="44" s="1"/>
  <c r="BV121" i="44"/>
  <c r="DE121" i="44" s="1"/>
  <c r="BV117" i="44"/>
  <c r="DE117" i="44" s="1"/>
  <c r="BV113" i="44"/>
  <c r="DE113" i="44" s="1"/>
  <c r="BV109" i="44"/>
  <c r="DE109" i="44" s="1"/>
  <c r="BV105" i="44"/>
  <c r="DE105" i="44" s="1"/>
  <c r="CO103" i="44"/>
  <c r="CO101" i="44"/>
  <c r="CO99" i="44"/>
  <c r="BS97" i="44"/>
  <c r="DD97" i="44" s="1"/>
  <c r="CD97" i="44"/>
  <c r="CD96" i="44"/>
  <c r="BV95" i="44"/>
  <c r="DE95" i="44" s="1"/>
  <c r="CO93" i="44"/>
  <c r="CH93" i="44"/>
  <c r="DI93" i="44" s="1"/>
  <c r="CC92" i="44"/>
  <c r="BY91" i="44"/>
  <c r="DF91" i="44" s="1"/>
  <c r="CH88" i="44"/>
  <c r="DI88" i="44" s="1"/>
  <c r="BS88" i="44"/>
  <c r="DD88" i="44" s="1"/>
  <c r="CC88" i="44"/>
  <c r="CD86" i="44"/>
  <c r="CE86" i="44" s="1"/>
  <c r="DC86" i="44" s="1"/>
  <c r="CP84" i="44"/>
  <c r="CD84" i="44"/>
  <c r="CD83" i="44"/>
  <c r="CK80" i="44"/>
  <c r="DJ80" i="44" s="1"/>
  <c r="CO78" i="44"/>
  <c r="CH78" i="44"/>
  <c r="DI78" i="44" s="1"/>
  <c r="CC75" i="44"/>
  <c r="BY72" i="44"/>
  <c r="DF72" i="44" s="1"/>
  <c r="CD63" i="44"/>
  <c r="CP54" i="44"/>
  <c r="CK46" i="44"/>
  <c r="DJ46" i="44" s="1"/>
  <c r="CD44" i="44"/>
  <c r="CD43" i="44"/>
  <c r="CD103" i="44"/>
  <c r="CD101" i="44"/>
  <c r="CD99" i="44"/>
  <c r="CH96" i="44"/>
  <c r="DI96" i="44" s="1"/>
  <c r="CP94" i="44"/>
  <c r="CK92" i="44"/>
  <c r="DJ92" i="44" s="1"/>
  <c r="BV89" i="44"/>
  <c r="DE89" i="44" s="1"/>
  <c r="CD85" i="44"/>
  <c r="CB84" i="44"/>
  <c r="DG84" i="44" s="1"/>
  <c r="CH83" i="44"/>
  <c r="DI83" i="44" s="1"/>
  <c r="BY81" i="44"/>
  <c r="DF81" i="44" s="1"/>
  <c r="CP79" i="44"/>
  <c r="CC78" i="44"/>
  <c r="CH76" i="44"/>
  <c r="DI76" i="44" s="1"/>
  <c r="BS76" i="44"/>
  <c r="DD76" i="44" s="1"/>
  <c r="CC76" i="44"/>
  <c r="CD74" i="44"/>
  <c r="CP72" i="44"/>
  <c r="CD72" i="44"/>
  <c r="CK71" i="44"/>
  <c r="DJ71" i="44" s="1"/>
  <c r="CP62" i="44"/>
  <c r="CK62" i="44"/>
  <c r="DJ62" i="44" s="1"/>
  <c r="CD40" i="44"/>
  <c r="BV127" i="44"/>
  <c r="DE127" i="44" s="1"/>
  <c r="BV123" i="44"/>
  <c r="DE123" i="44" s="1"/>
  <c r="BV119" i="44"/>
  <c r="DE119" i="44" s="1"/>
  <c r="CC104" i="44"/>
  <c r="CC102" i="44"/>
  <c r="CC100" i="44"/>
  <c r="CP95" i="44"/>
  <c r="CP92" i="44"/>
  <c r="CP82" i="44"/>
  <c r="CD81" i="44"/>
  <c r="BY77" i="44"/>
  <c r="DF77" i="44" s="1"/>
  <c r="CO76" i="44"/>
  <c r="CP75" i="44"/>
  <c r="CC74" i="44"/>
  <c r="CH72" i="44"/>
  <c r="DI72" i="44" s="1"/>
  <c r="BS72" i="44"/>
  <c r="DD72" i="44" s="1"/>
  <c r="CC72" i="44"/>
  <c r="CC69" i="44"/>
  <c r="BS69" i="44"/>
  <c r="DD69" i="44" s="1"/>
  <c r="CO66" i="44"/>
  <c r="CH66" i="44"/>
  <c r="DI66" i="44" s="1"/>
  <c r="CK65" i="44"/>
  <c r="DJ65" i="44" s="1"/>
  <c r="CD55" i="44"/>
  <c r="BY55" i="44"/>
  <c r="DF55" i="44" s="1"/>
  <c r="CK50" i="44"/>
  <c r="DJ50" i="44" s="1"/>
  <c r="BV45" i="44"/>
  <c r="DE45" i="44" s="1"/>
  <c r="CC45" i="44"/>
  <c r="CB43" i="44"/>
  <c r="DG43" i="44" s="1"/>
  <c r="CC43" i="44"/>
  <c r="CH42" i="44"/>
  <c r="DI42" i="44" s="1"/>
  <c r="CP102" i="44"/>
  <c r="CP100" i="44"/>
  <c r="CP98" i="44"/>
  <c r="CP93" i="44"/>
  <c r="CC87" i="44"/>
  <c r="CP78" i="44"/>
  <c r="CD70" i="44"/>
  <c r="BS70" i="44"/>
  <c r="DD70" i="44" s="1"/>
  <c r="CO68" i="44"/>
  <c r="CH68" i="44"/>
  <c r="DI68" i="44" s="1"/>
  <c r="BS66" i="44"/>
  <c r="DD66" i="44" s="1"/>
  <c r="CD66" i="44"/>
  <c r="CC61" i="44"/>
  <c r="CO60" i="44"/>
  <c r="CQ60" i="44" s="1"/>
  <c r="DH60" i="44" s="1"/>
  <c r="CH60" i="44"/>
  <c r="DI60" i="44" s="1"/>
  <c r="BY58" i="44"/>
  <c r="DF58" i="44" s="1"/>
  <c r="CC54" i="44"/>
  <c r="CB49" i="44"/>
  <c r="DG49" i="44" s="1"/>
  <c r="CO48" i="44"/>
  <c r="CD95" i="44"/>
  <c r="CD93" i="44"/>
  <c r="CD91" i="44"/>
  <c r="BV86" i="44"/>
  <c r="DE86" i="44" s="1"/>
  <c r="BV82" i="44"/>
  <c r="DE82" i="44" s="1"/>
  <c r="BV78" i="44"/>
  <c r="DE78" i="44" s="1"/>
  <c r="BV74" i="44"/>
  <c r="DE74" i="44" s="1"/>
  <c r="CP71" i="44"/>
  <c r="CP69" i="44"/>
  <c r="BV66" i="44"/>
  <c r="DE66" i="44" s="1"/>
  <c r="CO64" i="44"/>
  <c r="CH64" i="44"/>
  <c r="DI64" i="44" s="1"/>
  <c r="CC63" i="44"/>
  <c r="BY62" i="44"/>
  <c r="DF62" i="44" s="1"/>
  <c r="CP58" i="44"/>
  <c r="CH57" i="44"/>
  <c r="DI57" i="44" s="1"/>
  <c r="CP55" i="44"/>
  <c r="CK53" i="44"/>
  <c r="DJ53" i="44" s="1"/>
  <c r="CB51" i="44"/>
  <c r="DG51" i="44" s="1"/>
  <c r="CC51" i="44"/>
  <c r="BY46" i="44"/>
  <c r="DF46" i="44" s="1"/>
  <c r="CD42" i="44"/>
  <c r="CB41" i="44"/>
  <c r="DG41" i="44" s="1"/>
  <c r="BV68" i="44"/>
  <c r="DE68" i="44" s="1"/>
  <c r="CP65" i="44"/>
  <c r="CK63" i="44"/>
  <c r="DJ63" i="44" s="1"/>
  <c r="BV60" i="44"/>
  <c r="DE60" i="44" s="1"/>
  <c r="CO58" i="44"/>
  <c r="CH58" i="44"/>
  <c r="DI58" i="44" s="1"/>
  <c r="BY56" i="44"/>
  <c r="DF56" i="44" s="1"/>
  <c r="CB50" i="44"/>
  <c r="DG50" i="44" s="1"/>
  <c r="CB47" i="44"/>
  <c r="DG47" i="44" s="1"/>
  <c r="CC47" i="44"/>
  <c r="BY42" i="44"/>
  <c r="DF42" i="44" s="1"/>
  <c r="BS68" i="44"/>
  <c r="DD68" i="44" s="1"/>
  <c r="CD68" i="44"/>
  <c r="CC67" i="44"/>
  <c r="CP63" i="44"/>
  <c r="CD59" i="44"/>
  <c r="CO56" i="44"/>
  <c r="CH56" i="44"/>
  <c r="DI56" i="44" s="1"/>
  <c r="CC55" i="44"/>
  <c r="CD48" i="44"/>
  <c r="CP85" i="44"/>
  <c r="CP81" i="44"/>
  <c r="CP77" i="44"/>
  <c r="CP73" i="44"/>
  <c r="CC70" i="44"/>
  <c r="CK67" i="44"/>
  <c r="DJ67" i="44" s="1"/>
  <c r="CO65" i="44"/>
  <c r="CP64" i="44"/>
  <c r="CH63" i="44"/>
  <c r="DI63" i="44" s="1"/>
  <c r="CP61" i="44"/>
  <c r="CK59" i="44"/>
  <c r="DJ59" i="44" s="1"/>
  <c r="CC58" i="44"/>
  <c r="CD57" i="44"/>
  <c r="BV56" i="44"/>
  <c r="DE56" i="44" s="1"/>
  <c r="CO54" i="44"/>
  <c r="CH54" i="44"/>
  <c r="DI54" i="44" s="1"/>
  <c r="CC53" i="44"/>
  <c r="BY50" i="44"/>
  <c r="DF50" i="44" s="1"/>
  <c r="CD46" i="44"/>
  <c r="CB45" i="44"/>
  <c r="DG45" i="44" s="1"/>
  <c r="CO44" i="44"/>
  <c r="CN43" i="44"/>
  <c r="DK43" i="44" s="1"/>
  <c r="CK42" i="44"/>
  <c r="DJ42" i="44" s="1"/>
  <c r="CD64" i="44"/>
  <c r="CD62" i="44"/>
  <c r="CD60" i="44"/>
  <c r="CD58" i="44"/>
  <c r="CD56" i="44"/>
  <c r="CE56" i="44" s="1"/>
  <c r="DC56" i="44" s="1"/>
  <c r="CD54" i="44"/>
  <c r="CO51" i="44"/>
  <c r="CQ51" i="44" s="1"/>
  <c r="DH51" i="44" s="1"/>
  <c r="BY51" i="44"/>
  <c r="DF51" i="44" s="1"/>
  <c r="CC50" i="44"/>
  <c r="CO47" i="44"/>
  <c r="BY47" i="44"/>
  <c r="DF47" i="44" s="1"/>
  <c r="CC46" i="44"/>
  <c r="CO43" i="44"/>
  <c r="BY43" i="44"/>
  <c r="DF43" i="44" s="1"/>
  <c r="CC42" i="44"/>
  <c r="CK48" i="44"/>
  <c r="DJ48" i="44" s="1"/>
  <c r="CK44" i="44"/>
  <c r="DJ44" i="44" s="1"/>
  <c r="CK40" i="44"/>
  <c r="DJ40" i="44" s="1"/>
  <c r="CC52" i="44"/>
  <c r="CO49" i="44"/>
  <c r="CC48" i="44"/>
  <c r="CO45" i="44"/>
  <c r="CC44" i="44"/>
  <c r="CO41" i="44"/>
  <c r="CC40" i="44"/>
  <c r="CH6" i="44"/>
  <c r="DI6" i="44" s="1"/>
  <c r="CP6" i="44"/>
  <c r="CD6" i="44"/>
  <c r="CP5" i="44"/>
  <c r="BV6" i="44"/>
  <c r="DE6" i="44" s="1"/>
  <c r="BS6" i="44"/>
  <c r="DD6" i="44" s="1"/>
  <c r="CO5" i="44"/>
  <c r="CH5" i="44"/>
  <c r="DI5" i="44" s="1"/>
  <c r="BV5" i="44"/>
  <c r="CN7" i="44"/>
  <c r="DK7" i="44" s="1"/>
  <c r="CC5" i="44"/>
  <c r="CD5" i="44"/>
  <c r="BS7" i="44"/>
  <c r="DD7" i="44" s="1"/>
  <c r="CC7" i="44"/>
  <c r="CP4" i="44"/>
  <c r="CQ293" i="44" l="1"/>
  <c r="DH293" i="44" s="1"/>
  <c r="CE224" i="44"/>
  <c r="DC224" i="44" s="1"/>
  <c r="CQ366" i="44"/>
  <c r="DH366" i="44" s="1"/>
  <c r="CE272" i="44"/>
  <c r="DC272" i="44" s="1"/>
  <c r="CQ225" i="44"/>
  <c r="DH225" i="44" s="1"/>
  <c r="CQ368" i="44"/>
  <c r="DH368" i="44" s="1"/>
  <c r="CQ133" i="44"/>
  <c r="DH133" i="44" s="1"/>
  <c r="CE69" i="44"/>
  <c r="DC69" i="44" s="1"/>
  <c r="DD5" i="44"/>
  <c r="DM2" i="44"/>
  <c r="J10" i="13" s="1"/>
  <c r="DG5" i="44"/>
  <c r="F13" i="13" s="1"/>
  <c r="DP2" i="44"/>
  <c r="J13" i="13" s="1"/>
  <c r="DI4" i="44"/>
  <c r="B15" i="13" s="1"/>
  <c r="DR2" i="44"/>
  <c r="J15" i="13" s="1"/>
  <c r="DJ4" i="44"/>
  <c r="G16" i="13" s="1"/>
  <c r="DS2" i="44"/>
  <c r="J16" i="13" s="1"/>
  <c r="DK4" i="44"/>
  <c r="DT2" i="44"/>
  <c r="J17" i="13" s="1"/>
  <c r="DE5" i="44"/>
  <c r="C11" i="13" s="1"/>
  <c r="DN2" i="44"/>
  <c r="J11" i="13" s="1"/>
  <c r="DF5" i="44"/>
  <c r="F12" i="13" s="1"/>
  <c r="DO2" i="44"/>
  <c r="J12" i="13" s="1"/>
  <c r="CQ119" i="44"/>
  <c r="DH119" i="44" s="1"/>
  <c r="CQ42" i="44"/>
  <c r="DH42" i="44" s="1"/>
  <c r="CE372" i="44"/>
  <c r="DC372" i="44" s="1"/>
  <c r="CQ361" i="44"/>
  <c r="DH361" i="44" s="1"/>
  <c r="CE185" i="44"/>
  <c r="DC185" i="44" s="1"/>
  <c r="CQ356" i="44"/>
  <c r="DH356" i="44" s="1"/>
  <c r="CQ162" i="44"/>
  <c r="DH162" i="44" s="1"/>
  <c r="CE88" i="44"/>
  <c r="DC88" i="44" s="1"/>
  <c r="CQ117" i="44"/>
  <c r="DH117" i="44" s="1"/>
  <c r="CQ90" i="44"/>
  <c r="DH90" i="44" s="1"/>
  <c r="CQ43" i="44"/>
  <c r="DH43" i="44" s="1"/>
  <c r="CE153" i="44"/>
  <c r="DC153" i="44" s="1"/>
  <c r="CE89" i="44"/>
  <c r="DC89" i="44" s="1"/>
  <c r="CQ121" i="44"/>
  <c r="DH121" i="44" s="1"/>
  <c r="CE152" i="44"/>
  <c r="DC152" i="44" s="1"/>
  <c r="CE165" i="44"/>
  <c r="DC165" i="44" s="1"/>
  <c r="CQ106" i="44"/>
  <c r="DH106" i="44" s="1"/>
  <c r="CQ260" i="44"/>
  <c r="DH260" i="44" s="1"/>
  <c r="CE113" i="44"/>
  <c r="DC113" i="44" s="1"/>
  <c r="CQ227" i="44"/>
  <c r="DH227" i="44" s="1"/>
  <c r="CE164" i="44"/>
  <c r="DC164" i="44" s="1"/>
  <c r="CE251" i="44"/>
  <c r="DC251" i="44" s="1"/>
  <c r="CQ212" i="44"/>
  <c r="DH212" i="44" s="1"/>
  <c r="CQ279" i="44"/>
  <c r="DH279" i="44" s="1"/>
  <c r="CE92" i="44"/>
  <c r="DC92" i="44" s="1"/>
  <c r="CQ101" i="44"/>
  <c r="DH101" i="44" s="1"/>
  <c r="CQ67" i="44"/>
  <c r="DH67" i="44" s="1"/>
  <c r="CE258" i="44"/>
  <c r="DC258" i="44" s="1"/>
  <c r="CQ213" i="44"/>
  <c r="DH213" i="44" s="1"/>
  <c r="CQ104" i="44"/>
  <c r="DH104" i="44" s="1"/>
  <c r="CQ198" i="44"/>
  <c r="DH198" i="44" s="1"/>
  <c r="CQ150" i="44"/>
  <c r="DH150" i="44" s="1"/>
  <c r="CE137" i="44"/>
  <c r="DC137" i="44" s="1"/>
  <c r="CE394" i="44"/>
  <c r="DC394" i="44" s="1"/>
  <c r="CE105" i="44"/>
  <c r="DC105" i="44" s="1"/>
  <c r="CQ114" i="44"/>
  <c r="DH114" i="44" s="1"/>
  <c r="CQ172" i="44"/>
  <c r="DH172" i="44" s="1"/>
  <c r="CE360" i="44"/>
  <c r="DC360" i="44" s="1"/>
  <c r="CE191" i="44"/>
  <c r="DC191" i="44" s="1"/>
  <c r="CQ187" i="44"/>
  <c r="DH187" i="44" s="1"/>
  <c r="CQ241" i="44"/>
  <c r="DH241" i="44" s="1"/>
  <c r="CE98" i="44"/>
  <c r="DC98" i="44" s="1"/>
  <c r="CQ204" i="44"/>
  <c r="DH204" i="44" s="1"/>
  <c r="CQ273" i="44"/>
  <c r="DH273" i="44" s="1"/>
  <c r="CQ141" i="44"/>
  <c r="DH141" i="44" s="1"/>
  <c r="CQ238" i="44"/>
  <c r="DH238" i="44" s="1"/>
  <c r="CE261" i="44"/>
  <c r="DC261" i="44" s="1"/>
  <c r="CE292" i="44"/>
  <c r="DC292" i="44" s="1"/>
  <c r="CQ274" i="44"/>
  <c r="DH274" i="44" s="1"/>
  <c r="CQ40" i="44"/>
  <c r="DH40" i="44" s="1"/>
  <c r="CE71" i="44"/>
  <c r="DC71" i="44" s="1"/>
  <c r="CQ190" i="44"/>
  <c r="DH190" i="44" s="1"/>
  <c r="CE196" i="44"/>
  <c r="DC196" i="44" s="1"/>
  <c r="CE246" i="44"/>
  <c r="DC246" i="44" s="1"/>
  <c r="CE326" i="44"/>
  <c r="DC326" i="44" s="1"/>
  <c r="CQ391" i="44"/>
  <c r="DH391" i="44" s="1"/>
  <c r="CQ342" i="44"/>
  <c r="DH342" i="44" s="1"/>
  <c r="CQ358" i="44"/>
  <c r="DH358" i="44" s="1"/>
  <c r="CE217" i="44"/>
  <c r="DC217" i="44" s="1"/>
  <c r="CQ139" i="44"/>
  <c r="DH139" i="44" s="1"/>
  <c r="CQ112" i="44"/>
  <c r="DH112" i="44" s="1"/>
  <c r="CE184" i="44"/>
  <c r="DC184" i="44" s="1"/>
  <c r="CE236" i="44"/>
  <c r="DC236" i="44" s="1"/>
  <c r="CQ266" i="44"/>
  <c r="DH266" i="44" s="1"/>
  <c r="CQ388" i="44"/>
  <c r="DH388" i="44" s="1"/>
  <c r="CQ363" i="44"/>
  <c r="DH363" i="44" s="1"/>
  <c r="CE391" i="44"/>
  <c r="DC391" i="44" s="1"/>
  <c r="CQ248" i="44"/>
  <c r="DH248" i="44" s="1"/>
  <c r="CE76" i="44"/>
  <c r="DC76" i="44" s="1"/>
  <c r="CQ109" i="44"/>
  <c r="DH109" i="44" s="1"/>
  <c r="CQ138" i="44"/>
  <c r="DH138" i="44" s="1"/>
  <c r="CQ240" i="44"/>
  <c r="DH240" i="44" s="1"/>
  <c r="CE364" i="44"/>
  <c r="DC364" i="44" s="1"/>
  <c r="CE214" i="44"/>
  <c r="DC214" i="44" s="1"/>
  <c r="CQ302" i="44"/>
  <c r="DH302" i="44" s="1"/>
  <c r="CQ331" i="44"/>
  <c r="DH331" i="44" s="1"/>
  <c r="CE383" i="44"/>
  <c r="DC383" i="44" s="1"/>
  <c r="CQ281" i="44"/>
  <c r="DH281" i="44" s="1"/>
  <c r="CQ223" i="44"/>
  <c r="DH223" i="44" s="1"/>
  <c r="CQ311" i="44"/>
  <c r="DH311" i="44" s="1"/>
  <c r="CQ175" i="44"/>
  <c r="DH175" i="44" s="1"/>
  <c r="CQ184" i="44"/>
  <c r="DH184" i="44" s="1"/>
  <c r="CQ395" i="44"/>
  <c r="DH395" i="44" s="1"/>
  <c r="CE128" i="44"/>
  <c r="DC128" i="44" s="1"/>
  <c r="CQ159" i="44"/>
  <c r="DH159" i="44" s="1"/>
  <c r="CE178" i="44"/>
  <c r="DC178" i="44" s="1"/>
  <c r="CE243" i="44"/>
  <c r="DC243" i="44" s="1"/>
  <c r="CE215" i="44"/>
  <c r="DC215" i="44" s="1"/>
  <c r="CQ308" i="44"/>
  <c r="DH308" i="44" s="1"/>
  <c r="CE317" i="44"/>
  <c r="DC317" i="44" s="1"/>
  <c r="CE204" i="44"/>
  <c r="DC204" i="44" s="1"/>
  <c r="CQ258" i="44"/>
  <c r="DH258" i="44" s="1"/>
  <c r="CQ295" i="44"/>
  <c r="DH295" i="44" s="1"/>
  <c r="CQ306" i="44"/>
  <c r="DH306" i="44" s="1"/>
  <c r="CQ285" i="44"/>
  <c r="DH285" i="44" s="1"/>
  <c r="CQ390" i="44"/>
  <c r="DH390" i="44" s="1"/>
  <c r="CQ335" i="44"/>
  <c r="DH335" i="44" s="1"/>
  <c r="CQ371" i="44"/>
  <c r="DH371" i="44" s="1"/>
  <c r="CQ262" i="44"/>
  <c r="DH262" i="44" s="1"/>
  <c r="CE122" i="44"/>
  <c r="DC122" i="44" s="1"/>
  <c r="CQ195" i="44"/>
  <c r="DH195" i="44" s="1"/>
  <c r="CQ283" i="44"/>
  <c r="DH283" i="44" s="1"/>
  <c r="CQ63" i="44"/>
  <c r="DH63" i="44" s="1"/>
  <c r="CQ107" i="44"/>
  <c r="DH107" i="44" s="1"/>
  <c r="CE158" i="44"/>
  <c r="DC158" i="44" s="1"/>
  <c r="CE356" i="44"/>
  <c r="DC356" i="44" s="1"/>
  <c r="CQ124" i="44"/>
  <c r="DH124" i="44" s="1"/>
  <c r="CQ128" i="44"/>
  <c r="DH128" i="44" s="1"/>
  <c r="CQ148" i="44"/>
  <c r="DH148" i="44" s="1"/>
  <c r="CQ269" i="44"/>
  <c r="DH269" i="44" s="1"/>
  <c r="CQ382" i="44"/>
  <c r="DH382" i="44" s="1"/>
  <c r="CQ310" i="44"/>
  <c r="DH310" i="44" s="1"/>
  <c r="CE401" i="44"/>
  <c r="DC401" i="44" s="1"/>
  <c r="CQ374" i="44"/>
  <c r="DH374" i="44" s="1"/>
  <c r="CQ245" i="44"/>
  <c r="DH245" i="44" s="1"/>
  <c r="CQ197" i="44"/>
  <c r="DH197" i="44" s="1"/>
  <c r="CQ44" i="44"/>
  <c r="DH44" i="44" s="1"/>
  <c r="CE138" i="44"/>
  <c r="DC138" i="44" s="1"/>
  <c r="CE172" i="44"/>
  <c r="DC172" i="44" s="1"/>
  <c r="CQ50" i="44"/>
  <c r="DH50" i="44" s="1"/>
  <c r="CE218" i="44"/>
  <c r="DC218" i="44" s="1"/>
  <c r="CQ193" i="44"/>
  <c r="DH193" i="44" s="1"/>
  <c r="CE209" i="44"/>
  <c r="DC209" i="44" s="1"/>
  <c r="CE238" i="44"/>
  <c r="DC238" i="44" s="1"/>
  <c r="CE378" i="44"/>
  <c r="DC378" i="44" s="1"/>
  <c r="CE168" i="44"/>
  <c r="DC168" i="44" s="1"/>
  <c r="CE259" i="44"/>
  <c r="DC259" i="44" s="1"/>
  <c r="CQ373" i="44"/>
  <c r="DH373" i="44" s="1"/>
  <c r="CQ165" i="44"/>
  <c r="DH165" i="44" s="1"/>
  <c r="CE382" i="44"/>
  <c r="DC382" i="44" s="1"/>
  <c r="CQ323" i="44"/>
  <c r="DH323" i="44" s="1"/>
  <c r="CQ354" i="44"/>
  <c r="DH354" i="44" s="1"/>
  <c r="CQ362" i="44"/>
  <c r="DH362" i="44" s="1"/>
  <c r="CQ369" i="44"/>
  <c r="DH369" i="44" s="1"/>
  <c r="CE271" i="44"/>
  <c r="DC271" i="44" s="1"/>
  <c r="CE130" i="44"/>
  <c r="DC130" i="44" s="1"/>
  <c r="CQ180" i="44"/>
  <c r="DH180" i="44" s="1"/>
  <c r="CQ316" i="44"/>
  <c r="DH316" i="44" s="1"/>
  <c r="CQ351" i="44"/>
  <c r="DH351" i="44" s="1"/>
  <c r="CQ392" i="44"/>
  <c r="DH392" i="44" s="1"/>
  <c r="CQ360" i="44"/>
  <c r="DH360" i="44" s="1"/>
  <c r="CE321" i="44"/>
  <c r="DC321" i="44" s="1"/>
  <c r="CE269" i="44"/>
  <c r="DC269" i="44" s="1"/>
  <c r="CQ130" i="44"/>
  <c r="DH130" i="44" s="1"/>
  <c r="CQ277" i="44"/>
  <c r="DH277" i="44" s="1"/>
  <c r="CE96" i="44"/>
  <c r="DC96" i="44" s="1"/>
  <c r="CQ127" i="44"/>
  <c r="DH127" i="44" s="1"/>
  <c r="CE43" i="44"/>
  <c r="DC43" i="44" s="1"/>
  <c r="CQ52" i="44"/>
  <c r="DH52" i="44" s="1"/>
  <c r="CE186" i="44"/>
  <c r="DC186" i="44" s="1"/>
  <c r="CE192" i="44"/>
  <c r="DC192" i="44" s="1"/>
  <c r="CQ134" i="44"/>
  <c r="DH134" i="44" s="1"/>
  <c r="CQ186" i="44"/>
  <c r="DH186" i="44" s="1"/>
  <c r="CE244" i="44"/>
  <c r="DC244" i="44" s="1"/>
  <c r="CQ381" i="44"/>
  <c r="DH381" i="44" s="1"/>
  <c r="CQ199" i="44"/>
  <c r="DH199" i="44" s="1"/>
  <c r="CQ256" i="44"/>
  <c r="DH256" i="44" s="1"/>
  <c r="CE395" i="44"/>
  <c r="DC395" i="44" s="1"/>
  <c r="CE400" i="44"/>
  <c r="DC400" i="44" s="1"/>
  <c r="CE280" i="44"/>
  <c r="DC280" i="44" s="1"/>
  <c r="CQ396" i="44"/>
  <c r="DH396" i="44" s="1"/>
  <c r="CQ66" i="44"/>
  <c r="DH66" i="44" s="1"/>
  <c r="CQ93" i="44"/>
  <c r="DH93" i="44" s="1"/>
  <c r="CQ111" i="44"/>
  <c r="DH111" i="44" s="1"/>
  <c r="CQ96" i="44"/>
  <c r="DH96" i="44" s="1"/>
  <c r="CQ155" i="44"/>
  <c r="DH155" i="44" s="1"/>
  <c r="CQ289" i="44"/>
  <c r="DH289" i="44" s="1"/>
  <c r="CQ185" i="44"/>
  <c r="DH185" i="44" s="1"/>
  <c r="CQ393" i="44"/>
  <c r="DH393" i="44" s="1"/>
  <c r="CQ264" i="44"/>
  <c r="DH264" i="44" s="1"/>
  <c r="CQ300" i="44"/>
  <c r="DH300" i="44" s="1"/>
  <c r="CQ7" i="44"/>
  <c r="DH7" i="44" s="1"/>
  <c r="CE399" i="44"/>
  <c r="DC399" i="44" s="1"/>
  <c r="CE159" i="44"/>
  <c r="DC159" i="44" s="1"/>
  <c r="CQ41" i="44"/>
  <c r="DH41" i="44" s="1"/>
  <c r="CQ65" i="44"/>
  <c r="DH65" i="44" s="1"/>
  <c r="CE87" i="44"/>
  <c r="DC87" i="44" s="1"/>
  <c r="CQ105" i="44"/>
  <c r="DH105" i="44" s="1"/>
  <c r="CE140" i="44"/>
  <c r="DC140" i="44" s="1"/>
  <c r="CQ243" i="44"/>
  <c r="DH243" i="44" s="1"/>
  <c r="CQ86" i="44"/>
  <c r="DH86" i="44" s="1"/>
  <c r="CE197" i="44"/>
  <c r="DC197" i="44" s="1"/>
  <c r="CE227" i="44"/>
  <c r="DC227" i="44" s="1"/>
  <c r="CE268" i="44"/>
  <c r="DC268" i="44" s="1"/>
  <c r="CE301" i="44"/>
  <c r="DC301" i="44" s="1"/>
  <c r="CE231" i="44"/>
  <c r="DC231" i="44" s="1"/>
  <c r="CQ169" i="44"/>
  <c r="DH169" i="44" s="1"/>
  <c r="CQ367" i="44"/>
  <c r="DH367" i="44" s="1"/>
  <c r="CQ345" i="44"/>
  <c r="DH345" i="44" s="1"/>
  <c r="CQ347" i="44"/>
  <c r="DH347" i="44" s="1"/>
  <c r="CE293" i="44"/>
  <c r="DC293" i="44" s="1"/>
  <c r="CE187" i="44"/>
  <c r="DC187" i="44" s="1"/>
  <c r="CE260" i="44"/>
  <c r="DC260" i="44" s="1"/>
  <c r="CQ322" i="44"/>
  <c r="DH322" i="44" s="1"/>
  <c r="CE320" i="44"/>
  <c r="DC320" i="44" s="1"/>
  <c r="CQ255" i="44"/>
  <c r="DH255" i="44" s="1"/>
  <c r="CQ56" i="44"/>
  <c r="DH56" i="44" s="1"/>
  <c r="CQ48" i="44"/>
  <c r="DH48" i="44" s="1"/>
  <c r="CQ62" i="44"/>
  <c r="DH62" i="44" s="1"/>
  <c r="CQ147" i="44"/>
  <c r="DH147" i="44" s="1"/>
  <c r="CQ236" i="44"/>
  <c r="DH236" i="44" s="1"/>
  <c r="CQ282" i="44"/>
  <c r="DH282" i="44" s="1"/>
  <c r="CE354" i="44"/>
  <c r="DC354" i="44" s="1"/>
  <c r="CE340" i="44"/>
  <c r="DC340" i="44" s="1"/>
  <c r="CQ328" i="44"/>
  <c r="DH328" i="44" s="1"/>
  <c r="CQ344" i="44"/>
  <c r="DH344" i="44" s="1"/>
  <c r="CQ71" i="44"/>
  <c r="DH71" i="44" s="1"/>
  <c r="CQ259" i="44"/>
  <c r="DH259" i="44" s="1"/>
  <c r="CE322" i="44"/>
  <c r="DC322" i="44" s="1"/>
  <c r="CQ163" i="44"/>
  <c r="DH163" i="44" s="1"/>
  <c r="CQ355" i="44"/>
  <c r="DH355" i="44" s="1"/>
  <c r="CQ339" i="44"/>
  <c r="DH339" i="44" s="1"/>
  <c r="CE216" i="44"/>
  <c r="DC216" i="44" s="1"/>
  <c r="CE232" i="44"/>
  <c r="DC232" i="44" s="1"/>
  <c r="CE82" i="44"/>
  <c r="DC82" i="44" s="1"/>
  <c r="CQ84" i="44"/>
  <c r="DH84" i="44" s="1"/>
  <c r="CQ207" i="44"/>
  <c r="DH207" i="44" s="1"/>
  <c r="CE160" i="44"/>
  <c r="DC160" i="44" s="1"/>
  <c r="CQ385" i="44"/>
  <c r="DH385" i="44" s="1"/>
  <c r="CQ219" i="44"/>
  <c r="DH219" i="44" s="1"/>
  <c r="CQ73" i="44"/>
  <c r="DH73" i="44" s="1"/>
  <c r="CQ88" i="44"/>
  <c r="DH88" i="44" s="1"/>
  <c r="CE195" i="44"/>
  <c r="DC195" i="44" s="1"/>
  <c r="CQ171" i="44"/>
  <c r="DH171" i="44" s="1"/>
  <c r="CE210" i="44"/>
  <c r="DC210" i="44" s="1"/>
  <c r="CQ183" i="44"/>
  <c r="DH183" i="44" s="1"/>
  <c r="CE393" i="44"/>
  <c r="DC393" i="44" s="1"/>
  <c r="CE377" i="44"/>
  <c r="DC377" i="44" s="1"/>
  <c r="CE200" i="44"/>
  <c r="DC200" i="44" s="1"/>
  <c r="CE190" i="44"/>
  <c r="DC190" i="44" s="1"/>
  <c r="CE281" i="44"/>
  <c r="DC281" i="44" s="1"/>
  <c r="CE319" i="44"/>
  <c r="DC319" i="44" s="1"/>
  <c r="CQ131" i="44"/>
  <c r="DH131" i="44" s="1"/>
  <c r="CQ231" i="44"/>
  <c r="DH231" i="44" s="1"/>
  <c r="CQ229" i="44"/>
  <c r="DH229" i="44" s="1"/>
  <c r="CQ261" i="44"/>
  <c r="DH261" i="44" s="1"/>
  <c r="CQ201" i="44"/>
  <c r="DH201" i="44" s="1"/>
  <c r="CE290" i="44"/>
  <c r="DC290" i="44" s="1"/>
  <c r="CE324" i="44"/>
  <c r="DC324" i="44" s="1"/>
  <c r="CE403" i="44"/>
  <c r="DC403" i="44" s="1"/>
  <c r="CQ327" i="44"/>
  <c r="DH327" i="44" s="1"/>
  <c r="CQ313" i="44"/>
  <c r="DH313" i="44" s="1"/>
  <c r="CE144" i="44"/>
  <c r="DC144" i="44" s="1"/>
  <c r="CE208" i="44"/>
  <c r="DC208" i="44" s="1"/>
  <c r="CQ257" i="44"/>
  <c r="DH257" i="44" s="1"/>
  <c r="CQ386" i="44"/>
  <c r="DH386" i="44" s="1"/>
  <c r="CE147" i="44"/>
  <c r="DC147" i="44" s="1"/>
  <c r="CE350" i="44"/>
  <c r="DC350" i="44" s="1"/>
  <c r="CE267" i="44"/>
  <c r="DC267" i="44" s="1"/>
  <c r="CQ49" i="44"/>
  <c r="DH49" i="44" s="1"/>
  <c r="CQ68" i="44"/>
  <c r="DH68" i="44" s="1"/>
  <c r="CQ92" i="44"/>
  <c r="DH92" i="44" s="1"/>
  <c r="CE118" i="44"/>
  <c r="DC118" i="44" s="1"/>
  <c r="CE142" i="44"/>
  <c r="DC142" i="44" s="1"/>
  <c r="CE182" i="44"/>
  <c r="DC182" i="44" s="1"/>
  <c r="CE173" i="44"/>
  <c r="DC173" i="44" s="1"/>
  <c r="CE229" i="44"/>
  <c r="DC229" i="44" s="1"/>
  <c r="CQ173" i="44"/>
  <c r="DH173" i="44" s="1"/>
  <c r="CE254" i="44"/>
  <c r="DC254" i="44" s="1"/>
  <c r="CE270" i="44"/>
  <c r="DC270" i="44" s="1"/>
  <c r="CE226" i="44"/>
  <c r="DC226" i="44" s="1"/>
  <c r="CE212" i="44"/>
  <c r="DC212" i="44" s="1"/>
  <c r="CE384" i="44"/>
  <c r="DC384" i="44" s="1"/>
  <c r="CE287" i="44"/>
  <c r="DC287" i="44" s="1"/>
  <c r="CE296" i="44"/>
  <c r="DC296" i="44" s="1"/>
  <c r="CE286" i="44"/>
  <c r="DC286" i="44" s="1"/>
  <c r="CQ315" i="44"/>
  <c r="DH315" i="44" s="1"/>
  <c r="CE181" i="44"/>
  <c r="DC181" i="44" s="1"/>
  <c r="CQ57" i="44"/>
  <c r="DH57" i="44" s="1"/>
  <c r="CE136" i="44"/>
  <c r="DC136" i="44" s="1"/>
  <c r="CQ253" i="44"/>
  <c r="DH253" i="44" s="1"/>
  <c r="CE348" i="44"/>
  <c r="DC348" i="44" s="1"/>
  <c r="CE252" i="44"/>
  <c r="DC252" i="44" s="1"/>
  <c r="CE381" i="44"/>
  <c r="DC381" i="44" s="1"/>
  <c r="CQ394" i="44"/>
  <c r="DH394" i="44" s="1"/>
  <c r="CE392" i="44"/>
  <c r="DC392" i="44" s="1"/>
  <c r="CQ398" i="44"/>
  <c r="DH398" i="44" s="1"/>
  <c r="CQ268" i="44"/>
  <c r="DH268" i="44" s="1"/>
  <c r="CE390" i="44"/>
  <c r="DC390" i="44" s="1"/>
  <c r="CQ343" i="44"/>
  <c r="DH343" i="44" s="1"/>
  <c r="CE346" i="44"/>
  <c r="DC346" i="44" s="1"/>
  <c r="CQ287" i="44"/>
  <c r="DH287" i="44" s="1"/>
  <c r="CQ137" i="44"/>
  <c r="DH137" i="44" s="1"/>
  <c r="CE368" i="44"/>
  <c r="DC368" i="44" s="1"/>
  <c r="CE52" i="44"/>
  <c r="DC52" i="44" s="1"/>
  <c r="CE121" i="44"/>
  <c r="DC121" i="44" s="1"/>
  <c r="CQ118" i="44"/>
  <c r="DH118" i="44" s="1"/>
  <c r="CE134" i="44"/>
  <c r="DC134" i="44" s="1"/>
  <c r="CE334" i="44"/>
  <c r="DC334" i="44" s="1"/>
  <c r="CQ292" i="44"/>
  <c r="DH292" i="44" s="1"/>
  <c r="CE307" i="44"/>
  <c r="DC307" i="44" s="1"/>
  <c r="CQ326" i="44"/>
  <c r="DH326" i="44" s="1"/>
  <c r="CQ334" i="44"/>
  <c r="DH334" i="44" s="1"/>
  <c r="CQ350" i="44"/>
  <c r="DH350" i="44" s="1"/>
  <c r="CE288" i="44"/>
  <c r="DC288" i="44" s="1"/>
  <c r="CQ144" i="44"/>
  <c r="DH144" i="44" s="1"/>
  <c r="CQ203" i="44"/>
  <c r="DH203" i="44" s="1"/>
  <c r="CQ217" i="44"/>
  <c r="DH217" i="44" s="1"/>
  <c r="CQ233" i="44"/>
  <c r="DH233" i="44" s="1"/>
  <c r="CE250" i="44"/>
  <c r="DC250" i="44" s="1"/>
  <c r="CE312" i="44"/>
  <c r="DC312" i="44" s="1"/>
  <c r="CQ250" i="44"/>
  <c r="DH250" i="44" s="1"/>
  <c r="CQ401" i="44"/>
  <c r="DH401" i="44" s="1"/>
  <c r="CE336" i="44"/>
  <c r="DC336" i="44" s="1"/>
  <c r="CE7" i="44"/>
  <c r="DC7" i="44" s="1"/>
  <c r="CE6" i="44"/>
  <c r="DC6" i="44" s="1"/>
  <c r="CQ6" i="44"/>
  <c r="DH6" i="44" s="1"/>
  <c r="CQ294" i="44"/>
  <c r="DH294" i="44" s="1"/>
  <c r="CQ168" i="44"/>
  <c r="DH168" i="44" s="1"/>
  <c r="CQ220" i="44"/>
  <c r="DH220" i="44" s="1"/>
  <c r="CE53" i="44"/>
  <c r="DC53" i="44" s="1"/>
  <c r="CQ70" i="44"/>
  <c r="DH70" i="44" s="1"/>
  <c r="CE73" i="44"/>
  <c r="DC73" i="44" s="1"/>
  <c r="CQ399" i="44"/>
  <c r="DH399" i="44" s="1"/>
  <c r="CE291" i="44"/>
  <c r="DC291" i="44" s="1"/>
  <c r="CE315" i="44"/>
  <c r="DC315" i="44" s="1"/>
  <c r="CE328" i="44"/>
  <c r="DC328" i="44" s="1"/>
  <c r="CQ296" i="44"/>
  <c r="DH296" i="44" s="1"/>
  <c r="CQ336" i="44"/>
  <c r="DH336" i="44" s="1"/>
  <c r="CE77" i="44"/>
  <c r="DC77" i="44" s="1"/>
  <c r="CE117" i="44"/>
  <c r="DC117" i="44" s="1"/>
  <c r="CQ161" i="44"/>
  <c r="DH161" i="44" s="1"/>
  <c r="CE139" i="44"/>
  <c r="DC139" i="44" s="1"/>
  <c r="CE150" i="44"/>
  <c r="DC150" i="44" s="1"/>
  <c r="CE114" i="44"/>
  <c r="DC114" i="44" s="1"/>
  <c r="CQ239" i="44"/>
  <c r="DH239" i="44" s="1"/>
  <c r="CE278" i="44"/>
  <c r="DC278" i="44" s="1"/>
  <c r="CE230" i="44"/>
  <c r="DC230" i="44" s="1"/>
  <c r="CQ301" i="44"/>
  <c r="DH301" i="44" s="1"/>
  <c r="CE193" i="44"/>
  <c r="DC193" i="44" s="1"/>
  <c r="CQ286" i="44"/>
  <c r="DH286" i="44" s="1"/>
  <c r="CE330" i="44"/>
  <c r="DC330" i="44" s="1"/>
  <c r="CQ307" i="44"/>
  <c r="DH307" i="44" s="1"/>
  <c r="CE242" i="44"/>
  <c r="DC242" i="44" s="1"/>
  <c r="CE397" i="44"/>
  <c r="DC397" i="44" s="1"/>
  <c r="CE276" i="44"/>
  <c r="DC276" i="44" s="1"/>
  <c r="CE303" i="44"/>
  <c r="DC303" i="44" s="1"/>
  <c r="CQ235" i="44"/>
  <c r="DH235" i="44" s="1"/>
  <c r="CE248" i="44"/>
  <c r="DC248" i="44" s="1"/>
  <c r="CE255" i="44"/>
  <c r="DC255" i="44" s="1"/>
  <c r="CE285" i="44"/>
  <c r="DC285" i="44" s="1"/>
  <c r="CQ108" i="44"/>
  <c r="DH108" i="44" s="1"/>
  <c r="CE223" i="44"/>
  <c r="DC223" i="44" s="1"/>
  <c r="CQ230" i="44"/>
  <c r="DH230" i="44" s="1"/>
  <c r="CQ244" i="44"/>
  <c r="DH244" i="44" s="1"/>
  <c r="CQ263" i="44"/>
  <c r="DH263" i="44" s="1"/>
  <c r="CE332" i="44"/>
  <c r="DC332" i="44" s="1"/>
  <c r="CQ379" i="44"/>
  <c r="DH379" i="44" s="1"/>
  <c r="CE389" i="44"/>
  <c r="DC389" i="44" s="1"/>
  <c r="CQ400" i="44"/>
  <c r="DH400" i="44" s="1"/>
  <c r="CQ77" i="44"/>
  <c r="DH77" i="44" s="1"/>
  <c r="CE81" i="44"/>
  <c r="DC81" i="44" s="1"/>
  <c r="CQ380" i="44"/>
  <c r="DH380" i="44" s="1"/>
  <c r="CE67" i="44"/>
  <c r="DC67" i="44" s="1"/>
  <c r="CQ122" i="44"/>
  <c r="DH122" i="44" s="1"/>
  <c r="CQ182" i="44"/>
  <c r="DH182" i="44" s="1"/>
  <c r="CQ54" i="44"/>
  <c r="DH54" i="44" s="1"/>
  <c r="CE47" i="44"/>
  <c r="DC47" i="44" s="1"/>
  <c r="CE100" i="44"/>
  <c r="DC100" i="44" s="1"/>
  <c r="CQ53" i="44"/>
  <c r="DH53" i="44" s="1"/>
  <c r="CE131" i="44"/>
  <c r="DC131" i="44" s="1"/>
  <c r="CE366" i="44"/>
  <c r="DC366" i="44" s="1"/>
  <c r="CE284" i="44"/>
  <c r="DC284" i="44" s="1"/>
  <c r="CQ140" i="44"/>
  <c r="DH140" i="44" s="1"/>
  <c r="CQ170" i="44"/>
  <c r="DH170" i="44" s="1"/>
  <c r="CQ120" i="44"/>
  <c r="DH120" i="44" s="1"/>
  <c r="CE245" i="44"/>
  <c r="DC245" i="44" s="1"/>
  <c r="CQ55" i="44"/>
  <c r="DH55" i="44" s="1"/>
  <c r="CE54" i="44"/>
  <c r="DC54" i="44" s="1"/>
  <c r="CQ75" i="44"/>
  <c r="DH75" i="44" s="1"/>
  <c r="CE102" i="44"/>
  <c r="DC102" i="44" s="1"/>
  <c r="CE119" i="44"/>
  <c r="DC119" i="44" s="1"/>
  <c r="CE90" i="44"/>
  <c r="DC90" i="44" s="1"/>
  <c r="CQ154" i="44"/>
  <c r="DH154" i="44" s="1"/>
  <c r="CQ166" i="44"/>
  <c r="DH166" i="44" s="1"/>
  <c r="CQ142" i="44"/>
  <c r="DH142" i="44" s="1"/>
  <c r="CE59" i="44"/>
  <c r="DC59" i="44" s="1"/>
  <c r="CQ188" i="44"/>
  <c r="DH188" i="44" s="1"/>
  <c r="CE151" i="44"/>
  <c r="DC151" i="44" s="1"/>
  <c r="CE266" i="44"/>
  <c r="DC266" i="44" s="1"/>
  <c r="CE282" i="44"/>
  <c r="DC282" i="44" s="1"/>
  <c r="CQ305" i="44"/>
  <c r="DH305" i="44" s="1"/>
  <c r="CE370" i="44"/>
  <c r="DC370" i="44" s="1"/>
  <c r="CQ341" i="44"/>
  <c r="DH341" i="44" s="1"/>
  <c r="CQ136" i="44"/>
  <c r="DH136" i="44" s="1"/>
  <c r="CQ299" i="44"/>
  <c r="DH299" i="44" s="1"/>
  <c r="CE388" i="44"/>
  <c r="DC388" i="44" s="1"/>
  <c r="CE207" i="44"/>
  <c r="DC207" i="44" s="1"/>
  <c r="CQ330" i="44"/>
  <c r="DH330" i="44" s="1"/>
  <c r="CQ338" i="44"/>
  <c r="DH338" i="44" s="1"/>
  <c r="CQ346" i="44"/>
  <c r="DH346" i="44" s="1"/>
  <c r="CQ333" i="44"/>
  <c r="DH333" i="44" s="1"/>
  <c r="CQ298" i="44"/>
  <c r="DH298" i="44" s="1"/>
  <c r="CE263" i="44"/>
  <c r="DC263" i="44" s="1"/>
  <c r="CQ218" i="44"/>
  <c r="DH218" i="44" s="1"/>
  <c r="CQ249" i="44"/>
  <c r="DH249" i="44" s="1"/>
  <c r="CQ397" i="44"/>
  <c r="DH397" i="44" s="1"/>
  <c r="CE116" i="44"/>
  <c r="DC116" i="44" s="1"/>
  <c r="CQ58" i="44"/>
  <c r="DH58" i="44" s="1"/>
  <c r="CE273" i="44"/>
  <c r="DC273" i="44" s="1"/>
  <c r="CQ378" i="44"/>
  <c r="DH378" i="44" s="1"/>
  <c r="CQ376" i="44"/>
  <c r="DH376" i="44" s="1"/>
  <c r="CE170" i="44"/>
  <c r="DC170" i="44" s="1"/>
  <c r="CQ47" i="44"/>
  <c r="DH47" i="44" s="1"/>
  <c r="CQ100" i="44"/>
  <c r="DH100" i="44" s="1"/>
  <c r="CE132" i="44"/>
  <c r="DC132" i="44" s="1"/>
  <c r="CE176" i="44"/>
  <c r="DC176" i="44" s="1"/>
  <c r="CE235" i="44"/>
  <c r="DC235" i="44" s="1"/>
  <c r="CQ320" i="44"/>
  <c r="DH320" i="44" s="1"/>
  <c r="CQ383" i="44"/>
  <c r="DH383" i="44" s="1"/>
  <c r="CQ45" i="44"/>
  <c r="DH45" i="44" s="1"/>
  <c r="CE57" i="44"/>
  <c r="DC57" i="44" s="1"/>
  <c r="CE45" i="44"/>
  <c r="DC45" i="44" s="1"/>
  <c r="CE104" i="44"/>
  <c r="DC104" i="44" s="1"/>
  <c r="CQ79" i="44"/>
  <c r="DH79" i="44" s="1"/>
  <c r="CQ99" i="44"/>
  <c r="DH99" i="44" s="1"/>
  <c r="CE109" i="44"/>
  <c r="DC109" i="44" s="1"/>
  <c r="CQ94" i="44"/>
  <c r="DH94" i="44" s="1"/>
  <c r="CQ74" i="44"/>
  <c r="DH74" i="44" s="1"/>
  <c r="CE123" i="44"/>
  <c r="DC123" i="44" s="1"/>
  <c r="CE110" i="44"/>
  <c r="DC110" i="44" s="1"/>
  <c r="CE156" i="44"/>
  <c r="DC156" i="44" s="1"/>
  <c r="CQ59" i="44"/>
  <c r="DH59" i="44" s="1"/>
  <c r="CE171" i="44"/>
  <c r="DC171" i="44" s="1"/>
  <c r="CE234" i="44"/>
  <c r="DC234" i="44" s="1"/>
  <c r="CE155" i="44"/>
  <c r="DC155" i="44" s="1"/>
  <c r="CQ179" i="44"/>
  <c r="DH179" i="44" s="1"/>
  <c r="CE342" i="44"/>
  <c r="DC342" i="44" s="1"/>
  <c r="CQ206" i="44"/>
  <c r="DH206" i="44" s="1"/>
  <c r="CE222" i="44"/>
  <c r="DC222" i="44" s="1"/>
  <c r="CE313" i="44"/>
  <c r="DC313" i="44" s="1"/>
  <c r="CE314" i="44"/>
  <c r="DC314" i="44" s="1"/>
  <c r="CQ348" i="44"/>
  <c r="DH348" i="44" s="1"/>
  <c r="CE143" i="44"/>
  <c r="DC143" i="44" s="1"/>
  <c r="CE180" i="44"/>
  <c r="DC180" i="44" s="1"/>
  <c r="CQ317" i="44"/>
  <c r="DH317" i="44" s="1"/>
  <c r="CQ191" i="44"/>
  <c r="DH191" i="44" s="1"/>
  <c r="CE46" i="44"/>
  <c r="DC46" i="44" s="1"/>
  <c r="CE70" i="44"/>
  <c r="DC70" i="44" s="1"/>
  <c r="CE51" i="44"/>
  <c r="DC51" i="44" s="1"/>
  <c r="CE61" i="44"/>
  <c r="DC61" i="44" s="1"/>
  <c r="CE111" i="44"/>
  <c r="DC111" i="44" s="1"/>
  <c r="CE133" i="44"/>
  <c r="DC133" i="44" s="1"/>
  <c r="CE127" i="44"/>
  <c r="DC127" i="44" s="1"/>
  <c r="CE64" i="44"/>
  <c r="DC64" i="44" s="1"/>
  <c r="CQ125" i="44"/>
  <c r="DH125" i="44" s="1"/>
  <c r="CQ97" i="44"/>
  <c r="DH97" i="44" s="1"/>
  <c r="CE161" i="44"/>
  <c r="DC161" i="44" s="1"/>
  <c r="CE124" i="44"/>
  <c r="DC124" i="44" s="1"/>
  <c r="CE338" i="44"/>
  <c r="DC338" i="44" s="1"/>
  <c r="CQ288" i="44"/>
  <c r="DH288" i="44" s="1"/>
  <c r="CQ304" i="44"/>
  <c r="DH304" i="44" s="1"/>
  <c r="CQ246" i="44"/>
  <c r="DH246" i="44" s="1"/>
  <c r="CE344" i="44"/>
  <c r="DC344" i="44" s="1"/>
  <c r="CE352" i="44"/>
  <c r="DC352" i="44" s="1"/>
  <c r="CQ116" i="44"/>
  <c r="DH116" i="44" s="1"/>
  <c r="CQ132" i="44"/>
  <c r="DH132" i="44" s="1"/>
  <c r="CE146" i="44"/>
  <c r="DC146" i="44" s="1"/>
  <c r="CQ157" i="44"/>
  <c r="DH157" i="44" s="1"/>
  <c r="CQ177" i="44"/>
  <c r="DH177" i="44" s="1"/>
  <c r="CQ242" i="44"/>
  <c r="DH242" i="44" s="1"/>
  <c r="CQ270" i="44"/>
  <c r="DH270" i="44" s="1"/>
  <c r="CE305" i="44"/>
  <c r="DC305" i="44" s="1"/>
  <c r="CQ251" i="44"/>
  <c r="DH251" i="44" s="1"/>
  <c r="CQ209" i="44"/>
  <c r="DH209" i="44" s="1"/>
  <c r="CQ276" i="44"/>
  <c r="DH276" i="44" s="1"/>
  <c r="CQ402" i="44"/>
  <c r="DH402" i="44" s="1"/>
  <c r="CE135" i="44"/>
  <c r="DC135" i="44" s="1"/>
  <c r="CE297" i="44"/>
  <c r="DC297" i="44" s="1"/>
  <c r="CQ4" i="44"/>
  <c r="CE5" i="44"/>
  <c r="CE40" i="44"/>
  <c r="DC40" i="44" s="1"/>
  <c r="CE42" i="44"/>
  <c r="DC42" i="44" s="1"/>
  <c r="CE58" i="44"/>
  <c r="DC58" i="44" s="1"/>
  <c r="CQ103" i="44"/>
  <c r="DH103" i="44" s="1"/>
  <c r="CE65" i="44"/>
  <c r="DC65" i="44" s="1"/>
  <c r="CE79" i="44"/>
  <c r="DC79" i="44" s="1"/>
  <c r="CQ72" i="44"/>
  <c r="DH72" i="44" s="1"/>
  <c r="CE194" i="44"/>
  <c r="DC194" i="44" s="1"/>
  <c r="CE188" i="44"/>
  <c r="DC188" i="44" s="1"/>
  <c r="CQ215" i="44"/>
  <c r="DH215" i="44" s="1"/>
  <c r="CE97" i="44"/>
  <c r="DC97" i="44" s="1"/>
  <c r="CQ176" i="44"/>
  <c r="DH176" i="44" s="1"/>
  <c r="CE358" i="44"/>
  <c r="DC358" i="44" s="1"/>
  <c r="CE374" i="44"/>
  <c r="DC374" i="44" s="1"/>
  <c r="CE247" i="44"/>
  <c r="DC247" i="44" s="1"/>
  <c r="CE275" i="44"/>
  <c r="DC275" i="44" s="1"/>
  <c r="CQ312" i="44"/>
  <c r="DH312" i="44" s="1"/>
  <c r="CQ314" i="44"/>
  <c r="DH314" i="44" s="1"/>
  <c r="CE277" i="44"/>
  <c r="DC277" i="44" s="1"/>
  <c r="CE225" i="44"/>
  <c r="DC225" i="44" s="1"/>
  <c r="CE283" i="44"/>
  <c r="DC283" i="44" s="1"/>
  <c r="CQ370" i="44"/>
  <c r="DH370" i="44" s="1"/>
  <c r="CE233" i="44"/>
  <c r="DC233" i="44" s="1"/>
  <c r="CQ214" i="44"/>
  <c r="DH214" i="44" s="1"/>
  <c r="CE295" i="44"/>
  <c r="DC295" i="44" s="1"/>
  <c r="CQ237" i="44"/>
  <c r="DH237" i="44" s="1"/>
  <c r="CQ254" i="44"/>
  <c r="DH254" i="44" s="1"/>
  <c r="CQ272" i="44"/>
  <c r="DH272" i="44" s="1"/>
  <c r="CQ318" i="44"/>
  <c r="DH318" i="44" s="1"/>
  <c r="CE249" i="44"/>
  <c r="DC249" i="44" s="1"/>
  <c r="CQ280" i="44"/>
  <c r="DH280" i="44" s="1"/>
  <c r="CQ291" i="44"/>
  <c r="DH291" i="44" s="1"/>
  <c r="CE310" i="44"/>
  <c r="DC310" i="44" s="1"/>
  <c r="CQ5" i="44"/>
  <c r="DH5" i="44" s="1"/>
  <c r="CQ76" i="44"/>
  <c r="DH76" i="44" s="1"/>
  <c r="CQ95" i="44"/>
  <c r="DH95" i="44" s="1"/>
  <c r="CQ87" i="44"/>
  <c r="DH87" i="44" s="1"/>
  <c r="CQ146" i="44"/>
  <c r="DH146" i="44" s="1"/>
  <c r="CE80" i="44"/>
  <c r="DC80" i="44" s="1"/>
  <c r="CE125" i="44"/>
  <c r="DC125" i="44" s="1"/>
  <c r="CE145" i="44"/>
  <c r="DC145" i="44" s="1"/>
  <c r="CQ216" i="44"/>
  <c r="DH216" i="44" s="1"/>
  <c r="CE106" i="44"/>
  <c r="DC106" i="44" s="1"/>
  <c r="CQ247" i="44"/>
  <c r="DH247" i="44" s="1"/>
  <c r="CQ178" i="44"/>
  <c r="DH178" i="44" s="1"/>
  <c r="CE265" i="44"/>
  <c r="DC265" i="44" s="1"/>
  <c r="CQ164" i="44"/>
  <c r="DH164" i="44" s="1"/>
  <c r="CE376" i="44"/>
  <c r="DC376" i="44" s="1"/>
  <c r="CE300" i="44"/>
  <c r="DC300" i="44" s="1"/>
  <c r="CQ324" i="44"/>
  <c r="DH324" i="44" s="1"/>
  <c r="CQ340" i="44"/>
  <c r="DH340" i="44" s="1"/>
  <c r="CQ205" i="44"/>
  <c r="DH205" i="44" s="1"/>
  <c r="CE228" i="44"/>
  <c r="DC228" i="44" s="1"/>
  <c r="CE149" i="44"/>
  <c r="DC149" i="44" s="1"/>
  <c r="CE199" i="44"/>
  <c r="DC199" i="44" s="1"/>
  <c r="CQ194" i="44"/>
  <c r="DH194" i="44" s="1"/>
  <c r="CE309" i="44"/>
  <c r="DC309" i="44" s="1"/>
  <c r="CQ275" i="44"/>
  <c r="DH275" i="44" s="1"/>
  <c r="CE387" i="44"/>
  <c r="DC387" i="44" s="1"/>
  <c r="CE253" i="44"/>
  <c r="DC253" i="44" s="1"/>
  <c r="CQ267" i="44"/>
  <c r="DH267" i="44" s="1"/>
  <c r="CQ278" i="44"/>
  <c r="DH278" i="44" s="1"/>
  <c r="CE201" i="44"/>
  <c r="DC201" i="44" s="1"/>
  <c r="CQ200" i="44"/>
  <c r="DH200" i="44" s="1"/>
  <c r="CE44" i="44"/>
  <c r="DC44" i="44" s="1"/>
  <c r="CE50" i="44"/>
  <c r="DC50" i="44" s="1"/>
  <c r="CE55" i="44"/>
  <c r="DC55" i="44" s="1"/>
  <c r="CE72" i="44"/>
  <c r="DC72" i="44" s="1"/>
  <c r="CQ61" i="44"/>
  <c r="DH61" i="44" s="1"/>
  <c r="CQ91" i="44"/>
  <c r="DH91" i="44" s="1"/>
  <c r="CE103" i="44"/>
  <c r="DC103" i="44" s="1"/>
  <c r="CE94" i="44"/>
  <c r="DC94" i="44" s="1"/>
  <c r="CE175" i="44"/>
  <c r="DC175" i="44" s="1"/>
  <c r="CE157" i="44"/>
  <c r="DC157" i="44" s="1"/>
  <c r="CE221" i="44"/>
  <c r="DC221" i="44" s="1"/>
  <c r="CE206" i="44"/>
  <c r="DC206" i="44" s="1"/>
  <c r="CQ102" i="44"/>
  <c r="DH102" i="44" s="1"/>
  <c r="CQ309" i="44"/>
  <c r="DH309" i="44" s="1"/>
  <c r="CQ208" i="44"/>
  <c r="DH208" i="44" s="1"/>
  <c r="CE325" i="44"/>
  <c r="DC325" i="44" s="1"/>
  <c r="CE333" i="44"/>
  <c r="DC333" i="44" s="1"/>
  <c r="CE341" i="44"/>
  <c r="DC341" i="44" s="1"/>
  <c r="CE349" i="44"/>
  <c r="DC349" i="44" s="1"/>
  <c r="CE357" i="44"/>
  <c r="DC357" i="44" s="1"/>
  <c r="CE365" i="44"/>
  <c r="DC365" i="44" s="1"/>
  <c r="CE167" i="44"/>
  <c r="DC167" i="44" s="1"/>
  <c r="CQ151" i="44"/>
  <c r="DH151" i="44" s="1"/>
  <c r="CE304" i="44"/>
  <c r="DC304" i="44" s="1"/>
  <c r="CE327" i="44"/>
  <c r="DC327" i="44" s="1"/>
  <c r="CE335" i="44"/>
  <c r="DC335" i="44" s="1"/>
  <c r="CE343" i="44"/>
  <c r="DC343" i="44" s="1"/>
  <c r="CE351" i="44"/>
  <c r="DC351" i="44" s="1"/>
  <c r="CE359" i="44"/>
  <c r="DC359" i="44" s="1"/>
  <c r="CE367" i="44"/>
  <c r="DC367" i="44" s="1"/>
  <c r="CE375" i="44"/>
  <c r="DC375" i="44" s="1"/>
  <c r="CE68" i="44"/>
  <c r="DC68" i="44" s="1"/>
  <c r="CE166" i="44"/>
  <c r="DC166" i="44" s="1"/>
  <c r="CE115" i="44"/>
  <c r="DC115" i="44" s="1"/>
  <c r="CQ153" i="44"/>
  <c r="DH153" i="44" s="1"/>
  <c r="CE108" i="44"/>
  <c r="DC108" i="44" s="1"/>
  <c r="CE369" i="44"/>
  <c r="DC369" i="44" s="1"/>
  <c r="CE306" i="44"/>
  <c r="DC306" i="44" s="1"/>
  <c r="CE74" i="44"/>
  <c r="DC74" i="44" s="1"/>
  <c r="CE75" i="44"/>
  <c r="DC75" i="44" s="1"/>
  <c r="CQ81" i="44"/>
  <c r="DH81" i="44" s="1"/>
  <c r="CE49" i="44"/>
  <c r="DC49" i="44" s="1"/>
  <c r="CE84" i="44"/>
  <c r="DC84" i="44" s="1"/>
  <c r="CQ69" i="44"/>
  <c r="DH69" i="44" s="1"/>
  <c r="CQ98" i="44"/>
  <c r="DH98" i="44" s="1"/>
  <c r="CE93" i="44"/>
  <c r="DC93" i="44" s="1"/>
  <c r="CE95" i="44"/>
  <c r="DC95" i="44" s="1"/>
  <c r="CQ126" i="44"/>
  <c r="DH126" i="44" s="1"/>
  <c r="CQ224" i="44"/>
  <c r="DH224" i="44" s="1"/>
  <c r="CQ297" i="44"/>
  <c r="DH297" i="44" s="1"/>
  <c r="CE101" i="44"/>
  <c r="DC101" i="44" s="1"/>
  <c r="CE256" i="44"/>
  <c r="DC256" i="44" s="1"/>
  <c r="CE241" i="44"/>
  <c r="DC241" i="44" s="1"/>
  <c r="CE386" i="44"/>
  <c r="DC386" i="44" s="1"/>
  <c r="CE66" i="44"/>
  <c r="DC66" i="44" s="1"/>
  <c r="CE316" i="44"/>
  <c r="DC316" i="44" s="1"/>
  <c r="CE48" i="44"/>
  <c r="DC48" i="44" s="1"/>
  <c r="CE141" i="44"/>
  <c r="DC141" i="44" s="1"/>
  <c r="CE205" i="44"/>
  <c r="DC205" i="44" s="1"/>
  <c r="CE107" i="44"/>
  <c r="DC107" i="44" s="1"/>
  <c r="CQ89" i="44"/>
  <c r="DH89" i="44" s="1"/>
  <c r="CQ143" i="44"/>
  <c r="DH143" i="44" s="1"/>
  <c r="CE62" i="44"/>
  <c r="DC62" i="44" s="1"/>
  <c r="CQ123" i="44"/>
  <c r="DH123" i="44" s="1"/>
  <c r="CQ156" i="44"/>
  <c r="DH156" i="44" s="1"/>
  <c r="CE83" i="44"/>
  <c r="DC83" i="44" s="1"/>
  <c r="CE120" i="44"/>
  <c r="DC120" i="44" s="1"/>
  <c r="CE179" i="44"/>
  <c r="DC179" i="44" s="1"/>
  <c r="CE198" i="44"/>
  <c r="DC198" i="44" s="1"/>
  <c r="CE162" i="44"/>
  <c r="DC162" i="44" s="1"/>
  <c r="CE213" i="44"/>
  <c r="DC213" i="44" s="1"/>
  <c r="CE302" i="44"/>
  <c r="DC302" i="44" s="1"/>
  <c r="CQ167" i="44"/>
  <c r="DH167" i="44" s="1"/>
  <c r="CQ228" i="44"/>
  <c r="DH228" i="44" s="1"/>
  <c r="CE318" i="44"/>
  <c r="DC318" i="44" s="1"/>
  <c r="CE329" i="44"/>
  <c r="DC329" i="44" s="1"/>
  <c r="CE337" i="44"/>
  <c r="DC337" i="44" s="1"/>
  <c r="CE345" i="44"/>
  <c r="DC345" i="44" s="1"/>
  <c r="CE353" i="44"/>
  <c r="DC353" i="44" s="1"/>
  <c r="CE361" i="44"/>
  <c r="DC361" i="44" s="1"/>
  <c r="CE264" i="44"/>
  <c r="DC264" i="44" s="1"/>
  <c r="CE331" i="44"/>
  <c r="DC331" i="44" s="1"/>
  <c r="CE339" i="44"/>
  <c r="DC339" i="44" s="1"/>
  <c r="CE347" i="44"/>
  <c r="DC347" i="44" s="1"/>
  <c r="CE355" i="44"/>
  <c r="DC355" i="44" s="1"/>
  <c r="CE363" i="44"/>
  <c r="DC363" i="44" s="1"/>
  <c r="CE371" i="44"/>
  <c r="DC371" i="44" s="1"/>
  <c r="CE379" i="44"/>
  <c r="DC379" i="44" s="1"/>
  <c r="CQ389" i="44"/>
  <c r="DH389" i="44" s="1"/>
  <c r="CE189" i="44"/>
  <c r="DC189" i="44" s="1"/>
  <c r="CE60" i="44"/>
  <c r="DC60" i="44" s="1"/>
  <c r="CE289" i="44"/>
  <c r="DC289" i="44" s="1"/>
  <c r="CQ64" i="44"/>
  <c r="DH64" i="44" s="1"/>
  <c r="CE211" i="44"/>
  <c r="DC211" i="44" s="1"/>
  <c r="CE63" i="44"/>
  <c r="DC63" i="44" s="1"/>
  <c r="CE78" i="44"/>
  <c r="DC78" i="44" s="1"/>
  <c r="CQ78" i="44"/>
  <c r="DH78" i="44" s="1"/>
  <c r="CE91" i="44"/>
  <c r="DC91" i="44" s="1"/>
  <c r="CE129" i="44"/>
  <c r="DC129" i="44" s="1"/>
  <c r="CQ85" i="44"/>
  <c r="DH85" i="44" s="1"/>
  <c r="CE85" i="44"/>
  <c r="DC85" i="44" s="1"/>
  <c r="CQ82" i="44"/>
  <c r="DH82" i="44" s="1"/>
  <c r="CE99" i="44"/>
  <c r="DC99" i="44" s="1"/>
  <c r="CE148" i="44"/>
  <c r="DC148" i="44" s="1"/>
  <c r="CQ232" i="44"/>
  <c r="DH232" i="44" s="1"/>
  <c r="CE183" i="44"/>
  <c r="DC183" i="44" s="1"/>
  <c r="CE219" i="44"/>
  <c r="DC219" i="44" s="1"/>
  <c r="CE240" i="44"/>
  <c r="DC240" i="44" s="1"/>
  <c r="CE323" i="44"/>
  <c r="DC323" i="44" s="1"/>
  <c r="CE373" i="44"/>
  <c r="DC373" i="44" s="1"/>
  <c r="CE112" i="44"/>
  <c r="DC112" i="44" s="1"/>
  <c r="CQ234" i="44"/>
  <c r="DH234" i="44" s="1"/>
  <c r="A11" i="13" l="1"/>
  <c r="E12" i="13"/>
  <c r="H15" i="13"/>
  <c r="D13" i="13"/>
  <c r="A16" i="13"/>
  <c r="C12" i="13"/>
  <c r="E13" i="13"/>
  <c r="H16" i="13"/>
  <c r="E16" i="13"/>
  <c r="C15" i="13"/>
  <c r="B11" i="13"/>
  <c r="F15" i="13"/>
  <c r="D11" i="13"/>
  <c r="H10" i="13"/>
  <c r="B13" i="13"/>
  <c r="H17" i="13"/>
  <c r="C13" i="13"/>
  <c r="A17" i="13"/>
  <c r="C16" i="13"/>
  <c r="D17" i="13"/>
  <c r="C17" i="13"/>
  <c r="E11" i="13"/>
  <c r="B16" i="13"/>
  <c r="G17" i="13"/>
  <c r="B17" i="13"/>
  <c r="F11" i="13"/>
  <c r="E15" i="13"/>
  <c r="F10" i="13"/>
  <c r="G12" i="13"/>
  <c r="A15" i="13"/>
  <c r="H13" i="13"/>
  <c r="A10" i="13"/>
  <c r="H11" i="13"/>
  <c r="F16" i="13"/>
  <c r="D15" i="13"/>
  <c r="B10" i="13"/>
  <c r="G13" i="13"/>
  <c r="E10" i="13"/>
  <c r="A12" i="13"/>
  <c r="D10" i="13"/>
  <c r="DH4" i="44"/>
  <c r="G14" i="13" s="1"/>
  <c r="DQ2" i="44"/>
  <c r="J14" i="13" s="1"/>
  <c r="H12" i="13"/>
  <c r="D16" i="13"/>
  <c r="E17" i="13"/>
  <c r="G10" i="13"/>
  <c r="D12" i="13"/>
  <c r="C10" i="13"/>
  <c r="G11" i="13"/>
  <c r="B12" i="13"/>
  <c r="G15" i="13"/>
  <c r="F17" i="13"/>
  <c r="A13" i="13"/>
  <c r="DC5" i="44"/>
  <c r="DL2" i="44"/>
  <c r="I14" i="46"/>
  <c r="M14" i="46" s="1"/>
  <c r="I15" i="46"/>
  <c r="M15" i="46" s="1"/>
  <c r="I16" i="46"/>
  <c r="M16" i="46" s="1"/>
  <c r="I17" i="46"/>
  <c r="M17" i="46" s="1"/>
  <c r="I18" i="46"/>
  <c r="M18" i="46" s="1"/>
  <c r="I19" i="46"/>
  <c r="M19" i="46" s="1"/>
  <c r="I20" i="46"/>
  <c r="M20" i="46" s="1"/>
  <c r="I21" i="46"/>
  <c r="M21" i="46" s="1"/>
  <c r="I22" i="46"/>
  <c r="M22" i="46" s="1"/>
  <c r="I23" i="46"/>
  <c r="M23" i="46" s="1"/>
  <c r="I24" i="46"/>
  <c r="M24" i="46" s="1"/>
  <c r="I25" i="46"/>
  <c r="M25" i="46" s="1"/>
  <c r="F17" i="47"/>
  <c r="F18" i="47"/>
  <c r="F19" i="47"/>
  <c r="F20" i="47"/>
  <c r="F21" i="47"/>
  <c r="F22" i="47"/>
  <c r="F23" i="47"/>
  <c r="F28" i="47"/>
  <c r="F29" i="47"/>
  <c r="F30" i="47"/>
  <c r="F31" i="47"/>
  <c r="F32" i="47"/>
  <c r="F33" i="47"/>
  <c r="F34" i="47"/>
  <c r="F35" i="47"/>
  <c r="F36" i="47"/>
  <c r="F46" i="47"/>
  <c r="F47" i="47"/>
  <c r="F48" i="47"/>
  <c r="F49" i="47"/>
  <c r="F50" i="47"/>
  <c r="F51" i="47"/>
  <c r="F52" i="47"/>
  <c r="F53" i="47"/>
  <c r="F54" i="47"/>
  <c r="F55" i="47"/>
  <c r="F56" i="47"/>
  <c r="F57" i="47"/>
  <c r="F58" i="47"/>
  <c r="F59" i="47"/>
  <c r="F60" i="47"/>
  <c r="F61" i="47"/>
  <c r="F62" i="47"/>
  <c r="F63" i="47"/>
  <c r="F64" i="47"/>
  <c r="F65" i="47"/>
  <c r="F16" i="47"/>
  <c r="D6" i="47"/>
  <c r="D8" i="47"/>
  <c r="D10" i="47"/>
  <c r="D11" i="47"/>
  <c r="I16" i="13" l="1"/>
  <c r="K16" i="13" s="1"/>
  <c r="I13" i="13"/>
  <c r="K13" i="13" s="1"/>
  <c r="I15" i="13"/>
  <c r="K15" i="13" s="1"/>
  <c r="C14" i="13"/>
  <c r="E14" i="13"/>
  <c r="D14" i="13"/>
  <c r="F14" i="13"/>
  <c r="B14" i="13"/>
  <c r="H14" i="13"/>
  <c r="A14" i="13"/>
  <c r="I17" i="13"/>
  <c r="K17" i="13" s="1"/>
  <c r="I11" i="13"/>
  <c r="K11" i="13" s="1"/>
  <c r="I10" i="13"/>
  <c r="K10" i="13" s="1"/>
  <c r="I12" i="13"/>
  <c r="K12" i="13" s="1"/>
  <c r="B9" i="13"/>
  <c r="J9" i="13"/>
  <c r="G9" i="13"/>
  <c r="A9" i="13"/>
  <c r="F9" i="13"/>
  <c r="H9" i="13"/>
  <c r="E9" i="13"/>
  <c r="C9" i="13"/>
  <c r="D9" i="13"/>
  <c r="G10" i="46"/>
  <c r="G2" i="46"/>
  <c r="I2" i="46" s="1"/>
  <c r="M2" i="46" s="1"/>
  <c r="G8" i="46"/>
  <c r="I8" i="46" s="1"/>
  <c r="M8" i="46" s="1"/>
  <c r="G9" i="46"/>
  <c r="I9" i="46" s="1"/>
  <c r="M9" i="46" s="1"/>
  <c r="G16" i="46"/>
  <c r="G14" i="46"/>
  <c r="G11" i="46"/>
  <c r="G13" i="46"/>
  <c r="G15" i="46"/>
  <c r="G12" i="46"/>
  <c r="G3" i="46"/>
  <c r="I3" i="46" s="1"/>
  <c r="M3" i="46" s="1"/>
  <c r="G7" i="46"/>
  <c r="I7" i="46" s="1"/>
  <c r="M7" i="46" s="1"/>
  <c r="G4" i="46"/>
  <c r="I4" i="46" s="1"/>
  <c r="M4" i="46" s="1"/>
  <c r="G5" i="46"/>
  <c r="I5" i="46" s="1"/>
  <c r="M5" i="46" s="1"/>
  <c r="G6" i="46"/>
  <c r="I6" i="46" s="1"/>
  <c r="M6" i="46" s="1"/>
  <c r="D5" i="47"/>
  <c r="I14" i="13" l="1"/>
  <c r="K14" i="13" s="1"/>
  <c r="I9" i="13"/>
  <c r="K9" i="13" s="1"/>
  <c r="C20" i="7"/>
  <c r="G20" i="7"/>
  <c r="D20" i="7"/>
  <c r="F20" i="7"/>
  <c r="H20" i="7"/>
  <c r="E20" i="7"/>
  <c r="A20" i="7"/>
  <c r="B20" i="7"/>
  <c r="I14" i="7" l="1"/>
  <c r="I13" i="7"/>
  <c r="I15" i="7"/>
  <c r="I16" i="7"/>
  <c r="I17" i="7"/>
  <c r="I18" i="7"/>
  <c r="I20" i="7"/>
  <c r="I19" i="7"/>
  <c r="I11" i="7" l="1"/>
  <c r="I9" i="7"/>
  <c r="I8" i="7"/>
  <c r="A1" i="18" l="1"/>
  <c r="B11" i="18" l="1"/>
  <c r="A6" i="18"/>
  <c r="A10" i="18"/>
  <c r="B6" i="18"/>
  <c r="B10" i="18"/>
  <c r="A7" i="18"/>
  <c r="A11" i="18"/>
  <c r="A4" i="18"/>
  <c r="A8" i="18"/>
  <c r="E3" i="18"/>
  <c r="B4" i="18"/>
  <c r="B8" i="18"/>
  <c r="E4" i="18"/>
  <c r="A5" i="18"/>
  <c r="A9" i="18"/>
  <c r="B5" i="18"/>
  <c r="B9" i="18"/>
  <c r="B7" i="18"/>
  <c r="A7" i="7" l="1"/>
  <c r="E7" i="7"/>
  <c r="C7" i="7"/>
  <c r="B7" i="7"/>
  <c r="G7" i="7"/>
  <c r="F7" i="7"/>
  <c r="H7" i="7"/>
  <c r="D7" i="7"/>
  <c r="A31" i="7" l="1"/>
  <c r="C7" i="13"/>
  <c r="A29" i="7"/>
  <c r="A27" i="7"/>
  <c r="E7" i="13"/>
  <c r="B7" i="13"/>
  <c r="A26" i="7"/>
  <c r="G7" i="13"/>
  <c r="A32" i="7"/>
  <c r="H7" i="13"/>
  <c r="D7" i="13"/>
  <c r="A28" i="7"/>
  <c r="F7" i="13"/>
  <c r="A30" i="7"/>
  <c r="A25" i="7"/>
  <c r="A7" i="13"/>
  <c r="B3" i="13" l="1"/>
  <c r="B4" i="13"/>
  <c r="B5" i="13"/>
  <c r="B2" i="13"/>
  <c r="L2" i="13"/>
  <c r="L3" i="13"/>
  <c r="L4" i="13"/>
  <c r="A25" i="13"/>
  <c r="A33"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RLS</author>
  </authors>
  <commentList>
    <comment ref="J8" authorId="0" shapeId="0" xr:uid="{00000000-0006-0000-0100-000001000000}">
      <text>
        <r>
          <rPr>
            <sz val="9"/>
            <color indexed="81"/>
            <rFont val="Tahoma"/>
            <family val="2"/>
          </rPr>
          <t>Data:  This information should be collected by internal tracking systems. Report on this measure only during the quarter in which training is completed.  
Number for PM:  Count the total number of practitioners who completed the two-day Triple P training with an approved Triple P trainer.</t>
        </r>
        <r>
          <rPr>
            <b/>
            <sz val="9"/>
            <color indexed="81"/>
            <rFont val="Tahoma"/>
            <family val="2"/>
          </rPr>
          <t xml:space="preserve">
</t>
        </r>
        <r>
          <rPr>
            <sz val="9"/>
            <color indexed="81"/>
            <rFont val="Tahoma"/>
            <family val="2"/>
          </rPr>
          <t xml:space="preserve">
</t>
        </r>
      </text>
    </comment>
    <comment ref="J9" authorId="0" shapeId="0" xr:uid="{00000000-0006-0000-0100-000002000000}">
      <text>
        <r>
          <rPr>
            <b/>
            <sz val="9"/>
            <color indexed="81"/>
            <rFont val="Tahoma"/>
            <family val="2"/>
          </rPr>
          <t xml:space="preserve">Data: </t>
        </r>
        <r>
          <rPr>
            <sz val="9"/>
            <color indexed="81"/>
            <rFont val="Tahoma"/>
            <family val="2"/>
          </rPr>
          <t xml:space="preserve"> This information should be collected by internal tracking systems. Report the total number of trained clinicians who received accreditation each quarter.
</t>
        </r>
        <r>
          <rPr>
            <b/>
            <sz val="9"/>
            <color indexed="81"/>
            <rFont val="Tahoma"/>
            <family val="2"/>
          </rPr>
          <t xml:space="preserve">
Number for PM: </t>
        </r>
        <r>
          <rPr>
            <sz val="9"/>
            <color indexed="81"/>
            <rFont val="Tahoma"/>
            <family val="2"/>
          </rPr>
          <t xml:space="preserve"> Count the number of practitioners who received accreditation during the quarter.
</t>
        </r>
      </text>
    </comment>
    <comment ref="J10" authorId="0" shapeId="0" xr:uid="{00000000-0006-0000-0100-000003000000}">
      <text>
        <r>
          <rPr>
            <b/>
            <sz val="9"/>
            <color indexed="81"/>
            <rFont val="Tahoma"/>
            <family val="2"/>
          </rPr>
          <t xml:space="preserve">Data: </t>
        </r>
        <r>
          <rPr>
            <sz val="9"/>
            <color indexed="81"/>
            <rFont val="Tahoma"/>
            <family val="2"/>
          </rPr>
          <t xml:space="preserve">This information should be collected by internal tracking systems.  Practitioner Name should be included in the Session Tracking tab.
</t>
        </r>
        <r>
          <rPr>
            <b/>
            <sz val="9"/>
            <color indexed="81"/>
            <rFont val="Tahoma"/>
            <family val="2"/>
          </rPr>
          <t xml:space="preserve">
Number for PM:</t>
        </r>
        <r>
          <rPr>
            <sz val="9"/>
            <color indexed="81"/>
            <rFont val="Tahoma"/>
            <family val="2"/>
          </rPr>
          <t xml:space="preserve"> Count the number of practitioners that implemented Triple P in each quarter. Summary column will reflect an average across quarters (rounded up).</t>
        </r>
        <r>
          <rPr>
            <b/>
            <sz val="9"/>
            <color indexed="81"/>
            <rFont val="Tahoma"/>
            <family val="2"/>
          </rPr>
          <t xml:space="preserve">
</t>
        </r>
        <r>
          <rPr>
            <sz val="9"/>
            <color indexed="81"/>
            <rFont val="Tahoma"/>
            <family val="2"/>
          </rPr>
          <t xml:space="preserve">
</t>
        </r>
      </text>
    </comment>
    <comment ref="J11" authorId="0" shapeId="0" xr:uid="{00000000-0006-0000-0100-000004000000}">
      <text>
        <r>
          <rPr>
            <b/>
            <sz val="9"/>
            <color indexed="81"/>
            <rFont val="Tahoma"/>
            <family val="2"/>
          </rPr>
          <t xml:space="preserve">Data: </t>
        </r>
        <r>
          <rPr>
            <sz val="9"/>
            <color indexed="81"/>
            <rFont val="Tahoma"/>
            <family val="2"/>
          </rPr>
          <t xml:space="preserve"> Grantees are required to report to the collaborative board that supported the grant proposal at least quarterly and to provide a written data report highlighting program outcomes at least annually.  This information should be collected using internal tracking systems. 
</t>
        </r>
        <r>
          <rPr>
            <b/>
            <sz val="9"/>
            <color indexed="81"/>
            <rFont val="Tahoma"/>
            <family val="2"/>
          </rPr>
          <t xml:space="preserve">Number for PM: </t>
        </r>
        <r>
          <rPr>
            <sz val="9"/>
            <color indexed="81"/>
            <rFont val="Tahoma"/>
            <family val="2"/>
          </rPr>
          <t xml:space="preserve"> Count each report only once. Only report this for reports/presentations given during this reporting period.
</t>
        </r>
      </text>
    </comment>
    <comment ref="J13" authorId="0" shapeId="0" xr:uid="{00000000-0006-0000-0100-000005000000}">
      <text>
        <r>
          <rPr>
            <b/>
            <sz val="9"/>
            <color indexed="81"/>
            <rFont val="Tahoma"/>
            <family val="2"/>
          </rPr>
          <t>Data:</t>
        </r>
        <r>
          <rPr>
            <sz val="9"/>
            <color indexed="81"/>
            <rFont val="Tahoma"/>
            <family val="2"/>
          </rPr>
          <t xml:space="preserve">  This data can be collected from the Triple P Client Contact Record and should be entered into the Session Tracking Tab.
</t>
        </r>
        <r>
          <rPr>
            <b/>
            <sz val="9"/>
            <color indexed="81"/>
            <rFont val="Tahoma"/>
            <family val="2"/>
          </rPr>
          <t xml:space="preserve">Number for PM: </t>
        </r>
        <r>
          <rPr>
            <sz val="9"/>
            <color indexed="81"/>
            <rFont val="Tahoma"/>
            <family val="2"/>
          </rPr>
          <t xml:space="preserve"> The number for the PM will be auto-populated from the Session Tracking Tab.  Completing column E within the Session Tracking Tab ensures this data will be accurate.   </t>
        </r>
        <r>
          <rPr>
            <b/>
            <sz val="9"/>
            <color indexed="81"/>
            <rFont val="Tahoma"/>
            <family val="2"/>
          </rPr>
          <t xml:space="preserve">
</t>
        </r>
      </text>
    </comment>
    <comment ref="J14" authorId="0" shapeId="0" xr:uid="{00000000-0006-0000-0100-000006000000}">
      <text>
        <r>
          <rPr>
            <b/>
            <sz val="9"/>
            <color indexed="81"/>
            <rFont val="Tahoma"/>
            <family val="2"/>
          </rPr>
          <t xml:space="preserve">Data: </t>
        </r>
        <r>
          <rPr>
            <sz val="9"/>
            <color indexed="81"/>
            <rFont val="Tahoma"/>
            <family val="2"/>
          </rPr>
          <t xml:space="preserve"> This data can be collected from the Triple P Client Contact Record and should be entered into the Session Tracking Tab.
</t>
        </r>
        <r>
          <rPr>
            <b/>
            <sz val="9"/>
            <color indexed="81"/>
            <rFont val="Tahoma"/>
            <family val="2"/>
          </rPr>
          <t xml:space="preserve">
Number for PM: </t>
        </r>
        <r>
          <rPr>
            <sz val="9"/>
            <color indexed="81"/>
            <rFont val="Tahoma"/>
            <family val="2"/>
          </rPr>
          <t xml:space="preserve"> The number for the PM will be auto-populated from the Session Tracking Tab.  Completing column F within the Session Tracking Tab ensures this data will be accurate.   </t>
        </r>
        <r>
          <rPr>
            <b/>
            <sz val="9"/>
            <color indexed="81"/>
            <rFont val="Tahoma"/>
            <family val="2"/>
          </rPr>
          <t xml:space="preserve">
</t>
        </r>
      </text>
    </comment>
    <comment ref="J15" authorId="0" shapeId="0" xr:uid="{00000000-0006-0000-0100-000007000000}">
      <text>
        <r>
          <rPr>
            <b/>
            <sz val="9"/>
            <color indexed="81"/>
            <rFont val="Tahoma"/>
            <family val="2"/>
          </rPr>
          <t xml:space="preserve">Data: </t>
        </r>
        <r>
          <rPr>
            <sz val="9"/>
            <color indexed="81"/>
            <rFont val="Tahoma"/>
            <family val="2"/>
          </rPr>
          <t xml:space="preserve"> This data can be collected from the Triple P Client Contact Record and should be entered into the Session Tracking Tab.
</t>
        </r>
        <r>
          <rPr>
            <b/>
            <sz val="9"/>
            <color indexed="81"/>
            <rFont val="Tahoma"/>
            <family val="2"/>
          </rPr>
          <t xml:space="preserve">Number for PM: </t>
        </r>
        <r>
          <rPr>
            <sz val="9"/>
            <color indexed="81"/>
            <rFont val="Tahoma"/>
            <family val="2"/>
          </rPr>
          <t xml:space="preserve"> The number for the PM will be auto-populated from the Session Tracking Tab.  Completing column Q within the Session Tracking Tab ensures this data will be accurate.</t>
        </r>
        <r>
          <rPr>
            <b/>
            <sz val="9"/>
            <color indexed="81"/>
            <rFont val="Tahoma"/>
            <family val="2"/>
          </rPr>
          <t xml:space="preserve">
</t>
        </r>
        <r>
          <rPr>
            <sz val="9"/>
            <color indexed="81"/>
            <rFont val="Tahoma"/>
            <family val="2"/>
          </rPr>
          <t xml:space="preserve">
</t>
        </r>
      </text>
    </comment>
    <comment ref="J16" authorId="0" shapeId="0" xr:uid="{00000000-0006-0000-0100-000008000000}">
      <text>
        <r>
          <rPr>
            <b/>
            <sz val="9"/>
            <color indexed="81"/>
            <rFont val="Tahoma"/>
            <family val="2"/>
          </rPr>
          <t>Data:</t>
        </r>
        <r>
          <rPr>
            <sz val="9"/>
            <color indexed="81"/>
            <rFont val="Tahoma"/>
            <family val="2"/>
          </rPr>
          <t xml:space="preserve">  This data can be collected from the Triple P Client Contact Record and should be entered into the Session Tracking Tab.
</t>
        </r>
        <r>
          <rPr>
            <b/>
            <sz val="9"/>
            <color indexed="81"/>
            <rFont val="Tahoma"/>
            <family val="2"/>
          </rPr>
          <t xml:space="preserve">Number for PM: </t>
        </r>
        <r>
          <rPr>
            <sz val="9"/>
            <color indexed="81"/>
            <rFont val="Tahoma"/>
            <family val="2"/>
          </rPr>
          <t xml:space="preserve"> The number for the PM will be auto-populated from the Session Tracking Tab.  Completing columns D – P will ensure this data is accurate. </t>
        </r>
        <r>
          <rPr>
            <b/>
            <sz val="9"/>
            <color indexed="81"/>
            <rFont val="Tahoma"/>
            <family val="2"/>
          </rPr>
          <t xml:space="preserve">  
</t>
        </r>
      </text>
    </comment>
    <comment ref="J17" authorId="0" shapeId="0" xr:uid="{00000000-0006-0000-0100-000009000000}">
      <text>
        <r>
          <rPr>
            <b/>
            <sz val="9"/>
            <color indexed="81"/>
            <rFont val="Tahoma"/>
            <family val="2"/>
          </rPr>
          <t xml:space="preserve">Data: </t>
        </r>
        <r>
          <rPr>
            <sz val="9"/>
            <color indexed="81"/>
            <rFont val="Tahoma"/>
            <family val="2"/>
          </rPr>
          <t xml:space="preserve"> This data is collected from the Triple P Client Contact Record and should be entered into the Session Tracking Tab.
</t>
        </r>
        <r>
          <rPr>
            <b/>
            <sz val="9"/>
            <color indexed="81"/>
            <rFont val="Tahoma"/>
            <family val="2"/>
          </rPr>
          <t>Number for PM:</t>
        </r>
        <r>
          <rPr>
            <sz val="9"/>
            <color indexed="81"/>
            <rFont val="Tahoma"/>
            <family val="2"/>
          </rPr>
          <t xml:space="preserve">  The number for the PM will be auto-populated from the Session Tracking Tab.  Completing columns D – P will ensure this data is accurate.
</t>
        </r>
      </text>
    </comment>
    <comment ref="J18" authorId="0" shapeId="0" xr:uid="{00000000-0006-0000-0100-00000A000000}">
      <text>
        <r>
          <rPr>
            <b/>
            <sz val="9"/>
            <color indexed="81"/>
            <rFont val="Tahoma"/>
            <family val="2"/>
          </rPr>
          <t>Data:</t>
        </r>
        <r>
          <rPr>
            <sz val="9"/>
            <color indexed="81"/>
            <rFont val="Tahoma"/>
            <family val="2"/>
          </rPr>
          <t xml:space="preserve">  This data is collected from the PAFAS Pre-Post Survey Tab.
</t>
        </r>
        <r>
          <rPr>
            <b/>
            <sz val="9"/>
            <color indexed="81"/>
            <rFont val="Tahoma"/>
            <family val="2"/>
          </rPr>
          <t xml:space="preserve">
Number for PM:</t>
        </r>
        <r>
          <rPr>
            <sz val="9"/>
            <color indexed="81"/>
            <rFont val="Tahoma"/>
            <family val="2"/>
          </rPr>
          <t xml:space="preserve">  The number for the PM will be auto-populated from the PAFAS Pre-Post Survey Tab.  Entering data in all required columns within the PAFAS Pre-Post Tab ensures this data is accurate. </t>
        </r>
        <r>
          <rPr>
            <b/>
            <sz val="9"/>
            <color indexed="81"/>
            <rFont val="Tahoma"/>
            <family val="2"/>
          </rPr>
          <t xml:space="preserve"> 
</t>
        </r>
      </text>
    </comment>
    <comment ref="J19" authorId="0" shapeId="0" xr:uid="{00000000-0006-0000-0100-00000B000000}">
      <text>
        <r>
          <rPr>
            <b/>
            <sz val="9"/>
            <color indexed="81"/>
            <rFont val="Tahoma"/>
            <family val="2"/>
          </rPr>
          <t>Data:</t>
        </r>
        <r>
          <rPr>
            <sz val="9"/>
            <color indexed="81"/>
            <rFont val="Tahoma"/>
            <family val="2"/>
          </rPr>
          <t xml:space="preserve">  This data can be collected from the fidelity observation forms.  All lessons should include a fidelity observation. 20% should be performed by a qualified outside observer and reported within this tab.
</t>
        </r>
        <r>
          <rPr>
            <b/>
            <sz val="9"/>
            <color indexed="81"/>
            <rFont val="Tahoma"/>
            <family val="2"/>
          </rPr>
          <t>Number for PM:</t>
        </r>
        <r>
          <rPr>
            <sz val="9"/>
            <color indexed="81"/>
            <rFont val="Tahoma"/>
            <family val="2"/>
          </rPr>
          <t xml:space="preserve">  The number for the PM will be auto-populated from the Fidelity tab.  Completing Columns B, C, D, E, F and H will ensure this data is accurate.  
</t>
        </r>
      </text>
    </comment>
    <comment ref="J20" authorId="0" shapeId="0" xr:uid="{00000000-0006-0000-0100-00000C000000}">
      <text>
        <r>
          <rPr>
            <b/>
            <sz val="9"/>
            <color indexed="81"/>
            <rFont val="Tahoma"/>
            <family val="2"/>
          </rPr>
          <t xml:space="preserve">Data: </t>
        </r>
        <r>
          <rPr>
            <sz val="9"/>
            <color indexed="81"/>
            <rFont val="Tahoma"/>
            <family val="2"/>
          </rPr>
          <t xml:space="preserve"> This data can be collected from the fidelity observation forms.  All lessons should include a fidelity observation, with 20% being performed by a qualified outside observer.
</t>
        </r>
        <r>
          <rPr>
            <b/>
            <sz val="9"/>
            <color indexed="81"/>
            <rFont val="Tahoma"/>
            <family val="2"/>
          </rPr>
          <t xml:space="preserve">Number for PM: </t>
        </r>
        <r>
          <rPr>
            <sz val="9"/>
            <color indexed="81"/>
            <rFont val="Tahoma"/>
            <family val="2"/>
          </rPr>
          <t xml:space="preserve"> The number for the PM will be auto-populated from the Fidelity tab. Number of fidelity form boxes checked divided by total possible boxes on each form.   Completing Columns B, C, D, E, F and H will ensure this data is accurate.  </t>
        </r>
        <r>
          <rPr>
            <b/>
            <sz val="9"/>
            <color indexed="81"/>
            <rFont val="Tahoma"/>
            <family val="2"/>
          </rPr>
          <t xml:space="preserve"> 
</t>
        </r>
      </text>
    </comment>
    <comment ref="J21" authorId="0" shapeId="0" xr:uid="{5B4D543E-7EE8-4EE1-A619-0A4AE661665C}">
      <text>
        <r>
          <rPr>
            <b/>
            <sz val="9"/>
            <color indexed="81"/>
            <rFont val="Tahoma"/>
            <family val="2"/>
          </rPr>
          <t>Data:</t>
        </r>
        <r>
          <rPr>
            <sz val="9"/>
            <color indexed="81"/>
            <rFont val="Tahoma"/>
            <family val="2"/>
          </rPr>
          <t xml:space="preserve">  This data is collected from the SDQ Pre-Post Survey Tab.
</t>
        </r>
        <r>
          <rPr>
            <b/>
            <sz val="9"/>
            <color indexed="81"/>
            <rFont val="Tahoma"/>
            <family val="2"/>
          </rPr>
          <t xml:space="preserve">
Number for PM:</t>
        </r>
        <r>
          <rPr>
            <sz val="9"/>
            <color indexed="81"/>
            <rFont val="Tahoma"/>
            <family val="2"/>
          </rPr>
          <t xml:space="preserve">  The number for the PM will be auto-populated from the SDQ Pre-Post Survey Tab.  Entering data in all required columns within the SDQ Pre-Post Tab ensures this data is accurate. </t>
        </r>
        <r>
          <rPr>
            <b/>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RLS</author>
  </authors>
  <commentList>
    <comment ref="L9" authorId="0" shapeId="0" xr:uid="{00000000-0006-0000-0200-000001000000}">
      <text>
        <r>
          <rPr>
            <b/>
            <sz val="9"/>
            <color indexed="81"/>
            <rFont val="Tahoma"/>
            <family val="2"/>
          </rPr>
          <t>Data:</t>
        </r>
        <r>
          <rPr>
            <sz val="9"/>
            <color indexed="81"/>
            <rFont val="Tahoma"/>
            <family val="2"/>
          </rPr>
          <t xml:space="preserve"> This data is collected from the PAFAS Pre &amp; Post Survey Tool
</t>
        </r>
        <r>
          <rPr>
            <b/>
            <sz val="9"/>
            <color indexed="81"/>
            <rFont val="Tahoma"/>
            <family val="2"/>
          </rPr>
          <t>Scoring:</t>
        </r>
        <r>
          <rPr>
            <sz val="9"/>
            <color indexed="81"/>
            <rFont val="Tahoma"/>
            <family val="2"/>
          </rPr>
          <t xml:space="preserve"> Items 2, 3, 6, 8, 11, 14, 15, 16, 17 and 18 are reverse coded and added to items 1, 4, 5, 7, 9, 10, 12, and 13 to develop an overall Parenting Practices Score at Pre &amp; Post.
</t>
        </r>
        <r>
          <rPr>
            <b/>
            <sz val="9"/>
            <color indexed="81"/>
            <rFont val="Tahoma"/>
            <family val="2"/>
          </rPr>
          <t xml:space="preserve">
Number for the PM:</t>
        </r>
        <r>
          <rPr>
            <sz val="9"/>
            <color indexed="81"/>
            <rFont val="Tahoma"/>
            <family val="2"/>
          </rPr>
          <t xml:space="preserve"> Subtract the post-test score from the pre-test score and count the # of caregivers with a score of one (1) or more.</t>
        </r>
        <r>
          <rPr>
            <b/>
            <sz val="9"/>
            <color indexed="81"/>
            <rFont val="Tahoma"/>
            <family val="2"/>
          </rPr>
          <t xml:space="preserve">
</t>
        </r>
        <r>
          <rPr>
            <sz val="9"/>
            <color indexed="81"/>
            <rFont val="Tahoma"/>
            <family val="2"/>
          </rPr>
          <t xml:space="preserve">
</t>
        </r>
      </text>
    </comment>
    <comment ref="L10" authorId="0" shapeId="0" xr:uid="{00000000-0006-0000-0200-000002000000}">
      <text>
        <r>
          <rPr>
            <b/>
            <sz val="9"/>
            <color indexed="81"/>
            <rFont val="Tahoma"/>
            <family val="2"/>
          </rPr>
          <t xml:space="preserve">Data: </t>
        </r>
        <r>
          <rPr>
            <sz val="9"/>
            <color indexed="81"/>
            <rFont val="Tahoma"/>
            <family val="2"/>
          </rPr>
          <t xml:space="preserve">This data is collected from the PAFAS Pre &amp; Post Survey Tool
</t>
        </r>
        <r>
          <rPr>
            <b/>
            <sz val="9"/>
            <color indexed="81"/>
            <rFont val="Tahoma"/>
            <family val="2"/>
          </rPr>
          <t>Scoring:</t>
        </r>
        <r>
          <rPr>
            <sz val="9"/>
            <color indexed="81"/>
            <rFont val="Tahoma"/>
            <family val="2"/>
          </rPr>
          <t xml:space="preserve"> Items 3 &amp; 11 are reverse coded and added to items 1, 4 and 12 to develop a Parental Consistency Score at Pre &amp; Post.
</t>
        </r>
        <r>
          <rPr>
            <b/>
            <sz val="9"/>
            <color indexed="81"/>
            <rFont val="Tahoma"/>
            <family val="2"/>
          </rPr>
          <t>Number for the PM:</t>
        </r>
        <r>
          <rPr>
            <sz val="9"/>
            <color indexed="81"/>
            <rFont val="Tahoma"/>
            <family val="2"/>
          </rPr>
          <t xml:space="preserve"> Subtract the post-test score from the pre-test score and count the number of caregivers with a score of one (1) or more.</t>
        </r>
        <r>
          <rPr>
            <b/>
            <sz val="9"/>
            <color indexed="81"/>
            <rFont val="Tahoma"/>
            <family val="2"/>
          </rPr>
          <t xml:space="preserve">
</t>
        </r>
      </text>
    </comment>
    <comment ref="L11" authorId="0" shapeId="0" xr:uid="{00000000-0006-0000-0200-000003000000}">
      <text>
        <r>
          <rPr>
            <b/>
            <sz val="9"/>
            <color indexed="81"/>
            <rFont val="Tahoma"/>
            <family val="2"/>
          </rPr>
          <t xml:space="preserve">Data: </t>
        </r>
        <r>
          <rPr>
            <sz val="9"/>
            <color indexed="81"/>
            <rFont val="Tahoma"/>
            <family val="2"/>
          </rPr>
          <t xml:space="preserve">This data is collected from the PAFAS Pre &amp; Post Survey Tool
</t>
        </r>
        <r>
          <rPr>
            <b/>
            <sz val="9"/>
            <color indexed="81"/>
            <rFont val="Tahoma"/>
            <family val="2"/>
          </rPr>
          <t>Scoring:</t>
        </r>
        <r>
          <rPr>
            <sz val="9"/>
            <color indexed="81"/>
            <rFont val="Tahoma"/>
            <family val="2"/>
          </rPr>
          <t xml:space="preserve"> Items 5, 7, 9, 10 and 13 are added to develop a Parental Consistency Score at Pre &amp; Post.
</t>
        </r>
        <r>
          <rPr>
            <b/>
            <sz val="9"/>
            <color indexed="81"/>
            <rFont val="Tahoma"/>
            <family val="2"/>
          </rPr>
          <t>Number for the PM:</t>
        </r>
        <r>
          <rPr>
            <sz val="9"/>
            <color indexed="81"/>
            <rFont val="Tahoma"/>
            <family val="2"/>
          </rPr>
          <t xml:space="preserve"> Subtract the post-test score from the pre-test score and count the number of caregivers with a score of one (1) or more.</t>
        </r>
        <r>
          <rPr>
            <b/>
            <sz val="9"/>
            <color indexed="81"/>
            <rFont val="Tahoma"/>
            <family val="2"/>
          </rPr>
          <t xml:space="preserve">
</t>
        </r>
      </text>
    </comment>
    <comment ref="L12" authorId="0" shapeId="0" xr:uid="{00000000-0006-0000-0200-000004000000}">
      <text>
        <r>
          <rPr>
            <b/>
            <sz val="9"/>
            <color indexed="81"/>
            <rFont val="Tahoma"/>
            <family val="2"/>
          </rPr>
          <t>Data:</t>
        </r>
        <r>
          <rPr>
            <sz val="9"/>
            <color indexed="81"/>
            <rFont val="Tahoma"/>
            <family val="2"/>
          </rPr>
          <t xml:space="preserve"> This data is collected from the PAFAS Pre &amp; Post Survey Tool
</t>
        </r>
        <r>
          <rPr>
            <b/>
            <sz val="9"/>
            <color indexed="81"/>
            <rFont val="Tahoma"/>
            <family val="2"/>
          </rPr>
          <t>Scoring:</t>
        </r>
        <r>
          <rPr>
            <sz val="9"/>
            <color indexed="81"/>
            <rFont val="Tahoma"/>
            <family val="2"/>
          </rPr>
          <t xml:space="preserve"> Items 2, 6 and 8 are reverse coded and added together to develop a Positive Encouragement Score at Pre &amp; Post.
</t>
        </r>
        <r>
          <rPr>
            <b/>
            <sz val="9"/>
            <color indexed="81"/>
            <rFont val="Tahoma"/>
            <family val="2"/>
          </rPr>
          <t>Number for the PM:</t>
        </r>
        <r>
          <rPr>
            <sz val="9"/>
            <color indexed="81"/>
            <rFont val="Tahoma"/>
            <family val="2"/>
          </rPr>
          <t xml:space="preserve"> Subtract the post-test score from the pre-test score and count the number of caregivers with a score of one (1) or more.</t>
        </r>
        <r>
          <rPr>
            <b/>
            <sz val="9"/>
            <color indexed="81"/>
            <rFont val="Tahoma"/>
            <family val="2"/>
          </rPr>
          <t xml:space="preserve">
</t>
        </r>
      </text>
    </comment>
    <comment ref="L13" authorId="0" shapeId="0" xr:uid="{00000000-0006-0000-0200-000005000000}">
      <text>
        <r>
          <rPr>
            <b/>
            <sz val="9"/>
            <color indexed="81"/>
            <rFont val="Tahoma"/>
            <family val="2"/>
          </rPr>
          <t xml:space="preserve">Data: </t>
        </r>
        <r>
          <rPr>
            <sz val="9"/>
            <color indexed="81"/>
            <rFont val="Tahoma"/>
            <family val="2"/>
          </rPr>
          <t xml:space="preserve">This data is collected from the PAFAS Pre &amp; Post Survey Tool
</t>
        </r>
        <r>
          <rPr>
            <b/>
            <sz val="9"/>
            <color indexed="81"/>
            <rFont val="Tahoma"/>
            <family val="2"/>
          </rPr>
          <t>Scoring:</t>
        </r>
        <r>
          <rPr>
            <sz val="9"/>
            <color indexed="81"/>
            <rFont val="Tahoma"/>
            <family val="2"/>
          </rPr>
          <t xml:space="preserve"> Items 14, 15, 16, 17 and 18 are reverse coded and added together to develop a Parent-Child Relationship Score at Pre &amp; Post.
</t>
        </r>
        <r>
          <rPr>
            <b/>
            <sz val="9"/>
            <color indexed="81"/>
            <rFont val="Tahoma"/>
            <family val="2"/>
          </rPr>
          <t xml:space="preserve">Number for the PM: </t>
        </r>
        <r>
          <rPr>
            <sz val="9"/>
            <color indexed="81"/>
            <rFont val="Tahoma"/>
            <family val="2"/>
          </rPr>
          <t>Subtract the post-test score from the pre-test score and count the # of caregivers with a score of one (1) or more.</t>
        </r>
        <r>
          <rPr>
            <b/>
            <sz val="9"/>
            <color indexed="81"/>
            <rFont val="Tahoma"/>
            <family val="2"/>
          </rPr>
          <t xml:space="preserve">
</t>
        </r>
      </text>
    </comment>
    <comment ref="L14" authorId="0" shapeId="0" xr:uid="{00000000-0006-0000-0200-000006000000}">
      <text>
        <r>
          <rPr>
            <b/>
            <sz val="9"/>
            <color indexed="81"/>
            <rFont val="Tahoma"/>
            <family val="2"/>
          </rPr>
          <t xml:space="preserve">Data: </t>
        </r>
        <r>
          <rPr>
            <sz val="9"/>
            <color indexed="81"/>
            <rFont val="Tahoma"/>
            <family val="2"/>
          </rPr>
          <t xml:space="preserve">This data is collected from the PAFAS Pre &amp; Post Survey Tool
</t>
        </r>
        <r>
          <rPr>
            <b/>
            <sz val="9"/>
            <color indexed="81"/>
            <rFont val="Tahoma"/>
            <family val="2"/>
          </rPr>
          <t>Scoring:</t>
        </r>
        <r>
          <rPr>
            <sz val="9"/>
            <color indexed="81"/>
            <rFont val="Tahoma"/>
            <family val="2"/>
          </rPr>
          <t xml:space="preserve"> Items 20, 22, 23, 24, 25, 28 and 30 are reverse coded and added to items 19, 21, 26, 27 and 29 to develop an overall Family Adjustment Score at Pre &amp; Post.
</t>
        </r>
        <r>
          <rPr>
            <b/>
            <sz val="9"/>
            <color indexed="81"/>
            <rFont val="Tahoma"/>
            <family val="2"/>
          </rPr>
          <t>Number for the PM:</t>
        </r>
        <r>
          <rPr>
            <sz val="9"/>
            <color indexed="81"/>
            <rFont val="Tahoma"/>
            <family val="2"/>
          </rPr>
          <t xml:space="preserve"> Subtract the post-test score from the pre-test score and count the # of caregivers with a score of one (1) or more.</t>
        </r>
        <r>
          <rPr>
            <b/>
            <sz val="9"/>
            <color indexed="81"/>
            <rFont val="Tahoma"/>
            <family val="2"/>
          </rPr>
          <t xml:space="preserve">
</t>
        </r>
      </text>
    </comment>
    <comment ref="L15" authorId="0" shapeId="0" xr:uid="{00000000-0006-0000-0200-000007000000}">
      <text>
        <r>
          <rPr>
            <b/>
            <sz val="9"/>
            <color indexed="81"/>
            <rFont val="Tahoma"/>
            <family val="2"/>
          </rPr>
          <t>Data:</t>
        </r>
        <r>
          <rPr>
            <sz val="9"/>
            <color indexed="81"/>
            <rFont val="Tahoma"/>
            <family val="2"/>
          </rPr>
          <t xml:space="preserve"> This data is collected from the PAFAS Pre &amp; Post Survey Tool
</t>
        </r>
        <r>
          <rPr>
            <b/>
            <sz val="9"/>
            <color indexed="81"/>
            <rFont val="Tahoma"/>
            <family val="2"/>
          </rPr>
          <t>Scoring:</t>
        </r>
        <r>
          <rPr>
            <sz val="9"/>
            <color indexed="81"/>
            <rFont val="Tahoma"/>
            <family val="2"/>
          </rPr>
          <t xml:space="preserve"> Items 20, 22 and 23 are reverse coded and added to items 19 and 21 to develop a Parental Adjustment Score at Pre &amp; Post.
</t>
        </r>
        <r>
          <rPr>
            <b/>
            <sz val="9"/>
            <color indexed="81"/>
            <rFont val="Tahoma"/>
            <family val="2"/>
          </rPr>
          <t xml:space="preserve">
Number for the PM: </t>
        </r>
        <r>
          <rPr>
            <sz val="9"/>
            <color indexed="81"/>
            <rFont val="Tahoma"/>
            <family val="2"/>
          </rPr>
          <t>Subtract the post-test score from the pre-test score and count the # of caregivers with a score of one (1) or more.</t>
        </r>
        <r>
          <rPr>
            <b/>
            <sz val="9"/>
            <color indexed="81"/>
            <rFont val="Tahoma"/>
            <family val="2"/>
          </rPr>
          <t xml:space="preserve">
</t>
        </r>
      </text>
    </comment>
    <comment ref="L16" authorId="0" shapeId="0" xr:uid="{00000000-0006-0000-0200-000008000000}">
      <text>
        <r>
          <rPr>
            <b/>
            <sz val="9"/>
            <color indexed="81"/>
            <rFont val="Tahoma"/>
            <family val="2"/>
          </rPr>
          <t xml:space="preserve">Data: </t>
        </r>
        <r>
          <rPr>
            <sz val="9"/>
            <color indexed="81"/>
            <rFont val="Tahoma"/>
            <family val="2"/>
          </rPr>
          <t xml:space="preserve">This data is collected from the PAFAS Pre &amp; Post Survey Tool
</t>
        </r>
        <r>
          <rPr>
            <b/>
            <sz val="9"/>
            <color indexed="81"/>
            <rFont val="Tahoma"/>
            <family val="2"/>
          </rPr>
          <t>Scoring:</t>
        </r>
        <r>
          <rPr>
            <sz val="9"/>
            <color indexed="81"/>
            <rFont val="Tahoma"/>
            <family val="2"/>
          </rPr>
          <t xml:space="preserve"> Items 24 and 25 are reverse coded and added to items 26 and 27 to develop a Family Relationships Score at Pre &amp; Post.
</t>
        </r>
        <r>
          <rPr>
            <b/>
            <sz val="9"/>
            <color indexed="81"/>
            <rFont val="Tahoma"/>
            <family val="2"/>
          </rPr>
          <t>Number for the PM:</t>
        </r>
        <r>
          <rPr>
            <sz val="9"/>
            <color indexed="81"/>
            <rFont val="Tahoma"/>
            <family val="2"/>
          </rPr>
          <t xml:space="preserve"> Subtract the post-test score from the pre-test score and count the # of caregivers with a score of one (1) or more.</t>
        </r>
        <r>
          <rPr>
            <b/>
            <sz val="9"/>
            <color indexed="81"/>
            <rFont val="Tahoma"/>
            <family val="2"/>
          </rPr>
          <t xml:space="preserve">
</t>
        </r>
      </text>
    </comment>
    <comment ref="L17" authorId="0" shapeId="0" xr:uid="{00000000-0006-0000-0200-000009000000}">
      <text>
        <r>
          <rPr>
            <b/>
            <sz val="9"/>
            <color indexed="81"/>
            <rFont val="Tahoma"/>
            <family val="2"/>
          </rPr>
          <t>Data:</t>
        </r>
        <r>
          <rPr>
            <sz val="9"/>
            <color indexed="81"/>
            <rFont val="Tahoma"/>
            <family val="2"/>
          </rPr>
          <t xml:space="preserve"> This data is collected from the PAFAS Pre &amp; Post Survey Tool
</t>
        </r>
        <r>
          <rPr>
            <b/>
            <sz val="9"/>
            <color indexed="81"/>
            <rFont val="Tahoma"/>
            <family val="2"/>
          </rPr>
          <t>Scoring:</t>
        </r>
        <r>
          <rPr>
            <sz val="9"/>
            <color indexed="81"/>
            <rFont val="Tahoma"/>
            <family val="2"/>
          </rPr>
          <t xml:space="preserve"> Items 28 and 30 are reverse coded and added to item 29 to develop a Parental Teamwork Score at Pre &amp; Post.
</t>
        </r>
        <r>
          <rPr>
            <b/>
            <sz val="9"/>
            <color indexed="81"/>
            <rFont val="Tahoma"/>
            <family val="2"/>
          </rPr>
          <t>Number for the PM:</t>
        </r>
        <r>
          <rPr>
            <sz val="9"/>
            <color indexed="81"/>
            <rFont val="Tahoma"/>
            <family val="2"/>
          </rPr>
          <t xml:space="preserve"> Subtract the post-test score from the pre-test score and count the # of caregivers with a score of one (1) or more.</t>
        </r>
        <r>
          <rPr>
            <b/>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P2" authorId="0" shapeId="0" xr:uid="{1301C4A0-EA45-4565-A4B3-32741C1CDFEA}">
      <text>
        <r>
          <rPr>
            <sz val="9"/>
            <color indexed="81"/>
            <rFont val="Tahoma"/>
            <family val="2"/>
          </rPr>
          <t xml:space="preserve">Select "Yes", when session was attended, select "No" when session was  not attended by an active participant.  Select "N/A" when the participant is no longer active, or has dropped out of the program due to circumstances such as:  moved out of the area, long-term illness, death in the family.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RLS</author>
  </authors>
  <commentList>
    <comment ref="BS2" authorId="0" shapeId="0" xr:uid="{00000000-0006-0000-0400-000001000000}">
      <text>
        <r>
          <rPr>
            <sz val="9"/>
            <color indexed="81"/>
            <rFont val="Tahoma"/>
            <family val="2"/>
          </rPr>
          <t xml:space="preserve">Questions: 1,3,4,11,12
</t>
        </r>
      </text>
    </comment>
    <comment ref="BV2" authorId="0" shapeId="0" xr:uid="{00000000-0006-0000-0400-000002000000}">
      <text>
        <r>
          <rPr>
            <sz val="9"/>
            <color indexed="81"/>
            <rFont val="Tahoma"/>
            <family val="2"/>
          </rPr>
          <t xml:space="preserve">Questions: 5,7,9,10,13
</t>
        </r>
      </text>
    </comment>
    <comment ref="BY2" authorId="0" shapeId="0" xr:uid="{00000000-0006-0000-0400-000003000000}">
      <text>
        <r>
          <rPr>
            <sz val="9"/>
            <color indexed="81"/>
            <rFont val="Tahoma"/>
            <family val="2"/>
          </rPr>
          <t xml:space="preserve">Questions: 2,6,8
</t>
        </r>
      </text>
    </comment>
    <comment ref="CB2" authorId="0" shapeId="0" xr:uid="{00000000-0006-0000-0400-000004000000}">
      <text>
        <r>
          <rPr>
            <sz val="9"/>
            <color indexed="81"/>
            <rFont val="Tahoma"/>
            <family val="2"/>
          </rPr>
          <t xml:space="preserve">Questions: 14,15,16,17,18
</t>
        </r>
      </text>
    </comment>
    <comment ref="CE2" authorId="0" shapeId="0" xr:uid="{00000000-0006-0000-0400-000005000000}">
      <text>
        <r>
          <rPr>
            <sz val="9"/>
            <color indexed="81"/>
            <rFont val="Tahoma"/>
            <family val="2"/>
          </rPr>
          <t>Questions: 1-18</t>
        </r>
      </text>
    </comment>
    <comment ref="CH2" authorId="0" shapeId="0" xr:uid="{00000000-0006-0000-0400-000006000000}">
      <text>
        <r>
          <rPr>
            <sz val="9"/>
            <color indexed="81"/>
            <rFont val="Tahoma"/>
            <family val="2"/>
          </rPr>
          <t xml:space="preserve">Questions: 19,20,21,22,23,
</t>
        </r>
      </text>
    </comment>
    <comment ref="CK2" authorId="0" shapeId="0" xr:uid="{00000000-0006-0000-0400-000007000000}">
      <text>
        <r>
          <rPr>
            <sz val="9"/>
            <color indexed="81"/>
            <rFont val="Tahoma"/>
            <family val="2"/>
          </rPr>
          <t xml:space="preserve">Questions: 24,25,26,27
</t>
        </r>
      </text>
    </comment>
    <comment ref="CN2" authorId="0" shapeId="0" xr:uid="{00000000-0006-0000-0400-000008000000}">
      <text>
        <r>
          <rPr>
            <sz val="9"/>
            <color indexed="81"/>
            <rFont val="Tahoma"/>
            <family val="2"/>
          </rPr>
          <t>Questions: 28,29,30</t>
        </r>
      </text>
    </comment>
    <comment ref="CQ2" authorId="0" shapeId="0" xr:uid="{00000000-0006-0000-0400-000009000000}">
      <text>
        <r>
          <rPr>
            <sz val="9"/>
            <color indexed="81"/>
            <rFont val="Tahoma"/>
            <family val="2"/>
          </rPr>
          <t xml:space="preserve">Questions: 19-30
</t>
        </r>
      </text>
    </comment>
    <comment ref="F3" authorId="0" shapeId="0" xr:uid="{00000000-0006-0000-0400-00000A000000}">
      <text>
        <r>
          <rPr>
            <b/>
            <sz val="9"/>
            <color indexed="81"/>
            <rFont val="Tahoma"/>
            <family val="2"/>
          </rPr>
          <t>Required</t>
        </r>
        <r>
          <rPr>
            <sz val="9"/>
            <color indexed="81"/>
            <rFont val="Tahoma"/>
            <family val="2"/>
          </rPr>
          <t xml:space="preserve">
</t>
        </r>
      </text>
    </comment>
    <comment ref="G3" authorId="0" shapeId="0" xr:uid="{00000000-0006-0000-0400-00000B000000}">
      <text>
        <r>
          <rPr>
            <sz val="9"/>
            <color indexed="81"/>
            <rFont val="Tahoma"/>
            <family val="2"/>
          </rPr>
          <t>1. If my child doesn’t do what they’re told to do, I give in and do it myself</t>
        </r>
      </text>
    </comment>
    <comment ref="H3" authorId="0" shapeId="0" xr:uid="{00000000-0006-0000-0400-00000C000000}">
      <text>
        <r>
          <rPr>
            <sz val="9"/>
            <color indexed="81"/>
            <rFont val="Tahoma"/>
            <family val="2"/>
          </rPr>
          <t>2. I give my child a treat, reward or fun activity for behaving well</t>
        </r>
      </text>
    </comment>
    <comment ref="I3" authorId="0" shapeId="0" xr:uid="{00000000-0006-0000-0400-00000D000000}">
      <text>
        <r>
          <rPr>
            <sz val="9"/>
            <color indexed="81"/>
            <rFont val="Tahoma"/>
            <family val="2"/>
          </rPr>
          <t>3. I follow through with a consequence (e.g. take away a toy) when my child misbehaves</t>
        </r>
      </text>
    </comment>
    <comment ref="J3" authorId="0" shapeId="0" xr:uid="{00000000-0006-0000-0400-00000E000000}">
      <text>
        <r>
          <rPr>
            <sz val="9"/>
            <color indexed="81"/>
            <rFont val="Tahoma"/>
            <family val="2"/>
          </rPr>
          <t>4. I threaten something (e.g. to turn off TV) when my child misbehaves but I don’t follow through</t>
        </r>
      </text>
    </comment>
    <comment ref="K3" authorId="0" shapeId="0" xr:uid="{00000000-0006-0000-0400-00000F000000}">
      <text>
        <r>
          <rPr>
            <sz val="9"/>
            <color indexed="81"/>
            <rFont val="Tahoma"/>
            <family val="2"/>
          </rPr>
          <t>5. I shout or get angry with my child when they misbehave</t>
        </r>
      </text>
    </comment>
    <comment ref="L3" authorId="0" shapeId="0" xr:uid="{00000000-0006-0000-0400-000010000000}">
      <text>
        <r>
          <rPr>
            <sz val="9"/>
            <color indexed="81"/>
            <rFont val="Tahoma"/>
            <family val="2"/>
          </rPr>
          <t>6. I praise my child when they behave well</t>
        </r>
      </text>
    </comment>
    <comment ref="M3" authorId="0" shapeId="0" xr:uid="{00000000-0006-0000-0400-000011000000}">
      <text>
        <r>
          <rPr>
            <sz val="9"/>
            <color indexed="81"/>
            <rFont val="Tahoma"/>
            <family val="2"/>
          </rPr>
          <t>7. I try to make my child feel bad (e.g. guilt or shame) for misbehaving to teach them a lesson</t>
        </r>
      </text>
    </comment>
    <comment ref="N3" authorId="0" shapeId="0" xr:uid="{00000000-0006-0000-0400-000012000000}">
      <text>
        <r>
          <rPr>
            <sz val="9"/>
            <color indexed="81"/>
            <rFont val="Tahoma"/>
            <family val="2"/>
          </rPr>
          <t>8. I give my child attention (e.g. a hug, wink, smile or kiss) when they behave well</t>
        </r>
      </text>
    </comment>
    <comment ref="O3" authorId="0" shapeId="0" xr:uid="{00000000-0006-0000-0400-000013000000}">
      <text>
        <r>
          <rPr>
            <sz val="9"/>
            <color indexed="81"/>
            <rFont val="Tahoma"/>
            <family val="2"/>
          </rPr>
          <t>9. I spank (smack) my child when they misbehave</t>
        </r>
      </text>
    </comment>
    <comment ref="P3" authorId="0" shapeId="0" xr:uid="{00000000-0006-0000-0400-000014000000}">
      <text>
        <r>
          <rPr>
            <sz val="9"/>
            <color indexed="81"/>
            <rFont val="Tahoma"/>
            <family val="2"/>
          </rPr>
          <t>10. I argue with my child about their behaviour / attitude</t>
        </r>
      </text>
    </comment>
    <comment ref="Q3" authorId="0" shapeId="0" xr:uid="{00000000-0006-0000-0400-000015000000}">
      <text>
        <r>
          <rPr>
            <sz val="9"/>
            <color indexed="81"/>
            <rFont val="Tahoma"/>
            <family val="2"/>
          </rPr>
          <t>11. I deal with my child’s misbehaviour the same way all the time</t>
        </r>
      </text>
    </comment>
    <comment ref="R3" authorId="0" shapeId="0" xr:uid="{00000000-0006-0000-0400-000016000000}">
      <text>
        <r>
          <rPr>
            <sz val="9"/>
            <color indexed="81"/>
            <rFont val="Tahoma"/>
            <family val="2"/>
          </rPr>
          <t>12. I give my child what they want when they get angry or upset</t>
        </r>
      </text>
    </comment>
    <comment ref="S3" authorId="0" shapeId="0" xr:uid="{00000000-0006-0000-0400-000017000000}">
      <text>
        <r>
          <rPr>
            <sz val="9"/>
            <color indexed="81"/>
            <rFont val="Tahoma"/>
            <family val="2"/>
          </rPr>
          <t>13. I get annoyed with my child</t>
        </r>
      </text>
    </comment>
    <comment ref="T3" authorId="0" shapeId="0" xr:uid="{00000000-0006-0000-0400-000018000000}">
      <text>
        <r>
          <rPr>
            <sz val="9"/>
            <color indexed="81"/>
            <rFont val="Tahoma"/>
            <family val="2"/>
          </rPr>
          <t>14. I chat / talk with my child</t>
        </r>
      </text>
    </comment>
    <comment ref="U3" authorId="0" shapeId="0" xr:uid="{00000000-0006-0000-0400-000019000000}">
      <text>
        <r>
          <rPr>
            <sz val="9"/>
            <color indexed="81"/>
            <rFont val="Tahoma"/>
            <family val="2"/>
          </rPr>
          <t>15. I enjoy giving my child hugs, kisses and cuddles</t>
        </r>
      </text>
    </comment>
    <comment ref="V3" authorId="0" shapeId="0" xr:uid="{00000000-0006-0000-0400-00001A000000}">
      <text>
        <r>
          <rPr>
            <sz val="9"/>
            <color indexed="81"/>
            <rFont val="Tahoma"/>
            <family val="2"/>
          </rPr>
          <t>16. I am proud of my child</t>
        </r>
      </text>
    </comment>
    <comment ref="W3" authorId="0" shapeId="0" xr:uid="{00000000-0006-0000-0400-00001B000000}">
      <text>
        <r>
          <rPr>
            <sz val="9"/>
            <color indexed="81"/>
            <rFont val="Tahoma"/>
            <family val="2"/>
          </rPr>
          <t>17. I enjoy spending time with my child</t>
        </r>
      </text>
    </comment>
    <comment ref="X3" authorId="0" shapeId="0" xr:uid="{00000000-0006-0000-0400-00001C000000}">
      <text>
        <r>
          <rPr>
            <sz val="9"/>
            <color indexed="81"/>
            <rFont val="Tahoma"/>
            <family val="2"/>
          </rPr>
          <t>18. I have a good relationship with my child</t>
        </r>
      </text>
    </comment>
    <comment ref="Y3" authorId="0" shapeId="0" xr:uid="{00000000-0006-0000-0400-00001D000000}">
      <text>
        <r>
          <rPr>
            <sz val="9"/>
            <color indexed="81"/>
            <rFont val="Tahoma"/>
            <family val="2"/>
          </rPr>
          <t>19. I feel stressed or worried</t>
        </r>
      </text>
    </comment>
    <comment ref="Z3" authorId="0" shapeId="0" xr:uid="{00000000-0006-0000-0400-00001E000000}">
      <text>
        <r>
          <rPr>
            <sz val="9"/>
            <color indexed="81"/>
            <rFont val="Tahoma"/>
            <family val="2"/>
          </rPr>
          <t>20. I feel happy</t>
        </r>
      </text>
    </comment>
    <comment ref="AA3" authorId="0" shapeId="0" xr:uid="{00000000-0006-0000-0400-00001F000000}">
      <text>
        <r>
          <rPr>
            <sz val="9"/>
            <color indexed="81"/>
            <rFont val="Tahoma"/>
            <family val="2"/>
          </rPr>
          <t>21. I feel sad or depressed</t>
        </r>
      </text>
    </comment>
    <comment ref="AB3" authorId="0" shapeId="0" xr:uid="{00000000-0006-0000-0400-000020000000}">
      <text>
        <r>
          <rPr>
            <sz val="9"/>
            <color indexed="81"/>
            <rFont val="Tahoma"/>
            <family val="2"/>
          </rPr>
          <t>22. I feel satisfied with my life</t>
        </r>
      </text>
    </comment>
    <comment ref="AC3" authorId="0" shapeId="0" xr:uid="{00000000-0006-0000-0400-000021000000}">
      <text>
        <r>
          <rPr>
            <sz val="9"/>
            <color indexed="81"/>
            <rFont val="Tahoma"/>
            <family val="2"/>
          </rPr>
          <t>23. I cope with the emotional demands of being a parent</t>
        </r>
      </text>
    </comment>
    <comment ref="AD3" authorId="0" shapeId="0" xr:uid="{00000000-0006-0000-0400-000022000000}">
      <text>
        <r>
          <rPr>
            <sz val="9"/>
            <color indexed="81"/>
            <rFont val="Tahoma"/>
            <family val="2"/>
          </rPr>
          <t>24. Our family members help or support each other</t>
        </r>
      </text>
    </comment>
    <comment ref="AE3" authorId="0" shapeId="0" xr:uid="{00000000-0006-0000-0400-000023000000}">
      <text>
        <r>
          <rPr>
            <sz val="9"/>
            <color indexed="81"/>
            <rFont val="Tahoma"/>
            <family val="2"/>
          </rPr>
          <t>25. Our family members get on well with each other</t>
        </r>
      </text>
    </comment>
    <comment ref="AF3" authorId="0" shapeId="0" xr:uid="{00000000-0006-0000-0400-000024000000}">
      <text>
        <r>
          <rPr>
            <sz val="9"/>
            <color indexed="81"/>
            <rFont val="Tahoma"/>
            <family val="2"/>
          </rPr>
          <t>26. Our family members fight or argue</t>
        </r>
      </text>
    </comment>
    <comment ref="AG3" authorId="0" shapeId="0" xr:uid="{00000000-0006-0000-0400-000025000000}">
      <text>
        <r>
          <rPr>
            <sz val="9"/>
            <color indexed="81"/>
            <rFont val="Tahoma"/>
            <family val="2"/>
          </rPr>
          <t>27. Our family members criticize or put each other down</t>
        </r>
      </text>
    </comment>
    <comment ref="AH3" authorId="0" shapeId="0" xr:uid="{00000000-0006-0000-0400-000026000000}">
      <text>
        <r>
          <rPr>
            <sz val="9"/>
            <color indexed="81"/>
            <rFont val="Tahoma"/>
            <family val="2"/>
          </rPr>
          <t>28. I work as a team with my partner in parenting</t>
        </r>
      </text>
    </comment>
    <comment ref="AI3" authorId="0" shapeId="0" xr:uid="{00000000-0006-0000-0400-000027000000}">
      <text>
        <r>
          <rPr>
            <sz val="9"/>
            <color indexed="81"/>
            <rFont val="Tahoma"/>
            <family val="2"/>
          </rPr>
          <t>29. I disagree with my partner about parenting</t>
        </r>
      </text>
    </comment>
    <comment ref="AJ3" authorId="0" shapeId="0" xr:uid="{00000000-0006-0000-0400-000028000000}">
      <text>
        <r>
          <rPr>
            <sz val="9"/>
            <color indexed="81"/>
            <rFont val="Tahoma"/>
            <family val="2"/>
          </rPr>
          <t>30. I have a good relationship with my partner</t>
        </r>
      </text>
    </comment>
    <comment ref="AK3" authorId="0" shapeId="0" xr:uid="{00000000-0006-0000-0400-000029000000}">
      <text>
        <r>
          <rPr>
            <b/>
            <sz val="9"/>
            <color indexed="81"/>
            <rFont val="Tahoma"/>
            <family val="2"/>
          </rPr>
          <t>Required</t>
        </r>
      </text>
    </comment>
    <comment ref="AL3" authorId="0" shapeId="0" xr:uid="{00000000-0006-0000-0400-00002A000000}">
      <text>
        <r>
          <rPr>
            <sz val="9"/>
            <color indexed="81"/>
            <rFont val="Tahoma"/>
            <family val="2"/>
          </rPr>
          <t>1. If my child doesn’t do what they’re told to do, I give in and do it myself</t>
        </r>
      </text>
    </comment>
    <comment ref="AM3" authorId="0" shapeId="0" xr:uid="{00000000-0006-0000-0400-00002B000000}">
      <text>
        <r>
          <rPr>
            <sz val="9"/>
            <color indexed="81"/>
            <rFont val="Tahoma"/>
            <family val="2"/>
          </rPr>
          <t>2. I give my child a treat, reward or fun activity for behaving well</t>
        </r>
      </text>
    </comment>
    <comment ref="AN3" authorId="0" shapeId="0" xr:uid="{00000000-0006-0000-0400-00002C000000}">
      <text>
        <r>
          <rPr>
            <sz val="9"/>
            <color indexed="81"/>
            <rFont val="Tahoma"/>
            <family val="2"/>
          </rPr>
          <t>3. I follow through with a consequence (e.g. take away a toy) when my child misbehaves</t>
        </r>
      </text>
    </comment>
    <comment ref="AO3" authorId="0" shapeId="0" xr:uid="{00000000-0006-0000-0400-00002D000000}">
      <text>
        <r>
          <rPr>
            <sz val="9"/>
            <color indexed="81"/>
            <rFont val="Tahoma"/>
            <family val="2"/>
          </rPr>
          <t>4. I threaten something (e.g. to turn off TV) when my child misbehaves but I don’t follow through</t>
        </r>
      </text>
    </comment>
    <comment ref="AP3" authorId="0" shapeId="0" xr:uid="{00000000-0006-0000-0400-00002E000000}">
      <text>
        <r>
          <rPr>
            <sz val="9"/>
            <color indexed="81"/>
            <rFont val="Tahoma"/>
            <family val="2"/>
          </rPr>
          <t>5. I shout or get angry with my child when they misbehave</t>
        </r>
      </text>
    </comment>
    <comment ref="AQ3" authorId="0" shapeId="0" xr:uid="{00000000-0006-0000-0400-00002F000000}">
      <text>
        <r>
          <rPr>
            <sz val="9"/>
            <color indexed="81"/>
            <rFont val="Tahoma"/>
            <family val="2"/>
          </rPr>
          <t>6. I praise my child when they behave well</t>
        </r>
      </text>
    </comment>
    <comment ref="AR3" authorId="0" shapeId="0" xr:uid="{00000000-0006-0000-0400-000030000000}">
      <text>
        <r>
          <rPr>
            <sz val="9"/>
            <color indexed="81"/>
            <rFont val="Tahoma"/>
            <family val="2"/>
          </rPr>
          <t>7. I try to make my child feel bad (e.g. guilt or shame) for misbehaving to teach them a lesson</t>
        </r>
      </text>
    </comment>
    <comment ref="AS3" authorId="0" shapeId="0" xr:uid="{00000000-0006-0000-0400-000031000000}">
      <text>
        <r>
          <rPr>
            <sz val="9"/>
            <color indexed="81"/>
            <rFont val="Tahoma"/>
            <family val="2"/>
          </rPr>
          <t>8. I give my child attention (e.g. a hug, wink, smile or kiss) when they behave well</t>
        </r>
      </text>
    </comment>
    <comment ref="AT3" authorId="0" shapeId="0" xr:uid="{00000000-0006-0000-0400-000032000000}">
      <text>
        <r>
          <rPr>
            <sz val="9"/>
            <color indexed="81"/>
            <rFont val="Tahoma"/>
            <family val="2"/>
          </rPr>
          <t>9. I spank (smack) my child when they misbehave</t>
        </r>
      </text>
    </comment>
    <comment ref="AU3" authorId="0" shapeId="0" xr:uid="{00000000-0006-0000-0400-000033000000}">
      <text>
        <r>
          <rPr>
            <sz val="9"/>
            <color indexed="81"/>
            <rFont val="Tahoma"/>
            <family val="2"/>
          </rPr>
          <t>10. I argue with my child about their behaviour / attitude</t>
        </r>
      </text>
    </comment>
    <comment ref="AV3" authorId="0" shapeId="0" xr:uid="{00000000-0006-0000-0400-000034000000}">
      <text>
        <r>
          <rPr>
            <sz val="9"/>
            <color indexed="81"/>
            <rFont val="Tahoma"/>
            <family val="2"/>
          </rPr>
          <t>11. I deal with my child’s misbehaviour the same way all the time</t>
        </r>
      </text>
    </comment>
    <comment ref="AW3" authorId="0" shapeId="0" xr:uid="{00000000-0006-0000-0400-000035000000}">
      <text>
        <r>
          <rPr>
            <sz val="9"/>
            <color indexed="81"/>
            <rFont val="Tahoma"/>
            <family val="2"/>
          </rPr>
          <t>12. I give my child what they want when they get angry or upset</t>
        </r>
      </text>
    </comment>
    <comment ref="AX3" authorId="0" shapeId="0" xr:uid="{00000000-0006-0000-0400-000036000000}">
      <text>
        <r>
          <rPr>
            <sz val="9"/>
            <color indexed="81"/>
            <rFont val="Tahoma"/>
            <family val="2"/>
          </rPr>
          <t>13. I get annoyed with my child</t>
        </r>
      </text>
    </comment>
    <comment ref="AY3" authorId="0" shapeId="0" xr:uid="{00000000-0006-0000-0400-000037000000}">
      <text>
        <r>
          <rPr>
            <sz val="9"/>
            <color indexed="81"/>
            <rFont val="Tahoma"/>
            <family val="2"/>
          </rPr>
          <t>14. I chat / talk with my child</t>
        </r>
      </text>
    </comment>
    <comment ref="AZ3" authorId="0" shapeId="0" xr:uid="{00000000-0006-0000-0400-000038000000}">
      <text>
        <r>
          <rPr>
            <sz val="9"/>
            <color indexed="81"/>
            <rFont val="Tahoma"/>
            <family val="2"/>
          </rPr>
          <t>15. I enjoy giving my child hugs, kisses and cuddles</t>
        </r>
      </text>
    </comment>
    <comment ref="BA3" authorId="0" shapeId="0" xr:uid="{00000000-0006-0000-0400-000039000000}">
      <text>
        <r>
          <rPr>
            <sz val="9"/>
            <color indexed="81"/>
            <rFont val="Tahoma"/>
            <family val="2"/>
          </rPr>
          <t>16. I am proud of my child</t>
        </r>
      </text>
    </comment>
    <comment ref="BB3" authorId="0" shapeId="0" xr:uid="{00000000-0006-0000-0400-00003A000000}">
      <text>
        <r>
          <rPr>
            <sz val="9"/>
            <color indexed="81"/>
            <rFont val="Tahoma"/>
            <family val="2"/>
          </rPr>
          <t>17. I enjoy spending time with my child</t>
        </r>
      </text>
    </comment>
    <comment ref="BC3" authorId="0" shapeId="0" xr:uid="{00000000-0006-0000-0400-00003B000000}">
      <text>
        <r>
          <rPr>
            <sz val="9"/>
            <color indexed="81"/>
            <rFont val="Tahoma"/>
            <family val="2"/>
          </rPr>
          <t>18. I have a good relationship with my child</t>
        </r>
      </text>
    </comment>
    <comment ref="BD3" authorId="0" shapeId="0" xr:uid="{00000000-0006-0000-0400-00003C000000}">
      <text>
        <r>
          <rPr>
            <sz val="9"/>
            <color indexed="81"/>
            <rFont val="Tahoma"/>
            <family val="2"/>
          </rPr>
          <t>19. I feel stressed or worried</t>
        </r>
      </text>
    </comment>
    <comment ref="BE3" authorId="0" shapeId="0" xr:uid="{00000000-0006-0000-0400-00003D000000}">
      <text>
        <r>
          <rPr>
            <sz val="9"/>
            <color indexed="81"/>
            <rFont val="Tahoma"/>
            <family val="2"/>
          </rPr>
          <t>20. I feel happy</t>
        </r>
      </text>
    </comment>
    <comment ref="BF3" authorId="0" shapeId="0" xr:uid="{00000000-0006-0000-0400-00003E000000}">
      <text>
        <r>
          <rPr>
            <sz val="9"/>
            <color indexed="81"/>
            <rFont val="Tahoma"/>
            <family val="2"/>
          </rPr>
          <t>21. I feel sad or depressed</t>
        </r>
      </text>
    </comment>
    <comment ref="BG3" authorId="0" shapeId="0" xr:uid="{00000000-0006-0000-0400-00003F000000}">
      <text>
        <r>
          <rPr>
            <sz val="9"/>
            <color indexed="81"/>
            <rFont val="Tahoma"/>
            <family val="2"/>
          </rPr>
          <t>22. I feel satisfied with my life</t>
        </r>
      </text>
    </comment>
    <comment ref="BH3" authorId="0" shapeId="0" xr:uid="{00000000-0006-0000-0400-000040000000}">
      <text>
        <r>
          <rPr>
            <sz val="9"/>
            <color indexed="81"/>
            <rFont val="Tahoma"/>
            <family val="2"/>
          </rPr>
          <t>23. I cope with the emotional demands of being a parent</t>
        </r>
      </text>
    </comment>
    <comment ref="BI3" authorId="0" shapeId="0" xr:uid="{00000000-0006-0000-0400-000041000000}">
      <text>
        <r>
          <rPr>
            <sz val="9"/>
            <color indexed="81"/>
            <rFont val="Tahoma"/>
            <family val="2"/>
          </rPr>
          <t>24. Our family members help or support each other</t>
        </r>
      </text>
    </comment>
    <comment ref="BJ3" authorId="0" shapeId="0" xr:uid="{00000000-0006-0000-0400-000042000000}">
      <text>
        <r>
          <rPr>
            <sz val="9"/>
            <color indexed="81"/>
            <rFont val="Tahoma"/>
            <family val="2"/>
          </rPr>
          <t>25. Our family members get on well with each other</t>
        </r>
      </text>
    </comment>
    <comment ref="BK3" authorId="0" shapeId="0" xr:uid="{00000000-0006-0000-0400-000043000000}">
      <text>
        <r>
          <rPr>
            <sz val="9"/>
            <color indexed="81"/>
            <rFont val="Tahoma"/>
            <family val="2"/>
          </rPr>
          <t>26. Our family members fight or argue</t>
        </r>
      </text>
    </comment>
    <comment ref="BL3" authorId="0" shapeId="0" xr:uid="{00000000-0006-0000-0400-000044000000}">
      <text>
        <r>
          <rPr>
            <sz val="9"/>
            <color indexed="81"/>
            <rFont val="Tahoma"/>
            <family val="2"/>
          </rPr>
          <t>27. Our family members criticize or put each other down</t>
        </r>
      </text>
    </comment>
    <comment ref="BM3" authorId="0" shapeId="0" xr:uid="{00000000-0006-0000-0400-000045000000}">
      <text>
        <r>
          <rPr>
            <sz val="9"/>
            <color indexed="81"/>
            <rFont val="Tahoma"/>
            <family val="2"/>
          </rPr>
          <t>28. I work as a team with my partner in parenting</t>
        </r>
      </text>
    </comment>
    <comment ref="BN3" authorId="0" shapeId="0" xr:uid="{00000000-0006-0000-0400-000046000000}">
      <text>
        <r>
          <rPr>
            <sz val="9"/>
            <color indexed="81"/>
            <rFont val="Tahoma"/>
            <family val="2"/>
          </rPr>
          <t>29. I disagree with my partner about parenting</t>
        </r>
      </text>
    </comment>
    <comment ref="BO3" authorId="0" shapeId="0" xr:uid="{00000000-0006-0000-0400-000047000000}">
      <text>
        <r>
          <rPr>
            <sz val="9"/>
            <color indexed="81"/>
            <rFont val="Tahoma"/>
            <family val="2"/>
          </rPr>
          <t>30. I have a good relationship with my partner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RLS</author>
    <author>Window S User</author>
  </authors>
  <commentList>
    <comment ref="BJ2" authorId="0" shapeId="0" xr:uid="{216D64C9-E127-4AC5-812C-F9B9E445F95E}">
      <text>
        <r>
          <rPr>
            <sz val="9"/>
            <color indexed="81"/>
            <rFont val="Tahoma"/>
            <family val="2"/>
          </rPr>
          <t>Questions: 3,8,13,16,24</t>
        </r>
      </text>
    </comment>
    <comment ref="BM2" authorId="0" shapeId="0" xr:uid="{8F2DAD5C-53B9-4DF4-9816-F1A60D7784A4}">
      <text>
        <r>
          <rPr>
            <sz val="9"/>
            <color indexed="81"/>
            <rFont val="Tahoma"/>
            <family val="2"/>
          </rPr>
          <t xml:space="preserve">Questions: 5,7,12,18,22
</t>
        </r>
      </text>
    </comment>
    <comment ref="BP2" authorId="0" shapeId="0" xr:uid="{62A5DA17-2503-42A0-BD02-C5EE1B0B45C9}">
      <text>
        <r>
          <rPr>
            <sz val="9"/>
            <color indexed="81"/>
            <rFont val="Tahoma"/>
            <family val="2"/>
          </rPr>
          <t xml:space="preserve">Questions: 2,10,15,21,25
</t>
        </r>
      </text>
    </comment>
    <comment ref="BS2" authorId="0" shapeId="0" xr:uid="{E9577559-8A1D-4679-B984-7FA2E7A5699B}">
      <text>
        <r>
          <rPr>
            <sz val="9"/>
            <color indexed="81"/>
            <rFont val="Tahoma"/>
            <family val="2"/>
          </rPr>
          <t xml:space="preserve">Questions: 6,11,14,19,23
</t>
        </r>
      </text>
    </comment>
    <comment ref="BV2" authorId="0" shapeId="0" xr:uid="{3CAE3AE6-0D94-4AAD-98EB-17D4312EEDCE}">
      <text>
        <r>
          <rPr>
            <sz val="9"/>
            <color indexed="81"/>
            <rFont val="Tahoma"/>
            <family val="2"/>
          </rPr>
          <t>Questions: 1,4,9,17,20</t>
        </r>
      </text>
    </comment>
    <comment ref="BY2" authorId="1" shapeId="0" xr:uid="{3EC75B63-F2D3-4BF1-8D16-E09F814893C5}">
      <text>
        <r>
          <rPr>
            <sz val="9"/>
            <color indexed="81"/>
            <rFont val="Tahoma"/>
            <family val="2"/>
          </rPr>
          <t>Questions: 1-25</t>
        </r>
        <r>
          <rPr>
            <sz val="9"/>
            <color indexed="81"/>
            <rFont val="Tahoma"/>
            <family val="2"/>
          </rPr>
          <t xml:space="preserve">
</t>
        </r>
      </text>
    </comment>
    <comment ref="CE2" authorId="0" shapeId="0" xr:uid="{A780E2C2-0AB0-47F2-8E2F-AE3333DD8430}">
      <text>
        <r>
          <rPr>
            <sz val="9"/>
            <color indexed="81"/>
            <rFont val="Tahoma"/>
            <family val="2"/>
          </rPr>
          <t>Questions: 28,29,30</t>
        </r>
      </text>
    </comment>
    <comment ref="CH2" authorId="0" shapeId="0" xr:uid="{7B7A9307-1E0B-447F-95A4-D7C9AF8603FE}">
      <text>
        <r>
          <rPr>
            <sz val="9"/>
            <color indexed="81"/>
            <rFont val="Tahoma"/>
            <family val="2"/>
          </rPr>
          <t xml:space="preserve">Questions: 19-30
</t>
        </r>
      </text>
    </comment>
    <comment ref="G3" authorId="0" shapeId="0" xr:uid="{95E5CE68-986D-4C98-9B20-42702E8F9241}">
      <text>
        <r>
          <rPr>
            <b/>
            <sz val="9"/>
            <color indexed="81"/>
            <rFont val="Tahoma"/>
            <family val="2"/>
          </rPr>
          <t>Required</t>
        </r>
        <r>
          <rPr>
            <sz val="9"/>
            <color indexed="81"/>
            <rFont val="Tahoma"/>
            <family val="2"/>
          </rPr>
          <t xml:space="preserve">
</t>
        </r>
      </text>
    </comment>
    <comment ref="H3" authorId="1" shapeId="0" xr:uid="{71ECCDE0-B588-4A61-8178-5DEF4F4C3F14}">
      <text>
        <r>
          <rPr>
            <b/>
            <sz val="9"/>
            <color indexed="81"/>
            <rFont val="Tahoma"/>
            <family val="2"/>
          </rPr>
          <t>Considerate of other people's feelings</t>
        </r>
      </text>
    </comment>
    <comment ref="I3" authorId="1" shapeId="0" xr:uid="{6AE0DD51-157B-4C6A-A37F-81DCB98A5A44}">
      <text>
        <r>
          <rPr>
            <b/>
            <sz val="9"/>
            <color indexed="81"/>
            <rFont val="Tahoma"/>
            <family val="2"/>
          </rPr>
          <t>Restless, overactive, cannot stay still for long</t>
        </r>
      </text>
    </comment>
    <comment ref="J3" authorId="1" shapeId="0" xr:uid="{A3979530-D95A-479C-A7C9-C3ECF90772D8}">
      <text>
        <r>
          <rPr>
            <b/>
            <sz val="9"/>
            <color indexed="81"/>
            <rFont val="Tahoma"/>
            <family val="2"/>
          </rPr>
          <t>Often complains of headaches, stomach-aches or sickness</t>
        </r>
      </text>
    </comment>
    <comment ref="K3" authorId="1" shapeId="0" xr:uid="{25836F5A-258B-4A43-BA4C-021F0B2B28DC}">
      <text>
        <r>
          <rPr>
            <b/>
            <sz val="9"/>
            <color indexed="81"/>
            <rFont val="Tahoma"/>
            <family val="2"/>
          </rPr>
          <t>Shares readily with other (youth/children), for example books, games, food</t>
        </r>
      </text>
    </comment>
    <comment ref="L3" authorId="1" shapeId="0" xr:uid="{BF518830-F1C2-4E0F-91EF-DAEA3688BB49}">
      <text>
        <r>
          <rPr>
            <b/>
            <sz val="9"/>
            <color indexed="81"/>
            <rFont val="Tahoma"/>
            <family val="2"/>
          </rPr>
          <t>Often loses temper</t>
        </r>
      </text>
    </comment>
    <comment ref="M3" authorId="1" shapeId="0" xr:uid="{E41C48C1-FA12-4A05-99A6-FE40A3B06C8F}">
      <text>
        <r>
          <rPr>
            <b/>
            <sz val="9"/>
            <color indexed="81"/>
            <rFont val="Tahoma"/>
            <family val="2"/>
          </rPr>
          <t>Would rather be alone than with other youth</t>
        </r>
      </text>
    </comment>
    <comment ref="N3" authorId="1" shapeId="0" xr:uid="{F4E1BEB4-B67D-4246-A855-59BF29830BC1}">
      <text>
        <r>
          <rPr>
            <b/>
            <sz val="9"/>
            <color indexed="81"/>
            <rFont val="Tahoma"/>
            <family val="2"/>
          </rPr>
          <t>Generally well behaved, usually does what adults request</t>
        </r>
      </text>
    </comment>
    <comment ref="O3" authorId="1" shapeId="0" xr:uid="{BBD13605-DE79-46A9-BC00-04CF9E0B6842}">
      <text>
        <r>
          <rPr>
            <b/>
            <sz val="9"/>
            <color indexed="81"/>
            <rFont val="Tahoma"/>
            <family val="2"/>
          </rPr>
          <t>Many worries or often seems worried</t>
        </r>
      </text>
    </comment>
    <comment ref="P3" authorId="1" shapeId="0" xr:uid="{B2BBD44A-B358-4996-A7C3-E77C35590E76}">
      <text>
        <r>
          <rPr>
            <b/>
            <sz val="9"/>
            <color indexed="81"/>
            <rFont val="Tahoma"/>
            <family val="2"/>
          </rPr>
          <t>Helpful if someone is hurt, upset or feeling ill</t>
        </r>
      </text>
    </comment>
    <comment ref="Q3" authorId="1" shapeId="0" xr:uid="{B0BEA4CF-B1EE-4B24-88A3-E4D1FDC3683C}">
      <text>
        <r>
          <rPr>
            <b/>
            <sz val="9"/>
            <color indexed="81"/>
            <rFont val="Tahoma"/>
            <family val="2"/>
          </rPr>
          <t>Constantly fidgeting or squirming</t>
        </r>
      </text>
    </comment>
    <comment ref="R3" authorId="1" shapeId="0" xr:uid="{DE4E4677-093D-4734-88B8-F494167655AF}">
      <text>
        <r>
          <rPr>
            <b/>
            <sz val="9"/>
            <color indexed="81"/>
            <rFont val="Tahoma"/>
            <family val="2"/>
          </rPr>
          <t>Has at least one good friend</t>
        </r>
      </text>
    </comment>
    <comment ref="S3" authorId="1" shapeId="0" xr:uid="{FDC46D17-3C55-4530-89C4-70684C61DAC2}">
      <text>
        <r>
          <rPr>
            <b/>
            <sz val="9"/>
            <color indexed="81"/>
            <rFont val="Tahoma"/>
            <family val="2"/>
          </rPr>
          <t>Often fights with other (youth/children) or bullies them</t>
        </r>
      </text>
    </comment>
    <comment ref="T3" authorId="1" shapeId="0" xr:uid="{4B72A756-E3AF-455E-90B5-CFDE97E779B9}">
      <text>
        <r>
          <rPr>
            <b/>
            <sz val="9"/>
            <color indexed="81"/>
            <rFont val="Tahoma"/>
            <family val="2"/>
          </rPr>
          <t>Often unhappy, depressed or tearful</t>
        </r>
      </text>
    </comment>
    <comment ref="U3" authorId="1" shapeId="0" xr:uid="{64C3C65F-65C3-4875-8A24-2A637F8E8957}">
      <text>
        <r>
          <rPr>
            <b/>
            <sz val="9"/>
            <color indexed="81"/>
            <rFont val="Tahoma"/>
            <family val="2"/>
          </rPr>
          <t>Generally liked by other youth</t>
        </r>
      </text>
    </comment>
    <comment ref="V3" authorId="1" shapeId="0" xr:uid="{493B23A8-0E7F-4BB4-A869-DE9D0D03A019}">
      <text>
        <r>
          <rPr>
            <b/>
            <sz val="9"/>
            <color indexed="81"/>
            <rFont val="Tahoma"/>
            <family val="2"/>
          </rPr>
          <t>Easily distracted, concentration wanders</t>
        </r>
      </text>
    </comment>
    <comment ref="W3" authorId="1" shapeId="0" xr:uid="{EE474A9C-0277-4882-A587-C223D86C25A6}">
      <text>
        <r>
          <rPr>
            <b/>
            <sz val="9"/>
            <color indexed="81"/>
            <rFont val="Tahoma"/>
            <family val="2"/>
          </rPr>
          <t>Nervous (or clingy) in new situations, easily loses confidence</t>
        </r>
      </text>
    </comment>
    <comment ref="X3" authorId="1" shapeId="0" xr:uid="{9332701B-0121-47C4-A8F4-1CD9DB30937B}">
      <text>
        <r>
          <rPr>
            <b/>
            <sz val="9"/>
            <color indexed="81"/>
            <rFont val="Tahoma"/>
            <family val="2"/>
          </rPr>
          <t>Kind to younger children</t>
        </r>
      </text>
    </comment>
    <comment ref="Y3" authorId="1" shapeId="0" xr:uid="{0D0A96B5-5078-4219-B4F1-3F8C228BDD84}">
      <text>
        <r>
          <rPr>
            <b/>
            <sz val="9"/>
            <color indexed="81"/>
            <rFont val="Tahoma"/>
            <family val="2"/>
          </rPr>
          <t>Often lies or cheats (P2-4 "Often argumentative with adults")</t>
        </r>
      </text>
    </comment>
    <comment ref="Z3" authorId="1" shapeId="0" xr:uid="{3431E1D8-B4F7-4606-9AAA-E42FEC054B65}">
      <text>
        <r>
          <rPr>
            <b/>
            <sz val="9"/>
            <color indexed="81"/>
            <rFont val="Tahoma"/>
            <family val="2"/>
          </rPr>
          <t>Picked on or bullied by other youth</t>
        </r>
      </text>
    </comment>
    <comment ref="AA3" authorId="1" shapeId="0" xr:uid="{5C9E2EB0-7E18-49F2-A343-A2A03CEA8501}">
      <text>
        <r>
          <rPr>
            <b/>
            <sz val="9"/>
            <color indexed="81"/>
            <rFont val="Tahoma"/>
            <family val="2"/>
          </rPr>
          <t>Often offers to help others (parents, teachers, children)</t>
        </r>
      </text>
    </comment>
    <comment ref="AB3" authorId="1" shapeId="0" xr:uid="{F0301415-F9C2-4412-A78C-1C3E0FCCA861}">
      <text>
        <r>
          <rPr>
            <b/>
            <sz val="9"/>
            <color indexed="81"/>
            <rFont val="Tahoma"/>
            <family val="2"/>
          </rPr>
          <t>Thinks things out before acting (P2-4 "Can stop and think things out before acting")</t>
        </r>
      </text>
    </comment>
    <comment ref="AC3" authorId="1" shapeId="0" xr:uid="{0D11CABC-AB4A-4A80-8DE3-2F0F39B8FC53}">
      <text>
        <r>
          <rPr>
            <b/>
            <sz val="9"/>
            <color indexed="81"/>
            <rFont val="Tahoma"/>
            <family val="2"/>
          </rPr>
          <t>Steals from home, school or elsewhere (P2-4 "Can be spiteful to others")</t>
        </r>
      </text>
    </comment>
    <comment ref="AD3" authorId="1" shapeId="0" xr:uid="{0C9F9B8F-A7EC-46C2-8627-0E2E427324E8}">
      <text>
        <r>
          <rPr>
            <b/>
            <sz val="9"/>
            <color indexed="81"/>
            <rFont val="Tahoma"/>
            <family val="2"/>
          </rPr>
          <t>Gets along better with adults than with other youth</t>
        </r>
      </text>
    </comment>
    <comment ref="AE3" authorId="1" shapeId="0" xr:uid="{1957A70E-8BA5-4F3C-A41D-8F50989005CD}">
      <text>
        <r>
          <rPr>
            <b/>
            <sz val="9"/>
            <color indexed="81"/>
            <rFont val="Tahoma"/>
            <family val="2"/>
          </rPr>
          <t>Many fears, easily scared</t>
        </r>
      </text>
    </comment>
    <comment ref="AF3" authorId="1" shapeId="0" xr:uid="{A74F9030-1059-4C9F-A991-47693994BB69}">
      <text>
        <r>
          <rPr>
            <b/>
            <sz val="9"/>
            <color indexed="81"/>
            <rFont val="Tahoma"/>
            <family val="2"/>
          </rPr>
          <t>Good attention span, sees work through to the end</t>
        </r>
      </text>
    </comment>
    <comment ref="AG3" authorId="0" shapeId="0" xr:uid="{314FF75C-3752-4A33-8EEE-DAED0025EF31}">
      <text>
        <r>
          <rPr>
            <b/>
            <sz val="9"/>
            <color indexed="81"/>
            <rFont val="Tahoma"/>
            <family val="2"/>
          </rPr>
          <t>Required</t>
        </r>
      </text>
    </comment>
    <comment ref="AH3" authorId="1" shapeId="0" xr:uid="{2CAE5037-A7AD-4CEA-8616-CE63E0193086}">
      <text>
        <r>
          <rPr>
            <b/>
            <sz val="9"/>
            <color indexed="81"/>
            <rFont val="Tahoma"/>
            <family val="2"/>
          </rPr>
          <t>Considerate of other people's feelings</t>
        </r>
      </text>
    </comment>
    <comment ref="AI3" authorId="1" shapeId="0" xr:uid="{962E7026-5FE6-4B11-9F31-2E4E75DD8786}">
      <text>
        <r>
          <rPr>
            <b/>
            <sz val="9"/>
            <color indexed="81"/>
            <rFont val="Tahoma"/>
            <family val="2"/>
          </rPr>
          <t>Restless, overactive, cannot stay still for long</t>
        </r>
      </text>
    </comment>
    <comment ref="AJ3" authorId="1" shapeId="0" xr:uid="{263BB99D-8B57-486C-9797-D6AAF4EEE38F}">
      <text>
        <r>
          <rPr>
            <b/>
            <sz val="9"/>
            <color indexed="81"/>
            <rFont val="Tahoma"/>
            <family val="2"/>
          </rPr>
          <t>Often complains of headaches, stomach-aches or sickness</t>
        </r>
      </text>
    </comment>
    <comment ref="AK3" authorId="1" shapeId="0" xr:uid="{AE56AEDA-906C-4569-A279-A3B0708A3143}">
      <text>
        <r>
          <rPr>
            <b/>
            <sz val="9"/>
            <color indexed="81"/>
            <rFont val="Tahoma"/>
            <family val="2"/>
          </rPr>
          <t>Shares readily with other (youth/children), for example books, games, food</t>
        </r>
      </text>
    </comment>
    <comment ref="AL3" authorId="1" shapeId="0" xr:uid="{8AE9BAB4-8F0D-4246-8DDE-A2C9D8FEA55C}">
      <text>
        <r>
          <rPr>
            <b/>
            <sz val="9"/>
            <color indexed="81"/>
            <rFont val="Tahoma"/>
            <family val="2"/>
          </rPr>
          <t>Often loses temper</t>
        </r>
      </text>
    </comment>
    <comment ref="AM3" authorId="1" shapeId="0" xr:uid="{1575D332-7167-4A9B-B215-9C588B1CB55A}">
      <text>
        <r>
          <rPr>
            <b/>
            <sz val="9"/>
            <color indexed="81"/>
            <rFont val="Tahoma"/>
            <family val="2"/>
          </rPr>
          <t>Would rather be alone than with other youth</t>
        </r>
      </text>
    </comment>
    <comment ref="AN3" authorId="1" shapeId="0" xr:uid="{A1C5135B-27B2-4F71-A7D7-2D17F28B1B16}">
      <text>
        <r>
          <rPr>
            <b/>
            <sz val="9"/>
            <color indexed="81"/>
            <rFont val="Tahoma"/>
            <family val="2"/>
          </rPr>
          <t>Generally well behaved, usually does what adults request</t>
        </r>
      </text>
    </comment>
    <comment ref="AO3" authorId="1" shapeId="0" xr:uid="{90970373-F595-4F34-ACF4-4FED17563170}">
      <text>
        <r>
          <rPr>
            <b/>
            <sz val="9"/>
            <color indexed="81"/>
            <rFont val="Tahoma"/>
            <family val="2"/>
          </rPr>
          <t>Many worries or often seems worried</t>
        </r>
      </text>
    </comment>
    <comment ref="AP3" authorId="1" shapeId="0" xr:uid="{C0BF98CA-931A-40EA-8131-0C4B2A975341}">
      <text>
        <r>
          <rPr>
            <b/>
            <sz val="9"/>
            <color indexed="81"/>
            <rFont val="Tahoma"/>
            <family val="2"/>
          </rPr>
          <t>Helpful if someone is hurt, upset or feeling ill</t>
        </r>
      </text>
    </comment>
    <comment ref="AQ3" authorId="1" shapeId="0" xr:uid="{232793F5-51B4-4895-89B3-0560F2639747}">
      <text>
        <r>
          <rPr>
            <b/>
            <sz val="9"/>
            <color indexed="81"/>
            <rFont val="Tahoma"/>
            <family val="2"/>
          </rPr>
          <t>Constantly fidgeting or squirming</t>
        </r>
      </text>
    </comment>
    <comment ref="AR3" authorId="1" shapeId="0" xr:uid="{4F3FEA56-1449-4778-A62A-851F177A1170}">
      <text>
        <r>
          <rPr>
            <b/>
            <sz val="9"/>
            <color indexed="81"/>
            <rFont val="Tahoma"/>
            <family val="2"/>
          </rPr>
          <t>Has at least one good friend</t>
        </r>
      </text>
    </comment>
    <comment ref="AS3" authorId="1" shapeId="0" xr:uid="{A7D59068-112D-4D2C-82BC-D2D6A075601C}">
      <text>
        <r>
          <rPr>
            <b/>
            <sz val="9"/>
            <color indexed="81"/>
            <rFont val="Tahoma"/>
            <family val="2"/>
          </rPr>
          <t>Often fights with other (youth/children) or bullies them</t>
        </r>
      </text>
    </comment>
    <comment ref="AT3" authorId="1" shapeId="0" xr:uid="{8C4CC816-17D4-4FE1-A078-255A2EAE3F45}">
      <text>
        <r>
          <rPr>
            <b/>
            <sz val="9"/>
            <color indexed="81"/>
            <rFont val="Tahoma"/>
            <family val="2"/>
          </rPr>
          <t>Often unhappy, depressed or tearful</t>
        </r>
      </text>
    </comment>
    <comment ref="AU3" authorId="1" shapeId="0" xr:uid="{79DDE129-9530-4653-AD96-C5D8B8DB9E3E}">
      <text>
        <r>
          <rPr>
            <b/>
            <sz val="9"/>
            <color indexed="81"/>
            <rFont val="Tahoma"/>
            <family val="2"/>
          </rPr>
          <t>Generally liked by other youth</t>
        </r>
      </text>
    </comment>
    <comment ref="AV3" authorId="1" shapeId="0" xr:uid="{7256E0A9-54E2-450E-A0FB-67FF4D5B852A}">
      <text>
        <r>
          <rPr>
            <b/>
            <sz val="9"/>
            <color indexed="81"/>
            <rFont val="Tahoma"/>
            <family val="2"/>
          </rPr>
          <t>Easily distracted, concentration wanders</t>
        </r>
      </text>
    </comment>
    <comment ref="AW3" authorId="1" shapeId="0" xr:uid="{26731143-3C95-46AE-9D41-D881910AC787}">
      <text>
        <r>
          <rPr>
            <b/>
            <sz val="9"/>
            <color indexed="81"/>
            <rFont val="Tahoma"/>
            <family val="2"/>
          </rPr>
          <t>Nervous (or clingy) in new situations, easily loses confidence</t>
        </r>
      </text>
    </comment>
    <comment ref="AX3" authorId="1" shapeId="0" xr:uid="{6776BD6B-6B94-4DDA-9420-F3F98FAACF06}">
      <text>
        <r>
          <rPr>
            <b/>
            <sz val="9"/>
            <color indexed="81"/>
            <rFont val="Tahoma"/>
            <family val="2"/>
          </rPr>
          <t>Kind to younger children</t>
        </r>
      </text>
    </comment>
    <comment ref="AY3" authorId="1" shapeId="0" xr:uid="{0D5E6D8D-2A15-4EDD-89EF-FA4EEB7BA39D}">
      <text>
        <r>
          <rPr>
            <b/>
            <sz val="9"/>
            <color indexed="81"/>
            <rFont val="Tahoma"/>
            <family val="2"/>
          </rPr>
          <t>Often lies or cheats (P2-4 "Often argumentative with adults")</t>
        </r>
      </text>
    </comment>
    <comment ref="AZ3" authorId="1" shapeId="0" xr:uid="{B1FC5564-918C-4DC6-8D53-316BA12CC392}">
      <text>
        <r>
          <rPr>
            <b/>
            <sz val="9"/>
            <color indexed="81"/>
            <rFont val="Tahoma"/>
            <family val="2"/>
          </rPr>
          <t>Picked on or bullied by other youth</t>
        </r>
      </text>
    </comment>
    <comment ref="BA3" authorId="1" shapeId="0" xr:uid="{CDC93881-60DD-4863-8EC0-017295303C65}">
      <text>
        <r>
          <rPr>
            <b/>
            <sz val="9"/>
            <color indexed="81"/>
            <rFont val="Tahoma"/>
            <family val="2"/>
          </rPr>
          <t>Often offers to help others (parents, teachers, children)</t>
        </r>
      </text>
    </comment>
    <comment ref="BB3" authorId="1" shapeId="0" xr:uid="{EC29B745-1646-4CE8-A80F-287CCD375375}">
      <text>
        <r>
          <rPr>
            <b/>
            <sz val="9"/>
            <color indexed="81"/>
            <rFont val="Tahoma"/>
            <family val="2"/>
          </rPr>
          <t>Thinks things out before acting (P2-4 "Can stop and think things out before acting")</t>
        </r>
      </text>
    </comment>
    <comment ref="BC3" authorId="1" shapeId="0" xr:uid="{858428E5-3508-4697-9A0F-79BF8AA392B1}">
      <text>
        <r>
          <rPr>
            <b/>
            <sz val="9"/>
            <color indexed="81"/>
            <rFont val="Tahoma"/>
            <family val="2"/>
          </rPr>
          <t>Steals from home, school or elsewhere (P2-4 "Can be spiteful to others")</t>
        </r>
      </text>
    </comment>
    <comment ref="BD3" authorId="1" shapeId="0" xr:uid="{9457122F-0947-4179-8DE5-71578FD58DF8}">
      <text>
        <r>
          <rPr>
            <b/>
            <sz val="9"/>
            <color indexed="81"/>
            <rFont val="Tahoma"/>
            <family val="2"/>
          </rPr>
          <t>Gets along better with adults than with other youth</t>
        </r>
      </text>
    </comment>
    <comment ref="BE3" authorId="1" shapeId="0" xr:uid="{E27A7D31-964D-41B8-878A-D192CC21B0DF}">
      <text>
        <r>
          <rPr>
            <b/>
            <sz val="9"/>
            <color indexed="81"/>
            <rFont val="Tahoma"/>
            <family val="2"/>
          </rPr>
          <t>Many fears, easily scared</t>
        </r>
      </text>
    </comment>
    <comment ref="BF3" authorId="1" shapeId="0" xr:uid="{24AD3C8F-2E5F-43B2-800B-DFACB9DB3836}">
      <text>
        <r>
          <rPr>
            <b/>
            <sz val="9"/>
            <color indexed="81"/>
            <rFont val="Tahoma"/>
            <family val="2"/>
          </rPr>
          <t>Good attention span, sees work through to the end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Window S User</author>
  </authors>
  <commentList>
    <comment ref="I2" authorId="0" shapeId="0" xr:uid="{47026A26-2366-4882-98AE-BFEDD38ABB61}">
      <text>
        <r>
          <rPr>
            <b/>
            <sz val="9"/>
            <color indexed="81"/>
            <rFont val="Tahoma"/>
            <family val="2"/>
          </rPr>
          <t>Considerate of other people's feelings</t>
        </r>
      </text>
    </comment>
    <comment ref="I3" authorId="0" shapeId="0" xr:uid="{52B688B5-CC66-4AE5-A45D-0CD2BE424659}">
      <text>
        <r>
          <rPr>
            <b/>
            <sz val="9"/>
            <color indexed="81"/>
            <rFont val="Tahoma"/>
            <family val="2"/>
          </rPr>
          <t>Restless, overactive, cannot stay still for long</t>
        </r>
      </text>
    </comment>
    <comment ref="I4" authorId="0" shapeId="0" xr:uid="{300FD4D4-1DD8-429E-B49E-98696FF62E29}">
      <text>
        <r>
          <rPr>
            <b/>
            <sz val="9"/>
            <color indexed="81"/>
            <rFont val="Tahoma"/>
            <family val="2"/>
          </rPr>
          <t>Often complains of headaches, stomach-aches or sickness</t>
        </r>
      </text>
    </comment>
    <comment ref="I5" authorId="0" shapeId="0" xr:uid="{73523708-BC80-419C-AF9F-B8D46AA76FCC}">
      <text>
        <r>
          <rPr>
            <b/>
            <sz val="9"/>
            <color indexed="81"/>
            <rFont val="Tahoma"/>
            <family val="2"/>
          </rPr>
          <t>Shares readily with other (youth/children), for example books, games, food</t>
        </r>
      </text>
    </comment>
    <comment ref="I6" authorId="0" shapeId="0" xr:uid="{F5E5F8B7-4D9D-457E-89B1-08D5016C91E4}">
      <text>
        <r>
          <rPr>
            <b/>
            <sz val="9"/>
            <color indexed="81"/>
            <rFont val="Tahoma"/>
            <family val="2"/>
          </rPr>
          <t>Often loses temper</t>
        </r>
      </text>
    </comment>
    <comment ref="I7" authorId="0" shapeId="0" xr:uid="{B0DBDFAB-6439-49A7-B7FE-D0F2BE593ACF}">
      <text>
        <r>
          <rPr>
            <b/>
            <sz val="9"/>
            <color indexed="81"/>
            <rFont val="Tahoma"/>
            <family val="2"/>
          </rPr>
          <t>Would rather be alone than with other youth</t>
        </r>
      </text>
    </comment>
    <comment ref="I8" authorId="0" shapeId="0" xr:uid="{84A2BCCB-8ED1-4C3E-B78E-882CEA5987FD}">
      <text>
        <r>
          <rPr>
            <b/>
            <sz val="9"/>
            <color indexed="81"/>
            <rFont val="Tahoma"/>
            <family val="2"/>
          </rPr>
          <t>Generally well behaved, usually does what adults request</t>
        </r>
      </text>
    </comment>
    <comment ref="I9" authorId="0" shapeId="0" xr:uid="{AFB4E7B2-8A64-4356-BB45-664324EAAE99}">
      <text>
        <r>
          <rPr>
            <b/>
            <sz val="9"/>
            <color indexed="81"/>
            <rFont val="Tahoma"/>
            <family val="2"/>
          </rPr>
          <t>Many worries or often seems worried</t>
        </r>
      </text>
    </comment>
    <comment ref="I10" authorId="0" shapeId="0" xr:uid="{7E592DD5-CFBD-4BB2-89D2-1D107A758A1E}">
      <text>
        <r>
          <rPr>
            <b/>
            <sz val="9"/>
            <color indexed="81"/>
            <rFont val="Tahoma"/>
            <family val="2"/>
          </rPr>
          <t>Helpful if someone is hurt, upset or feeling ill</t>
        </r>
      </text>
    </comment>
    <comment ref="I11" authorId="0" shapeId="0" xr:uid="{CDF32632-B481-4CBD-91F1-1FDE3E3419FA}">
      <text>
        <r>
          <rPr>
            <b/>
            <sz val="9"/>
            <color indexed="81"/>
            <rFont val="Tahoma"/>
            <family val="2"/>
          </rPr>
          <t>Constantly fidgeting or squirming</t>
        </r>
      </text>
    </comment>
    <comment ref="I12" authorId="0" shapeId="0" xr:uid="{8A9E7CBF-D9F7-42CE-BC52-5DD1E6005DCA}">
      <text>
        <r>
          <rPr>
            <b/>
            <sz val="9"/>
            <color indexed="81"/>
            <rFont val="Tahoma"/>
            <family val="2"/>
          </rPr>
          <t>Has at least one good friend</t>
        </r>
      </text>
    </comment>
    <comment ref="I13" authorId="0" shapeId="0" xr:uid="{74345BD2-A15B-4C5B-B931-F4CE6799F4CB}">
      <text>
        <r>
          <rPr>
            <b/>
            <sz val="9"/>
            <color indexed="81"/>
            <rFont val="Tahoma"/>
            <family val="2"/>
          </rPr>
          <t>Often fights with other (youth/children) or bullies them</t>
        </r>
      </text>
    </comment>
    <comment ref="I14" authorId="0" shapeId="0" xr:uid="{302A527A-86E9-4E92-BF7C-F4CE29CBD013}">
      <text>
        <r>
          <rPr>
            <b/>
            <sz val="9"/>
            <color indexed="81"/>
            <rFont val="Tahoma"/>
            <family val="2"/>
          </rPr>
          <t>Often unhappy, depressed or tearful</t>
        </r>
      </text>
    </comment>
    <comment ref="I15" authorId="0" shapeId="0" xr:uid="{77499096-3269-49D3-8910-7355A7F77054}">
      <text>
        <r>
          <rPr>
            <b/>
            <sz val="9"/>
            <color indexed="81"/>
            <rFont val="Tahoma"/>
            <family val="2"/>
          </rPr>
          <t>Generally liked by other youth</t>
        </r>
      </text>
    </comment>
    <comment ref="I16" authorId="0" shapeId="0" xr:uid="{E3080A25-A83E-48C6-9987-89CA738B12BC}">
      <text>
        <r>
          <rPr>
            <b/>
            <sz val="9"/>
            <color indexed="81"/>
            <rFont val="Tahoma"/>
            <family val="2"/>
          </rPr>
          <t>Easily distracted, concentration wanders</t>
        </r>
      </text>
    </comment>
    <comment ref="I17" authorId="0" shapeId="0" xr:uid="{B8B2AFA2-F741-4B04-BF81-C659AC64235A}">
      <text>
        <r>
          <rPr>
            <b/>
            <sz val="9"/>
            <color indexed="81"/>
            <rFont val="Tahoma"/>
            <family val="2"/>
          </rPr>
          <t>Nervous (or clingy) in new situations, easily loses confidence</t>
        </r>
      </text>
    </comment>
    <comment ref="I18" authorId="0" shapeId="0" xr:uid="{757A339A-2C88-44D2-9D23-BEF8F30FCF6C}">
      <text>
        <r>
          <rPr>
            <b/>
            <sz val="9"/>
            <color indexed="81"/>
            <rFont val="Tahoma"/>
            <family val="2"/>
          </rPr>
          <t>Kind to younger children</t>
        </r>
      </text>
    </comment>
    <comment ref="I19" authorId="0" shapeId="0" xr:uid="{F82ED9E1-E146-4CBF-A097-6371182696CC}">
      <text>
        <r>
          <rPr>
            <b/>
            <sz val="9"/>
            <color indexed="81"/>
            <rFont val="Tahoma"/>
            <family val="2"/>
          </rPr>
          <t>Often lies or cheats (P2-4 "Often argumentative with adults")</t>
        </r>
      </text>
    </comment>
    <comment ref="I20" authorId="0" shapeId="0" xr:uid="{D278B747-FF1B-430E-8850-1BCA747DA502}">
      <text>
        <r>
          <rPr>
            <b/>
            <sz val="9"/>
            <color indexed="81"/>
            <rFont val="Tahoma"/>
            <family val="2"/>
          </rPr>
          <t>Picked on or bullied by other youth</t>
        </r>
      </text>
    </comment>
    <comment ref="I21" authorId="0" shapeId="0" xr:uid="{A26DEEDB-A1E6-4C2F-90D8-F0EBE1DE1A07}">
      <text>
        <r>
          <rPr>
            <b/>
            <sz val="9"/>
            <color indexed="81"/>
            <rFont val="Tahoma"/>
            <family val="2"/>
          </rPr>
          <t>Often offers to help others (parents, teachers, children)</t>
        </r>
      </text>
    </comment>
    <comment ref="I22" authorId="0" shapeId="0" xr:uid="{B7647792-A1EA-45EE-ACC4-0989385615F5}">
      <text>
        <r>
          <rPr>
            <b/>
            <sz val="9"/>
            <color indexed="81"/>
            <rFont val="Tahoma"/>
            <family val="2"/>
          </rPr>
          <t>Thinks things out before acting (P2-4 "Can stop and think things out before acting")</t>
        </r>
      </text>
    </comment>
    <comment ref="I23" authorId="0" shapeId="0" xr:uid="{03AC608F-70FE-469F-A34E-C70C780F6FA4}">
      <text>
        <r>
          <rPr>
            <b/>
            <sz val="9"/>
            <color indexed="81"/>
            <rFont val="Tahoma"/>
            <family val="2"/>
          </rPr>
          <t>Steals from home, school or elsewhere (P2-4 "Can be spiteful to others")</t>
        </r>
      </text>
    </comment>
    <comment ref="I24" authorId="0" shapeId="0" xr:uid="{83071386-F928-4496-B6BC-7834E09CE7D4}">
      <text>
        <r>
          <rPr>
            <b/>
            <sz val="9"/>
            <color indexed="81"/>
            <rFont val="Tahoma"/>
            <family val="2"/>
          </rPr>
          <t>Gets along better with adults than with other youth</t>
        </r>
      </text>
    </comment>
    <comment ref="I25" authorId="0" shapeId="0" xr:uid="{0F3C809C-1044-4586-9CCF-2BB8E0904C41}">
      <text>
        <r>
          <rPr>
            <b/>
            <sz val="9"/>
            <color indexed="81"/>
            <rFont val="Tahoma"/>
            <family val="2"/>
          </rPr>
          <t>Many fears, easily scared</t>
        </r>
      </text>
    </comment>
    <comment ref="I26" authorId="0" shapeId="0" xr:uid="{99C1D346-F054-4857-B845-65F9DDAD5673}">
      <text>
        <r>
          <rPr>
            <b/>
            <sz val="9"/>
            <color indexed="81"/>
            <rFont val="Tahoma"/>
            <family val="2"/>
          </rPr>
          <t>Good attention span, sees work through to the end</t>
        </r>
      </text>
    </comment>
  </commentList>
</comments>
</file>

<file path=xl/sharedStrings.xml><?xml version="1.0" encoding="utf-8"?>
<sst xmlns="http://schemas.openxmlformats.org/spreadsheetml/2006/main" count="1103" uniqueCount="552">
  <si>
    <t>This workbook contains the following spreadsheets (tabs):</t>
  </si>
  <si>
    <t>Some general characteristics of the spreadsheets tabs include:</t>
  </si>
  <si>
    <t>1.    The spreadsheet is locked, so you will only be able to enter information into the appropriate cells.  Most data is entered in cells highlighted in yellow, with the exception of Pre and Post Survey sections, these are shaded alternating white and grey but are unlocked for data entry.</t>
  </si>
  <si>
    <t>2.    Certain cells will only accept certain values. If you enter a value out of the accepted range, you will receive an error message that tells you the range of values that can be entered. Also, if you click on one of these cells, an explanation of the accepted response options will appear in a tan box.</t>
  </si>
  <si>
    <t>Agency:</t>
  </si>
  <si>
    <t>Grant Number:</t>
  </si>
  <si>
    <t>Contact :</t>
  </si>
  <si>
    <t>County:</t>
  </si>
  <si>
    <t>Email:</t>
  </si>
  <si>
    <t>Grant Start Date:</t>
  </si>
  <si>
    <t>Phone:</t>
  </si>
  <si>
    <t>Cumulative</t>
  </si>
  <si>
    <t>Performance Measure</t>
  </si>
  <si>
    <t>PM #</t>
  </si>
  <si>
    <r>
      <t>Please enter comments on any</t>
    </r>
    <r>
      <rPr>
        <b/>
        <sz val="12"/>
        <color indexed="8"/>
        <rFont val="Calibri"/>
        <family val="2"/>
      </rPr>
      <t xml:space="preserve"> challenges you had in collecting or entering data</t>
    </r>
    <r>
      <rPr>
        <sz val="12"/>
        <color indexed="8"/>
        <rFont val="Calibri"/>
        <family val="2"/>
      </rPr>
      <t>.  
Please explain any factors that may impact data analysis.</t>
    </r>
  </si>
  <si>
    <t>P1</t>
  </si>
  <si>
    <t>P2</t>
  </si>
  <si>
    <t>P3</t>
  </si>
  <si>
    <t>P4</t>
  </si>
  <si>
    <t>O1</t>
  </si>
  <si>
    <t>O2</t>
  </si>
  <si>
    <t>O3</t>
  </si>
  <si>
    <t>O4</t>
  </si>
  <si>
    <t>O5</t>
  </si>
  <si>
    <t>O6</t>
  </si>
  <si>
    <t>P5</t>
  </si>
  <si>
    <t>P6</t>
  </si>
  <si>
    <t>P7</t>
  </si>
  <si>
    <t>P8</t>
  </si>
  <si>
    <t>P9</t>
  </si>
  <si>
    <t>P10</t>
  </si>
  <si>
    <t>P11</t>
  </si>
  <si>
    <t>P12</t>
  </si>
  <si>
    <t>This section is automatically fed by survey data entered on the other tabs.  Summary data is calculated for the site.</t>
  </si>
  <si>
    <t>&lt;Navigate&gt;</t>
  </si>
  <si>
    <t>Process PMs</t>
  </si>
  <si>
    <t>Outcomes PMs</t>
  </si>
  <si>
    <t>Yes</t>
  </si>
  <si>
    <t>Date</t>
  </si>
  <si>
    <t>No</t>
  </si>
  <si>
    <t>Change</t>
  </si>
  <si>
    <t>This tab will be hidden from users.</t>
  </si>
  <si>
    <t>Start Month</t>
  </si>
  <si>
    <t>End Month</t>
  </si>
  <si>
    <t>Year 1 - Quarter 1</t>
  </si>
  <si>
    <t>Year 1 - Quarter 2</t>
  </si>
  <si>
    <t>Year 1 - Quarter 3</t>
  </si>
  <si>
    <t>Year 1 - Quarter 4</t>
  </si>
  <si>
    <t>Year 2 - Quarter 1</t>
  </si>
  <si>
    <t>Year 2 - Quarter 2</t>
  </si>
  <si>
    <t>Year 2 - Quarter 3</t>
  </si>
  <si>
    <t>Year 2 - Quarter 4</t>
  </si>
  <si>
    <t>Grant Start Date</t>
  </si>
  <si>
    <t>Grant End Date</t>
  </si>
  <si>
    <t>Q</t>
  </si>
  <si>
    <t>Instructions</t>
  </si>
  <si>
    <t>Year 1 - Qtr 1</t>
  </si>
  <si>
    <t>Year 1 - Qtr 2</t>
  </si>
  <si>
    <t>Year 1 - Qtr 3</t>
  </si>
  <si>
    <t>Year 1 - Qtr 4</t>
  </si>
  <si>
    <t>Year 2 - Qtr 1</t>
  </si>
  <si>
    <t>Year 2 - Qtr 2</t>
  </si>
  <si>
    <t>Year 2 - Qtr 3</t>
  </si>
  <si>
    <t>Year 2 - Qtr 4</t>
  </si>
  <si>
    <t>4. You will notice "Navigate" buttons placed throughout the tool. Clicking on this button brings up a list of all tabs in the data tool. Click on the location you would like to go to, then click the blue "Jump to it" button. This will take you to the tab you selected.</t>
  </si>
  <si>
    <r>
      <t xml:space="preserve">5. Use Clear Contents to delete errors in data entry.  </t>
    </r>
    <r>
      <rPr>
        <b/>
        <sz val="11"/>
        <color indexed="8"/>
        <rFont val="Cambria"/>
        <family val="1"/>
      </rPr>
      <t>Do not use delete, cut, copy, paste, or auto fill features.</t>
    </r>
    <r>
      <rPr>
        <sz val="11"/>
        <color indexed="8"/>
        <rFont val="Cambria"/>
        <family val="1"/>
      </rPr>
      <t xml:space="preserve">  Using these features may delete or change important formatting in cells.</t>
    </r>
  </si>
  <si>
    <t>Click Here to Report Issues or Provide Suggestions.</t>
  </si>
  <si>
    <t>2. Once it has been verified that data is accurate and complete the excel file can be uploaded to E-grants for PCCD reporting.</t>
  </si>
  <si>
    <t>Triple P - Process Performance Measures</t>
  </si>
  <si>
    <t>Triple P - Outcomes Performance Measures</t>
  </si>
  <si>
    <t>O7</t>
  </si>
  <si>
    <t>O8</t>
  </si>
  <si>
    <t>O9</t>
  </si>
  <si>
    <t>PAFAS-PRE</t>
  </si>
  <si>
    <t>PAFAS-POST</t>
  </si>
  <si>
    <t>Q1</t>
  </si>
  <si>
    <t>Q2</t>
  </si>
  <si>
    <t>Q3</t>
  </si>
  <si>
    <t>Q4</t>
  </si>
  <si>
    <t>Q5</t>
  </si>
  <si>
    <t>Q6</t>
  </si>
  <si>
    <t>Q7</t>
  </si>
  <si>
    <t>Q8</t>
  </si>
  <si>
    <t>Q9</t>
  </si>
  <si>
    <t>Q10</t>
  </si>
  <si>
    <t>Q11</t>
  </si>
  <si>
    <t>Q12</t>
  </si>
  <si>
    <t>Q13</t>
  </si>
  <si>
    <t>Q14</t>
  </si>
  <si>
    <t>Q15</t>
  </si>
  <si>
    <t>Q16</t>
  </si>
  <si>
    <t>Q17</t>
  </si>
  <si>
    <t>Q18</t>
  </si>
  <si>
    <t>Q19</t>
  </si>
  <si>
    <t>Q20</t>
  </si>
  <si>
    <t>Q21</t>
  </si>
  <si>
    <t>Q22</t>
  </si>
  <si>
    <t>Q23</t>
  </si>
  <si>
    <t>Q24</t>
  </si>
  <si>
    <t>Q25</t>
  </si>
  <si>
    <t>Q26</t>
  </si>
  <si>
    <t>Q27</t>
  </si>
  <si>
    <t>Q28</t>
  </si>
  <si>
    <t>Q29</t>
  </si>
  <si>
    <t>Q30</t>
  </si>
  <si>
    <t>PAFAS Parenting</t>
  </si>
  <si>
    <t>PAFAS Family adjustment</t>
  </si>
  <si>
    <t>Parental consistency</t>
  </si>
  <si>
    <t>Coercive parenting</t>
  </si>
  <si>
    <t>Positive encouragement</t>
  </si>
  <si>
    <t>Parent-child relationship</t>
  </si>
  <si>
    <t>Parenting practices</t>
  </si>
  <si>
    <t>Family relationships</t>
  </si>
  <si>
    <t>Parental teamwork</t>
  </si>
  <si>
    <t>Pre</t>
  </si>
  <si>
    <t>Post</t>
  </si>
  <si>
    <t>Sessions Attended</t>
  </si>
  <si>
    <t>Participant Case Number</t>
  </si>
  <si>
    <t>Practitioner Name</t>
  </si>
  <si>
    <t>Successful Practitioner Discharge</t>
  </si>
  <si>
    <t>Pre-Test Date</t>
  </si>
  <si>
    <t>Post-Test Date</t>
  </si>
  <si>
    <t>N/A</t>
  </si>
  <si>
    <t>Observer Name</t>
  </si>
  <si>
    <r>
      <t xml:space="preserve">3.    When information is entered into the tabs that follow the Process and Outcomes PM tabs, the PMs are automatically calculated for you. </t>
    </r>
    <r>
      <rPr>
        <i/>
        <u/>
        <sz val="11"/>
        <rFont val="Cambria"/>
        <family val="1"/>
      </rPr>
      <t xml:space="preserve"> The Outcomes PM tab is a summary of the reach and impact of Triple P. This is data that can be used to report to your collaborative board and stakeholders.</t>
    </r>
  </si>
  <si>
    <t xml:space="preserve"> Practitioner Name</t>
  </si>
  <si>
    <t xml:space="preserve"> Comments</t>
  </si>
  <si>
    <t>Open Date</t>
  </si>
  <si>
    <t>Close Date</t>
  </si>
  <si>
    <t>Level 3</t>
  </si>
  <si>
    <t>Level 4</t>
  </si>
  <si>
    <t>Primary Care</t>
  </si>
  <si>
    <t>Primary Care Teen</t>
  </si>
  <si>
    <t>Group</t>
  </si>
  <si>
    <t>Standard</t>
  </si>
  <si>
    <t>Standard Teen</t>
  </si>
  <si>
    <t>Brief Intervention</t>
  </si>
  <si>
    <t xml:space="preserve">Group </t>
  </si>
  <si>
    <t>20-30mins</t>
  </si>
  <si>
    <t>2 hr</t>
  </si>
  <si>
    <t>1 hr</t>
  </si>
  <si>
    <t>30 min</t>
  </si>
  <si>
    <t>Date of Observation</t>
  </si>
  <si>
    <t>Triple P Course</t>
  </si>
  <si>
    <t xml:space="preserve"> Fidelity Rating %</t>
  </si>
  <si>
    <t xml:space="preserve">L3 - </t>
  </si>
  <si>
    <t xml:space="preserve">L4 - </t>
  </si>
  <si>
    <t>Level</t>
  </si>
  <si>
    <t>Level - Course</t>
  </si>
  <si>
    <t>Course</t>
  </si>
  <si>
    <t>L3 - Primary Care</t>
  </si>
  <si>
    <t>Session 1</t>
  </si>
  <si>
    <t>Session 2</t>
  </si>
  <si>
    <t>Session 3</t>
  </si>
  <si>
    <t>Session 4</t>
  </si>
  <si>
    <t>Session 5</t>
  </si>
  <si>
    <t>Session 6</t>
  </si>
  <si>
    <t>Session 7</t>
  </si>
  <si>
    <t>Session 9</t>
  </si>
  <si>
    <t>Session 10</t>
  </si>
  <si>
    <t>Session Checklist Possible Points</t>
  </si>
  <si>
    <t>Session Checklist Earned Points</t>
  </si>
  <si>
    <t>L3 - Primary Care Teen</t>
  </si>
  <si>
    <t>L4 - Group</t>
  </si>
  <si>
    <t>L4 - Standard</t>
  </si>
  <si>
    <t>L4 - Standard Teen</t>
  </si>
  <si>
    <t>Session 8 (Grp)</t>
  </si>
  <si>
    <t>Session 8 (Ind)</t>
  </si>
  <si>
    <t xml:space="preserve">TOTAL </t>
  </si>
  <si>
    <t>Ind. (Phone)</t>
  </si>
  <si>
    <t>Ind.</t>
  </si>
  <si>
    <t># Sess.</t>
  </si>
  <si>
    <t>Number of sessions table</t>
  </si>
  <si>
    <t>Number of Sessions table build</t>
  </si>
  <si>
    <t>Relationship to Child</t>
  </si>
  <si>
    <t>Session Tracking</t>
  </si>
  <si>
    <t>Pre-Post</t>
  </si>
  <si>
    <t>Fidelity</t>
  </si>
  <si>
    <t>L3 - Discussion Group</t>
  </si>
  <si>
    <t>Bedtime</t>
  </si>
  <si>
    <t>Shopping</t>
  </si>
  <si>
    <t>Discussion Group</t>
  </si>
  <si>
    <t>Disobedience</t>
  </si>
  <si>
    <t>Fighting/Aggression</t>
  </si>
  <si>
    <t>Quarter</t>
  </si>
  <si>
    <t>Start (P5)</t>
  </si>
  <si>
    <t>End (P6)</t>
  </si>
  <si>
    <t>Attendance</t>
  </si>
  <si>
    <t>%</t>
  </si>
  <si>
    <t>Met min. Fidelity of 75%</t>
  </si>
  <si>
    <t>Number of Program Sessions that Met Minimum Fidelity Rating of 75%</t>
  </si>
  <si>
    <t>Hidden from users</t>
  </si>
  <si>
    <t>Number of practitioners trained in Triple P</t>
  </si>
  <si>
    <t>Number of practitioners that completed the Triple P accreditation process</t>
  </si>
  <si>
    <t xml:space="preserve">Average number of practitioners implementing Triple P </t>
  </si>
  <si>
    <t>Number of reports to the collaborative board</t>
  </si>
  <si>
    <t xml:space="preserve">Number of caregivers that started a Triple P component this quarter </t>
  </si>
  <si>
    <t>Number of caregivers that  ended a  Triple P component this quarter</t>
  </si>
  <si>
    <t>Number of caregivers that successfully completed Triple P this quarter, per practitioner assessment</t>
  </si>
  <si>
    <t>Total number of Triple P sessions attended for caregivers closed</t>
  </si>
  <si>
    <t>Total number of caregivers that completed at least 75% of the total program sessions</t>
  </si>
  <si>
    <t>Number of caregivers with completed and analyzed pre &amp; post PAFAS surveys</t>
  </si>
  <si>
    <t>Number of Triple P program sessions which included a fidelity observation</t>
  </si>
  <si>
    <t>Qtr. of Obs.</t>
  </si>
  <si>
    <t>Parental adjustment</t>
  </si>
  <si>
    <t>Family adjustment</t>
  </si>
  <si>
    <r>
      <rPr>
        <b/>
        <sz val="11"/>
        <color indexed="8"/>
        <rFont val="Cambria"/>
        <family val="1"/>
      </rPr>
      <t>Please Share Any Feedback or Questions</t>
    </r>
    <r>
      <rPr>
        <sz val="11"/>
        <color indexed="8"/>
        <rFont val="Cambria"/>
        <family val="1"/>
      </rPr>
      <t xml:space="preserve">
The development of the Triple P data collection and analysis process would not be possible without support and feedback from providers.  Please click on the link below to provide your suggestions for improving any aspect of the Triple P data collection process.  Please also use this link to tell us about any errors, bugs, or inconveniences you discover while using this tool!</t>
    </r>
  </si>
  <si>
    <t>Mother</t>
  </si>
  <si>
    <t>Father</t>
  </si>
  <si>
    <t>Step-Mother</t>
  </si>
  <si>
    <t>Step-Father</t>
  </si>
  <si>
    <t>Other</t>
  </si>
  <si>
    <t>Click on any link to go to that section in the worksheet</t>
  </si>
  <si>
    <t>Navigation</t>
  </si>
  <si>
    <r>
      <rPr>
        <b/>
        <sz val="11"/>
        <rFont val="Cambria"/>
        <family val="1"/>
      </rPr>
      <t>2.   Outcome PMs:</t>
    </r>
    <r>
      <rPr>
        <sz val="11"/>
        <rFont val="Cambria"/>
        <family val="1"/>
      </rPr>
      <t xml:space="preserve"> The PMs in this tab are calculated automatically using the data entered in the other tabs (see below).  The spreadsheet will automatically calculate the percent of participants who improved on each PM, by quarter, and cumulatively.  No data entry is necessary on this tab.</t>
    </r>
  </si>
  <si>
    <r>
      <rPr>
        <b/>
        <sz val="11"/>
        <color indexed="8"/>
        <rFont val="Cambria"/>
        <family val="1"/>
      </rPr>
      <t>1.   Process Performance Measures (PMs):</t>
    </r>
    <r>
      <rPr>
        <sz val="11"/>
        <color indexed="8"/>
        <rFont val="Cambria"/>
        <family val="1"/>
      </rPr>
      <t xml:space="preserve"> Cells where you will enter data are highlighted in yellow. </t>
    </r>
    <r>
      <rPr>
        <b/>
        <sz val="11"/>
        <color indexed="8"/>
        <rFont val="Cambria"/>
        <family val="1"/>
      </rPr>
      <t xml:space="preserve"> 
    </t>
    </r>
    <r>
      <rPr>
        <sz val="11"/>
        <color indexed="8"/>
        <rFont val="Cambria"/>
        <family val="1"/>
      </rPr>
      <t>a.  Enter the grant start date in cell J4.  This information will be used to fill in the appropriate quarters in row 7.  
    b.  Complete the other program information in rows 2-5.  
    c.  Enter data for each performance measure in rows 8-11 for the quarter that has most recently ended.
    d.  This tab contains eight yellow cells B24-31 for quarterly  comments.  Feel free to include challenges in data entry or analysis, or other issues that
          impact the quality of the data.</t>
    </r>
  </si>
  <si>
    <t>To report on your performance measures to PCCD, you will submit parts of this Excel spreadsheet as an attachment in E-grants.
Before submitting your Performance Measures in Egrants, you will need to  complete the following steps:</t>
  </si>
  <si>
    <t>Questions 1-27 must be 80% complete (22 of 27) and date must be entered for PAFAS to be valid and counted in data summaries.</t>
  </si>
  <si>
    <t>L4 - Group Teen</t>
  </si>
  <si>
    <t>Changed from 7 to 10, Aug 2019</t>
  </si>
  <si>
    <t>Changed from 7 to 6 , Aug 2019</t>
  </si>
  <si>
    <t>Newly added Aug. 2019</t>
  </si>
  <si>
    <t>Percent</t>
  </si>
  <si>
    <t>CE</t>
  </si>
  <si>
    <t>BS</t>
  </si>
  <si>
    <t>BV</t>
  </si>
  <si>
    <t>BY</t>
  </si>
  <si>
    <t>CB</t>
  </si>
  <si>
    <t>CQ</t>
  </si>
  <si>
    <t>CH</t>
  </si>
  <si>
    <t>CK</t>
  </si>
  <si>
    <t>CN</t>
  </si>
  <si>
    <t>This section is automatically calculated from survey data entered on the "Pre-Post" tab.</t>
  </si>
  <si>
    <t>TOTAL</t>
  </si>
  <si>
    <t xml:space="preserve">Number
Surveyed </t>
  </si>
  <si>
    <t>SDQ-PRE</t>
  </si>
  <si>
    <t>SDQ-POST</t>
  </si>
  <si>
    <t>SDQ Sub-scales</t>
  </si>
  <si>
    <t>SDQ Total Score</t>
  </si>
  <si>
    <t>Version</t>
  </si>
  <si>
    <t>Emotional Problems</t>
  </si>
  <si>
    <t>Conduct problems</t>
  </si>
  <si>
    <t>Hyperactivity</t>
  </si>
  <si>
    <t>Peer problems</t>
  </si>
  <si>
    <t>Prosocial</t>
  </si>
  <si>
    <t>Difficulties Scale</t>
  </si>
  <si>
    <t>Difficulties level?</t>
  </si>
  <si>
    <t>Considerate of other people's feelings</t>
  </si>
  <si>
    <t>Restless, overactive, cannot stay still for long</t>
  </si>
  <si>
    <t>Often complains of headaches, stomach-aches or sickness</t>
  </si>
  <si>
    <t>Shares readily with other children, for example toys, treats, pencils</t>
  </si>
  <si>
    <t>Often loses temper</t>
  </si>
  <si>
    <t>Rather solitary, prefers to play alone</t>
  </si>
  <si>
    <t>Generally well behaved, usually does what adults request</t>
  </si>
  <si>
    <t>Many worries or often seems worried</t>
  </si>
  <si>
    <t>Helpful if someone is hurt, upset or feeling ill</t>
  </si>
  <si>
    <t>Constantly fidgeting or squirming</t>
  </si>
  <si>
    <t>Has at least one good friend</t>
  </si>
  <si>
    <t>Often fights with other children or bullies them</t>
  </si>
  <si>
    <t>Often unhappy, depressed or tearful</t>
  </si>
  <si>
    <t>Generally liked by other children</t>
  </si>
  <si>
    <t>Easily distracted, concentration wanders</t>
  </si>
  <si>
    <t>Nervous or clingy in new situations, easily loses confidence</t>
  </si>
  <si>
    <t>Kind to younger children</t>
  </si>
  <si>
    <t>Often argumentative with adults</t>
  </si>
  <si>
    <t>Picked on or bullied by other children</t>
  </si>
  <si>
    <t>Often offers to help others (parents, teachers, other children)</t>
  </si>
  <si>
    <t>Can stop and think things out before acting</t>
  </si>
  <si>
    <t>Can be spiteful to others</t>
  </si>
  <si>
    <t>Gets along better with adults than with other children</t>
  </si>
  <si>
    <t>Many fears, easily scared</t>
  </si>
  <si>
    <t>Good attention span, sees work through to the end</t>
  </si>
  <si>
    <t>P2-4</t>
  </si>
  <si>
    <t>P4-10</t>
  </si>
  <si>
    <t>P11-17</t>
  </si>
  <si>
    <t>Often lies or cheats</t>
  </si>
  <si>
    <t>Thinks things out before acting</t>
  </si>
  <si>
    <t>Steals from home, school or elsewhere</t>
  </si>
  <si>
    <t>Shares readily with other youth, for example books, games, food</t>
  </si>
  <si>
    <t>Would rather be alone than with other youth</t>
  </si>
  <si>
    <t>Often fights with other youth or bullies them</t>
  </si>
  <si>
    <t>Generally liked by other youth</t>
  </si>
  <si>
    <t>Nervous in new situations, easily loses confidence</t>
  </si>
  <si>
    <t>Picked on or bullied by other youth</t>
  </si>
  <si>
    <t>Often offers to help others (parents, teachers, children)</t>
  </si>
  <si>
    <t>Gets along better with adults than with other youth</t>
  </si>
  <si>
    <t>R7</t>
  </si>
  <si>
    <t>R11</t>
  </si>
  <si>
    <t>R14</t>
  </si>
  <si>
    <t>R21</t>
  </si>
  <si>
    <t>R25</t>
  </si>
  <si>
    <t>Not True</t>
  </si>
  <si>
    <t>Somewhat True</t>
  </si>
  <si>
    <t>Certainly True</t>
  </si>
  <si>
    <t>Shares readily with other (youth/children), for example books, games, food</t>
  </si>
  <si>
    <t>Often fights with other (youth/children) or bullies them</t>
  </si>
  <si>
    <t>Nervous (or clingy) in new situations, easily loses confidence</t>
  </si>
  <si>
    <t>Often lies or cheats (P2-4 "Often argumentative with adults")</t>
  </si>
  <si>
    <t>Steals from home, school or elsewhere (P2-4 "Can be spiteful to others")</t>
  </si>
  <si>
    <t>Thinks things out before acting (P2-4 "Can stop and think things out before acting")</t>
  </si>
  <si>
    <t>Conduct Problems</t>
  </si>
  <si>
    <t>Peer Problems</t>
  </si>
  <si>
    <t>Prosocial Problems</t>
  </si>
  <si>
    <t>Marital Status</t>
  </si>
  <si>
    <t>Race</t>
  </si>
  <si>
    <t>Zip Code</t>
  </si>
  <si>
    <t>Gender</t>
  </si>
  <si>
    <t>Age</t>
  </si>
  <si>
    <t>Lives with?</t>
  </si>
  <si>
    <t>Ethnicity- Hispanic ?</t>
  </si>
  <si>
    <t>American Indian/Alaskan Native</t>
  </si>
  <si>
    <t>Asian</t>
  </si>
  <si>
    <t>Black or African American</t>
  </si>
  <si>
    <t>Native Hawaiian or other Pacific Islander</t>
  </si>
  <si>
    <t>White</t>
  </si>
  <si>
    <t>Ethnicity</t>
  </si>
  <si>
    <t>Lives With</t>
  </si>
  <si>
    <t>One Parent</t>
  </si>
  <si>
    <t>Two Parent</t>
  </si>
  <si>
    <t>Guardian, Foster Parent, or Relative</t>
  </si>
  <si>
    <t>Grades</t>
  </si>
  <si>
    <t>Mostly A’s (90-100)</t>
  </si>
  <si>
    <t>Mostly B’s (80-89)</t>
  </si>
  <si>
    <t>Mostly C’s (70-79)</t>
  </si>
  <si>
    <t>Mostly D’s (60-69)</t>
  </si>
  <si>
    <t>Lower than D’s (Less than 60)</t>
  </si>
  <si>
    <t>Days Absent</t>
  </si>
  <si>
    <t>None</t>
  </si>
  <si>
    <t>1-2 days</t>
  </si>
  <si>
    <t>3-6 days</t>
  </si>
  <si>
    <t>7-15 days</t>
  </si>
  <si>
    <t>16 or more days</t>
  </si>
  <si>
    <t>Single</t>
  </si>
  <si>
    <t>Married</t>
  </si>
  <si>
    <t>Cohabitating, Living together but not married</t>
  </si>
  <si>
    <t>Divorced</t>
  </si>
  <si>
    <t>Widow(er)</t>
  </si>
  <si>
    <t>Never Married</t>
  </si>
  <si>
    <t>Male</t>
  </si>
  <si>
    <t>Female</t>
  </si>
  <si>
    <t>O10</t>
  </si>
  <si>
    <t>O11</t>
  </si>
  <si>
    <t>O12</t>
  </si>
  <si>
    <t>O13</t>
  </si>
  <si>
    <t>O14</t>
  </si>
  <si>
    <t>O15</t>
  </si>
  <si>
    <t>Number of caregivers with completed and analyzed pre &amp; post SDQ surveys</t>
  </si>
  <si>
    <t>P13</t>
  </si>
  <si>
    <t>BJ</t>
  </si>
  <si>
    <t>BM</t>
  </si>
  <si>
    <t>BP</t>
  </si>
  <si>
    <r>
      <rPr>
        <b/>
        <sz val="11"/>
        <color indexed="8"/>
        <rFont val="Cambria"/>
        <family val="1"/>
      </rPr>
      <t xml:space="preserve">6.   Fidelity: </t>
    </r>
    <r>
      <rPr>
        <sz val="11"/>
        <color indexed="8"/>
        <rFont val="Cambria"/>
        <family val="1"/>
      </rPr>
      <t>Please enter data from the Triple P Session checklists that need to be completed and entered for 20% of the total program sessions.  Please enter the following information: Observer Name, Practitioner Name, Date of Observation, the Triple P Course and Session #, and the number of points earned, which will provide you with your Fidelity Rating % for each session.</t>
    </r>
  </si>
  <si>
    <t>Questions 1-25 must be 80% complete (20 of 25) for SDQ counted in data summaries.</t>
  </si>
  <si>
    <t>Race Other</t>
  </si>
  <si>
    <t>Gender Other</t>
  </si>
  <si>
    <t>Lives With Other</t>
  </si>
  <si>
    <t>Aunt</t>
  </si>
  <si>
    <t>Uncle</t>
  </si>
  <si>
    <t>Grandparent</t>
  </si>
  <si>
    <t>Foster-Parent</t>
  </si>
  <si>
    <t>Grade in School</t>
  </si>
  <si>
    <t>K</t>
  </si>
  <si>
    <t>PAFAS: Number of caregivers with improved overall parenting practices.</t>
  </si>
  <si>
    <t>PAFAS: Number of caregivers with improved parental consistency.</t>
  </si>
  <si>
    <t>PAFAS: Number of caregivers with decreased coercive parenting.</t>
  </si>
  <si>
    <t>PAFAS: Number of caregivers with improved positive encouragement.</t>
  </si>
  <si>
    <t>PAFAS: Number of caregivers with improved parent-child relationship.</t>
  </si>
  <si>
    <t>PAFAS: Number of caregivers with improved overall family adjustment.</t>
  </si>
  <si>
    <t>PAFAS: Number of caregivers with improved parental adjustment.</t>
  </si>
  <si>
    <t>PAFAS: Number of caregivers with improved family relationship.</t>
  </si>
  <si>
    <t>PAFAS: Number of caregivers with improved parental teamwork.</t>
  </si>
  <si>
    <t>SDQ: Number of caregivers who reported reduced emotional symptoms with their child/youth.</t>
  </si>
  <si>
    <t>SDQ: Number of caregivers who reported reduced conduct problems with their child/youth.</t>
  </si>
  <si>
    <t>SDQ: Number of caregivers who reported reduced hyperactivity/inattention with their child/youth.</t>
  </si>
  <si>
    <t>SDQ: Number of caregivers who reported reduced peer relationship problems with their child/youth.</t>
  </si>
  <si>
    <t>SDQ: Number of caregivers who reported improved prosocial behavior with their child/youth.</t>
  </si>
  <si>
    <t>SDQ: Number of caregivers who reported reduced total difficulties score with their child/youth.</t>
  </si>
  <si>
    <t>Caregiver(s) Demographics</t>
  </si>
  <si>
    <t>Child/Youth Demographics</t>
  </si>
  <si>
    <t>PAFAS</t>
  </si>
  <si>
    <t>SDQ</t>
  </si>
  <si>
    <t>Relation-ship Other</t>
  </si>
  <si>
    <t>Zip
Code</t>
  </si>
  <si>
    <t>#</t>
  </si>
  <si>
    <t>Adult/Caregiver</t>
  </si>
  <si>
    <t>Youth</t>
  </si>
  <si>
    <t>Demographics</t>
  </si>
  <si>
    <r>
      <rPr>
        <b/>
        <sz val="11"/>
        <color indexed="8"/>
        <rFont val="Cambria"/>
        <family val="1"/>
      </rPr>
      <t xml:space="preserve">7.   Demographics: </t>
    </r>
    <r>
      <rPr>
        <sz val="11"/>
        <color indexed="8"/>
        <rFont val="Cambria"/>
        <family val="1"/>
      </rPr>
      <t>Printable demopraphics summary tab. Data is summarized from entires on the "Session Tracking" tab.</t>
    </r>
  </si>
  <si>
    <t xml:space="preserve"> Triple P Course</t>
  </si>
  <si>
    <t>Session # or Group</t>
  </si>
  <si>
    <t>Pre-K</t>
  </si>
  <si>
    <t>Developed by Penn State EPIS with funding from the Pennsylvania Commission on Crime and Delinquency (PCCD)</t>
  </si>
  <si>
    <t>Triple P Agency Performance Measures Reporting Tool</t>
  </si>
  <si>
    <t>ID</t>
  </si>
  <si>
    <t>wbName</t>
  </si>
  <si>
    <t>Grant</t>
  </si>
  <si>
    <t>Agency</t>
  </si>
  <si>
    <t>Program</t>
  </si>
  <si>
    <t>Location</t>
  </si>
  <si>
    <t>Contact</t>
  </si>
  <si>
    <t>Email</t>
  </si>
  <si>
    <t>Phone</t>
  </si>
  <si>
    <t>County</t>
  </si>
  <si>
    <t>GrantStartMth</t>
  </si>
  <si>
    <t>Qtr</t>
  </si>
  <si>
    <t>QtrRange</t>
  </si>
  <si>
    <t>QtrStart</t>
  </si>
  <si>
    <t>QtrEnd</t>
  </si>
  <si>
    <t>O9Surveyed</t>
  </si>
  <si>
    <t>GrantStartYr</t>
  </si>
  <si>
    <t>O1Surveyed</t>
  </si>
  <si>
    <t>O2Surveyed</t>
  </si>
  <si>
    <t>O3Surveyed</t>
  </si>
  <si>
    <t>O4Surveyed</t>
  </si>
  <si>
    <t>O5Surveyed</t>
  </si>
  <si>
    <t>O6Surveyed</t>
  </si>
  <si>
    <t>O7Surveyed</t>
  </si>
  <si>
    <t>O8Surveyed</t>
  </si>
  <si>
    <t>O10Surveyed</t>
  </si>
  <si>
    <t>O11Surveyed</t>
  </si>
  <si>
    <t>O12Surveyed</t>
  </si>
  <si>
    <t>O13Surveyed</t>
  </si>
  <si>
    <t>O14Surveyed</t>
  </si>
  <si>
    <t>O15Surveyed</t>
  </si>
  <si>
    <t>current quarter</t>
  </si>
  <si>
    <t>^SUMPRODUCT(--(ISNUMBER(CE$4:CE$503)),--($DB$4:$DB$503^1))</t>
  </si>
  <si>
    <t>^SUMPRODUCT(--(ISNUMBER(BS$4:BS$503)),--($DB$4:$DB$503^1))</t>
  </si>
  <si>
    <t>^SUMPRODUCT(--(ISNUMBER(BV$4:BV$503)),--($DB$4:$DB$503^1))</t>
  </si>
  <si>
    <t>^SUMPRODUCT(--(ISNUMBER(BY$4:BY$503)),--($DB$4:$DB$503^1))</t>
  </si>
  <si>
    <t>^SUMPRODUCT(--(ISNUMBER(CB$4:CB$503)),--($DB$4:$DB$503^1))</t>
  </si>
  <si>
    <t>^SUMPRODUCT(--(ISNUMBER(CQ$4:CQ$503)),--($DB$4:$DB$503^1))</t>
  </si>
  <si>
    <t>^SUMPRODUCT(--(ISNUMBER(CH$4:CH$503)),--($DB$4:$DB$503^1))</t>
  </si>
  <si>
    <t>^SUMPRODUCT(--(ISNUMBER(CK$4:CK$503)),--($DB$4:$DB$503^1))</t>
  </si>
  <si>
    <t>^SUMPRODUCT(--(ISNUMBER(CN$4:CN$503)),--($DB$4:$DB$503^1))</t>
  </si>
  <si>
    <t>^SUMPRODUCT(--(ISNUMBER(CE$4:CE$503)),--($DB$4:$DB$503^2))</t>
  </si>
  <si>
    <t>^SUMPRODUCT(--(ISNUMBER(BS$4:BS$503)),--($DB$4:$DB$503^2))</t>
  </si>
  <si>
    <t>^SUMPRODUCT(--(ISNUMBER(BV$4:BV$503)),--($DB$4:$DB$503^2))</t>
  </si>
  <si>
    <t>^SUMPRODUCT(--(ISNUMBER(BY$4:BY$503)),--($DB$4:$DB$503^2))</t>
  </si>
  <si>
    <t>^SUMPRODUCT(--(ISNUMBER(CB$4:CB$503)),--($DB$4:$DB$503^2))</t>
  </si>
  <si>
    <t>^SUMPRODUCT(--(ISNUMBER(CQ$4:CQ$503)),--($DB$4:$DB$503^2))</t>
  </si>
  <si>
    <t>^SUMPRODUCT(--(ISNUMBER(CH$4:CH$503)),--($DB$4:$DB$503^2))</t>
  </si>
  <si>
    <t>^SUMPRODUCT(--(ISNUMBER(CK$4:CK$503)),--($DB$4:$DB$503^2))</t>
  </si>
  <si>
    <t>^SUMPRODUCT(--(ISNUMBER(CN$4:CN$503)),--($DB$4:$DB$503^2))</t>
  </si>
  <si>
    <t>^SUMPRODUCT(--(ISNUMBER(CE$4:CE$503)),--($DB$4:$DB$503^3))</t>
  </si>
  <si>
    <t>^SUMPRODUCT(--(ISNUMBER(BS$4:BS$503)),--($DB$4:$DB$503^3))</t>
  </si>
  <si>
    <t>^SUMPRODUCT(--(ISNUMBER(BV$4:BV$503)),--($DB$4:$DB$503^3))</t>
  </si>
  <si>
    <t>^SUMPRODUCT(--(ISNUMBER(BY$4:BY$503)),--($DB$4:$DB$503^3))</t>
  </si>
  <si>
    <t>^SUMPRODUCT(--(ISNUMBER(CB$4:CB$503)),--($DB$4:$DB$503^3))</t>
  </si>
  <si>
    <t>^SUMPRODUCT(--(ISNUMBER(CQ$4:CQ$503)),--($DB$4:$DB$503^3))</t>
  </si>
  <si>
    <t>^SUMPRODUCT(--(ISNUMBER(CH$4:CH$503)),--($DB$4:$DB$503^3))</t>
  </si>
  <si>
    <t>^SUMPRODUCT(--(ISNUMBER(CK$4:CK$503)),--($DB$4:$DB$503^3))</t>
  </si>
  <si>
    <t>^SUMPRODUCT(--(ISNUMBER(CN$4:CN$503)),--($DB$4:$DB$503^3))</t>
  </si>
  <si>
    <t>^SUMPRODUCT(--(ISNUMBER(CE$4:CE$503)),--($DB$4:$DB$503^4))</t>
  </si>
  <si>
    <t>^SUMPRODUCT(--(ISNUMBER(BS$4:BS$503)),--($DB$4:$DB$503^4))</t>
  </si>
  <si>
    <t>^SUMPRODUCT(--(ISNUMBER(BV$4:BV$503)),--($DB$4:$DB$503^4))</t>
  </si>
  <si>
    <t>^SUMPRODUCT(--(ISNUMBER(BY$4:BY$503)),--($DB$4:$DB$503^4))</t>
  </si>
  <si>
    <t>^SUMPRODUCT(--(ISNUMBER(CB$4:CB$503)),--($DB$4:$DB$503^4))</t>
  </si>
  <si>
    <t>^SUMPRODUCT(--(ISNUMBER(CQ$4:CQ$503)),--($DB$4:$DB$503^4))</t>
  </si>
  <si>
    <t>^SUMPRODUCT(--(ISNUMBER(CH$4:CH$503)),--($DB$4:$DB$503^4))</t>
  </si>
  <si>
    <t>^SUMPRODUCT(--(ISNUMBER(CK$4:CK$503)),--($DB$4:$DB$503^4))</t>
  </si>
  <si>
    <t>^SUMPRODUCT(--(ISNUMBER(CN$4:CN$503)),--($DB$4:$DB$503^4))</t>
  </si>
  <si>
    <t>^SUMPRODUCT(--(ISNUMBER(CE$4:CE$503)),--($DB$4:$DB$503^5))</t>
  </si>
  <si>
    <t>^SUMPRODUCT(--(ISNUMBER(BS$4:BS$503)),--($DB$4:$DB$503^5))</t>
  </si>
  <si>
    <t>^SUMPRODUCT(--(ISNUMBER(BV$4:BV$503)),--($DB$4:$DB$503^5))</t>
  </si>
  <si>
    <t>^SUMPRODUCT(--(ISNUMBER(BY$4:BY$503)),--($DB$4:$DB$503^5))</t>
  </si>
  <si>
    <t>^SUMPRODUCT(--(ISNUMBER(CB$4:CB$503)),--($DB$4:$DB$503^5))</t>
  </si>
  <si>
    <t>^SUMPRODUCT(--(ISNUMBER(CQ$4:CQ$503)),--($DB$4:$DB$503^5))</t>
  </si>
  <si>
    <t>^SUMPRODUCT(--(ISNUMBER(CH$4:CH$503)),--($DB$4:$DB$503^5))</t>
  </si>
  <si>
    <t>^SUMPRODUCT(--(ISNUMBER(CK$4:CK$503)),--($DB$4:$DB$503^5))</t>
  </si>
  <si>
    <t>^SUMPRODUCT(--(ISNUMBER(CN$4:CN$503)),--($DB$4:$DB$503^5))</t>
  </si>
  <si>
    <t>^SUMPRODUCT(--(ISNUMBER(CE$4:CE$503)),--($DB$4:$DB$503^6))</t>
  </si>
  <si>
    <t>^SUMPRODUCT(--(ISNUMBER(BS$4:BS$503)),--($DB$4:$DB$503^6))</t>
  </si>
  <si>
    <t>^SUMPRODUCT(--(ISNUMBER(BV$4:BV$503)),--($DB$4:$DB$503^6))</t>
  </si>
  <si>
    <t>^SUMPRODUCT(--(ISNUMBER(BY$4:BY$503)),--($DB$4:$DB$503^6))</t>
  </si>
  <si>
    <t>^SUMPRODUCT(--(ISNUMBER(CB$4:CB$503)),--($DB$4:$DB$503^6))</t>
  </si>
  <si>
    <t>^SUMPRODUCT(--(ISNUMBER(CQ$4:CQ$503)),--($DB$4:$DB$503^6))</t>
  </si>
  <si>
    <t>^SUMPRODUCT(--(ISNUMBER(CH$4:CH$503)),--($DB$4:$DB$503^6))</t>
  </si>
  <si>
    <t>^SUMPRODUCT(--(ISNUMBER(CK$4:CK$503)),--($DB$4:$DB$503^6))</t>
  </si>
  <si>
    <t>^SUMPRODUCT(--(ISNUMBER(CN$4:CN$503)),--($DB$4:$DB$503^6))</t>
  </si>
  <si>
    <t>^SUMPRODUCT(--(ISNUMBER(CE$4:CE$503)),--($DB$4:$DB$503^7))</t>
  </si>
  <si>
    <t>^SUMPRODUCT(--(ISNUMBER(BS$4:BS$503)),--($DB$4:$DB$503^7))</t>
  </si>
  <si>
    <t>^SUMPRODUCT(--(ISNUMBER(BV$4:BV$503)),--($DB$4:$DB$503^7))</t>
  </si>
  <si>
    <t>^SUMPRODUCT(--(ISNUMBER(BY$4:BY$503)),--($DB$4:$DB$503^7))</t>
  </si>
  <si>
    <t>^SUMPRODUCT(--(ISNUMBER(CB$4:CB$503)),--($DB$4:$DB$503^7))</t>
  </si>
  <si>
    <t>^SUMPRODUCT(--(ISNUMBER(CQ$4:CQ$503)),--($DB$4:$DB$503^7))</t>
  </si>
  <si>
    <t>^SUMPRODUCT(--(ISNUMBER(CH$4:CH$503)),--($DB$4:$DB$503^7))</t>
  </si>
  <si>
    <t>^SUMPRODUCT(--(ISNUMBER(CK$4:CK$503)),--($DB$4:$DB$503^7))</t>
  </si>
  <si>
    <t>^SUMPRODUCT(--(ISNUMBER(CN$4:CN$503)),--($DB$4:$DB$503^7))</t>
  </si>
  <si>
    <t>^SUMPRODUCT(--(ISNUMBER(CE$4:CE$503)),--($DB$4:$DB$503^8))</t>
  </si>
  <si>
    <t>^SUMPRODUCT(--(ISNUMBER(BS$4:BS$503)),--($DB$4:$DB$503^8))</t>
  </si>
  <si>
    <t>^SUMPRODUCT(--(ISNUMBER(BV$4:BV$503)),--($DB$4:$DB$503^8))</t>
  </si>
  <si>
    <t>^SUMPRODUCT(--(ISNUMBER(BY$4:BY$503)),--($DB$4:$DB$503^8))</t>
  </si>
  <si>
    <t>^SUMPRODUCT(--(ISNUMBER(CB$4:CB$503)),--($DB$4:$DB$503^8))</t>
  </si>
  <si>
    <t>^SUMPRODUCT(--(ISNUMBER(CQ$4:CQ$503)),--($DB$4:$DB$503^8))</t>
  </si>
  <si>
    <t>^SUMPRODUCT(--(ISNUMBER(CH$4:CH$503)),--($DB$4:$DB$503^8))</t>
  </si>
  <si>
    <t>^SUMPRODUCT(--(ISNUMBER(CK$4:CK$503)),--($DB$4:$DB$503^8))</t>
  </si>
  <si>
    <t>^SUMPRODUCT(--(ISNUMBER(CN$4:CN$503)),--($DB$4:$DB$503^8))</t>
  </si>
  <si>
    <t>^SUMPRODUCT(--(ISNUMBER(BJ$4:BJ$503)),--($CS$4:$CS$503^1))</t>
  </si>
  <si>
    <t>^SUMPRODUCT(--(ISNUMBER(BM$4:BM$503)),--($CS$4:$CS$503^1))</t>
  </si>
  <si>
    <t>^SUMPRODUCT(--(ISNUMBER(BP$4:BP$503)),--($CS$4:$CS$503^1))</t>
  </si>
  <si>
    <t>^SUMPRODUCT(--(ISNUMBER(BS$4:BS$503)),--($CS$4:$CS$503^1))</t>
  </si>
  <si>
    <t>^SUMPRODUCT(--(ISNUMBER(BV$4:BV$503)),--($CS$4:$CS$503^1))</t>
  </si>
  <si>
    <t>^SUMPRODUCT(--(ISNUMBER(BY$4:BY$503)),--($CS$4:$CS$503^1))</t>
  </si>
  <si>
    <t>^SUMPRODUCT(--(ISNUMBER(BJ$4:BJ$503)),--($CS$4:$CS$503^2))</t>
  </si>
  <si>
    <t>^SUMPRODUCT(--(ISNUMBER(BM$4:BM$503)),--($CS$4:$CS$503^2))</t>
  </si>
  <si>
    <t>^SUMPRODUCT(--(ISNUMBER(BP$4:BP$503)),--($CS$4:$CS$503^2))</t>
  </si>
  <si>
    <t>^SUMPRODUCT(--(ISNUMBER(BS$4:BS$503)),--($CS$4:$CS$503^2))</t>
  </si>
  <si>
    <t>^SUMPRODUCT(--(ISNUMBER(BV$4:BV$503)),--($CS$4:$CS$503^2))</t>
  </si>
  <si>
    <t>^SUMPRODUCT(--(ISNUMBER(BY$4:BY$503)),--($CS$4:$CS$503^2))</t>
  </si>
  <si>
    <t>^SUMPRODUCT(--(ISNUMBER(BJ$4:BJ$503)),--($CS$4:$CS$503^3))</t>
  </si>
  <si>
    <t>^SUMPRODUCT(--(ISNUMBER(BM$4:BM$503)),--($CS$4:$CS$503^3))</t>
  </si>
  <si>
    <t>^SUMPRODUCT(--(ISNUMBER(BP$4:BP$503)),--($CS$4:$CS$503^3))</t>
  </si>
  <si>
    <t>^SUMPRODUCT(--(ISNUMBER(BS$4:BS$503)),--($CS$4:$CS$503^3))</t>
  </si>
  <si>
    <t>^SUMPRODUCT(--(ISNUMBER(BV$4:BV$503)),--($CS$4:$CS$503^3))</t>
  </si>
  <si>
    <t>^SUMPRODUCT(--(ISNUMBER(BY$4:BY$503)),--($CS$4:$CS$503^3))</t>
  </si>
  <si>
    <t>^SUMPRODUCT(--(ISNUMBER(BJ$4:BJ$503)),--($CS$4:$CS$503^4))</t>
  </si>
  <si>
    <t>^SUMPRODUCT(--(ISNUMBER(BM$4:BM$503)),--($CS$4:$CS$503^4))</t>
  </si>
  <si>
    <t>^SUMPRODUCT(--(ISNUMBER(BP$4:BP$503)),--($CS$4:$CS$503^4))</t>
  </si>
  <si>
    <t>^SUMPRODUCT(--(ISNUMBER(BS$4:BS$503)),--($CS$4:$CS$503^4))</t>
  </si>
  <si>
    <t>^SUMPRODUCT(--(ISNUMBER(BV$4:BV$503)),--($CS$4:$CS$503^4))</t>
  </si>
  <si>
    <t>^SUMPRODUCT(--(ISNUMBER(BY$4:BY$503)),--($CS$4:$CS$503^4))</t>
  </si>
  <si>
    <t>^SUMPRODUCT(--(ISNUMBER(BJ$4:BJ$503)),--($CS$4:$CS$503^5))</t>
  </si>
  <si>
    <t>^SUMPRODUCT(--(ISNUMBER(BM$4:BM$503)),--($CS$4:$CS$503^5))</t>
  </si>
  <si>
    <t>^SUMPRODUCT(--(ISNUMBER(BP$4:BP$503)),--($CS$4:$CS$503^5))</t>
  </si>
  <si>
    <t>^SUMPRODUCT(--(ISNUMBER(BS$4:BS$503)),--($CS$4:$CS$503^5))</t>
  </si>
  <si>
    <t>^SUMPRODUCT(--(ISNUMBER(BV$4:BV$503)),--($CS$4:$CS$503^5))</t>
  </si>
  <si>
    <t>^SUMPRODUCT(--(ISNUMBER(BY$4:BY$503)),--($CS$4:$CS$503^5))</t>
  </si>
  <si>
    <t>^SUMPRODUCT(--(ISNUMBER(BJ$4:BJ$503)),--($CS$4:$CS$503^6))</t>
  </si>
  <si>
    <t>^SUMPRODUCT(--(ISNUMBER(BM$4:BM$503)),--($CS$4:$CS$503^6))</t>
  </si>
  <si>
    <t>^SUMPRODUCT(--(ISNUMBER(BP$4:BP$503)),--($CS$4:$CS$503^6))</t>
  </si>
  <si>
    <t>^SUMPRODUCT(--(ISNUMBER(BS$4:BS$503)),--($CS$4:$CS$503^6))</t>
  </si>
  <si>
    <t>^SUMPRODUCT(--(ISNUMBER(BV$4:BV$503)),--($CS$4:$CS$503^6))</t>
  </si>
  <si>
    <t>^SUMPRODUCT(--(ISNUMBER(BY$4:BY$503)),--($CS$4:$CS$503^6))</t>
  </si>
  <si>
    <t>^SUMPRODUCT(--(ISNUMBER(BJ$4:BJ$503)),--($CS$4:$CS$503^7))</t>
  </si>
  <si>
    <t>^SUMPRODUCT(--(ISNUMBER(BM$4:BM$503)),--($CS$4:$CS$503^7))</t>
  </si>
  <si>
    <t>^SUMPRODUCT(--(ISNUMBER(BP$4:BP$503)),--($CS$4:$CS$503^7))</t>
  </si>
  <si>
    <t>^SUMPRODUCT(--(ISNUMBER(BS$4:BS$503)),--($CS$4:$CS$503^7))</t>
  </si>
  <si>
    <t>^SUMPRODUCT(--(ISNUMBER(BV$4:BV$503)),--($CS$4:$CS$503^7))</t>
  </si>
  <si>
    <t>^SUMPRODUCT(--(ISNUMBER(BY$4:BY$503)),--($CS$4:$CS$503^7))</t>
  </si>
  <si>
    <t>^SUMPRODUCT(--(ISNUMBER(BJ$4:BJ$503)),--($CS$4:$CS$503^8))</t>
  </si>
  <si>
    <t>^SUMPRODUCT(--(ISNUMBER(BM$4:BM$503)),--($CS$4:$CS$503^8))</t>
  </si>
  <si>
    <t>^SUMPRODUCT(--(ISNUMBER(BP$4:BP$503)),--($CS$4:$CS$503^8))</t>
  </si>
  <si>
    <t>^SUMPRODUCT(--(ISNUMBER(BS$4:BS$503)),--($CS$4:$CS$503^8))</t>
  </si>
  <si>
    <t>^SUMPRODUCT(--(ISNUMBER(BV$4:BV$503)),--($CS$4:$CS$503^8))</t>
  </si>
  <si>
    <t>^SUMPRODUCT(--(ISNUMBER(BY$4:BY$503)),--($CS$4:$CS$503^8))</t>
  </si>
  <si>
    <t>If you have any questions, please contact your EPIS TA Provider at 814-863-2568</t>
  </si>
  <si>
    <t>This tool  is designed to help agencies track outcomes and fidelity for the Triple P (Levels 3 and 4) program using the PAFAS and SDQ Pre/Post Measures and Triple P session tracking documents available from the EPIS website and recommended by the program developers.  (EPIS.psu.edu)
This tool will allow agencies to collect and analyze data over a two year period.  It will:
  *  Track overall outcomes using PAFAS and SDQ  pre/post scores reported in the PAFAS and SDQ  tabs.
  *  Track overall trends in the participation of caregivers, session attendance, and completion.
  *  Report to PCCD on a quarterly basis on key performance measures.</t>
  </si>
  <si>
    <t xml:space="preserve">4.   PAFAS Pre/Post: Please enter data from the PAFAS Survey (PRE and POST) for all caregivers who participated in the Triple P program. Each row represents data from one caregiver.  Please ensure that POST data is matched to the corresponding PRE data for each caregiver.  Up to 500 pre/post surveys can be entered and analyzed using this tool.  If you have more than 500 caregivers please contact the EPIS for assistance. </t>
  </si>
  <si>
    <t xml:space="preserve">5.   SDQ Pre/Post: Please enter data from the SDQ Survey (PRE and POST) for all caregivers who participated in the Triple P program. Each row represents data from one caregiver.  Please ensure that POST data is matched to the corresponding PRE data for each caregiver.  Up to 500 pre/post surveys can be entered and analyzed using this tool.  If you have more than 500 caregivers please contact the EPIS for assistance. </t>
  </si>
  <si>
    <t>1.    After you have entered all of the information for current quarters reporting please review all tabs for completeness and accuracy. Please contact your EPIS technical assistance representative for guidance.</t>
  </si>
  <si>
    <r>
      <t xml:space="preserve">3.   Session Tracking: </t>
    </r>
    <r>
      <rPr>
        <sz val="11"/>
        <rFont val="Cambria"/>
        <family val="1"/>
      </rPr>
      <t>Please enter information for each Participant/Caregiver enrolled in the Triple P program.  Develop and include Participant Case Number, their role in the family, the Practitioners Name, the Triple P Course, open and close dates of service,  the sessions attended (yes, no or N/A), whether or not the caregiver was successfully discharged per practitioner assessment (yes, no or N/A), and the dates of pre/post survey administration.</t>
    </r>
  </si>
  <si>
    <t>Ver. 2.1 (05-15-2023)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</si>
</sst>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 yyyy;@"/>
    <numFmt numFmtId="165" formatCode="0;\-0;;@"/>
    <numFmt numFmtId="166" formatCode="00000"/>
    <numFmt numFmtId="167" formatCode="m/d/yy;@"/>
  </numFmts>
  <fonts count="50" x14ac:knownFonts="1">
    <font>
      <sz val="11"/>
      <color theme="1"/>
      <name val="Calibri"/>
      <family val="2"/>
      <scheme val="minor"/>
    </font>
    <font>
      <b/>
      <sz val="11"/>
      <color theme="1"/>
      <name val="Calibri"/>
      <family val="2"/>
      <scheme val="minor"/>
    </font>
    <font>
      <sz val="11"/>
      <color theme="1"/>
      <name val="Calibri"/>
      <family val="2"/>
      <scheme val="minor"/>
    </font>
    <font>
      <b/>
      <sz val="13"/>
      <color indexed="9"/>
      <name val="Cambria"/>
      <family val="1"/>
    </font>
    <font>
      <b/>
      <sz val="11"/>
      <color indexed="8"/>
      <name val="Cambria"/>
      <family val="1"/>
    </font>
    <font>
      <sz val="11"/>
      <color indexed="8"/>
      <name val="Cambria"/>
      <family val="1"/>
    </font>
    <font>
      <sz val="11"/>
      <name val="Cambria"/>
      <family val="1"/>
    </font>
    <font>
      <b/>
      <sz val="11"/>
      <name val="Cambria"/>
      <family val="1"/>
    </font>
    <font>
      <b/>
      <sz val="11"/>
      <color indexed="9"/>
      <name val="Cambria"/>
      <family val="1"/>
    </font>
    <font>
      <b/>
      <sz val="12"/>
      <color indexed="9"/>
      <name val="Arial"/>
      <family val="2"/>
    </font>
    <font>
      <sz val="12"/>
      <name val="Arial"/>
      <family val="2"/>
    </font>
    <font>
      <sz val="12"/>
      <color indexed="9"/>
      <name val="Arial"/>
      <family val="2"/>
    </font>
    <font>
      <b/>
      <sz val="12"/>
      <color theme="0"/>
      <name val="Arial"/>
      <family val="2"/>
    </font>
    <font>
      <b/>
      <sz val="12"/>
      <color indexed="8"/>
      <name val="Arial"/>
      <family val="2"/>
    </font>
    <font>
      <b/>
      <sz val="12"/>
      <name val="Arial"/>
      <family val="2"/>
    </font>
    <font>
      <b/>
      <sz val="11"/>
      <color indexed="8"/>
      <name val="Calibri"/>
      <family val="2"/>
    </font>
    <font>
      <b/>
      <sz val="11"/>
      <name val="Calibri"/>
      <family val="2"/>
    </font>
    <font>
      <sz val="12"/>
      <color indexed="8"/>
      <name val="Calibri"/>
      <family val="2"/>
    </font>
    <font>
      <b/>
      <sz val="12"/>
      <color indexed="8"/>
      <name val="Calibri"/>
      <family val="2"/>
    </font>
    <font>
      <sz val="12"/>
      <color indexed="8"/>
      <name val="Arial"/>
      <family val="2"/>
    </font>
    <font>
      <sz val="11"/>
      <color indexed="9"/>
      <name val="Calibri"/>
      <family val="2"/>
    </font>
    <font>
      <u/>
      <sz val="11"/>
      <color theme="10"/>
      <name val="Calibri"/>
      <family val="2"/>
      <scheme val="minor"/>
    </font>
    <font>
      <b/>
      <sz val="11"/>
      <color theme="10"/>
      <name val="Calibri"/>
      <family val="2"/>
      <scheme val="minor"/>
    </font>
    <font>
      <b/>
      <sz val="9"/>
      <color indexed="81"/>
      <name val="Tahoma"/>
      <family val="2"/>
    </font>
    <font>
      <sz val="9"/>
      <color indexed="81"/>
      <name val="Tahoma"/>
      <family val="2"/>
    </font>
    <font>
      <b/>
      <sz val="11"/>
      <color rgb="FFFF0000"/>
      <name val="Calibri"/>
      <family val="2"/>
      <scheme val="minor"/>
    </font>
    <font>
      <u/>
      <sz val="11"/>
      <color indexed="12"/>
      <name val="Calibri"/>
      <family val="2"/>
    </font>
    <font>
      <sz val="10"/>
      <name val="Arial"/>
      <family val="2"/>
    </font>
    <font>
      <b/>
      <sz val="10"/>
      <color indexed="9"/>
      <name val="Arial"/>
      <family val="2"/>
    </font>
    <font>
      <b/>
      <sz val="11"/>
      <color indexed="9"/>
      <name val="Arial"/>
      <family val="2"/>
    </font>
    <font>
      <sz val="10"/>
      <color indexed="9"/>
      <name val="Arial"/>
      <family val="2"/>
    </font>
    <font>
      <b/>
      <sz val="10"/>
      <color rgb="FF99FF99"/>
      <name val="Arial"/>
      <family val="2"/>
    </font>
    <font>
      <b/>
      <sz val="12"/>
      <color indexed="8"/>
      <name val="Cambria"/>
      <family val="1"/>
    </font>
    <font>
      <b/>
      <u/>
      <sz val="14"/>
      <color theme="10"/>
      <name val="Calibri"/>
      <family val="2"/>
      <scheme val="minor"/>
    </font>
    <font>
      <b/>
      <sz val="10"/>
      <color theme="4" tint="0.39997558519241921"/>
      <name val="Cambria"/>
      <family val="1"/>
    </font>
    <font>
      <i/>
      <u/>
      <sz val="11"/>
      <name val="Cambria"/>
      <family val="1"/>
    </font>
    <font>
      <sz val="10"/>
      <color theme="1"/>
      <name val="Arial"/>
      <family val="2"/>
    </font>
    <font>
      <b/>
      <u/>
      <sz val="9"/>
      <color theme="1"/>
      <name val="Arial"/>
      <family val="2"/>
    </font>
    <font>
      <b/>
      <sz val="9"/>
      <color theme="1"/>
      <name val="Arial"/>
      <family val="2"/>
    </font>
    <font>
      <sz val="9"/>
      <color theme="1"/>
      <name val="Arial"/>
      <family val="2"/>
    </font>
    <font>
      <b/>
      <sz val="10"/>
      <color theme="0"/>
      <name val="Arial"/>
      <family val="2"/>
    </font>
    <font>
      <i/>
      <sz val="11"/>
      <color theme="1"/>
      <name val="Calibri"/>
      <family val="2"/>
      <scheme val="minor"/>
    </font>
    <font>
      <b/>
      <sz val="10"/>
      <name val="Arial"/>
      <family val="2"/>
    </font>
    <font>
      <sz val="11"/>
      <color indexed="8"/>
      <name val="Calibri"/>
      <family val="2"/>
    </font>
    <font>
      <sz val="11"/>
      <color rgb="FFFF0000"/>
      <name val="Calibri"/>
      <family val="2"/>
      <scheme val="minor"/>
    </font>
    <font>
      <b/>
      <i/>
      <sz val="12"/>
      <name val="Arial"/>
      <family val="2"/>
    </font>
    <font>
      <sz val="11"/>
      <color theme="1"/>
      <name val="Arial Narrow"/>
      <family val="2"/>
    </font>
    <font>
      <b/>
      <sz val="18"/>
      <color indexed="9"/>
      <name val="Cambria"/>
      <family val="1"/>
    </font>
    <font>
      <sz val="11"/>
      <color theme="0"/>
      <name val="Cambria"/>
      <family val="1"/>
    </font>
    <font>
      <b/>
      <sz val="11"/>
      <color rgb="FF000000"/>
      <name val="Calibri"/>
      <family val="2"/>
    </font>
  </fonts>
  <fills count="34">
    <fill>
      <patternFill patternType="none"/>
    </fill>
    <fill>
      <patternFill patternType="gray125"/>
    </fill>
    <fill>
      <patternFill patternType="solid">
        <fgColor rgb="FFFFFF99"/>
        <bgColor indexed="64"/>
      </patternFill>
    </fill>
    <fill>
      <patternFill patternType="solid">
        <fgColor indexed="18"/>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rgb="FF000099"/>
        <bgColor indexed="64"/>
      </patternFill>
    </fill>
    <fill>
      <patternFill patternType="solid">
        <fgColor rgb="FFFFFF00"/>
        <bgColor indexed="64"/>
      </patternFill>
    </fill>
    <fill>
      <patternFill patternType="solid">
        <fgColor rgb="FFD3A7FF"/>
        <bgColor indexed="64"/>
      </patternFill>
    </fill>
    <fill>
      <patternFill patternType="solid">
        <fgColor rgb="FFE6CDFF"/>
        <bgColor indexed="64"/>
      </patternFill>
    </fill>
    <fill>
      <patternFill patternType="solid">
        <fgColor rgb="FFFFFFCC"/>
        <bgColor indexed="64"/>
      </patternFill>
    </fill>
    <fill>
      <patternFill patternType="solid">
        <fgColor rgb="FF00008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E2C5FF"/>
        <bgColor indexed="64"/>
      </patternFill>
    </fill>
    <fill>
      <patternFill patternType="solid">
        <fgColor rgb="FF66CCFF"/>
        <bgColor indexed="64"/>
      </patternFill>
    </fill>
    <fill>
      <patternFill patternType="solid">
        <fgColor rgb="FFC0C0C0"/>
        <bgColor rgb="FFC0C0C0"/>
      </patternFill>
    </fill>
  </fills>
  <borders count="93">
    <border>
      <left/>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top/>
      <bottom style="medium">
        <color indexed="9"/>
      </bottom>
      <diagonal/>
    </border>
    <border>
      <left style="medium">
        <color indexed="9"/>
      </left>
      <right style="medium">
        <color indexed="9"/>
      </right>
      <top style="medium">
        <color indexed="9"/>
      </top>
      <bottom style="medium">
        <color indexed="9"/>
      </bottom>
      <diagonal/>
    </border>
    <border>
      <left/>
      <right style="medium">
        <color indexed="9"/>
      </right>
      <top style="medium">
        <color indexed="9"/>
      </top>
      <bottom/>
      <diagonal/>
    </border>
    <border>
      <left style="medium">
        <color indexed="9"/>
      </left>
      <right style="medium">
        <color indexed="9"/>
      </right>
      <top/>
      <bottom style="medium">
        <color indexed="9"/>
      </bottom>
      <diagonal/>
    </border>
    <border>
      <left style="medium">
        <color indexed="9"/>
      </left>
      <right/>
      <top/>
      <bottom style="medium">
        <color indexed="9"/>
      </bottom>
      <diagonal/>
    </border>
    <border>
      <left/>
      <right/>
      <top style="medium">
        <color indexed="9"/>
      </top>
      <bottom/>
      <diagonal/>
    </border>
    <border>
      <left style="thin">
        <color indexed="22"/>
      </left>
      <right/>
      <top style="thin">
        <color indexed="22"/>
      </top>
      <bottom/>
      <diagonal/>
    </border>
    <border>
      <left style="medium">
        <color indexed="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right>
      <top style="thin">
        <color theme="0" tint="-0.34998626667073579"/>
      </top>
      <bottom style="thin">
        <color theme="0" tint="-0.34998626667073579"/>
      </bottom>
      <diagonal/>
    </border>
    <border>
      <left style="thin">
        <color theme="0"/>
      </left>
      <right/>
      <top style="thin">
        <color indexed="9"/>
      </top>
      <bottom style="thin">
        <color theme="0"/>
      </bottom>
      <diagonal/>
    </border>
    <border>
      <left/>
      <right style="thin">
        <color theme="0"/>
      </right>
      <top style="thin">
        <color indexed="9"/>
      </top>
      <bottom style="thin">
        <color theme="0"/>
      </bottom>
      <diagonal/>
    </border>
    <border>
      <left style="medium">
        <color indexed="9"/>
      </left>
      <right style="hair">
        <color theme="0" tint="-0.499984740745262"/>
      </right>
      <top style="medium">
        <color indexed="9"/>
      </top>
      <bottom style="hair">
        <color theme="0" tint="-0.499984740745262"/>
      </bottom>
      <diagonal/>
    </border>
    <border>
      <left style="hair">
        <color theme="0" tint="-0.499984740745262"/>
      </left>
      <right style="hair">
        <color theme="0" tint="-0.499984740745262"/>
      </right>
      <top style="medium">
        <color indexed="9"/>
      </top>
      <bottom style="hair">
        <color theme="0" tint="-0.499984740745262"/>
      </bottom>
      <diagonal/>
    </border>
    <border>
      <left style="hair">
        <color theme="0" tint="-0.499984740745262"/>
      </left>
      <right/>
      <top style="medium">
        <color indexed="9"/>
      </top>
      <bottom style="hair">
        <color theme="0" tint="-0.499984740745262"/>
      </bottom>
      <diagonal/>
    </border>
    <border>
      <left style="medium">
        <color indexed="9"/>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medium">
        <color indexed="9"/>
      </left>
      <right style="hair">
        <color theme="0" tint="-0.499984740745262"/>
      </right>
      <top style="hair">
        <color theme="0" tint="-0.499984740745262"/>
      </top>
      <bottom style="medium">
        <color indexed="9"/>
      </bottom>
      <diagonal/>
    </border>
    <border>
      <left style="hair">
        <color theme="0" tint="-0.499984740745262"/>
      </left>
      <right style="hair">
        <color theme="0" tint="-0.499984740745262"/>
      </right>
      <top style="hair">
        <color theme="0" tint="-0.499984740745262"/>
      </top>
      <bottom style="medium">
        <color indexed="9"/>
      </bottom>
      <diagonal/>
    </border>
    <border>
      <left style="hair">
        <color theme="0" tint="-0.499984740745262"/>
      </left>
      <right/>
      <top style="hair">
        <color theme="0" tint="-0.499984740745262"/>
      </top>
      <bottom style="medium">
        <color indexed="9"/>
      </bottom>
      <diagonal/>
    </border>
    <border>
      <left/>
      <right/>
      <top style="medium">
        <color indexed="9"/>
      </top>
      <bottom style="hair">
        <color theme="0" tint="-0.499984740745262"/>
      </bottom>
      <diagonal/>
    </border>
    <border>
      <left/>
      <right/>
      <top style="hair">
        <color theme="0" tint="-0.499984740745262"/>
      </top>
      <bottom style="hair">
        <color theme="0" tint="-0.499984740745262"/>
      </bottom>
      <diagonal/>
    </border>
    <border>
      <left/>
      <right/>
      <top style="hair">
        <color theme="0" tint="-0.499984740745262"/>
      </top>
      <bottom style="medium">
        <color indexed="9"/>
      </bottom>
      <diagonal/>
    </border>
    <border>
      <left style="hair">
        <color auto="1"/>
      </left>
      <right style="hair">
        <color theme="0" tint="-0.499984740745262"/>
      </right>
      <top style="medium">
        <color indexed="9"/>
      </top>
      <bottom style="hair">
        <color auto="1"/>
      </bottom>
      <diagonal/>
    </border>
    <border>
      <left style="hair">
        <color theme="0" tint="-0.499984740745262"/>
      </left>
      <right style="hair">
        <color theme="0" tint="-0.499984740745262"/>
      </right>
      <top style="medium">
        <color indexed="9"/>
      </top>
      <bottom style="hair">
        <color auto="1"/>
      </bottom>
      <diagonal/>
    </border>
    <border>
      <left style="hair">
        <color theme="0" tint="-0.499984740745262"/>
      </left>
      <right style="hair">
        <color auto="1"/>
      </right>
      <top style="medium">
        <color indexed="9"/>
      </top>
      <bottom style="hair">
        <color auto="1"/>
      </bottom>
      <diagonal/>
    </border>
    <border>
      <left style="hair">
        <color auto="1"/>
      </left>
      <right style="hair">
        <color theme="0" tint="-0.499984740745262"/>
      </right>
      <top style="hair">
        <color auto="1"/>
      </top>
      <bottom style="hair">
        <color auto="1"/>
      </bottom>
      <diagonal/>
    </border>
    <border>
      <left style="hair">
        <color theme="0" tint="-0.499984740745262"/>
      </left>
      <right style="hair">
        <color theme="0" tint="-0.499984740745262"/>
      </right>
      <top style="hair">
        <color auto="1"/>
      </top>
      <bottom style="hair">
        <color auto="1"/>
      </bottom>
      <diagonal/>
    </border>
    <border>
      <left style="hair">
        <color theme="0" tint="-0.499984740745262"/>
      </left>
      <right style="hair">
        <color auto="1"/>
      </right>
      <top style="hair">
        <color auto="1"/>
      </top>
      <bottom style="hair">
        <color auto="1"/>
      </bottom>
      <diagonal/>
    </border>
    <border>
      <left style="hair">
        <color auto="1"/>
      </left>
      <right style="hair">
        <color theme="0" tint="-0.499984740745262"/>
      </right>
      <top style="hair">
        <color auto="1"/>
      </top>
      <bottom style="medium">
        <color indexed="9"/>
      </bottom>
      <diagonal/>
    </border>
    <border>
      <left style="hair">
        <color theme="0" tint="-0.499984740745262"/>
      </left>
      <right style="hair">
        <color theme="0" tint="-0.499984740745262"/>
      </right>
      <top style="hair">
        <color auto="1"/>
      </top>
      <bottom style="medium">
        <color indexed="9"/>
      </bottom>
      <diagonal/>
    </border>
    <border>
      <left style="hair">
        <color theme="0" tint="-0.499984740745262"/>
      </left>
      <right style="hair">
        <color auto="1"/>
      </right>
      <top style="hair">
        <color auto="1"/>
      </top>
      <bottom style="medium">
        <color indexed="9"/>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9"/>
      </left>
      <right/>
      <top/>
      <bottom style="thin">
        <color indexed="9"/>
      </bottom>
      <diagonal/>
    </border>
    <border>
      <left/>
      <right style="thin">
        <color indexed="9"/>
      </right>
      <top/>
      <bottom style="thin">
        <color indexed="9"/>
      </bottom>
      <diagonal/>
    </border>
    <border>
      <left style="thin">
        <color theme="0"/>
      </left>
      <right/>
      <top style="thin">
        <color indexed="9"/>
      </top>
      <bottom/>
      <diagonal/>
    </border>
    <border>
      <left/>
      <right/>
      <top style="thin">
        <color indexed="9"/>
      </top>
      <bottom/>
      <diagonal/>
    </border>
    <border>
      <left style="thin">
        <color theme="0"/>
      </left>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9"/>
      </left>
      <right/>
      <top style="medium">
        <color indexed="9"/>
      </top>
      <bottom/>
      <diagonal/>
    </border>
    <border>
      <left style="thin">
        <color theme="0"/>
      </left>
      <right style="thin">
        <color theme="0"/>
      </right>
      <top style="thin">
        <color theme="0"/>
      </top>
      <bottom/>
      <diagonal/>
    </border>
    <border>
      <left style="thin">
        <color theme="0"/>
      </left>
      <right/>
      <top style="thin">
        <color theme="0"/>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indexed="64"/>
      </left>
      <right style="hair">
        <color theme="0" tint="-0.34998626667073579"/>
      </right>
      <top style="hair">
        <color theme="0" tint="-0.34998626667073579"/>
      </top>
      <bottom style="hair">
        <color theme="0" tint="-0.34998626667073579"/>
      </bottom>
      <diagonal/>
    </border>
    <border>
      <left style="hair">
        <color theme="0" tint="-0.34998626667073579"/>
      </left>
      <right style="thin">
        <color indexed="64"/>
      </right>
      <top style="hair">
        <color theme="0" tint="-0.34998626667073579"/>
      </top>
      <bottom style="hair">
        <color theme="0" tint="-0.34998626667073579"/>
      </bottom>
      <diagonal/>
    </border>
    <border>
      <left style="thin">
        <color indexed="64"/>
      </left>
      <right style="hair">
        <color theme="0" tint="-0.34998626667073579"/>
      </right>
      <top/>
      <bottom style="hair">
        <color theme="0" tint="-0.34998626667073579"/>
      </bottom>
      <diagonal/>
    </border>
    <border>
      <left style="hair">
        <color theme="0" tint="-0.34998626667073579"/>
      </left>
      <right style="hair">
        <color theme="0" tint="-0.34998626667073579"/>
      </right>
      <top/>
      <bottom style="hair">
        <color theme="0" tint="-0.34998626667073579"/>
      </bottom>
      <diagonal/>
    </border>
    <border>
      <left style="hair">
        <color theme="0" tint="-0.34998626667073579"/>
      </left>
      <right style="thin">
        <color indexed="64"/>
      </right>
      <top/>
      <bottom style="hair">
        <color theme="0" tint="-0.34998626667073579"/>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9"/>
      </left>
      <right/>
      <top/>
      <bottom/>
      <diagonal/>
    </border>
    <border>
      <left style="medium">
        <color indexed="9"/>
      </left>
      <right style="medium">
        <color indexed="9"/>
      </right>
      <top style="medium">
        <color indexed="9"/>
      </top>
      <bottom/>
      <diagonal/>
    </border>
    <border>
      <left style="hair">
        <color auto="1"/>
      </left>
      <right/>
      <top style="medium">
        <color indexed="9"/>
      </top>
      <bottom style="hair">
        <color auto="1"/>
      </bottom>
      <diagonal/>
    </border>
    <border>
      <left style="hair">
        <color auto="1"/>
      </left>
      <right/>
      <top style="hair">
        <color auto="1"/>
      </top>
      <bottom style="hair">
        <color auto="1"/>
      </bottom>
      <diagonal/>
    </border>
    <border>
      <left style="thin">
        <color theme="1" tint="4.9989318521683403E-2"/>
      </left>
      <right style="hair">
        <color theme="0" tint="-0.499984740745262"/>
      </right>
      <top style="medium">
        <color indexed="9"/>
      </top>
      <bottom style="hair">
        <color auto="1"/>
      </bottom>
      <diagonal/>
    </border>
    <border>
      <left style="thin">
        <color theme="1" tint="4.9989318521683403E-2"/>
      </left>
      <right style="hair">
        <color theme="0" tint="-0.499984740745262"/>
      </right>
      <top style="hair">
        <color auto="1"/>
      </top>
      <bottom style="hair">
        <color auto="1"/>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thin">
        <color theme="0"/>
      </left>
      <right/>
      <top/>
      <bottom/>
      <diagonal/>
    </border>
  </borders>
  <cellStyleXfs count="7">
    <xf numFmtId="0" fontId="0" fillId="0" borderId="0"/>
    <xf numFmtId="9" fontId="2" fillId="0" borderId="0" applyFont="0" applyFill="0" applyBorder="0" applyAlignment="0" applyProtection="0"/>
    <xf numFmtId="0" fontId="21"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0" borderId="0"/>
    <xf numFmtId="9" fontId="2" fillId="0" borderId="0" applyFont="0" applyFill="0" applyBorder="0" applyAlignment="0" applyProtection="0"/>
    <xf numFmtId="0" fontId="2" fillId="0" borderId="0"/>
  </cellStyleXfs>
  <cellXfs count="468">
    <xf numFmtId="0" fontId="0" fillId="0" borderId="0" xfId="0"/>
    <xf numFmtId="0" fontId="9" fillId="3" borderId="0" xfId="0" applyFont="1" applyFill="1" applyAlignment="1" applyProtection="1">
      <alignment horizontal="right" vertical="center" wrapText="1"/>
    </xf>
    <xf numFmtId="0" fontId="11" fillId="3" borderId="0" xfId="0" applyFont="1" applyFill="1" applyAlignment="1" applyProtection="1">
      <alignment horizontal="center" vertical="center" wrapText="1"/>
    </xf>
    <xf numFmtId="0" fontId="9" fillId="3" borderId="8" xfId="0" applyFont="1" applyFill="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xf>
    <xf numFmtId="0" fontId="19" fillId="6" borderId="11" xfId="0" applyFont="1" applyFill="1" applyBorder="1" applyAlignment="1" applyProtection="1">
      <alignment horizontal="left" vertical="center" wrapText="1"/>
    </xf>
    <xf numFmtId="0" fontId="20" fillId="3" borderId="0" xfId="0" applyFont="1" applyFill="1" applyAlignment="1" applyProtection="1">
      <alignment horizontal="left" vertical="center"/>
    </xf>
    <xf numFmtId="0" fontId="0" fillId="3" borderId="0" xfId="0" applyFill="1" applyAlignment="1" applyProtection="1">
      <alignment horizontal="left" vertical="center" wrapText="1"/>
    </xf>
    <xf numFmtId="0" fontId="0" fillId="3" borderId="0" xfId="0" applyFill="1" applyAlignment="1" applyProtection="1">
      <alignment horizontal="center" vertical="center" wrapText="1"/>
    </xf>
    <xf numFmtId="0" fontId="1" fillId="0" borderId="0" xfId="0" applyFont="1"/>
    <xf numFmtId="0" fontId="1" fillId="0" borderId="0" xfId="0" applyFont="1" applyAlignment="1">
      <alignment horizontal="center"/>
    </xf>
    <xf numFmtId="14" fontId="25" fillId="0" borderId="0" xfId="0" applyNumberFormat="1" applyFont="1" applyAlignment="1">
      <alignment horizontal="left"/>
    </xf>
    <xf numFmtId="164" fontId="0" fillId="0" borderId="0" xfId="0" applyNumberFormat="1" applyAlignment="1">
      <alignment horizontal="center"/>
    </xf>
    <xf numFmtId="0" fontId="25" fillId="0" borderId="0" xfId="0" applyFont="1"/>
    <xf numFmtId="14" fontId="0" fillId="0" borderId="0" xfId="0" applyNumberFormat="1"/>
    <xf numFmtId="1" fontId="0" fillId="0" borderId="0" xfId="0" applyNumberFormat="1"/>
    <xf numFmtId="0" fontId="13" fillId="3" borderId="10" xfId="0" applyFont="1" applyFill="1" applyBorder="1" applyAlignment="1" applyProtection="1">
      <alignment vertical="center" wrapText="1"/>
    </xf>
    <xf numFmtId="0" fontId="13" fillId="3" borderId="0" xfId="0" applyFont="1" applyFill="1" applyBorder="1" applyAlignment="1" applyProtection="1">
      <alignment vertical="center" wrapText="1"/>
    </xf>
    <xf numFmtId="0" fontId="13" fillId="3" borderId="5" xfId="0" applyFont="1" applyFill="1" applyBorder="1" applyAlignment="1" applyProtection="1">
      <alignment vertical="center" wrapText="1"/>
    </xf>
    <xf numFmtId="0" fontId="0" fillId="0" borderId="0" xfId="0" applyProtection="1"/>
    <xf numFmtId="49" fontId="10" fillId="8" borderId="0" xfId="0" applyNumberFormat="1" applyFont="1" applyFill="1" applyAlignment="1" applyProtection="1">
      <alignment horizontal="left" vertical="center" wrapText="1"/>
    </xf>
    <xf numFmtId="14" fontId="10" fillId="8" borderId="0" xfId="0" applyNumberFormat="1" applyFont="1" applyFill="1" applyAlignment="1" applyProtection="1">
      <alignment horizontal="left" vertical="center" wrapText="1"/>
    </xf>
    <xf numFmtId="0" fontId="28" fillId="3" borderId="6" xfId="0" applyFont="1" applyFill="1" applyBorder="1" applyAlignment="1" applyProtection="1">
      <alignment horizontal="center" vertical="center" wrapText="1"/>
    </xf>
    <xf numFmtId="0" fontId="11" fillId="3" borderId="9" xfId="0" applyFont="1" applyFill="1" applyBorder="1" applyAlignment="1" applyProtection="1">
      <alignment horizontal="left" vertical="center"/>
    </xf>
    <xf numFmtId="0" fontId="11" fillId="3" borderId="5" xfId="0" applyFont="1" applyFill="1" applyBorder="1" applyAlignment="1" applyProtection="1">
      <alignment horizontal="center" vertical="center" wrapText="1"/>
    </xf>
    <xf numFmtId="0" fontId="0" fillId="0" borderId="0" xfId="0" applyNumberFormat="1" applyAlignment="1">
      <alignment horizontal="center"/>
    </xf>
    <xf numFmtId="0" fontId="14" fillId="5" borderId="18" xfId="0" applyFont="1" applyFill="1" applyBorder="1" applyAlignment="1" applyProtection="1">
      <alignment horizontal="center" vertical="center" wrapText="1"/>
    </xf>
    <xf numFmtId="0" fontId="14" fillId="4" borderId="20" xfId="0" applyFont="1" applyFill="1" applyBorder="1" applyAlignment="1" applyProtection="1">
      <alignment horizontal="center" vertical="center" wrapText="1"/>
      <protection locked="0"/>
    </xf>
    <xf numFmtId="0" fontId="14" fillId="4" borderId="21" xfId="0" applyFont="1" applyFill="1" applyBorder="1" applyAlignment="1" applyProtection="1">
      <alignment horizontal="center" vertical="center" wrapText="1"/>
      <protection locked="0"/>
    </xf>
    <xf numFmtId="0" fontId="14" fillId="6" borderId="21" xfId="0" applyFont="1" applyFill="1" applyBorder="1" applyAlignment="1" applyProtection="1">
      <alignment horizontal="center" vertical="center" wrapText="1"/>
    </xf>
    <xf numFmtId="0" fontId="14" fillId="4" borderId="23" xfId="0" applyFont="1" applyFill="1" applyBorder="1" applyAlignment="1" applyProtection="1">
      <alignment horizontal="center" vertical="center" wrapText="1"/>
      <protection locked="0"/>
    </xf>
    <xf numFmtId="0" fontId="14" fillId="4" borderId="24" xfId="0" applyFont="1" applyFill="1" applyBorder="1" applyAlignment="1" applyProtection="1">
      <alignment horizontal="center" vertical="center" wrapText="1"/>
      <protection locked="0"/>
    </xf>
    <xf numFmtId="0" fontId="14" fillId="6" borderId="24" xfId="0" applyFont="1" applyFill="1" applyBorder="1" applyAlignment="1" applyProtection="1">
      <alignment horizontal="center" vertical="center" wrapText="1"/>
    </xf>
    <xf numFmtId="14" fontId="10" fillId="2" borderId="27" xfId="0" applyNumberFormat="1" applyFont="1" applyFill="1" applyBorder="1" applyAlignment="1" applyProtection="1">
      <alignment horizontal="left" vertical="center" wrapText="1"/>
      <protection locked="0"/>
    </xf>
    <xf numFmtId="0" fontId="30" fillId="3" borderId="6" xfId="0" applyFont="1" applyFill="1" applyBorder="1" applyAlignment="1" applyProtection="1">
      <alignment horizontal="center" vertical="center" wrapText="1"/>
    </xf>
    <xf numFmtId="0" fontId="29" fillId="3" borderId="9" xfId="0" applyFont="1" applyFill="1" applyBorder="1" applyAlignment="1" applyProtection="1">
      <alignment horizontal="center" vertical="center" wrapText="1"/>
    </xf>
    <xf numFmtId="0" fontId="31" fillId="3" borderId="6" xfId="0" applyFont="1" applyFill="1" applyBorder="1" applyAlignment="1" applyProtection="1">
      <alignment horizontal="center" vertical="center" wrapText="1"/>
    </xf>
    <xf numFmtId="0" fontId="31" fillId="3" borderId="7" xfId="0" applyFont="1" applyFill="1" applyBorder="1" applyAlignment="1" applyProtection="1">
      <alignment horizontal="center" vertical="center" wrapText="1"/>
    </xf>
    <xf numFmtId="0" fontId="14" fillId="5" borderId="29" xfId="0" applyFont="1" applyFill="1" applyBorder="1" applyAlignment="1" applyProtection="1">
      <alignment horizontal="center" vertical="center" wrapText="1"/>
    </xf>
    <xf numFmtId="0" fontId="14" fillId="5" borderId="30" xfId="0" applyFont="1" applyFill="1" applyBorder="1" applyAlignment="1" applyProtection="1">
      <alignment horizontal="center" vertical="center" wrapText="1"/>
    </xf>
    <xf numFmtId="0" fontId="16" fillId="5" borderId="31" xfId="0" applyFont="1" applyFill="1" applyBorder="1" applyAlignment="1" applyProtection="1">
      <alignment horizontal="center" vertical="top" wrapText="1"/>
    </xf>
    <xf numFmtId="0" fontId="14" fillId="6" borderId="32" xfId="0" applyFont="1" applyFill="1" applyBorder="1" applyAlignment="1" applyProtection="1">
      <alignment horizontal="center" vertical="center" wrapText="1"/>
    </xf>
    <xf numFmtId="0" fontId="14" fillId="6" borderId="33" xfId="0" applyFont="1" applyFill="1" applyBorder="1" applyAlignment="1" applyProtection="1">
      <alignment horizontal="center" vertical="center" wrapText="1"/>
    </xf>
    <xf numFmtId="0" fontId="15" fillId="6" borderId="34" xfId="0" applyFont="1" applyFill="1" applyBorder="1" applyAlignment="1" applyProtection="1">
      <alignment horizontal="center" vertical="top" wrapText="1"/>
    </xf>
    <xf numFmtId="0" fontId="14" fillId="5" borderId="32" xfId="0" applyFont="1" applyFill="1" applyBorder="1" applyAlignment="1" applyProtection="1">
      <alignment horizontal="center" vertical="center" wrapText="1"/>
    </xf>
    <xf numFmtId="0" fontId="14" fillId="0" borderId="33" xfId="0" applyFont="1" applyFill="1" applyBorder="1" applyAlignment="1" applyProtection="1">
      <alignment horizontal="center" vertical="center" wrapText="1"/>
    </xf>
    <xf numFmtId="0" fontId="16" fillId="5" borderId="34" xfId="0" applyFont="1" applyFill="1" applyBorder="1" applyAlignment="1" applyProtection="1">
      <alignment horizontal="center" vertical="top" wrapText="1"/>
    </xf>
    <xf numFmtId="0" fontId="15" fillId="0" borderId="18" xfId="0" applyFont="1" applyFill="1" applyBorder="1" applyAlignment="1" applyProtection="1">
      <alignment horizontal="left" vertical="center" wrapText="1"/>
    </xf>
    <xf numFmtId="0" fontId="16" fillId="5" borderId="19" xfId="0" applyFont="1" applyFill="1" applyBorder="1" applyAlignment="1" applyProtection="1">
      <alignment horizontal="center" vertical="center" wrapText="1"/>
    </xf>
    <xf numFmtId="0" fontId="0" fillId="0" borderId="0" xfId="0" applyAlignment="1" applyProtection="1">
      <alignment vertical="center"/>
    </xf>
    <xf numFmtId="0" fontId="15" fillId="6" borderId="21" xfId="0" applyFont="1" applyFill="1" applyBorder="1" applyAlignment="1" applyProtection="1">
      <alignment horizontal="left" vertical="center" wrapText="1"/>
    </xf>
    <xf numFmtId="0" fontId="16" fillId="6" borderId="22" xfId="0" applyFont="1" applyFill="1" applyBorder="1" applyAlignment="1" applyProtection="1">
      <alignment horizontal="center" vertical="center" wrapText="1"/>
    </xf>
    <xf numFmtId="0" fontId="15" fillId="0" borderId="21" xfId="0" applyFont="1" applyFill="1" applyBorder="1" applyAlignment="1" applyProtection="1">
      <alignment horizontal="left" vertical="center" wrapText="1"/>
    </xf>
    <xf numFmtId="0" fontId="16" fillId="5" borderId="22"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xf>
    <xf numFmtId="0" fontId="34" fillId="3" borderId="0" xfId="0" applyFont="1" applyFill="1" applyBorder="1" applyAlignment="1">
      <alignment horizontal="center" vertical="center" wrapText="1"/>
    </xf>
    <xf numFmtId="0" fontId="15" fillId="9" borderId="21" xfId="0" applyFont="1" applyFill="1" applyBorder="1" applyAlignment="1" applyProtection="1">
      <alignment horizontal="left" vertical="center" wrapText="1"/>
    </xf>
    <xf numFmtId="0" fontId="1" fillId="0" borderId="46" xfId="0" applyFont="1" applyBorder="1"/>
    <xf numFmtId="0" fontId="1" fillId="0" borderId="47" xfId="0" applyFont="1" applyBorder="1"/>
    <xf numFmtId="0" fontId="0" fillId="0" borderId="48" xfId="0" applyFill="1" applyBorder="1" applyAlignment="1">
      <alignment vertical="top"/>
    </xf>
    <xf numFmtId="0" fontId="0" fillId="0" borderId="49" xfId="0" applyFont="1" applyBorder="1" applyAlignment="1">
      <alignment vertical="top" wrapText="1"/>
    </xf>
    <xf numFmtId="0" fontId="0" fillId="0" borderId="48" xfId="0" applyBorder="1"/>
    <xf numFmtId="0" fontId="0" fillId="0" borderId="50" xfId="0" applyBorder="1"/>
    <xf numFmtId="0" fontId="0" fillId="0" borderId="51" xfId="0" applyFont="1" applyBorder="1" applyAlignment="1">
      <alignment vertical="top" wrapText="1"/>
    </xf>
    <xf numFmtId="0" fontId="0" fillId="0" borderId="52" xfId="0" applyBorder="1"/>
    <xf numFmtId="0" fontId="0" fillId="0" borderId="47" xfId="0" applyBorder="1"/>
    <xf numFmtId="0" fontId="0" fillId="0" borderId="0" xfId="0" applyBorder="1" applyAlignment="1">
      <alignment horizontal="center"/>
    </xf>
    <xf numFmtId="0" fontId="0" fillId="0" borderId="49" xfId="0" applyBorder="1"/>
    <xf numFmtId="0" fontId="0" fillId="0" borderId="53" xfId="0" applyBorder="1" applyAlignment="1">
      <alignment horizontal="center"/>
    </xf>
    <xf numFmtId="0" fontId="0" fillId="0" borderId="51" xfId="0" applyBorder="1"/>
    <xf numFmtId="0" fontId="1" fillId="0" borderId="54" xfId="0" applyFont="1" applyBorder="1"/>
    <xf numFmtId="0" fontId="0" fillId="0" borderId="55" xfId="0" applyBorder="1"/>
    <xf numFmtId="0" fontId="0" fillId="0" borderId="56" xfId="0" applyBorder="1"/>
    <xf numFmtId="0" fontId="0" fillId="0" borderId="46" xfId="0" applyBorder="1"/>
    <xf numFmtId="0" fontId="1" fillId="0" borderId="52" xfId="0" applyFont="1" applyBorder="1"/>
    <xf numFmtId="0" fontId="0" fillId="0" borderId="0" xfId="0" applyBorder="1"/>
    <xf numFmtId="0" fontId="1" fillId="0" borderId="0" xfId="0" applyFont="1" applyBorder="1"/>
    <xf numFmtId="0" fontId="1" fillId="0" borderId="49" xfId="0" applyFont="1" applyBorder="1"/>
    <xf numFmtId="0" fontId="1" fillId="0" borderId="48" xfId="0" applyFont="1" applyBorder="1"/>
    <xf numFmtId="0" fontId="0" fillId="21" borderId="0" xfId="0" applyFill="1" applyBorder="1"/>
    <xf numFmtId="0" fontId="0" fillId="21" borderId="0" xfId="0" applyFill="1" applyBorder="1" applyAlignment="1">
      <alignment horizontal="center"/>
    </xf>
    <xf numFmtId="0" fontId="0" fillId="21" borderId="49" xfId="0" applyFill="1" applyBorder="1" applyAlignment="1">
      <alignment horizontal="center"/>
    </xf>
    <xf numFmtId="0" fontId="1" fillId="21" borderId="0" xfId="0" applyFont="1" applyFill="1" applyBorder="1" applyAlignment="1">
      <alignment horizontal="center"/>
    </xf>
    <xf numFmtId="0" fontId="1" fillId="0" borderId="0" xfId="0" applyFont="1" applyBorder="1" applyAlignment="1">
      <alignment horizontal="center"/>
    </xf>
    <xf numFmtId="0" fontId="1" fillId="21" borderId="49" xfId="0" applyFont="1" applyFill="1" applyBorder="1" applyAlignment="1">
      <alignment horizontal="center"/>
    </xf>
    <xf numFmtId="0" fontId="0" fillId="0" borderId="53" xfId="0" applyBorder="1"/>
    <xf numFmtId="0" fontId="0" fillId="21" borderId="53" xfId="0" applyFill="1" applyBorder="1"/>
    <xf numFmtId="0" fontId="0" fillId="21" borderId="53" xfId="0" applyFill="1" applyBorder="1" applyAlignment="1">
      <alignment horizontal="center"/>
    </xf>
    <xf numFmtId="0" fontId="0" fillId="21" borderId="51" xfId="0" applyFill="1" applyBorder="1" applyAlignment="1">
      <alignment horizontal="center"/>
    </xf>
    <xf numFmtId="0" fontId="1" fillId="0" borderId="0" xfId="0" applyFont="1" applyBorder="1" applyAlignment="1">
      <alignment vertical="top" wrapText="1"/>
    </xf>
    <xf numFmtId="0" fontId="1" fillId="0" borderId="49" xfId="0" applyFont="1" applyBorder="1" applyAlignment="1">
      <alignment vertical="top" wrapText="1"/>
    </xf>
    <xf numFmtId="0" fontId="0" fillId="21" borderId="48" xfId="0" applyFill="1" applyBorder="1" applyAlignment="1">
      <alignment vertical="top"/>
    </xf>
    <xf numFmtId="0" fontId="0" fillId="0" borderId="49" xfId="0" applyBorder="1" applyAlignment="1">
      <alignment horizontal="center"/>
    </xf>
    <xf numFmtId="0" fontId="0" fillId="21" borderId="50" xfId="0" applyFill="1" applyBorder="1" applyAlignment="1">
      <alignment vertical="top"/>
    </xf>
    <xf numFmtId="0" fontId="0" fillId="0" borderId="51" xfId="0" applyBorder="1" applyAlignment="1">
      <alignment horizontal="center"/>
    </xf>
    <xf numFmtId="0" fontId="0" fillId="0" borderId="0" xfId="0" applyFill="1" applyBorder="1"/>
    <xf numFmtId="0" fontId="0" fillId="0" borderId="0" xfId="0" applyFill="1" applyBorder="1" applyAlignment="1">
      <alignment horizontal="center"/>
    </xf>
    <xf numFmtId="0" fontId="0" fillId="0" borderId="49" xfId="0" applyFill="1" applyBorder="1" applyAlignment="1">
      <alignment horizontal="center"/>
    </xf>
    <xf numFmtId="0" fontId="0" fillId="0" borderId="0" xfId="0" applyFont="1" applyFill="1" applyBorder="1" applyAlignment="1">
      <alignment vertical="top" wrapText="1"/>
    </xf>
    <xf numFmtId="0" fontId="0" fillId="0" borderId="48" xfId="0" applyFill="1" applyBorder="1"/>
    <xf numFmtId="0" fontId="0" fillId="0" borderId="49" xfId="0" applyFill="1" applyBorder="1"/>
    <xf numFmtId="0" fontId="0" fillId="0" borderId="49" xfId="0" applyFont="1" applyFill="1" applyBorder="1" applyAlignment="1">
      <alignment vertical="top" wrapText="1"/>
    </xf>
    <xf numFmtId="0" fontId="22" fillId="7" borderId="57" xfId="2" applyFont="1" applyFill="1" applyBorder="1" applyAlignment="1" applyProtection="1">
      <alignment horizontal="center" vertical="center" wrapText="1"/>
    </xf>
    <xf numFmtId="0" fontId="40" fillId="20" borderId="58" xfId="0" applyFont="1" applyFill="1" applyBorder="1" applyAlignment="1" applyProtection="1">
      <alignment horizontal="center" vertical="center" wrapText="1"/>
    </xf>
    <xf numFmtId="0" fontId="40" fillId="20" borderId="59" xfId="0" applyFont="1" applyFill="1" applyBorder="1" applyAlignment="1" applyProtection="1">
      <alignment horizontal="center" vertical="center" wrapText="1"/>
    </xf>
    <xf numFmtId="2" fontId="40" fillId="20" borderId="59" xfId="0" applyNumberFormat="1" applyFont="1" applyFill="1" applyBorder="1" applyAlignment="1" applyProtection="1">
      <alignment horizontal="center" vertical="center" wrapText="1"/>
    </xf>
    <xf numFmtId="0" fontId="36" fillId="24" borderId="21" xfId="0" applyFont="1" applyFill="1" applyBorder="1" applyAlignment="1" applyProtection="1">
      <alignment wrapText="1"/>
      <protection locked="0"/>
    </xf>
    <xf numFmtId="0" fontId="36" fillId="24" borderId="21" xfId="0" applyFont="1" applyFill="1" applyBorder="1" applyProtection="1">
      <protection locked="0"/>
    </xf>
    <xf numFmtId="14" fontId="36" fillId="24" borderId="21" xfId="0" applyNumberFormat="1" applyFont="1" applyFill="1" applyBorder="1" applyAlignment="1" applyProtection="1">
      <alignment horizontal="center"/>
      <protection locked="0"/>
    </xf>
    <xf numFmtId="0" fontId="36" fillId="8" borderId="21" xfId="0" applyFont="1" applyFill="1" applyBorder="1" applyAlignment="1" applyProtection="1">
      <alignment horizontal="center"/>
    </xf>
    <xf numFmtId="0" fontId="36" fillId="24" borderId="21" xfId="0" applyFont="1" applyFill="1" applyBorder="1" applyAlignment="1" applyProtection="1">
      <alignment horizontal="center"/>
      <protection locked="0"/>
    </xf>
    <xf numFmtId="9" fontId="36" fillId="8" borderId="21" xfId="5" applyFont="1" applyFill="1" applyBorder="1" applyAlignment="1" applyProtection="1">
      <alignment horizontal="center"/>
    </xf>
    <xf numFmtId="0" fontId="36" fillId="2" borderId="21" xfId="0" applyFont="1" applyFill="1" applyBorder="1" applyAlignment="1" applyProtection="1">
      <alignment wrapText="1"/>
      <protection locked="0"/>
    </xf>
    <xf numFmtId="0" fontId="36" fillId="2" borderId="21" xfId="0" applyFont="1" applyFill="1" applyBorder="1" applyProtection="1">
      <protection locked="0"/>
    </xf>
    <xf numFmtId="14" fontId="36" fillId="2" borderId="21" xfId="0" applyNumberFormat="1" applyFont="1" applyFill="1" applyBorder="1" applyAlignment="1" applyProtection="1">
      <alignment horizontal="center"/>
      <protection locked="0"/>
    </xf>
    <xf numFmtId="0" fontId="36" fillId="7" borderId="21" xfId="0" applyFont="1" applyFill="1" applyBorder="1" applyAlignment="1" applyProtection="1">
      <alignment horizontal="center"/>
    </xf>
    <xf numFmtId="0" fontId="36" fillId="2" borderId="21" xfId="0" applyFont="1" applyFill="1" applyBorder="1" applyAlignment="1" applyProtection="1">
      <alignment horizontal="center"/>
      <protection locked="0"/>
    </xf>
    <xf numFmtId="9" fontId="36" fillId="7" borderId="21" xfId="5" applyFont="1" applyFill="1" applyBorder="1" applyAlignment="1" applyProtection="1">
      <alignment horizontal="center"/>
    </xf>
    <xf numFmtId="165" fontId="22" fillId="7" borderId="0" xfId="2" applyNumberFormat="1" applyFont="1" applyFill="1" applyBorder="1" applyAlignment="1" applyProtection="1">
      <alignment horizontal="center" vertical="center" wrapText="1"/>
    </xf>
    <xf numFmtId="0" fontId="22" fillId="7" borderId="46" xfId="2" applyFont="1" applyFill="1" applyBorder="1" applyAlignment="1" applyProtection="1">
      <alignment horizontal="center" vertical="center" wrapText="1"/>
    </xf>
    <xf numFmtId="14" fontId="0" fillId="24" borderId="66" xfId="0" applyNumberFormat="1" applyFill="1" applyBorder="1" applyProtection="1">
      <protection locked="0"/>
    </xf>
    <xf numFmtId="0" fontId="0" fillId="24" borderId="66" xfId="0" applyFill="1" applyBorder="1" applyAlignment="1" applyProtection="1">
      <alignment horizontal="center"/>
      <protection locked="0"/>
    </xf>
    <xf numFmtId="14" fontId="0" fillId="2" borderId="66" xfId="0" applyNumberFormat="1" applyFill="1" applyBorder="1" applyProtection="1">
      <protection locked="0"/>
    </xf>
    <xf numFmtId="0" fontId="0" fillId="2" borderId="66" xfId="0" applyFill="1" applyBorder="1" applyAlignment="1" applyProtection="1">
      <alignment horizontal="center"/>
      <protection locked="0"/>
    </xf>
    <xf numFmtId="0" fontId="14" fillId="24" borderId="17" xfId="0" applyFont="1" applyFill="1" applyBorder="1" applyAlignment="1" applyProtection="1">
      <alignment horizontal="center" vertical="center" wrapText="1"/>
      <protection locked="0"/>
    </xf>
    <xf numFmtId="0" fontId="14" fillId="24" borderId="18" xfId="0" applyFont="1" applyFill="1" applyBorder="1" applyAlignment="1" applyProtection="1">
      <alignment horizontal="center" vertical="center" wrapText="1"/>
      <protection locked="0"/>
    </xf>
    <xf numFmtId="0" fontId="14" fillId="24" borderId="20" xfId="0" applyFont="1" applyFill="1" applyBorder="1" applyAlignment="1" applyProtection="1">
      <alignment horizontal="center" vertical="center" wrapText="1"/>
      <protection locked="0"/>
    </xf>
    <xf numFmtId="0" fontId="14" fillId="24" borderId="21" xfId="0" applyFont="1" applyFill="1" applyBorder="1" applyAlignment="1" applyProtection="1">
      <alignment horizontal="center" vertical="center" wrapText="1"/>
      <protection locked="0"/>
    </xf>
    <xf numFmtId="0" fontId="22" fillId="25" borderId="3" xfId="2"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 fontId="0" fillId="0" borderId="0" xfId="0" applyNumberFormat="1" applyAlignment="1">
      <alignment horizontal="center"/>
    </xf>
    <xf numFmtId="165" fontId="22" fillId="0" borderId="0" xfId="2" applyNumberFormat="1" applyFont="1" applyFill="1" applyBorder="1" applyAlignment="1" applyProtection="1">
      <alignment horizontal="center" vertic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pplyProtection="1">
      <alignment horizontal="center"/>
    </xf>
    <xf numFmtId="14" fontId="0" fillId="0" borderId="0" xfId="0" applyNumberFormat="1" applyProtection="1"/>
    <xf numFmtId="0" fontId="0" fillId="0" borderId="0" xfId="0" applyFont="1" applyProtection="1"/>
    <xf numFmtId="0" fontId="9" fillId="3" borderId="70" xfId="0" applyFont="1" applyFill="1" applyBorder="1" applyAlignment="1" applyProtection="1">
      <alignment horizontal="left" vertical="center"/>
    </xf>
    <xf numFmtId="0" fontId="9" fillId="3" borderId="0" xfId="0" applyFont="1" applyFill="1" applyBorder="1" applyAlignment="1" applyProtection="1">
      <alignment horizontal="center" vertical="center" wrapText="1"/>
    </xf>
    <xf numFmtId="0" fontId="14" fillId="6" borderId="66" xfId="0" applyFont="1" applyFill="1" applyBorder="1" applyAlignment="1" applyProtection="1">
      <alignment horizontal="center" vertical="center" wrapText="1"/>
    </xf>
    <xf numFmtId="1" fontId="14" fillId="5" borderId="66" xfId="0" applyNumberFormat="1" applyFont="1" applyFill="1" applyBorder="1" applyAlignment="1" applyProtection="1">
      <alignment horizontal="center" vertical="center" wrapText="1"/>
    </xf>
    <xf numFmtId="0" fontId="14" fillId="5" borderId="66"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wrapText="1"/>
    </xf>
    <xf numFmtId="0" fontId="9" fillId="3" borderId="10" xfId="0" applyFont="1" applyFill="1" applyBorder="1" applyAlignment="1" applyProtection="1">
      <alignment horizontal="center" vertical="top" wrapText="1"/>
    </xf>
    <xf numFmtId="0" fontId="14" fillId="3" borderId="10" xfId="0" applyFont="1" applyFill="1" applyBorder="1" applyAlignment="1" applyProtection="1">
      <alignment horizontal="center" vertical="top" wrapText="1"/>
    </xf>
    <xf numFmtId="0" fontId="9" fillId="3" borderId="5" xfId="0" applyFont="1" applyFill="1" applyBorder="1" applyAlignment="1" applyProtection="1">
      <alignment horizontal="center" vertical="top" wrapText="1"/>
    </xf>
    <xf numFmtId="0" fontId="14" fillId="3" borderId="5" xfId="0" applyFont="1" applyFill="1" applyBorder="1" applyAlignment="1" applyProtection="1">
      <alignment horizontal="center" vertical="top" wrapText="1"/>
    </xf>
    <xf numFmtId="0" fontId="15" fillId="6" borderId="66" xfId="0" applyFont="1" applyFill="1" applyBorder="1" applyAlignment="1" applyProtection="1">
      <alignment horizontal="left" vertical="top" wrapText="1"/>
    </xf>
    <xf numFmtId="0" fontId="15" fillId="6" borderId="66" xfId="0" applyFont="1" applyFill="1" applyBorder="1" applyAlignment="1" applyProtection="1">
      <alignment horizontal="center" vertical="top" wrapText="1"/>
    </xf>
    <xf numFmtId="0" fontId="15" fillId="5" borderId="66" xfId="0" applyFont="1" applyFill="1" applyBorder="1" applyAlignment="1" applyProtection="1">
      <alignment horizontal="left" vertical="top" wrapText="1"/>
    </xf>
    <xf numFmtId="0" fontId="16" fillId="5" borderId="66" xfId="0" applyFont="1" applyFill="1" applyBorder="1" applyAlignment="1" applyProtection="1">
      <alignment horizontal="center" vertical="top" wrapText="1"/>
    </xf>
    <xf numFmtId="0" fontId="0" fillId="0" borderId="52" xfId="0" applyBorder="1" applyProtection="1"/>
    <xf numFmtId="0" fontId="0" fillId="0" borderId="52" xfId="0" applyFill="1" applyBorder="1" applyProtection="1"/>
    <xf numFmtId="0" fontId="38" fillId="9" borderId="45" xfId="0" applyFont="1" applyFill="1" applyBorder="1" applyAlignment="1" applyProtection="1">
      <alignment horizontal="center" vertical="center" wrapText="1"/>
    </xf>
    <xf numFmtId="0" fontId="38" fillId="8" borderId="45" xfId="0" applyFont="1" applyFill="1" applyBorder="1" applyAlignment="1" applyProtection="1">
      <alignment horizontal="center" vertical="center" wrapText="1"/>
    </xf>
    <xf numFmtId="0" fontId="0" fillId="0" borderId="0" xfId="0" applyAlignment="1" applyProtection="1">
      <alignment horizontal="center" wrapText="1"/>
    </xf>
    <xf numFmtId="0" fontId="44" fillId="26" borderId="0" xfId="0" applyFont="1" applyFill="1" applyProtection="1"/>
    <xf numFmtId="0" fontId="0" fillId="26" borderId="0" xfId="0" applyFill="1" applyProtection="1"/>
    <xf numFmtId="0" fontId="0" fillId="26" borderId="0" xfId="0" applyFill="1" applyAlignment="1" applyProtection="1">
      <alignment horizontal="center"/>
    </xf>
    <xf numFmtId="0" fontId="0" fillId="26" borderId="48" xfId="0" applyFill="1" applyBorder="1" applyAlignment="1" applyProtection="1">
      <alignment horizontal="center"/>
    </xf>
    <xf numFmtId="0" fontId="0" fillId="26" borderId="49" xfId="0" applyFill="1" applyBorder="1" applyAlignment="1" applyProtection="1">
      <alignment horizontal="center"/>
    </xf>
    <xf numFmtId="0" fontId="1" fillId="10" borderId="0" xfId="0" applyFont="1" applyFill="1" applyProtection="1"/>
    <xf numFmtId="0" fontId="1" fillId="14" borderId="0" xfId="0" applyFont="1" applyFill="1" applyProtection="1"/>
    <xf numFmtId="0" fontId="1" fillId="13" borderId="46" xfId="0" applyFont="1" applyFill="1" applyBorder="1" applyAlignment="1" applyProtection="1">
      <alignment horizontal="left"/>
    </xf>
    <xf numFmtId="0" fontId="1" fillId="13" borderId="52" xfId="0" applyFont="1" applyFill="1" applyBorder="1" applyAlignment="1" applyProtection="1">
      <alignment horizontal="center"/>
    </xf>
    <xf numFmtId="0" fontId="1" fillId="13" borderId="47" xfId="0" applyFont="1" applyFill="1" applyBorder="1" applyAlignment="1" applyProtection="1">
      <alignment horizontal="center"/>
    </xf>
    <xf numFmtId="0" fontId="1" fillId="17" borderId="0" xfId="0" applyFont="1" applyFill="1" applyProtection="1"/>
    <xf numFmtId="0" fontId="1" fillId="18" borderId="0" xfId="0" applyFont="1" applyFill="1" applyProtection="1"/>
    <xf numFmtId="0" fontId="1" fillId="16" borderId="46" xfId="0" applyFont="1" applyFill="1" applyBorder="1" applyProtection="1"/>
    <xf numFmtId="0" fontId="1" fillId="16" borderId="52" xfId="0" applyFont="1" applyFill="1" applyBorder="1" applyProtection="1"/>
    <xf numFmtId="0" fontId="1" fillId="16" borderId="47" xfId="0" applyFont="1" applyFill="1" applyBorder="1" applyProtection="1"/>
    <xf numFmtId="0" fontId="0" fillId="0" borderId="48" xfId="0" applyBorder="1" applyAlignment="1" applyProtection="1">
      <alignment horizontal="center"/>
    </xf>
    <xf numFmtId="0" fontId="0" fillId="0" borderId="49" xfId="0" applyBorder="1" applyAlignment="1" applyProtection="1">
      <alignment horizontal="center"/>
    </xf>
    <xf numFmtId="14" fontId="0" fillId="23" borderId="0" xfId="0" applyNumberFormat="1" applyFill="1" applyProtection="1"/>
    <xf numFmtId="0" fontId="0" fillId="23" borderId="0" xfId="0" applyFill="1" applyAlignment="1" applyProtection="1">
      <alignment horizontal="center"/>
    </xf>
    <xf numFmtId="0" fontId="0" fillId="11" borderId="0" xfId="0" applyFill="1" applyAlignment="1" applyProtection="1">
      <alignment horizontal="center"/>
    </xf>
    <xf numFmtId="0" fontId="0" fillId="22" borderId="0" xfId="0" applyFill="1" applyAlignment="1" applyProtection="1">
      <alignment horizontal="center"/>
    </xf>
    <xf numFmtId="0" fontId="0" fillId="15" borderId="0" xfId="0" applyFill="1" applyAlignment="1" applyProtection="1">
      <alignment horizontal="center"/>
    </xf>
    <xf numFmtId="0" fontId="1" fillId="22" borderId="48" xfId="0" applyFont="1" applyFill="1" applyBorder="1" applyAlignment="1" applyProtection="1">
      <alignment horizontal="center"/>
    </xf>
    <xf numFmtId="0" fontId="1" fillId="15" borderId="0" xfId="0" applyFont="1" applyFill="1" applyBorder="1" applyAlignment="1" applyProtection="1">
      <alignment horizontal="center"/>
    </xf>
    <xf numFmtId="0" fontId="1" fillId="0" borderId="49" xfId="0" applyFont="1" applyBorder="1" applyAlignment="1" applyProtection="1">
      <alignment horizontal="center"/>
    </xf>
    <xf numFmtId="165" fontId="0" fillId="0" borderId="0" xfId="0" applyNumberFormat="1" applyAlignment="1" applyProtection="1">
      <alignment horizontal="left" vertical="top"/>
    </xf>
    <xf numFmtId="165" fontId="0" fillId="0" borderId="0" xfId="0" applyNumberFormat="1" applyProtection="1"/>
    <xf numFmtId="14" fontId="0" fillId="0" borderId="0" xfId="0" applyNumberFormat="1" applyAlignment="1" applyProtection="1">
      <alignment horizontal="center" vertical="top"/>
    </xf>
    <xf numFmtId="0" fontId="1" fillId="23" borderId="48" xfId="0" applyFont="1" applyFill="1" applyBorder="1" applyAlignment="1" applyProtection="1">
      <alignment horizontal="center"/>
    </xf>
    <xf numFmtId="0" fontId="1" fillId="11" borderId="0" xfId="0" applyFont="1" applyFill="1" applyBorder="1" applyAlignment="1" applyProtection="1">
      <alignment horizontal="center"/>
    </xf>
    <xf numFmtId="0" fontId="1" fillId="23" borderId="50" xfId="0" applyFont="1" applyFill="1" applyBorder="1" applyAlignment="1" applyProtection="1">
      <alignment horizontal="center"/>
    </xf>
    <xf numFmtId="0" fontId="1" fillId="11" borderId="53" xfId="0" applyFont="1" applyFill="1" applyBorder="1" applyAlignment="1" applyProtection="1">
      <alignment horizontal="center"/>
    </xf>
    <xf numFmtId="0" fontId="1" fillId="0" borderId="51" xfId="0" applyFont="1" applyBorder="1" applyAlignment="1" applyProtection="1">
      <alignment horizontal="center"/>
    </xf>
    <xf numFmtId="165" fontId="0" fillId="0" borderId="0" xfId="0" applyNumberFormat="1" applyAlignment="1" applyProtection="1">
      <alignment horizontal="left"/>
    </xf>
    <xf numFmtId="0" fontId="1" fillId="0" borderId="0" xfId="0" applyFont="1" applyProtection="1"/>
    <xf numFmtId="0" fontId="42" fillId="26" borderId="0" xfId="0" applyFont="1" applyFill="1" applyBorder="1" applyAlignment="1" applyProtection="1">
      <alignment horizontal="center" vertical="center" wrapText="1"/>
    </xf>
    <xf numFmtId="0" fontId="41" fillId="26" borderId="0" xfId="0" applyFont="1" applyFill="1" applyProtection="1"/>
    <xf numFmtId="0" fontId="44" fillId="0" borderId="0" xfId="0" applyFont="1" applyProtection="1"/>
    <xf numFmtId="0" fontId="0" fillId="0" borderId="0" xfId="0" applyAlignment="1" applyProtection="1">
      <alignment horizontal="center"/>
    </xf>
    <xf numFmtId="0" fontId="0" fillId="0" borderId="0" xfId="0" applyAlignment="1" applyProtection="1">
      <alignment horizontal="center"/>
    </xf>
    <xf numFmtId="0" fontId="0" fillId="0" borderId="0" xfId="0" applyAlignment="1" applyProtection="1">
      <alignment horizontal="center"/>
    </xf>
    <xf numFmtId="0" fontId="0" fillId="22" borderId="0" xfId="0" applyFill="1" applyProtection="1"/>
    <xf numFmtId="0" fontId="0" fillId="15" borderId="0" xfId="0" applyFill="1" applyProtection="1"/>
    <xf numFmtId="1" fontId="45" fillId="5" borderId="21" xfId="0" applyNumberFormat="1" applyFont="1" applyFill="1" applyBorder="1" applyAlignment="1" applyProtection="1">
      <alignment horizontal="center" vertical="center" wrapText="1"/>
    </xf>
    <xf numFmtId="0" fontId="33" fillId="0" borderId="0" xfId="2" applyFont="1" applyAlignment="1">
      <alignment horizontal="center"/>
    </xf>
    <xf numFmtId="0" fontId="41" fillId="0" borderId="0" xfId="0" applyFont="1" applyAlignment="1">
      <alignment horizontal="center"/>
    </xf>
    <xf numFmtId="0" fontId="41" fillId="22" borderId="0" xfId="0" applyFont="1" applyFill="1" applyProtection="1"/>
    <xf numFmtId="0" fontId="41" fillId="15" borderId="0" xfId="0" applyFont="1" applyFill="1" applyProtection="1"/>
    <xf numFmtId="0" fontId="0" fillId="11" borderId="0" xfId="0" applyFill="1" applyAlignment="1" applyProtection="1">
      <alignment horizontal="left"/>
    </xf>
    <xf numFmtId="0" fontId="0" fillId="0" borderId="0" xfId="0" applyFill="1" applyAlignment="1" applyProtection="1">
      <alignment horizontal="center" wrapText="1"/>
    </xf>
    <xf numFmtId="0" fontId="0" fillId="0" borderId="48" xfId="0" applyBorder="1" applyProtection="1"/>
    <xf numFmtId="0" fontId="0" fillId="0" borderId="48" xfId="0" applyBorder="1" applyAlignment="1" applyProtection="1">
      <alignment horizontal="center" wrapText="1"/>
    </xf>
    <xf numFmtId="0" fontId="0" fillId="0" borderId="49" xfId="0" applyFill="1" applyBorder="1" applyAlignment="1" applyProtection="1">
      <alignment horizontal="center" wrapText="1"/>
    </xf>
    <xf numFmtId="0" fontId="0" fillId="0" borderId="49" xfId="0" applyBorder="1" applyAlignment="1" applyProtection="1">
      <alignment horizontal="center" wrapText="1"/>
    </xf>
    <xf numFmtId="9" fontId="0" fillId="0" borderId="49" xfId="5" applyFont="1" applyBorder="1" applyAlignment="1" applyProtection="1">
      <alignment horizontal="center"/>
    </xf>
    <xf numFmtId="0" fontId="0" fillId="0" borderId="49" xfId="0" applyBorder="1" applyProtection="1"/>
    <xf numFmtId="0" fontId="0" fillId="0" borderId="0" xfId="0" applyAlignment="1" applyProtection="1">
      <alignment horizontal="center"/>
    </xf>
    <xf numFmtId="0" fontId="0" fillId="0" borderId="0" xfId="0" applyAlignment="1" applyProtection="1">
      <alignment horizontal="center"/>
    </xf>
    <xf numFmtId="0" fontId="0" fillId="21" borderId="48" xfId="0" applyFill="1" applyBorder="1"/>
    <xf numFmtId="0" fontId="0" fillId="21" borderId="49" xfId="0" applyFont="1" applyFill="1" applyBorder="1" applyAlignment="1">
      <alignment vertical="top" wrapText="1"/>
    </xf>
    <xf numFmtId="0" fontId="14" fillId="28" borderId="66" xfId="0" applyFont="1" applyFill="1" applyBorder="1" applyAlignment="1" applyProtection="1">
      <alignment horizontal="center" vertical="center" wrapText="1"/>
    </xf>
    <xf numFmtId="0" fontId="15" fillId="28" borderId="66" xfId="0" applyFont="1" applyFill="1" applyBorder="1" applyAlignment="1" applyProtection="1">
      <alignment horizontal="left" vertical="top" wrapText="1"/>
    </xf>
    <xf numFmtId="0" fontId="15" fillId="28" borderId="66" xfId="0" applyFont="1" applyFill="1" applyBorder="1" applyAlignment="1" applyProtection="1">
      <alignment horizontal="center" vertical="top" wrapText="1"/>
    </xf>
    <xf numFmtId="0" fontId="10" fillId="28" borderId="35" xfId="0" applyFont="1" applyFill="1" applyBorder="1" applyAlignment="1" applyProtection="1">
      <alignment horizontal="center" vertical="center" wrapText="1"/>
    </xf>
    <xf numFmtId="0" fontId="10" fillId="28" borderId="36" xfId="0" applyFont="1" applyFill="1" applyBorder="1" applyAlignment="1" applyProtection="1">
      <alignment horizontal="center" vertical="center" wrapText="1"/>
    </xf>
    <xf numFmtId="0" fontId="43" fillId="28" borderId="36" xfId="0" applyFont="1" applyFill="1" applyBorder="1" applyAlignment="1" applyProtection="1">
      <alignment horizontal="left" vertical="top" wrapText="1"/>
    </xf>
    <xf numFmtId="0" fontId="43" fillId="28" borderId="37" xfId="0" applyFont="1" applyFill="1" applyBorder="1" applyAlignment="1" applyProtection="1">
      <alignment horizontal="center" vertical="top" wrapText="1"/>
    </xf>
    <xf numFmtId="0" fontId="0" fillId="0" borderId="0" xfId="0" applyBorder="1" applyAlignment="1" applyProtection="1">
      <alignment horizontal="center"/>
    </xf>
    <xf numFmtId="9" fontId="14" fillId="5" borderId="30" xfId="5" applyFont="1" applyFill="1" applyBorder="1" applyAlignment="1" applyProtection="1">
      <alignment horizontal="center" vertical="center" wrapText="1"/>
    </xf>
    <xf numFmtId="9" fontId="14" fillId="6" borderId="33" xfId="5" applyFont="1" applyFill="1" applyBorder="1" applyAlignment="1" applyProtection="1">
      <alignment horizontal="center" vertical="center" wrapText="1"/>
    </xf>
    <xf numFmtId="9" fontId="14" fillId="0" borderId="33" xfId="5" applyFont="1" applyFill="1" applyBorder="1" applyAlignment="1" applyProtection="1">
      <alignment horizontal="center" vertical="center" wrapText="1"/>
    </xf>
    <xf numFmtId="0" fontId="28" fillId="3" borderId="9" xfId="0" applyFont="1" applyFill="1" applyBorder="1" applyAlignment="1" applyProtection="1">
      <alignment horizontal="center" vertical="center" wrapText="1"/>
    </xf>
    <xf numFmtId="0" fontId="28" fillId="3" borderId="5" xfId="0" applyFont="1" applyFill="1" applyBorder="1" applyAlignment="1" applyProtection="1">
      <alignment horizontal="center" vertical="center" wrapText="1"/>
    </xf>
    <xf numFmtId="0" fontId="14" fillId="5" borderId="72" xfId="0" applyFont="1" applyFill="1" applyBorder="1" applyAlignment="1" applyProtection="1">
      <alignment horizontal="center" vertical="center" wrapText="1"/>
    </xf>
    <xf numFmtId="0" fontId="14" fillId="6" borderId="73" xfId="0" applyFont="1" applyFill="1" applyBorder="1" applyAlignment="1" applyProtection="1">
      <alignment horizontal="center" vertical="center" wrapText="1"/>
    </xf>
    <xf numFmtId="0" fontId="14" fillId="5" borderId="73" xfId="0" applyFont="1" applyFill="1" applyBorder="1" applyAlignment="1" applyProtection="1">
      <alignment horizontal="center" vertical="center" wrapText="1"/>
    </xf>
    <xf numFmtId="0" fontId="14" fillId="5" borderId="74" xfId="0" applyFont="1" applyFill="1" applyBorder="1" applyAlignment="1" applyProtection="1">
      <alignment horizontal="center" vertical="center" wrapText="1"/>
    </xf>
    <xf numFmtId="0" fontId="14" fillId="6" borderId="75" xfId="0" applyFont="1" applyFill="1" applyBorder="1" applyAlignment="1" applyProtection="1">
      <alignment horizontal="center" vertical="center" wrapText="1"/>
    </xf>
    <xf numFmtId="0" fontId="14" fillId="0" borderId="75" xfId="0" applyFont="1" applyFill="1" applyBorder="1" applyAlignment="1" applyProtection="1">
      <alignment horizontal="center" vertical="center" wrapText="1"/>
    </xf>
    <xf numFmtId="0" fontId="0" fillId="24" borderId="0" xfId="0" applyFill="1" applyAlignment="1" applyProtection="1">
      <alignment horizontal="center"/>
    </xf>
    <xf numFmtId="0" fontId="0" fillId="2" borderId="0" xfId="0" applyFill="1" applyAlignment="1" applyProtection="1">
      <alignment horizontal="center"/>
    </xf>
    <xf numFmtId="0" fontId="15" fillId="0" borderId="66" xfId="0" applyFont="1" applyFill="1" applyBorder="1" applyAlignment="1" applyProtection="1">
      <alignment horizontal="left" vertical="top" wrapText="1"/>
    </xf>
    <xf numFmtId="0" fontId="0" fillId="0" borderId="0" xfId="0" applyAlignment="1" applyProtection="1">
      <alignment horizontal="center" wrapText="1"/>
    </xf>
    <xf numFmtId="0" fontId="0" fillId="0" borderId="0" xfId="0" applyAlignment="1" applyProtection="1">
      <alignment horizontal="center"/>
    </xf>
    <xf numFmtId="0" fontId="2" fillId="8" borderId="0" xfId="6" applyFill="1"/>
    <xf numFmtId="16" fontId="2" fillId="8" borderId="0" xfId="6" applyNumberFormat="1" applyFill="1"/>
    <xf numFmtId="0" fontId="2" fillId="8" borderId="0" xfId="6" applyFill="1" applyAlignment="1">
      <alignment wrapText="1"/>
    </xf>
    <xf numFmtId="0" fontId="2" fillId="0" borderId="0" xfId="6"/>
    <xf numFmtId="0" fontId="2" fillId="30" borderId="0" xfId="6" applyFill="1" applyAlignment="1">
      <alignment horizontal="right" vertical="top" wrapText="1"/>
    </xf>
    <xf numFmtId="0" fontId="2" fillId="0" borderId="0" xfId="6" applyAlignment="1">
      <alignment horizontal="left" vertical="top" wrapText="1"/>
    </xf>
    <xf numFmtId="0" fontId="2" fillId="30" borderId="0" xfId="6" applyFill="1" applyAlignment="1">
      <alignment horizontal="center" vertical="top" wrapText="1"/>
    </xf>
    <xf numFmtId="0" fontId="2" fillId="0" borderId="0" xfId="6" applyAlignment="1">
      <alignment wrapText="1"/>
    </xf>
    <xf numFmtId="0" fontId="2" fillId="26" borderId="0" xfId="6" applyFill="1" applyAlignment="1">
      <alignment horizontal="right" vertical="top" wrapText="1"/>
    </xf>
    <xf numFmtId="0" fontId="2" fillId="26" borderId="0" xfId="6" applyFill="1" applyAlignment="1">
      <alignment horizontal="center" vertical="top" wrapText="1"/>
    </xf>
    <xf numFmtId="0" fontId="2" fillId="29" borderId="0" xfId="6" applyFill="1" applyAlignment="1">
      <alignment horizontal="right" vertical="top" wrapText="1"/>
    </xf>
    <xf numFmtId="0" fontId="2" fillId="29" borderId="0" xfId="6" applyFill="1" applyAlignment="1">
      <alignment horizontal="center" vertical="top" wrapText="1"/>
    </xf>
    <xf numFmtId="0" fontId="2" fillId="2" borderId="0" xfId="6" applyFill="1" applyAlignment="1">
      <alignment horizontal="left" vertical="top" wrapText="1"/>
    </xf>
    <xf numFmtId="0" fontId="2" fillId="10" borderId="0" xfId="6" applyFill="1" applyAlignment="1">
      <alignment horizontal="right" vertical="top" wrapText="1"/>
    </xf>
    <xf numFmtId="0" fontId="2" fillId="10" borderId="0" xfId="6" applyFill="1" applyAlignment="1">
      <alignment horizontal="center" vertical="top" wrapText="1"/>
    </xf>
    <xf numFmtId="0" fontId="2" fillId="15" borderId="0" xfId="6" applyFill="1" applyAlignment="1">
      <alignment horizontal="right" vertical="top" wrapText="1"/>
    </xf>
    <xf numFmtId="0" fontId="2" fillId="15" borderId="0" xfId="6" applyFill="1" applyAlignment="1">
      <alignment horizontal="center" vertical="top" wrapText="1"/>
    </xf>
    <xf numFmtId="0" fontId="2" fillId="0" borderId="0" xfId="6" applyFill="1" applyAlignment="1">
      <alignment horizontal="left" vertical="top" wrapText="1"/>
    </xf>
    <xf numFmtId="0" fontId="0" fillId="21" borderId="0" xfId="6" applyFont="1" applyFill="1" applyAlignment="1">
      <alignment horizontal="left" vertical="top" wrapText="1"/>
    </xf>
    <xf numFmtId="0" fontId="2" fillId="0" borderId="0" xfId="6" applyFill="1" applyAlignment="1">
      <alignment horizontal="left" vertical="top"/>
    </xf>
    <xf numFmtId="0" fontId="2" fillId="0" borderId="0" xfId="6" applyFill="1" applyAlignment="1" applyProtection="1">
      <alignment horizontal="left" vertical="top"/>
    </xf>
    <xf numFmtId="0" fontId="2" fillId="0" borderId="0" xfId="6" applyAlignment="1">
      <alignment vertical="top"/>
    </xf>
    <xf numFmtId="0" fontId="2" fillId="23" borderId="0" xfId="6" applyFill="1" applyAlignment="1" applyProtection="1">
      <alignment horizontal="center" vertical="top"/>
    </xf>
    <xf numFmtId="0" fontId="0" fillId="0" borderId="0" xfId="0" applyFill="1" applyAlignment="1" applyProtection="1">
      <alignment horizontal="center"/>
    </xf>
    <xf numFmtId="0" fontId="1" fillId="13" borderId="52" xfId="0" applyFont="1" applyFill="1" applyBorder="1" applyAlignment="1" applyProtection="1">
      <alignment horizontal="left"/>
    </xf>
    <xf numFmtId="0" fontId="1" fillId="22" borderId="0" xfId="0" applyFont="1" applyFill="1" applyBorder="1" applyAlignment="1" applyProtection="1">
      <alignment horizontal="center"/>
    </xf>
    <xf numFmtId="0" fontId="1" fillId="14" borderId="0" xfId="0" applyFont="1" applyFill="1" applyBorder="1" applyProtection="1"/>
    <xf numFmtId="0" fontId="0" fillId="0" borderId="0" xfId="0" applyBorder="1" applyProtection="1"/>
    <xf numFmtId="0" fontId="0" fillId="29" borderId="0" xfId="6" applyFont="1" applyFill="1"/>
    <xf numFmtId="0" fontId="0" fillId="10" borderId="0" xfId="6" applyFont="1" applyFill="1"/>
    <xf numFmtId="0" fontId="0" fillId="26" borderId="0" xfId="6" applyFont="1" applyFill="1"/>
    <xf numFmtId="0" fontId="0" fillId="15" borderId="0" xfId="6" applyFont="1" applyFill="1"/>
    <xf numFmtId="0" fontId="0" fillId="30" borderId="0" xfId="6" applyFont="1" applyFill="1"/>
    <xf numFmtId="0" fontId="5" fillId="0" borderId="38"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0" fillId="0" borderId="0" xfId="0" applyAlignment="1" applyProtection="1">
      <alignment horizontal="center"/>
    </xf>
    <xf numFmtId="0" fontId="1" fillId="16" borderId="68" xfId="0" applyFont="1" applyFill="1" applyBorder="1" applyAlignment="1" applyProtection="1">
      <alignment horizontal="center"/>
    </xf>
    <xf numFmtId="0" fontId="1" fillId="16" borderId="52" xfId="0" applyFont="1" applyFill="1" applyBorder="1" applyAlignment="1" applyProtection="1">
      <alignment horizontal="center"/>
    </xf>
    <xf numFmtId="0" fontId="1" fillId="16" borderId="47" xfId="0" applyFont="1" applyFill="1" applyBorder="1" applyAlignment="1" applyProtection="1">
      <alignment horizontal="center"/>
    </xf>
    <xf numFmtId="165" fontId="38" fillId="9" borderId="0" xfId="0" applyNumberFormat="1" applyFont="1" applyFill="1" applyAlignment="1" applyProtection="1"/>
    <xf numFmtId="14" fontId="38" fillId="9" borderId="0" xfId="0" applyNumberFormat="1" applyFont="1" applyFill="1" applyAlignment="1" applyProtection="1">
      <alignment horizontal="center"/>
    </xf>
    <xf numFmtId="0" fontId="0" fillId="31" borderId="68" xfId="0" applyFill="1" applyBorder="1" applyAlignment="1" applyProtection="1">
      <alignment horizontal="center"/>
    </xf>
    <xf numFmtId="0" fontId="0" fillId="32" borderId="68" xfId="0" applyFill="1" applyBorder="1" applyAlignment="1" applyProtection="1">
      <alignment horizontal="center"/>
    </xf>
    <xf numFmtId="0" fontId="1" fillId="16" borderId="68" xfId="0" applyFont="1" applyFill="1" applyBorder="1" applyAlignment="1" applyProtection="1">
      <alignment horizontal="left"/>
    </xf>
    <xf numFmtId="0" fontId="0" fillId="21" borderId="0" xfId="0" applyFill="1" applyAlignment="1" applyProtection="1">
      <alignment horizontal="center"/>
    </xf>
    <xf numFmtId="0" fontId="0" fillId="21" borderId="0" xfId="0" applyFill="1" applyBorder="1" applyAlignment="1" applyProtection="1">
      <alignment horizontal="center"/>
    </xf>
    <xf numFmtId="0" fontId="0" fillId="21" borderId="49" xfId="0" applyFill="1" applyBorder="1" applyAlignment="1" applyProtection="1">
      <alignment horizontal="center"/>
    </xf>
    <xf numFmtId="0" fontId="0" fillId="0" borderId="0" xfId="0" applyFill="1" applyBorder="1" applyAlignment="1">
      <alignment vertical="top"/>
    </xf>
    <xf numFmtId="0" fontId="0" fillId="0" borderId="0" xfId="0" applyFill="1"/>
    <xf numFmtId="0" fontId="2" fillId="23" borderId="0" xfId="6" applyFill="1" applyAlignment="1" applyProtection="1">
      <alignment horizontal="center"/>
    </xf>
    <xf numFmtId="0" fontId="2" fillId="11" borderId="0" xfId="6" applyFill="1" applyAlignment="1" applyProtection="1">
      <alignment horizontal="center"/>
    </xf>
    <xf numFmtId="0" fontId="15" fillId="5" borderId="30" xfId="0" applyFont="1" applyFill="1" applyBorder="1" applyAlignment="1" applyProtection="1">
      <alignment horizontal="left" vertical="top" wrapText="1"/>
      <protection locked="0"/>
    </xf>
    <xf numFmtId="0" fontId="15" fillId="6" borderId="33" xfId="0" applyFont="1" applyFill="1" applyBorder="1" applyAlignment="1" applyProtection="1">
      <alignment horizontal="left" vertical="top" wrapText="1"/>
      <protection locked="0"/>
    </xf>
    <xf numFmtId="0" fontId="15" fillId="5" borderId="33" xfId="0" applyFont="1" applyFill="1" applyBorder="1" applyAlignment="1" applyProtection="1">
      <alignment horizontal="left" vertical="top" wrapText="1"/>
      <protection locked="0"/>
    </xf>
    <xf numFmtId="14" fontId="0" fillId="0" borderId="0" xfId="0" applyNumberFormat="1" applyFill="1" applyProtection="1"/>
    <xf numFmtId="0" fontId="39" fillId="24" borderId="64" xfId="0" applyFont="1" applyFill="1" applyBorder="1" applyAlignment="1" applyProtection="1">
      <alignment horizontal="left" vertical="top" wrapText="1"/>
      <protection locked="0"/>
    </xf>
    <xf numFmtId="166" fontId="39" fillId="24" borderId="64" xfId="0" applyNumberFormat="1" applyFont="1" applyFill="1" applyBorder="1" applyAlignment="1" applyProtection="1">
      <alignment horizontal="left" vertical="top" wrapText="1"/>
      <protection locked="0"/>
    </xf>
    <xf numFmtId="0" fontId="39" fillId="2" borderId="60" xfId="0" applyFont="1" applyFill="1" applyBorder="1" applyAlignment="1" applyProtection="1">
      <alignment horizontal="left" vertical="top" wrapText="1"/>
      <protection locked="0"/>
    </xf>
    <xf numFmtId="166" fontId="39" fillId="2" borderId="60" xfId="0" applyNumberFormat="1" applyFont="1" applyFill="1" applyBorder="1" applyAlignment="1" applyProtection="1">
      <alignment horizontal="left" vertical="top" wrapText="1"/>
      <protection locked="0"/>
    </xf>
    <xf numFmtId="167" fontId="39" fillId="19" borderId="64" xfId="0" applyNumberFormat="1" applyFont="1" applyFill="1" applyBorder="1" applyAlignment="1" applyProtection="1">
      <alignment horizontal="center" vertical="top"/>
    </xf>
    <xf numFmtId="167" fontId="39" fillId="19" borderId="65" xfId="0" applyNumberFormat="1" applyFont="1" applyFill="1" applyBorder="1" applyAlignment="1" applyProtection="1">
      <alignment horizontal="center" vertical="top"/>
    </xf>
    <xf numFmtId="0" fontId="0" fillId="0" borderId="0" xfId="0" applyAlignment="1" applyProtection="1">
      <alignment vertical="top"/>
    </xf>
    <xf numFmtId="167" fontId="39" fillId="19" borderId="60" xfId="0" applyNumberFormat="1" applyFont="1" applyFill="1" applyBorder="1" applyAlignment="1" applyProtection="1">
      <alignment horizontal="center" vertical="top"/>
    </xf>
    <xf numFmtId="167" fontId="39" fillId="19" borderId="62" xfId="0" applyNumberFormat="1" applyFont="1" applyFill="1" applyBorder="1" applyAlignment="1" applyProtection="1">
      <alignment horizontal="center" vertical="top"/>
    </xf>
    <xf numFmtId="0" fontId="38" fillId="9" borderId="45" xfId="0" applyFont="1" applyFill="1" applyBorder="1" applyAlignment="1" applyProtection="1">
      <alignment horizontal="left" vertical="center" wrapText="1"/>
    </xf>
    <xf numFmtId="0" fontId="38" fillId="9" borderId="45" xfId="0" applyFont="1" applyFill="1" applyBorder="1" applyAlignment="1" applyProtection="1">
      <alignment horizontal="left" vertical="center"/>
    </xf>
    <xf numFmtId="0" fontId="0" fillId="0" borderId="52" xfId="0" applyBorder="1" applyAlignment="1" applyProtection="1">
      <alignment horizontal="left" vertical="top"/>
    </xf>
    <xf numFmtId="0" fontId="39" fillId="24" borderId="60" xfId="0" applyFont="1" applyFill="1" applyBorder="1" applyAlignment="1" applyProtection="1">
      <alignment horizontal="left" vertical="top" wrapText="1"/>
      <protection locked="0"/>
    </xf>
    <xf numFmtId="0" fontId="0" fillId="0" borderId="0" xfId="0" applyAlignment="1" applyProtection="1">
      <alignment horizontal="left" vertical="top"/>
    </xf>
    <xf numFmtId="0" fontId="39" fillId="24" borderId="63" xfId="0" applyNumberFormat="1" applyFont="1" applyFill="1" applyBorder="1" applyAlignment="1" applyProtection="1">
      <alignment horizontal="left" vertical="top" wrapText="1"/>
      <protection locked="0"/>
    </xf>
    <xf numFmtId="14" fontId="39" fillId="24" borderId="64" xfId="0" applyNumberFormat="1" applyFont="1" applyFill="1" applyBorder="1" applyAlignment="1" applyProtection="1">
      <alignment horizontal="left" vertical="top" wrapText="1"/>
      <protection locked="0"/>
    </xf>
    <xf numFmtId="0" fontId="39" fillId="2" borderId="61" xfId="0" applyNumberFormat="1" applyFont="1" applyFill="1" applyBorder="1" applyAlignment="1" applyProtection="1">
      <alignment horizontal="left" vertical="top" wrapText="1"/>
      <protection locked="0"/>
    </xf>
    <xf numFmtId="14" fontId="39" fillId="2" borderId="60" xfId="0" applyNumberFormat="1" applyFont="1" applyFill="1" applyBorder="1" applyAlignment="1" applyProtection="1">
      <alignment horizontal="left" vertical="top" wrapText="1"/>
      <protection locked="0"/>
    </xf>
    <xf numFmtId="0" fontId="39" fillId="24" borderId="61" xfId="0" applyNumberFormat="1" applyFont="1" applyFill="1" applyBorder="1" applyAlignment="1" applyProtection="1">
      <alignment horizontal="left" vertical="top" wrapText="1"/>
      <protection locked="0"/>
    </xf>
    <xf numFmtId="14" fontId="39" fillId="24" borderId="60" xfId="0" applyNumberFormat="1" applyFont="1" applyFill="1" applyBorder="1" applyAlignment="1" applyProtection="1">
      <alignment horizontal="left" vertical="top" wrapText="1"/>
      <protection locked="0"/>
    </xf>
    <xf numFmtId="0" fontId="0" fillId="23" borderId="0" xfId="0" applyFont="1" applyFill="1" applyBorder="1" applyAlignment="1" applyProtection="1">
      <alignment horizontal="center"/>
    </xf>
    <xf numFmtId="0" fontId="0" fillId="11" borderId="0" xfId="0" applyFont="1" applyFill="1" applyBorder="1" applyAlignment="1" applyProtection="1">
      <alignment horizontal="center"/>
    </xf>
    <xf numFmtId="0" fontId="0" fillId="0" borderId="49" xfId="0" applyFont="1" applyBorder="1" applyAlignment="1" applyProtection="1">
      <alignment horizontal="center"/>
    </xf>
    <xf numFmtId="0" fontId="0" fillId="23" borderId="53" xfId="0" applyFont="1" applyFill="1" applyBorder="1" applyAlignment="1" applyProtection="1">
      <alignment horizontal="center"/>
    </xf>
    <xf numFmtId="0" fontId="0" fillId="11" borderId="53" xfId="0" applyFont="1" applyFill="1" applyBorder="1" applyAlignment="1" applyProtection="1">
      <alignment horizontal="center"/>
    </xf>
    <xf numFmtId="0" fontId="0" fillId="0" borderId="51" xfId="0" applyFont="1" applyBorder="1" applyAlignment="1" applyProtection="1">
      <alignment horizontal="center"/>
    </xf>
    <xf numFmtId="0" fontId="0" fillId="0" borderId="0" xfId="0" applyAlignment="1">
      <alignment horizontal="right"/>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alignment horizontal="right" vertical="top"/>
    </xf>
    <xf numFmtId="0" fontId="1" fillId="7" borderId="76" xfId="0" applyFont="1" applyFill="1" applyBorder="1"/>
    <xf numFmtId="0" fontId="1" fillId="7" borderId="77" xfId="0" applyFont="1" applyFill="1" applyBorder="1" applyAlignment="1">
      <alignment wrapText="1"/>
    </xf>
    <xf numFmtId="0" fontId="1" fillId="7" borderId="77" xfId="0" applyFont="1" applyFill="1" applyBorder="1" applyAlignment="1">
      <alignment horizontal="right"/>
    </xf>
    <xf numFmtId="0" fontId="1" fillId="7" borderId="78" xfId="0" applyFont="1" applyFill="1" applyBorder="1" applyAlignment="1">
      <alignment horizontal="right"/>
    </xf>
    <xf numFmtId="0" fontId="38" fillId="8" borderId="79" xfId="0" applyFont="1" applyFill="1" applyBorder="1" applyAlignment="1" applyProtection="1">
      <alignment horizontal="left" vertical="top" wrapText="1"/>
    </xf>
    <xf numFmtId="0" fontId="0" fillId="8" borderId="80" xfId="0" applyFill="1" applyBorder="1" applyAlignment="1">
      <alignment vertical="top"/>
    </xf>
    <xf numFmtId="0" fontId="0" fillId="8" borderId="81" xfId="0" applyFill="1" applyBorder="1" applyAlignment="1">
      <alignment vertical="top"/>
    </xf>
    <xf numFmtId="0" fontId="38" fillId="0" borderId="79" xfId="0" applyFont="1" applyFill="1" applyBorder="1" applyAlignment="1" applyProtection="1">
      <alignment horizontal="left" vertical="top" wrapText="1"/>
    </xf>
    <xf numFmtId="0" fontId="38" fillId="0" borderId="80" xfId="0" applyFont="1" applyFill="1" applyBorder="1" applyAlignment="1" applyProtection="1">
      <alignment horizontal="left" vertical="top" wrapText="1"/>
    </xf>
    <xf numFmtId="0" fontId="0" fillId="0" borderId="80" xfId="0" applyFill="1" applyBorder="1" applyAlignment="1">
      <alignment vertical="top"/>
    </xf>
    <xf numFmtId="0" fontId="0" fillId="0" borderId="81" xfId="0" applyFill="1" applyBorder="1" applyAlignment="1">
      <alignment vertical="top"/>
    </xf>
    <xf numFmtId="0" fontId="38" fillId="8" borderId="80" xfId="0" applyFont="1" applyFill="1" applyBorder="1" applyAlignment="1" applyProtection="1">
      <alignment horizontal="left" vertical="top" wrapText="1"/>
    </xf>
    <xf numFmtId="0" fontId="0" fillId="0" borderId="82" xfId="0" applyFill="1" applyBorder="1" applyAlignment="1">
      <alignment vertical="top"/>
    </xf>
    <xf numFmtId="0" fontId="38" fillId="8" borderId="81" xfId="0" applyFont="1" applyFill="1" applyBorder="1" applyAlignment="1" applyProtection="1">
      <alignment horizontal="left" vertical="top" wrapText="1"/>
    </xf>
    <xf numFmtId="0" fontId="38" fillId="0" borderId="81" xfId="0" applyFont="1" applyFill="1" applyBorder="1" applyAlignment="1" applyProtection="1">
      <alignment horizontal="left" vertical="top" wrapText="1"/>
    </xf>
    <xf numFmtId="0" fontId="0" fillId="8" borderId="82" xfId="0" applyFill="1" applyBorder="1" applyAlignment="1">
      <alignment vertical="top"/>
    </xf>
    <xf numFmtId="0" fontId="0" fillId="8" borderId="83" xfId="0" applyFill="1" applyBorder="1" applyAlignment="1">
      <alignment vertical="top" wrapText="1"/>
    </xf>
    <xf numFmtId="0" fontId="0" fillId="8" borderId="83" xfId="0" applyFill="1" applyBorder="1" applyAlignment="1">
      <alignment horizontal="right" vertical="top"/>
    </xf>
    <xf numFmtId="9" fontId="0" fillId="8" borderId="84" xfId="5" applyFont="1" applyFill="1" applyBorder="1" applyAlignment="1">
      <alignment horizontal="right" vertical="top"/>
    </xf>
    <xf numFmtId="0" fontId="0" fillId="8" borderId="85" xfId="0" applyFill="1" applyBorder="1" applyAlignment="1">
      <alignment vertical="top" wrapText="1"/>
    </xf>
    <xf numFmtId="0" fontId="0" fillId="8" borderId="85" xfId="0" applyFill="1" applyBorder="1" applyAlignment="1">
      <alignment horizontal="right" vertical="top"/>
    </xf>
    <xf numFmtId="9" fontId="0" fillId="8" borderId="86" xfId="5" applyFont="1" applyFill="1" applyBorder="1" applyAlignment="1">
      <alignment horizontal="right" vertical="top"/>
    </xf>
    <xf numFmtId="0" fontId="0" fillId="8" borderId="87" xfId="0" applyFill="1" applyBorder="1" applyAlignment="1">
      <alignment vertical="top" wrapText="1"/>
    </xf>
    <xf numFmtId="0" fontId="0" fillId="8" borderId="87" xfId="0" applyFill="1" applyBorder="1" applyAlignment="1">
      <alignment horizontal="right" vertical="top"/>
    </xf>
    <xf numFmtId="9" fontId="0" fillId="8" borderId="88" xfId="5" applyFont="1" applyFill="1" applyBorder="1" applyAlignment="1">
      <alignment horizontal="right" vertical="top"/>
    </xf>
    <xf numFmtId="0" fontId="0" fillId="0" borderId="83" xfId="0" applyBorder="1" applyAlignment="1">
      <alignment vertical="top" wrapText="1"/>
    </xf>
    <xf numFmtId="0" fontId="0" fillId="0" borderId="83" xfId="0" applyBorder="1" applyAlignment="1">
      <alignment horizontal="right" vertical="top"/>
    </xf>
    <xf numFmtId="9" fontId="0" fillId="0" borderId="84" xfId="5" applyFont="1" applyBorder="1" applyAlignment="1">
      <alignment horizontal="right" vertical="top"/>
    </xf>
    <xf numFmtId="0" fontId="0" fillId="0" borderId="85" xfId="0" applyBorder="1" applyAlignment="1">
      <alignment vertical="top" wrapText="1"/>
    </xf>
    <xf numFmtId="0" fontId="0" fillId="0" borderId="85" xfId="0" applyBorder="1" applyAlignment="1">
      <alignment horizontal="right" vertical="top"/>
    </xf>
    <xf numFmtId="9" fontId="0" fillId="0" borderId="86" xfId="5" applyFont="1" applyBorder="1" applyAlignment="1">
      <alignment horizontal="right" vertical="top"/>
    </xf>
    <xf numFmtId="0" fontId="0" fillId="0" borderId="87" xfId="0" applyBorder="1" applyAlignment="1">
      <alignment vertical="top" wrapText="1"/>
    </xf>
    <xf numFmtId="0" fontId="0" fillId="0" borderId="87" xfId="0" applyBorder="1" applyAlignment="1">
      <alignment horizontal="right" vertical="top"/>
    </xf>
    <xf numFmtId="9" fontId="0" fillId="0" borderId="88" xfId="5" applyFont="1" applyBorder="1" applyAlignment="1">
      <alignment horizontal="right" vertical="top"/>
    </xf>
    <xf numFmtId="0" fontId="0" fillId="8" borderId="89" xfId="0" applyFill="1" applyBorder="1" applyAlignment="1">
      <alignment vertical="top" wrapText="1"/>
    </xf>
    <xf numFmtId="0" fontId="0" fillId="8" borderId="89" xfId="0" applyFill="1" applyBorder="1" applyAlignment="1">
      <alignment horizontal="right" vertical="top"/>
    </xf>
    <xf numFmtId="9" fontId="0" fillId="8" borderId="90" xfId="5" applyFont="1" applyFill="1" applyBorder="1" applyAlignment="1">
      <alignment horizontal="right" vertical="top"/>
    </xf>
    <xf numFmtId="0" fontId="0" fillId="8" borderId="85" xfId="0" applyFill="1" applyBorder="1" applyAlignment="1">
      <alignment vertical="top"/>
    </xf>
    <xf numFmtId="0" fontId="0" fillId="8" borderId="87" xfId="0" applyFill="1" applyBorder="1" applyAlignment="1">
      <alignment vertical="top"/>
    </xf>
    <xf numFmtId="0" fontId="0" fillId="0" borderId="83" xfId="0" applyBorder="1" applyAlignment="1">
      <alignment horizontal="right" vertical="top" wrapText="1"/>
    </xf>
    <xf numFmtId="0" fontId="0" fillId="0" borderId="83" xfId="0" applyBorder="1" applyAlignment="1">
      <alignment vertical="top"/>
    </xf>
    <xf numFmtId="0" fontId="0" fillId="0" borderId="85" xfId="0" applyBorder="1" applyAlignment="1">
      <alignment vertical="top"/>
    </xf>
    <xf numFmtId="0" fontId="0" fillId="0" borderId="89" xfId="0" applyBorder="1" applyAlignment="1">
      <alignment vertical="top" wrapText="1"/>
    </xf>
    <xf numFmtId="0" fontId="0" fillId="0" borderId="89" xfId="0" applyBorder="1" applyAlignment="1">
      <alignment vertical="top"/>
    </xf>
    <xf numFmtId="9" fontId="0" fillId="0" borderId="90" xfId="5" applyFont="1" applyBorder="1" applyAlignment="1">
      <alignment horizontal="right" vertical="top"/>
    </xf>
    <xf numFmtId="0" fontId="0" fillId="0" borderId="87" xfId="0" applyBorder="1" applyAlignment="1">
      <alignment vertical="top"/>
    </xf>
    <xf numFmtId="0" fontId="0" fillId="0" borderId="91" xfId="0" applyBorder="1" applyAlignment="1">
      <alignment vertical="top" wrapText="1"/>
    </xf>
    <xf numFmtId="0" fontId="0" fillId="0" borderId="85" xfId="0" applyBorder="1" applyAlignment="1">
      <alignment horizontal="right" vertical="top" wrapText="1"/>
    </xf>
    <xf numFmtId="0" fontId="3" fillId="3" borderId="0" xfId="0" applyFont="1" applyFill="1" applyBorder="1" applyAlignment="1">
      <alignment horizontal="center" vertical="center" wrapText="1"/>
    </xf>
    <xf numFmtId="0" fontId="0" fillId="0" borderId="0" xfId="0" applyNumberFormat="1"/>
    <xf numFmtId="0" fontId="0" fillId="7" borderId="0" xfId="0" applyNumberFormat="1" applyFill="1"/>
    <xf numFmtId="0" fontId="49" fillId="33" borderId="45" xfId="0" applyNumberFormat="1" applyFont="1" applyFill="1" applyBorder="1" applyAlignment="1" applyProtection="1">
      <alignment horizontal="center" vertical="center"/>
    </xf>
    <xf numFmtId="0" fontId="0" fillId="9" borderId="0" xfId="0" applyNumberFormat="1" applyFill="1"/>
    <xf numFmtId="0" fontId="0" fillId="13" borderId="0" xfId="0" applyNumberFormat="1" applyFill="1" applyAlignment="1">
      <alignment horizontal="right"/>
    </xf>
    <xf numFmtId="0" fontId="0" fillId="13" borderId="0" xfId="0" applyNumberFormat="1" applyFill="1"/>
    <xf numFmtId="0" fontId="10" fillId="2" borderId="26" xfId="0" applyNumberFormat="1" applyFont="1" applyFill="1" applyBorder="1" applyAlignment="1" applyProtection="1">
      <alignment horizontal="left" vertical="center" wrapText="1"/>
      <protection locked="0"/>
    </xf>
    <xf numFmtId="0" fontId="10" fillId="2" borderId="27" xfId="0" applyNumberFormat="1" applyFont="1" applyFill="1" applyBorder="1" applyAlignment="1" applyProtection="1">
      <alignment horizontal="left" vertical="center" wrapText="1"/>
      <protection locked="0"/>
    </xf>
    <xf numFmtId="0" fontId="0" fillId="0" borderId="48" xfId="0" applyFill="1" applyBorder="1" applyAlignment="1" applyProtection="1">
      <alignment horizontal="center" wrapText="1"/>
    </xf>
    <xf numFmtId="0" fontId="0" fillId="0" borderId="55" xfId="0" applyFill="1" applyBorder="1" applyAlignment="1" applyProtection="1">
      <alignment horizont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32" fillId="0" borderId="40" xfId="0" applyFont="1" applyFill="1" applyBorder="1" applyAlignment="1">
      <alignment horizontal="center" vertical="top" wrapText="1"/>
    </xf>
    <xf numFmtId="0" fontId="32" fillId="0" borderId="41" xfId="0" applyFont="1" applyFill="1" applyBorder="1" applyAlignment="1">
      <alignment horizontal="center" vertical="top" wrapText="1"/>
    </xf>
    <xf numFmtId="0" fontId="6" fillId="0" borderId="38"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38" xfId="0" applyFont="1" applyFill="1" applyBorder="1" applyAlignment="1">
      <alignment horizontal="left" vertical="center"/>
    </xf>
    <xf numFmtId="0" fontId="5" fillId="0" borderId="39" xfId="0" applyFont="1" applyFill="1" applyBorder="1" applyAlignment="1">
      <alignment horizontal="left" vertical="center"/>
    </xf>
    <xf numFmtId="0" fontId="5" fillId="0" borderId="38"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9" fontId="4" fillId="0" borderId="15" xfId="1" applyFont="1" applyFill="1" applyBorder="1" applyAlignment="1">
      <alignment horizontal="left" vertical="top" wrapText="1"/>
    </xf>
    <xf numFmtId="9" fontId="4" fillId="0" borderId="16" xfId="1" applyFont="1" applyFill="1" applyBorder="1" applyAlignment="1">
      <alignment horizontal="left" vertical="top" wrapText="1"/>
    </xf>
    <xf numFmtId="0" fontId="0" fillId="0" borderId="38" xfId="0" applyFill="1" applyBorder="1" applyAlignment="1">
      <alignment horizontal="left" vertical="center"/>
    </xf>
    <xf numFmtId="0" fontId="0" fillId="0" borderId="39" xfId="0" applyFill="1" applyBorder="1" applyAlignment="1">
      <alignment horizontal="left"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33" fillId="12" borderId="42" xfId="2" applyFont="1" applyFill="1" applyBorder="1" applyAlignment="1">
      <alignment horizontal="center" vertical="center" wrapText="1"/>
    </xf>
    <xf numFmtId="0" fontId="33" fillId="12" borderId="43" xfId="2" applyFont="1" applyFill="1" applyBorder="1" applyAlignment="1">
      <alignment horizontal="center" vertical="center" wrapText="1"/>
    </xf>
    <xf numFmtId="0" fontId="33" fillId="12" borderId="44" xfId="2" applyFont="1" applyFill="1" applyBorder="1" applyAlignment="1">
      <alignment horizontal="center"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48" fillId="25" borderId="92" xfId="0" applyFont="1" applyFill="1" applyBorder="1" applyAlignment="1">
      <alignment horizontal="center" vertical="center" wrapText="1"/>
    </xf>
    <xf numFmtId="0" fontId="48" fillId="25" borderId="0" xfId="0" applyFont="1" applyFill="1" applyBorder="1" applyAlignment="1">
      <alignment horizontal="center" vertical="center" wrapText="1"/>
    </xf>
    <xf numFmtId="0" fontId="47" fillId="3" borderId="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7" fillId="0" borderId="38"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17" fillId="24" borderId="12" xfId="0" applyFont="1" applyFill="1" applyBorder="1" applyAlignment="1" applyProtection="1">
      <alignment horizontal="left" vertical="top" wrapText="1"/>
      <protection locked="0"/>
    </xf>
    <xf numFmtId="0" fontId="17" fillId="24" borderId="13" xfId="0" applyFont="1" applyFill="1" applyBorder="1" applyAlignment="1" applyProtection="1">
      <alignment horizontal="left" vertical="top" wrapText="1"/>
      <protection locked="0"/>
    </xf>
    <xf numFmtId="0" fontId="17" fillId="24" borderId="14" xfId="0" applyFont="1" applyFill="1" applyBorder="1" applyAlignment="1" applyProtection="1">
      <alignment horizontal="left" vertical="top" wrapText="1"/>
      <protection locked="0"/>
    </xf>
    <xf numFmtId="0" fontId="17" fillId="2" borderId="12" xfId="0" applyFont="1" applyFill="1" applyBorder="1" applyAlignment="1" applyProtection="1">
      <alignment horizontal="left" vertical="top" wrapText="1"/>
      <protection locked="0"/>
    </xf>
    <xf numFmtId="0" fontId="17" fillId="2" borderId="13" xfId="0" applyFont="1" applyFill="1" applyBorder="1" applyAlignment="1" applyProtection="1">
      <alignment horizontal="left" vertical="top" wrapText="1"/>
      <protection locked="0"/>
    </xf>
    <xf numFmtId="0" fontId="17" fillId="2" borderId="14" xfId="0" applyFont="1" applyFill="1" applyBorder="1" applyAlignment="1" applyProtection="1">
      <alignment horizontal="left" vertical="top" wrapText="1"/>
      <protection locked="0"/>
    </xf>
    <xf numFmtId="0" fontId="9" fillId="3" borderId="4" xfId="0" applyFont="1" applyFill="1" applyBorder="1" applyAlignment="1" applyProtection="1">
      <alignment horizontal="center" vertical="center" wrapText="1"/>
    </xf>
    <xf numFmtId="0" fontId="17" fillId="6" borderId="10" xfId="0" applyFont="1" applyFill="1" applyBorder="1" applyAlignment="1" applyProtection="1">
      <alignment horizontal="left" wrapText="1"/>
    </xf>
    <xf numFmtId="0" fontId="10" fillId="2" borderId="26" xfId="0" applyNumberFormat="1" applyFont="1" applyFill="1" applyBorder="1" applyAlignment="1" applyProtection="1">
      <alignment horizontal="left" vertical="center"/>
      <protection locked="0"/>
    </xf>
    <xf numFmtId="0" fontId="10" fillId="2" borderId="27" xfId="0" applyNumberFormat="1" applyFont="1" applyFill="1" applyBorder="1" applyAlignment="1" applyProtection="1">
      <alignment horizontal="left" vertical="center"/>
      <protection locked="0"/>
    </xf>
    <xf numFmtId="0" fontId="10" fillId="2" borderId="28" xfId="0" applyNumberFormat="1" applyFont="1" applyFill="1" applyBorder="1" applyAlignment="1" applyProtection="1">
      <alignment horizontal="left" vertical="center"/>
      <protection locked="0"/>
    </xf>
    <xf numFmtId="0" fontId="12" fillId="3" borderId="0" xfId="0" applyFont="1" applyFill="1" applyBorder="1" applyAlignment="1" applyProtection="1">
      <alignment horizontal="center" vertical="center" wrapText="1"/>
    </xf>
    <xf numFmtId="0" fontId="12" fillId="3" borderId="0" xfId="0" applyFont="1" applyFill="1" applyAlignment="1" applyProtection="1">
      <alignment horizontal="center" vertical="center" wrapText="1"/>
    </xf>
    <xf numFmtId="0" fontId="12" fillId="3" borderId="9" xfId="0" applyFont="1" applyFill="1" applyBorder="1" applyAlignment="1" applyProtection="1">
      <alignment horizontal="center" vertical="center" wrapText="1"/>
    </xf>
    <xf numFmtId="0" fontId="12" fillId="3" borderId="5"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49" fontId="10" fillId="8" borderId="10" xfId="0" applyNumberFormat="1" applyFont="1" applyFill="1" applyBorder="1" applyAlignment="1" applyProtection="1">
      <alignment horizontal="left" vertical="center"/>
    </xf>
    <xf numFmtId="49" fontId="10" fillId="8" borderId="0" xfId="0" applyNumberFormat="1" applyFont="1" applyFill="1" applyAlignment="1" applyProtection="1">
      <alignment horizontal="left" vertical="center"/>
    </xf>
    <xf numFmtId="49" fontId="10" fillId="8" borderId="5" xfId="0" applyNumberFormat="1" applyFont="1" applyFill="1" applyBorder="1" applyAlignment="1" applyProtection="1">
      <alignment horizontal="left" vertical="center"/>
    </xf>
    <xf numFmtId="0" fontId="9" fillId="3" borderId="10" xfId="0" applyFont="1" applyFill="1" applyBorder="1" applyAlignment="1" applyProtection="1">
      <alignment horizontal="right" vertical="center" wrapText="1"/>
    </xf>
    <xf numFmtId="0" fontId="9" fillId="3" borderId="0" xfId="0" applyFont="1" applyFill="1" applyAlignment="1" applyProtection="1">
      <alignment horizontal="right" vertical="center" wrapText="1"/>
    </xf>
    <xf numFmtId="0" fontId="29" fillId="3" borderId="71" xfId="0" applyFont="1" applyFill="1" applyBorder="1" applyAlignment="1" applyProtection="1">
      <alignment horizontal="center" vertical="center" wrapText="1"/>
    </xf>
    <xf numFmtId="0" fontId="29" fillId="3" borderId="8" xfId="0" applyFont="1" applyFill="1" applyBorder="1" applyAlignment="1" applyProtection="1">
      <alignment horizontal="center" vertical="center" wrapText="1"/>
    </xf>
    <xf numFmtId="0" fontId="29" fillId="3" borderId="57" xfId="0" applyFont="1" applyFill="1" applyBorder="1" applyAlignment="1" applyProtection="1">
      <alignment horizontal="center" vertical="center" wrapText="1"/>
    </xf>
    <xf numFmtId="0" fontId="29" fillId="3" borderId="9" xfId="0" applyFont="1" applyFill="1" applyBorder="1" applyAlignment="1" applyProtection="1">
      <alignment horizontal="center" vertical="center" wrapText="1"/>
    </xf>
    <xf numFmtId="0" fontId="37" fillId="8" borderId="46" xfId="0" applyFont="1" applyFill="1" applyBorder="1" applyAlignment="1" applyProtection="1">
      <alignment horizontal="center" vertical="center" wrapText="1"/>
    </xf>
    <xf numFmtId="0" fontId="37" fillId="8" borderId="52" xfId="0" applyFont="1" applyFill="1" applyBorder="1" applyAlignment="1" applyProtection="1">
      <alignment horizontal="center" vertical="center" wrapText="1"/>
    </xf>
    <xf numFmtId="0" fontId="37" fillId="8" borderId="47" xfId="0" applyFont="1" applyFill="1" applyBorder="1" applyAlignment="1" applyProtection="1">
      <alignment horizontal="center" vertical="center" wrapText="1"/>
    </xf>
    <xf numFmtId="0" fontId="0" fillId="0" borderId="68" xfId="0" applyBorder="1" applyAlignment="1" applyProtection="1">
      <alignment horizontal="center"/>
    </xf>
    <xf numFmtId="0" fontId="0" fillId="0" borderId="69" xfId="0" applyBorder="1" applyAlignment="1" applyProtection="1">
      <alignment horizontal="center"/>
    </xf>
    <xf numFmtId="165" fontId="38" fillId="9" borderId="0" xfId="0" applyNumberFormat="1" applyFont="1" applyFill="1" applyAlignment="1" applyProtection="1">
      <alignment horizontal="left" wrapText="1"/>
    </xf>
    <xf numFmtId="165" fontId="38" fillId="9" borderId="0" xfId="0" applyNumberFormat="1" applyFont="1" applyFill="1" applyAlignment="1" applyProtection="1">
      <alignment wrapText="1"/>
    </xf>
    <xf numFmtId="0" fontId="0" fillId="0" borderId="0" xfId="0" applyAlignment="1" applyProtection="1">
      <alignment horizontal="center" wrapText="1"/>
    </xf>
    <xf numFmtId="0" fontId="0" fillId="0" borderId="0" xfId="0" applyAlignment="1" applyProtection="1">
      <alignment horizontal="center"/>
    </xf>
    <xf numFmtId="14" fontId="0" fillId="26" borderId="0" xfId="0" applyNumberFormat="1" applyFill="1" applyAlignment="1" applyProtection="1">
      <alignment horizontal="center"/>
    </xf>
    <xf numFmtId="0" fontId="0" fillId="27" borderId="0" xfId="0" applyFill="1" applyAlignment="1" applyProtection="1">
      <alignment horizontal="center" wrapText="1"/>
    </xf>
    <xf numFmtId="0" fontId="1" fillId="13" borderId="67" xfId="0" applyFont="1" applyFill="1" applyBorder="1" applyAlignment="1" applyProtection="1">
      <alignment horizontal="center"/>
    </xf>
    <xf numFmtId="0" fontId="1" fillId="13" borderId="68" xfId="0" applyFont="1" applyFill="1" applyBorder="1" applyAlignment="1" applyProtection="1">
      <alignment horizontal="center"/>
    </xf>
    <xf numFmtId="0" fontId="1" fillId="13" borderId="69" xfId="0" applyFont="1" applyFill="1" applyBorder="1" applyAlignment="1" applyProtection="1">
      <alignment horizontal="center"/>
    </xf>
    <xf numFmtId="0" fontId="1" fillId="16" borderId="68" xfId="0" applyFont="1" applyFill="1" applyBorder="1" applyAlignment="1" applyProtection="1">
      <alignment horizontal="center"/>
    </xf>
    <xf numFmtId="0" fontId="1" fillId="16" borderId="52" xfId="0" applyFont="1" applyFill="1" applyBorder="1" applyAlignment="1" applyProtection="1">
      <alignment horizontal="center"/>
    </xf>
    <xf numFmtId="0" fontId="1" fillId="16" borderId="47" xfId="0" applyFont="1" applyFill="1" applyBorder="1" applyAlignment="1" applyProtection="1">
      <alignment horizontal="center"/>
    </xf>
    <xf numFmtId="0" fontId="46" fillId="0" borderId="0" xfId="0" applyFont="1" applyAlignment="1" applyProtection="1">
      <alignment horizontal="center" wrapText="1"/>
    </xf>
    <xf numFmtId="14" fontId="0" fillId="26" borderId="0" xfId="0" applyNumberFormat="1" applyFill="1" applyProtection="1"/>
  </cellXfs>
  <cellStyles count="7">
    <cellStyle name="Hyperlink" xfId="2" builtinId="8"/>
    <cellStyle name="Hyperlink 2" xfId="3" xr:uid="{00000000-0005-0000-0000-000001000000}"/>
    <cellStyle name="Normal" xfId="0" builtinId="0"/>
    <cellStyle name="Normal 2" xfId="4" xr:uid="{00000000-0005-0000-0000-000003000000}"/>
    <cellStyle name="Normal 2 2" xfId="6" xr:uid="{389C2F37-6108-4E5A-AF05-9C456A1F619D}"/>
    <cellStyle name="Percent" xfId="5" builtinId="5"/>
    <cellStyle name="Percent 2" xfId="1" xr:uid="{00000000-0005-0000-0000-000005000000}"/>
  </cellStyles>
  <dxfs count="13">
    <dxf>
      <fill>
        <patternFill>
          <bgColor theme="9" tint="0.39994506668294322"/>
        </patternFill>
      </fill>
    </dxf>
    <dxf>
      <fill>
        <patternFill>
          <bgColor rgb="FFFF9999"/>
        </patternFill>
      </fill>
    </dxf>
    <dxf>
      <numFmt numFmtId="0" formatCode="General"/>
    </dxf>
    <dxf>
      <fill>
        <patternFill>
          <bgColor theme="9" tint="0.39994506668294322"/>
        </patternFill>
      </fill>
    </dxf>
    <dxf>
      <fill>
        <patternFill>
          <bgColor rgb="FFFF9999"/>
        </patternFill>
      </fill>
    </dxf>
    <dxf>
      <numFmt numFmtId="0" formatCode="General"/>
    </dxf>
    <dxf>
      <fill>
        <patternFill>
          <bgColor theme="1"/>
        </patternFill>
      </fill>
    </dxf>
    <dxf>
      <fill>
        <patternFill>
          <bgColor theme="1"/>
        </patternFill>
      </fill>
    </dxf>
    <dxf>
      <fill>
        <patternFill>
          <bgColor theme="1"/>
        </patternFill>
      </fill>
    </dxf>
    <dxf>
      <fill>
        <patternFill>
          <bgColor rgb="FFFF9999"/>
        </patternFill>
      </fill>
    </dxf>
    <dxf>
      <fill>
        <patternFill>
          <bgColor theme="5" tint="0.39994506668294322"/>
        </patternFill>
      </fill>
    </dxf>
    <dxf>
      <fill>
        <patternFill>
          <bgColor theme="0" tint="-0.24994659260841701"/>
        </patternFill>
      </fill>
    </dxf>
    <dxf>
      <fill>
        <patternFill>
          <bgColor theme="9" tint="0.39994506668294322"/>
        </patternFill>
      </fill>
    </dxf>
  </dxfs>
  <tableStyles count="0" defaultTableStyle="TableStyleMedium2" defaultPivotStyle="PivotStyleLight16"/>
  <colors>
    <mruColors>
      <color rgb="FF000080"/>
      <color rgb="FF66CCFF"/>
      <color rgb="FFE6CDFF"/>
      <color rgb="FFE2C5FF"/>
      <color rgb="FFFF9999"/>
      <color rgb="FFFFFF99"/>
      <color rgb="FFFF0000"/>
      <color rgb="FFFF5050"/>
      <color rgb="FFFFFFCC"/>
      <color rgb="FFFF7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ennstate.qualtrics.com/SE/?SID=SV_5zP0JblDm02mh2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0099"/>
    <pageSetUpPr fitToPage="1"/>
  </sheetPr>
  <dimension ref="A1:B112"/>
  <sheetViews>
    <sheetView tabSelected="1" zoomScaleNormal="100" workbookViewId="0">
      <selection activeCell="A2" sqref="A2:B2"/>
    </sheetView>
  </sheetViews>
  <sheetFormatPr defaultColWidth="0" defaultRowHeight="15" customHeight="1" zeroHeight="1" x14ac:dyDescent="0.35"/>
  <cols>
    <col min="1" max="1" width="17.36328125" customWidth="1"/>
    <col min="2" max="2" width="118.54296875" customWidth="1"/>
  </cols>
  <sheetData>
    <row r="1" spans="1:2" ht="23.25" customHeight="1" x14ac:dyDescent="0.35">
      <c r="A1" s="56" t="s">
        <v>34</v>
      </c>
      <c r="B1" s="377"/>
    </row>
    <row r="2" spans="1:2" ht="23.25" customHeight="1" x14ac:dyDescent="0.35">
      <c r="A2" s="419" t="s">
        <v>392</v>
      </c>
      <c r="B2" s="419"/>
    </row>
    <row r="3" spans="1:2" ht="23.25" customHeight="1" x14ac:dyDescent="0.35">
      <c r="A3" s="417" t="s">
        <v>391</v>
      </c>
      <c r="B3" s="418"/>
    </row>
    <row r="4" spans="1:2" ht="22.5" customHeight="1" x14ac:dyDescent="0.35">
      <c r="A4" s="392" t="s">
        <v>551</v>
      </c>
      <c r="B4" s="393"/>
    </row>
    <row r="5" spans="1:2" ht="129" customHeight="1" x14ac:dyDescent="0.35">
      <c r="A5" s="404" t="s">
        <v>546</v>
      </c>
      <c r="B5" s="405"/>
    </row>
    <row r="6" spans="1:2" ht="3.9" customHeight="1" x14ac:dyDescent="0.35">
      <c r="A6" s="406"/>
      <c r="B6" s="407"/>
    </row>
    <row r="7" spans="1:2" ht="15" customHeight="1" x14ac:dyDescent="0.35">
      <c r="A7" s="408" t="s">
        <v>0</v>
      </c>
      <c r="B7" s="409"/>
    </row>
    <row r="8" spans="1:2" ht="9.75" customHeight="1" x14ac:dyDescent="0.35">
      <c r="A8" s="402"/>
      <c r="B8" s="403"/>
    </row>
    <row r="9" spans="1:2" ht="91.5" customHeight="1" x14ac:dyDescent="0.35">
      <c r="A9" s="400" t="s">
        <v>215</v>
      </c>
      <c r="B9" s="401"/>
    </row>
    <row r="10" spans="1:2" ht="3.9" customHeight="1" x14ac:dyDescent="0.35">
      <c r="A10" s="396"/>
      <c r="B10" s="397"/>
    </row>
    <row r="11" spans="1:2" ht="35.25" customHeight="1" x14ac:dyDescent="0.35">
      <c r="A11" s="394" t="s">
        <v>214</v>
      </c>
      <c r="B11" s="395"/>
    </row>
    <row r="12" spans="1:2" ht="3.9" customHeight="1" x14ac:dyDescent="0.35">
      <c r="A12" s="400"/>
      <c r="B12" s="401"/>
    </row>
    <row r="13" spans="1:2" ht="48.75" customHeight="1" x14ac:dyDescent="0.35">
      <c r="A13" s="422" t="s">
        <v>550</v>
      </c>
      <c r="B13" s="423"/>
    </row>
    <row r="14" spans="1:2" ht="3.9" customHeight="1" x14ac:dyDescent="0.35">
      <c r="A14" s="274"/>
      <c r="B14" s="275"/>
    </row>
    <row r="15" spans="1:2" ht="50.25" customHeight="1" x14ac:dyDescent="0.35">
      <c r="A15" s="394" t="s">
        <v>547</v>
      </c>
      <c r="B15" s="395"/>
    </row>
    <row r="16" spans="1:2" ht="3.9" customHeight="1" x14ac:dyDescent="0.35">
      <c r="A16" s="276"/>
      <c r="B16" s="277"/>
    </row>
    <row r="17" spans="1:2" ht="50.25" customHeight="1" x14ac:dyDescent="0.35">
      <c r="A17" s="394" t="s">
        <v>548</v>
      </c>
      <c r="B17" s="395"/>
    </row>
    <row r="18" spans="1:2" ht="3.9" customHeight="1" x14ac:dyDescent="0.35">
      <c r="A18" s="274"/>
      <c r="B18" s="275"/>
    </row>
    <row r="19" spans="1:2" ht="51" customHeight="1" x14ac:dyDescent="0.35">
      <c r="A19" s="400" t="s">
        <v>351</v>
      </c>
      <c r="B19" s="401"/>
    </row>
    <row r="20" spans="1:2" ht="3.9" customHeight="1" x14ac:dyDescent="0.35">
      <c r="A20" s="400"/>
      <c r="B20" s="401"/>
    </row>
    <row r="21" spans="1:2" ht="21" customHeight="1" x14ac:dyDescent="0.35">
      <c r="A21" s="400" t="s">
        <v>387</v>
      </c>
      <c r="B21" s="401"/>
    </row>
    <row r="22" spans="1:2" ht="12" customHeight="1" x14ac:dyDescent="0.35">
      <c r="A22" s="396"/>
      <c r="B22" s="397"/>
    </row>
    <row r="23" spans="1:2" ht="15" customHeight="1" x14ac:dyDescent="0.35">
      <c r="A23" s="420" t="s">
        <v>1</v>
      </c>
      <c r="B23" s="421"/>
    </row>
    <row r="24" spans="1:2" ht="3.9" customHeight="1" x14ac:dyDescent="0.35">
      <c r="A24" s="396"/>
      <c r="B24" s="397"/>
    </row>
    <row r="25" spans="1:2" ht="32.25" customHeight="1" x14ac:dyDescent="0.35">
      <c r="A25" s="400" t="s">
        <v>2</v>
      </c>
      <c r="B25" s="401"/>
    </row>
    <row r="26" spans="1:2" ht="3.9" customHeight="1" x14ac:dyDescent="0.35">
      <c r="A26" s="398"/>
      <c r="B26" s="399"/>
    </row>
    <row r="27" spans="1:2" ht="29.25" customHeight="1" x14ac:dyDescent="0.35">
      <c r="A27" s="394" t="s">
        <v>3</v>
      </c>
      <c r="B27" s="395"/>
    </row>
    <row r="28" spans="1:2" ht="3.9" customHeight="1" x14ac:dyDescent="0.35">
      <c r="A28" s="398"/>
      <c r="B28" s="399"/>
    </row>
    <row r="29" spans="1:2" ht="42.75" customHeight="1" x14ac:dyDescent="0.35">
      <c r="A29" s="394" t="s">
        <v>124</v>
      </c>
      <c r="B29" s="395"/>
    </row>
    <row r="30" spans="1:2" ht="3.9" customHeight="1" x14ac:dyDescent="0.35">
      <c r="A30" s="398"/>
      <c r="B30" s="399"/>
    </row>
    <row r="31" spans="1:2" ht="30" customHeight="1" x14ac:dyDescent="0.35">
      <c r="A31" s="394" t="s">
        <v>64</v>
      </c>
      <c r="B31" s="395"/>
    </row>
    <row r="32" spans="1:2" ht="3.9" customHeight="1" x14ac:dyDescent="0.35">
      <c r="A32" s="400"/>
      <c r="B32" s="401"/>
    </row>
    <row r="33" spans="1:2" ht="36" customHeight="1" x14ac:dyDescent="0.35">
      <c r="A33" s="400" t="s">
        <v>65</v>
      </c>
      <c r="B33" s="401"/>
    </row>
    <row r="34" spans="1:2" ht="48.75" customHeight="1" x14ac:dyDescent="0.35">
      <c r="A34" s="415" t="s">
        <v>216</v>
      </c>
      <c r="B34" s="416"/>
    </row>
    <row r="35" spans="1:2" ht="3.9" customHeight="1" x14ac:dyDescent="0.35">
      <c r="A35" s="413"/>
      <c r="B35" s="414"/>
    </row>
    <row r="36" spans="1:2" ht="35.25" customHeight="1" x14ac:dyDescent="0.35">
      <c r="A36" s="400" t="s">
        <v>549</v>
      </c>
      <c r="B36" s="401"/>
    </row>
    <row r="37" spans="1:2" ht="3.9" customHeight="1" x14ac:dyDescent="0.35">
      <c r="A37" s="413"/>
      <c r="B37" s="414"/>
    </row>
    <row r="38" spans="1:2" ht="27.75" customHeight="1" x14ac:dyDescent="0.35">
      <c r="A38" s="394" t="s">
        <v>67</v>
      </c>
      <c r="B38" s="395"/>
    </row>
    <row r="39" spans="1:2" ht="3.9" customHeight="1" x14ac:dyDescent="0.35">
      <c r="A39" s="400"/>
      <c r="B39" s="401"/>
    </row>
    <row r="40" spans="1:2" ht="68.25" customHeight="1" x14ac:dyDescent="0.35">
      <c r="A40" s="396" t="s">
        <v>206</v>
      </c>
      <c r="B40" s="397"/>
    </row>
    <row r="41" spans="1:2" s="412" customFormat="1" ht="27" customHeight="1" x14ac:dyDescent="0.35">
      <c r="A41" s="410" t="s">
        <v>66</v>
      </c>
      <c r="B41" s="411"/>
    </row>
    <row r="42" spans="1:2" ht="7.5" customHeight="1" x14ac:dyDescent="0.35">
      <c r="A42" s="388"/>
      <c r="B42" s="389"/>
    </row>
    <row r="43" spans="1:2" ht="15" customHeight="1" x14ac:dyDescent="0.35">
      <c r="A43" s="390" t="s">
        <v>545</v>
      </c>
      <c r="B43" s="391"/>
    </row>
    <row r="44" spans="1:2" ht="15" hidden="1" customHeight="1" x14ac:dyDescent="0.35"/>
    <row r="45" spans="1:2" ht="15" hidden="1" customHeight="1" x14ac:dyDescent="0.35"/>
    <row r="46" spans="1:2" ht="15" hidden="1" customHeight="1" x14ac:dyDescent="0.35"/>
    <row r="47" spans="1:2" ht="15" hidden="1" customHeight="1" x14ac:dyDescent="0.35"/>
    <row r="48" spans="1:2" ht="15" hidden="1" customHeight="1" x14ac:dyDescent="0.35"/>
    <row r="49" ht="15" hidden="1" customHeight="1" x14ac:dyDescent="0.35"/>
    <row r="50" ht="15" hidden="1" customHeight="1" x14ac:dyDescent="0.35"/>
    <row r="51" ht="15" hidden="1" customHeight="1" x14ac:dyDescent="0.35"/>
    <row r="52" ht="15" hidden="1" customHeight="1" x14ac:dyDescent="0.35"/>
    <row r="53" ht="15" hidden="1" customHeight="1" x14ac:dyDescent="0.35"/>
    <row r="54" ht="15" hidden="1" customHeight="1" x14ac:dyDescent="0.35"/>
    <row r="55" ht="15" hidden="1" customHeight="1" x14ac:dyDescent="0.35"/>
    <row r="56" ht="15" hidden="1" customHeight="1" x14ac:dyDescent="0.35"/>
    <row r="57" ht="15" hidden="1" customHeight="1" x14ac:dyDescent="0.35"/>
    <row r="58" ht="15" hidden="1" customHeight="1" x14ac:dyDescent="0.35"/>
    <row r="59" ht="15" hidden="1" customHeight="1" x14ac:dyDescent="0.35"/>
    <row r="60" ht="15" hidden="1" customHeight="1" x14ac:dyDescent="0.35"/>
    <row r="61" ht="15" hidden="1" customHeight="1" x14ac:dyDescent="0.35"/>
    <row r="62" ht="15" hidden="1" customHeight="1" x14ac:dyDescent="0.35"/>
    <row r="63" ht="15" hidden="1" customHeight="1" x14ac:dyDescent="0.35"/>
    <row r="64" ht="15" hidden="1" customHeight="1" x14ac:dyDescent="0.35"/>
    <row r="65" ht="15" hidden="1" customHeight="1" x14ac:dyDescent="0.35"/>
    <row r="66" ht="15" hidden="1" customHeight="1" x14ac:dyDescent="0.35"/>
    <row r="67" ht="15" hidden="1" customHeight="1" x14ac:dyDescent="0.35"/>
    <row r="68" ht="15" hidden="1" customHeight="1" x14ac:dyDescent="0.35"/>
    <row r="69" ht="15" hidden="1" customHeight="1" x14ac:dyDescent="0.35"/>
    <row r="70" ht="15" hidden="1" customHeight="1" x14ac:dyDescent="0.35"/>
    <row r="71" ht="15" hidden="1" customHeight="1" x14ac:dyDescent="0.35"/>
    <row r="72" ht="15" hidden="1" customHeight="1" x14ac:dyDescent="0.35"/>
    <row r="73" ht="15" hidden="1" customHeight="1" x14ac:dyDescent="0.35"/>
    <row r="74" ht="15" hidden="1" customHeight="1" x14ac:dyDescent="0.35"/>
    <row r="75" ht="15" hidden="1" customHeight="1" x14ac:dyDescent="0.35"/>
    <row r="76" ht="15" hidden="1" customHeight="1" x14ac:dyDescent="0.35"/>
    <row r="77" ht="15" hidden="1" customHeight="1" x14ac:dyDescent="0.35"/>
    <row r="78" ht="15" hidden="1" customHeight="1" x14ac:dyDescent="0.35"/>
    <row r="79" ht="15" hidden="1" customHeight="1" x14ac:dyDescent="0.35"/>
    <row r="80" ht="15" hidden="1" customHeight="1" x14ac:dyDescent="0.35"/>
    <row r="81" ht="15" hidden="1" customHeight="1" x14ac:dyDescent="0.35"/>
    <row r="82" ht="15" hidden="1" customHeight="1" x14ac:dyDescent="0.35"/>
    <row r="83" ht="15" hidden="1" customHeight="1" x14ac:dyDescent="0.35"/>
    <row r="84" ht="15" hidden="1" customHeight="1" x14ac:dyDescent="0.35"/>
    <row r="85" ht="15" hidden="1" customHeight="1" x14ac:dyDescent="0.35"/>
    <row r="86" ht="15" hidden="1" customHeight="1" x14ac:dyDescent="0.35"/>
    <row r="87" ht="15" hidden="1" customHeight="1" x14ac:dyDescent="0.35"/>
    <row r="88" ht="15" hidden="1" customHeight="1" x14ac:dyDescent="0.35"/>
    <row r="89" ht="15" hidden="1" customHeight="1" x14ac:dyDescent="0.35"/>
    <row r="90" ht="15" hidden="1" customHeight="1" x14ac:dyDescent="0.35"/>
    <row r="91" ht="15" hidden="1" customHeight="1" x14ac:dyDescent="0.35"/>
    <row r="92" ht="15" hidden="1" customHeight="1" x14ac:dyDescent="0.35"/>
    <row r="93" ht="15" hidden="1" customHeight="1" x14ac:dyDescent="0.35"/>
    <row r="94" ht="15" hidden="1" customHeight="1" x14ac:dyDescent="0.35"/>
    <row r="95" ht="15" hidden="1" customHeight="1" x14ac:dyDescent="0.35"/>
    <row r="96" ht="15" hidden="1" customHeight="1" x14ac:dyDescent="0.35"/>
    <row r="97" ht="15" hidden="1" customHeight="1" x14ac:dyDescent="0.35"/>
    <row r="98" ht="15" hidden="1" customHeight="1" x14ac:dyDescent="0.35"/>
    <row r="99" ht="15" hidden="1" customHeight="1" x14ac:dyDescent="0.35"/>
    <row r="100" ht="15" hidden="1" customHeight="1" x14ac:dyDescent="0.35"/>
    <row r="101" ht="15" hidden="1" customHeight="1" x14ac:dyDescent="0.35"/>
    <row r="102" ht="15" hidden="1" customHeight="1" x14ac:dyDescent="0.35"/>
    <row r="103" ht="15" hidden="1" customHeight="1" x14ac:dyDescent="0.35"/>
    <row r="104" ht="15" hidden="1" customHeight="1" x14ac:dyDescent="0.35"/>
    <row r="105" ht="15" hidden="1" customHeight="1" x14ac:dyDescent="0.35"/>
    <row r="106" ht="15" hidden="1" customHeight="1" x14ac:dyDescent="0.35"/>
    <row r="107" ht="15" hidden="1" customHeight="1" x14ac:dyDescent="0.35"/>
    <row r="108" ht="15" hidden="1" customHeight="1" x14ac:dyDescent="0.35"/>
    <row r="109" ht="15" hidden="1" customHeight="1" x14ac:dyDescent="0.35"/>
    <row r="110" ht="15" customHeight="1" x14ac:dyDescent="0.35"/>
    <row r="111" ht="15" customHeight="1" x14ac:dyDescent="0.35"/>
    <row r="112" ht="15" customHeight="1" x14ac:dyDescent="0.35"/>
  </sheetData>
  <sheetProtection password="F3E3" sheet="1"/>
  <mergeCells count="39">
    <mergeCell ref="A3:B3"/>
    <mergeCell ref="A2:B2"/>
    <mergeCell ref="A36:B36"/>
    <mergeCell ref="A37:B37"/>
    <mergeCell ref="A38:B38"/>
    <mergeCell ref="A23:B23"/>
    <mergeCell ref="A13:B13"/>
    <mergeCell ref="A15:B15"/>
    <mergeCell ref="A25:B25"/>
    <mergeCell ref="A27:B27"/>
    <mergeCell ref="A21:B21"/>
    <mergeCell ref="A10:B10"/>
    <mergeCell ref="A12:B12"/>
    <mergeCell ref="A17:B17"/>
    <mergeCell ref="A20:B20"/>
    <mergeCell ref="A11:B11"/>
    <mergeCell ref="A39:B39"/>
    <mergeCell ref="A40:B40"/>
    <mergeCell ref="A29:B29"/>
    <mergeCell ref="A35:B35"/>
    <mergeCell ref="A32:B32"/>
    <mergeCell ref="A33:B33"/>
    <mergeCell ref="A34:B34"/>
    <mergeCell ref="A42:B42"/>
    <mergeCell ref="A43:B43"/>
    <mergeCell ref="A4:B4"/>
    <mergeCell ref="A31:B31"/>
    <mergeCell ref="A22:B22"/>
    <mergeCell ref="A24:B24"/>
    <mergeCell ref="A26:B26"/>
    <mergeCell ref="A28:B28"/>
    <mergeCell ref="A30:B30"/>
    <mergeCell ref="A19:B19"/>
    <mergeCell ref="A8:B8"/>
    <mergeCell ref="A5:B5"/>
    <mergeCell ref="A6:B6"/>
    <mergeCell ref="A7:B7"/>
    <mergeCell ref="A9:B9"/>
    <mergeCell ref="A41:XFD41"/>
  </mergeCells>
  <hyperlinks>
    <hyperlink ref="A41:B41" r:id="rId1" display="Click Here to Report Issues or Provide Suggestions." xr:uid="{00000000-0004-0000-0000-000001000000}"/>
    <hyperlink ref="A1" location="Navigate!A1" display="&lt;Navigate&gt;" xr:uid="{09884414-4742-4FD6-B9AD-F794587DAEC6}"/>
  </hyperlinks>
  <pageMargins left="0.25" right="0.25" top="0.5" bottom="0.5" header="0.3" footer="0.3"/>
  <pageSetup scale="85" fitToHeight="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6464"/>
  </sheetPr>
  <dimension ref="A1:AA31"/>
  <sheetViews>
    <sheetView workbookViewId="0">
      <selection activeCell="P2" sqref="P2"/>
    </sheetView>
  </sheetViews>
  <sheetFormatPr defaultRowHeight="14.5" x14ac:dyDescent="0.35"/>
  <cols>
    <col min="1" max="2" width="12.36328125" customWidth="1"/>
    <col min="3" max="3" width="18.36328125" customWidth="1"/>
    <col min="4" max="4" width="8.36328125" bestFit="1" customWidth="1"/>
    <col min="5" max="5" width="10.90625" bestFit="1" customWidth="1"/>
    <col min="6" max="27" width="9.08984375" customWidth="1"/>
  </cols>
  <sheetData>
    <row r="1" spans="1:27" x14ac:dyDescent="0.35">
      <c r="A1" s="134">
        <f>'Process PMs'!J4</f>
        <v>44562</v>
      </c>
      <c r="B1" s="12" t="s">
        <v>41</v>
      </c>
      <c r="C1" s="133"/>
      <c r="P1" t="s">
        <v>424</v>
      </c>
    </row>
    <row r="2" spans="1:27" x14ac:dyDescent="0.35">
      <c r="A2" s="133"/>
      <c r="B2" s="133"/>
      <c r="C2" s="133"/>
      <c r="P2">
        <f>COUNTIF(Q4:Q11,"&gt;0")</f>
        <v>0</v>
      </c>
    </row>
    <row r="3" spans="1:27" x14ac:dyDescent="0.35">
      <c r="A3" s="11" t="s">
        <v>42</v>
      </c>
      <c r="B3" s="11" t="s">
        <v>43</v>
      </c>
      <c r="C3" s="133"/>
      <c r="D3" s="133" t="s">
        <v>54</v>
      </c>
      <c r="E3" s="15">
        <f>A1</f>
        <v>44562</v>
      </c>
      <c r="F3" t="s">
        <v>52</v>
      </c>
    </row>
    <row r="4" spans="1:27" x14ac:dyDescent="0.35">
      <c r="A4" s="13">
        <f>DATE(YEAR($A$1),MONTH($A$1),DAY($A$1))</f>
        <v>44562</v>
      </c>
      <c r="B4" s="13">
        <f>DATE(YEAR($A$1),MONTH($A$1)+2,DAY($A$1))</f>
        <v>44621</v>
      </c>
      <c r="C4" s="133" t="s">
        <v>44</v>
      </c>
      <c r="D4" s="26">
        <v>1</v>
      </c>
      <c r="E4" s="15">
        <f>DATE(YEAR($A$1)+2,MONTH($A$1),DAY($A$1)-1)</f>
        <v>45291</v>
      </c>
      <c r="F4" t="s">
        <v>53</v>
      </c>
      <c r="H4" s="15"/>
      <c r="I4" s="15"/>
      <c r="J4" s="15"/>
      <c r="Q4">
        <f>COUNTIF('Process PMs'!A8:A11,"&lt;&gt;"&amp;"")</f>
        <v>0</v>
      </c>
    </row>
    <row r="5" spans="1:27" x14ac:dyDescent="0.35">
      <c r="A5" s="13">
        <f>DATE(YEAR($A$1),MONTH($A$1)+3,DAY($A$1))</f>
        <v>44652</v>
      </c>
      <c r="B5" s="13">
        <f>DATE(YEAR($A$1),MONTH($A$1)+5,DAY($A$1))</f>
        <v>44713</v>
      </c>
      <c r="C5" s="133" t="s">
        <v>45</v>
      </c>
      <c r="D5" s="133">
        <v>2</v>
      </c>
      <c r="H5" s="15"/>
      <c r="I5" s="15"/>
      <c r="J5" s="15"/>
      <c r="Q5">
        <f>COUNTIF('Process PMs'!B8:B11,"&lt;&gt;"&amp;"")</f>
        <v>0</v>
      </c>
    </row>
    <row r="6" spans="1:27" x14ac:dyDescent="0.35">
      <c r="A6" s="13">
        <f>DATE(YEAR($A$1),MONTH($A$1)+6,DAY($A$1))</f>
        <v>44743</v>
      </c>
      <c r="B6" s="13">
        <f>DATE(YEAR($A$1),MONTH($A$1)+8,DAY($A$1))</f>
        <v>44805</v>
      </c>
      <c r="C6" s="133" t="s">
        <v>46</v>
      </c>
      <c r="D6" s="133">
        <v>3</v>
      </c>
      <c r="H6" s="15"/>
      <c r="I6" s="15"/>
      <c r="J6" s="15"/>
      <c r="Q6">
        <f>COUNTIF('Process PMs'!C8:C11,"&lt;&gt;"&amp;"")</f>
        <v>0</v>
      </c>
    </row>
    <row r="7" spans="1:27" x14ac:dyDescent="0.35">
      <c r="A7" s="13">
        <f>DATE(YEAR($A$1),MONTH($A$1)+9,DAY($A$1))</f>
        <v>44835</v>
      </c>
      <c r="B7" s="13">
        <f>DATE(YEAR($A$1),MONTH($A$1)+11,DAY($A$1))</f>
        <v>44896</v>
      </c>
      <c r="C7" s="133" t="s">
        <v>47</v>
      </c>
      <c r="D7" s="133">
        <v>4</v>
      </c>
      <c r="H7" s="15"/>
      <c r="I7" s="15"/>
      <c r="J7" s="15"/>
      <c r="Q7">
        <f>COUNTIF('Process PMs'!D8:D11,"&lt;&gt;"&amp;"")</f>
        <v>0</v>
      </c>
    </row>
    <row r="8" spans="1:27" x14ac:dyDescent="0.35">
      <c r="A8" s="13">
        <f>DATE(YEAR($A$1),MONTH($A$1)+12,DAY($A$1))</f>
        <v>44927</v>
      </c>
      <c r="B8" s="13">
        <f>DATE(YEAR($A$1),MONTH($A$1)+14,DAY($A$1))</f>
        <v>44986</v>
      </c>
      <c r="C8" s="133" t="s">
        <v>48</v>
      </c>
      <c r="D8" s="133">
        <v>5</v>
      </c>
      <c r="H8" s="15"/>
      <c r="I8" s="15"/>
      <c r="J8" s="15"/>
      <c r="Q8">
        <f>COUNTIF('Process PMs'!E8:E11,"&lt;&gt;"&amp;"")</f>
        <v>0</v>
      </c>
    </row>
    <row r="9" spans="1:27" x14ac:dyDescent="0.35">
      <c r="A9" s="13">
        <f>DATE(YEAR($A$1),MONTH($A$1)+15,DAY($A$1))</f>
        <v>45017</v>
      </c>
      <c r="B9" s="13">
        <f>DATE(YEAR($A$1),MONTH($A$1)+17,DAY($A$1))</f>
        <v>45078</v>
      </c>
      <c r="C9" s="133" t="s">
        <v>49</v>
      </c>
      <c r="D9" s="133">
        <v>6</v>
      </c>
      <c r="H9" s="15"/>
      <c r="I9" s="15"/>
      <c r="J9" s="15"/>
      <c r="Q9">
        <f>COUNTIF('Process PMs'!F8:F11,"&lt;&gt;"&amp;"")</f>
        <v>0</v>
      </c>
    </row>
    <row r="10" spans="1:27" x14ac:dyDescent="0.35">
      <c r="A10" s="13">
        <f>DATE(YEAR($A$1),MONTH($A$1)+18,DAY($A$1))</f>
        <v>45108</v>
      </c>
      <c r="B10" s="13">
        <f>DATE(YEAR($A$1),MONTH($A$1)+20,DAY($A$1))</f>
        <v>45170</v>
      </c>
      <c r="C10" s="133" t="s">
        <v>50</v>
      </c>
      <c r="D10" s="133">
        <v>7</v>
      </c>
      <c r="H10" s="15"/>
      <c r="I10" s="15"/>
      <c r="J10" s="15"/>
      <c r="Q10">
        <f>COUNTIF('Process PMs'!G8:G11,"&lt;&gt;"&amp;"")</f>
        <v>0</v>
      </c>
    </row>
    <row r="11" spans="1:27" x14ac:dyDescent="0.35">
      <c r="A11" s="13">
        <f>DATE(YEAR($A$1),MONTH($A$1)+21,DAY($A$1))</f>
        <v>45200</v>
      </c>
      <c r="B11" s="13">
        <f>DATE(YEAR($A$1),MONTH($A$1)+23,DAY($A$1))</f>
        <v>45261</v>
      </c>
      <c r="C11" s="133" t="s">
        <v>51</v>
      </c>
      <c r="D11" s="133">
        <v>8</v>
      </c>
      <c r="H11" s="15"/>
      <c r="I11" s="15"/>
      <c r="J11" s="15"/>
      <c r="Q11">
        <f>COUNTIF('Process PMs'!H8:H11,"&lt;&gt;"&amp;"")</f>
        <v>0</v>
      </c>
    </row>
    <row r="12" spans="1:27" x14ac:dyDescent="0.35">
      <c r="A12" s="14"/>
      <c r="B12" s="14"/>
      <c r="C12" s="14"/>
      <c r="D12" s="16"/>
      <c r="E12" s="16"/>
      <c r="F12" s="15"/>
      <c r="G12" s="16"/>
      <c r="H12" s="15"/>
      <c r="I12" s="16"/>
      <c r="J12" s="16"/>
      <c r="K12" s="15"/>
      <c r="L12" s="16"/>
      <c r="M12" s="16"/>
      <c r="N12" s="16"/>
      <c r="O12" s="16"/>
      <c r="P12" s="16"/>
      <c r="Q12" s="16"/>
      <c r="R12" s="16"/>
      <c r="S12" s="16"/>
      <c r="T12" s="16"/>
      <c r="U12" s="16"/>
      <c r="V12" s="16"/>
      <c r="W12" s="16"/>
      <c r="X12" s="16"/>
      <c r="Y12" s="16"/>
      <c r="Z12" s="15"/>
      <c r="AA12" s="15"/>
    </row>
    <row r="14" spans="1:27" x14ac:dyDescent="0.35">
      <c r="A14" s="15"/>
      <c r="C14" s="134"/>
      <c r="D14" s="131"/>
    </row>
    <row r="15" spans="1:27" x14ac:dyDescent="0.35">
      <c r="B15" s="134"/>
      <c r="C15" s="134"/>
      <c r="D15" s="131"/>
    </row>
    <row r="16" spans="1:27" x14ac:dyDescent="0.35">
      <c r="A16" s="15"/>
      <c r="B16" s="134"/>
      <c r="C16" s="134"/>
      <c r="D16" s="131"/>
    </row>
    <row r="17" spans="1:4" x14ac:dyDescent="0.35">
      <c r="B17" s="134"/>
      <c r="C17" s="134"/>
      <c r="D17" s="131"/>
    </row>
    <row r="18" spans="1:4" x14ac:dyDescent="0.35">
      <c r="A18" s="15"/>
      <c r="C18" s="134"/>
      <c r="D18" s="131"/>
    </row>
    <row r="19" spans="1:4" x14ac:dyDescent="0.35">
      <c r="B19" s="134"/>
      <c r="C19" s="134"/>
      <c r="D19" s="131"/>
    </row>
    <row r="20" spans="1:4" x14ac:dyDescent="0.35">
      <c r="A20" s="15"/>
      <c r="B20" s="134"/>
      <c r="C20" s="134"/>
      <c r="D20" s="131"/>
    </row>
    <row r="21" spans="1:4" x14ac:dyDescent="0.35">
      <c r="B21" s="134"/>
      <c r="C21" s="134"/>
      <c r="D21" s="131"/>
    </row>
    <row r="22" spans="1:4" x14ac:dyDescent="0.35">
      <c r="A22" s="15"/>
      <c r="C22" s="134"/>
      <c r="D22" s="131"/>
    </row>
    <row r="23" spans="1:4" x14ac:dyDescent="0.35">
      <c r="B23" s="134"/>
      <c r="C23" s="134"/>
      <c r="D23" s="131"/>
    </row>
    <row r="24" spans="1:4" x14ac:dyDescent="0.35">
      <c r="A24" s="15"/>
      <c r="B24" s="134"/>
      <c r="C24" s="134"/>
      <c r="D24" s="131"/>
    </row>
    <row r="25" spans="1:4" x14ac:dyDescent="0.35">
      <c r="B25" s="134"/>
      <c r="C25" s="134"/>
      <c r="D25" s="131"/>
    </row>
    <row r="26" spans="1:4" x14ac:dyDescent="0.35">
      <c r="A26" s="15"/>
      <c r="C26" s="134"/>
      <c r="D26" s="131"/>
    </row>
    <row r="27" spans="1:4" x14ac:dyDescent="0.35">
      <c r="B27" s="134"/>
      <c r="C27" s="134"/>
      <c r="D27" s="131"/>
    </row>
    <row r="28" spans="1:4" x14ac:dyDescent="0.35">
      <c r="A28" s="15"/>
      <c r="B28" s="134"/>
      <c r="C28" s="134"/>
      <c r="D28" s="131"/>
    </row>
    <row r="29" spans="1:4" x14ac:dyDescent="0.35">
      <c r="B29" s="134"/>
      <c r="C29" s="134"/>
      <c r="D29" s="131"/>
    </row>
    <row r="30" spans="1:4" x14ac:dyDescent="0.35">
      <c r="A30" s="15"/>
      <c r="C30" s="134"/>
      <c r="D30" s="131"/>
    </row>
    <row r="31" spans="1:4" x14ac:dyDescent="0.35">
      <c r="B31" s="134"/>
      <c r="C31" s="134"/>
      <c r="D31" s="131"/>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B10"/>
  <sheetViews>
    <sheetView workbookViewId="0">
      <selection activeCell="B4" sqref="B4"/>
    </sheetView>
  </sheetViews>
  <sheetFormatPr defaultRowHeight="14.5" x14ac:dyDescent="0.35"/>
  <cols>
    <col min="1" max="1" width="4.90625" customWidth="1"/>
    <col min="2" max="2" width="49.08984375" customWidth="1"/>
  </cols>
  <sheetData>
    <row r="1" spans="2:2" x14ac:dyDescent="0.35">
      <c r="B1" s="11" t="s">
        <v>213</v>
      </c>
    </row>
    <row r="2" spans="2:2" x14ac:dyDescent="0.35">
      <c r="B2" s="202" t="s">
        <v>212</v>
      </c>
    </row>
    <row r="3" spans="2:2" x14ac:dyDescent="0.35">
      <c r="B3" s="133"/>
    </row>
    <row r="4" spans="2:2" ht="18.5" x14ac:dyDescent="0.45">
      <c r="B4" s="201" t="s">
        <v>55</v>
      </c>
    </row>
    <row r="5" spans="2:2" ht="18.5" x14ac:dyDescent="0.45">
      <c r="B5" s="201" t="s">
        <v>35</v>
      </c>
    </row>
    <row r="6" spans="2:2" ht="18.5" x14ac:dyDescent="0.45">
      <c r="B6" s="201" t="s">
        <v>36</v>
      </c>
    </row>
    <row r="7" spans="2:2" ht="18.5" x14ac:dyDescent="0.45">
      <c r="B7" s="201" t="s">
        <v>175</v>
      </c>
    </row>
    <row r="8" spans="2:2" ht="18.5" x14ac:dyDescent="0.45">
      <c r="B8" s="201" t="s">
        <v>176</v>
      </c>
    </row>
    <row r="9" spans="2:2" ht="18.5" x14ac:dyDescent="0.45">
      <c r="B9" s="201" t="s">
        <v>177</v>
      </c>
    </row>
    <row r="10" spans="2:2" ht="18.5" x14ac:dyDescent="0.45">
      <c r="B10" s="201" t="s">
        <v>386</v>
      </c>
    </row>
  </sheetData>
  <sheetProtection password="F3E3" sheet="1" objects="1" scenarios="1"/>
  <hyperlinks>
    <hyperlink ref="B4" location="Instructions!A1" display="Instructions" xr:uid="{00000000-0004-0000-0600-000000000000}"/>
    <hyperlink ref="B5" location="'Process PMs'!A1" display="Process PMs" xr:uid="{00000000-0004-0000-0600-000001000000}"/>
    <hyperlink ref="B6" location="'Outcome PMs'!A1" display="Outcomes PMs" xr:uid="{00000000-0004-0000-0600-000002000000}"/>
    <hyperlink ref="B7" location="'Session Tracking'!A1" display="Session Tracking" xr:uid="{00000000-0004-0000-0600-000003000000}"/>
    <hyperlink ref="B8" location="'Pre-Post'!A1" display="Pre-Post" xr:uid="{00000000-0004-0000-0600-000004000000}"/>
    <hyperlink ref="B9" location="Fidelity!A1" display="Fidelity" xr:uid="{00000000-0004-0000-0600-000005000000}"/>
    <hyperlink ref="B10" location="Demographics!A1" display="Demographics" xr:uid="{06E24DC2-71B2-4C09-92FA-C3453BDEEA5F}"/>
  </hyperlinks>
  <pageMargins left="0.25" right="0.25"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385D4-89CA-4A62-B36C-DB414660841A}">
  <sheetPr codeName="Sheet13"/>
  <dimension ref="A1:BG9"/>
  <sheetViews>
    <sheetView workbookViewId="0">
      <selection activeCell="BC3" sqref="BC3"/>
    </sheetView>
  </sheetViews>
  <sheetFormatPr defaultRowHeight="14.5" x14ac:dyDescent="0.35"/>
  <cols>
    <col min="1" max="10" width="8.7265625" style="378"/>
    <col min="11" max="11" width="11.453125" style="378" customWidth="1"/>
    <col min="12" max="13" width="8.7265625" style="378"/>
    <col min="14" max="14" width="16" style="378" customWidth="1"/>
    <col min="15" max="15" width="11.08984375" style="378" customWidth="1"/>
    <col min="16" max="16" width="12.453125" style="378" customWidth="1"/>
    <col min="17" max="44" width="8.7265625" style="378"/>
    <col min="45" max="59" width="12.1796875" style="378" customWidth="1"/>
    <col min="60" max="16384" width="8.7265625" style="378"/>
  </cols>
  <sheetData>
    <row r="1" spans="1:59" x14ac:dyDescent="0.35">
      <c r="A1" s="379" t="s">
        <v>393</v>
      </c>
      <c r="B1" s="380" t="s">
        <v>394</v>
      </c>
      <c r="C1" s="380" t="s">
        <v>395</v>
      </c>
      <c r="D1" s="381" t="s">
        <v>396</v>
      </c>
      <c r="E1" s="381" t="s">
        <v>397</v>
      </c>
      <c r="F1" s="381" t="s">
        <v>398</v>
      </c>
      <c r="G1" s="381" t="s">
        <v>399</v>
      </c>
      <c r="H1" s="381" t="s">
        <v>400</v>
      </c>
      <c r="I1" s="381" t="s">
        <v>401</v>
      </c>
      <c r="J1" s="381" t="s">
        <v>402</v>
      </c>
      <c r="K1" s="381" t="s">
        <v>403</v>
      </c>
      <c r="L1" s="381" t="s">
        <v>409</v>
      </c>
      <c r="M1" s="382" t="s">
        <v>404</v>
      </c>
      <c r="N1" s="383" t="s">
        <v>405</v>
      </c>
      <c r="O1" s="382" t="s">
        <v>406</v>
      </c>
      <c r="P1" s="382" t="s">
        <v>407</v>
      </c>
      <c r="Q1" s="382" t="s">
        <v>15</v>
      </c>
      <c r="R1" s="382" t="s">
        <v>16</v>
      </c>
      <c r="S1" s="382" t="s">
        <v>17</v>
      </c>
      <c r="T1" s="382" t="s">
        <v>18</v>
      </c>
      <c r="U1" s="382" t="s">
        <v>25</v>
      </c>
      <c r="V1" s="382" t="s">
        <v>26</v>
      </c>
      <c r="W1" s="382" t="s">
        <v>27</v>
      </c>
      <c r="X1" s="382" t="s">
        <v>28</v>
      </c>
      <c r="Y1" s="382" t="s">
        <v>29</v>
      </c>
      <c r="Z1" s="382" t="s">
        <v>30</v>
      </c>
      <c r="AA1" s="382" t="s">
        <v>31</v>
      </c>
      <c r="AB1" s="382" t="s">
        <v>32</v>
      </c>
      <c r="AC1" s="382" t="s">
        <v>347</v>
      </c>
      <c r="AD1" s="382" t="s">
        <v>19</v>
      </c>
      <c r="AE1" s="382" t="s">
        <v>20</v>
      </c>
      <c r="AF1" s="382" t="s">
        <v>21</v>
      </c>
      <c r="AG1" s="382" t="s">
        <v>22</v>
      </c>
      <c r="AH1" s="382" t="s">
        <v>23</v>
      </c>
      <c r="AI1" s="382" t="s">
        <v>24</v>
      </c>
      <c r="AJ1" s="382" t="s">
        <v>70</v>
      </c>
      <c r="AK1" s="382" t="s">
        <v>71</v>
      </c>
      <c r="AL1" s="382" t="s">
        <v>72</v>
      </c>
      <c r="AM1" s="382" t="s">
        <v>340</v>
      </c>
      <c r="AN1" s="382" t="s">
        <v>341</v>
      </c>
      <c r="AO1" s="382" t="s">
        <v>342</v>
      </c>
      <c r="AP1" s="382" t="s">
        <v>343</v>
      </c>
      <c r="AQ1" s="382" t="s">
        <v>344</v>
      </c>
      <c r="AR1" s="382" t="s">
        <v>345</v>
      </c>
      <c r="AS1" s="382" t="s">
        <v>410</v>
      </c>
      <c r="AT1" s="382" t="s">
        <v>411</v>
      </c>
      <c r="AU1" s="382" t="s">
        <v>412</v>
      </c>
      <c r="AV1" s="382" t="s">
        <v>413</v>
      </c>
      <c r="AW1" s="382" t="s">
        <v>414</v>
      </c>
      <c r="AX1" s="382" t="s">
        <v>415</v>
      </c>
      <c r="AY1" s="382" t="s">
        <v>416</v>
      </c>
      <c r="AZ1" s="382" t="s">
        <v>417</v>
      </c>
      <c r="BA1" s="382" t="s">
        <v>408</v>
      </c>
      <c r="BB1" s="382" t="s">
        <v>418</v>
      </c>
      <c r="BC1" s="382" t="s">
        <v>419</v>
      </c>
      <c r="BD1" s="382" t="s">
        <v>420</v>
      </c>
      <c r="BE1" s="382" t="s">
        <v>421</v>
      </c>
      <c r="BF1" s="382" t="s">
        <v>422</v>
      </c>
      <c r="BG1" s="382" t="s">
        <v>423</v>
      </c>
    </row>
    <row r="2" spans="1:59" x14ac:dyDescent="0.35">
      <c r="A2" s="378" t="str">
        <f t="shared" ref="A2:A9" si="0">CONCATENATE(C2,J2,F2,O2)</f>
        <v/>
      </c>
      <c r="B2" s="378" t="str">
        <f ca="1">IF(calcs!$P$2&gt;=1,MID(CELL("filename",A1),FIND("[",CELL("filename",A1))+1,FIND("]", CELL("filename",A1))-FIND("[",CELL("filename",A1))-1),"")</f>
        <v/>
      </c>
      <c r="C2" s="378" t="str">
        <f>IF(calcs!$P$2&gt;=1,'Process PMs'!J$2,"")</f>
        <v/>
      </c>
      <c r="D2" s="378" t="str">
        <f>IF(calcs!$P$2&gt;=1,'Process PMs'!B$2,"")</f>
        <v/>
      </c>
      <c r="E2" s="378" t="str">
        <f>IF(calcs!$P$2&gt;=1,"Triple P","")</f>
        <v/>
      </c>
      <c r="G2" s="378" t="str">
        <f>IF(calcs!$P$2&gt;=1,'Process PMs'!B$3,"")</f>
        <v/>
      </c>
      <c r="H2" s="378" t="str">
        <f>IF(calcs!$P$2&gt;=1,'Process PMs'!B$4,"")</f>
        <v/>
      </c>
      <c r="I2" s="378" t="str">
        <f>IF(calcs!$P$2&gt;=1,'Process PMs'!B$5,"")</f>
        <v/>
      </c>
      <c r="J2" s="378" t="str">
        <f>IF(calcs!$P$2&gt;=1,'Process PMs'!J$3,"")</f>
        <v/>
      </c>
      <c r="K2" s="378" t="str">
        <f>IF(calcs!$P$2&gt;=1,MONTH('Process PMs'!J$4),"")</f>
        <v/>
      </c>
      <c r="L2" s="378" t="str">
        <f>IF(calcs!$P$2&gt;=1,YEAR('Process PMs'!J$4),"")</f>
        <v/>
      </c>
      <c r="M2" s="378" t="str">
        <f>IF(calcs!$P$2&gt;=1,"1","")</f>
        <v/>
      </c>
      <c r="N2" s="378" t="str">
        <f>IF(calcs!$P$2&gt;=1,'Process PMs'!A7,"")</f>
        <v/>
      </c>
      <c r="O2" s="15" t="str">
        <f>IF(calcs!$P$2&gt;=1,DATE(RIGHT(N2,4),MONTH(DATEVALUE(LEFT(N2,3)&amp;1)),1),"")</f>
        <v/>
      </c>
      <c r="P2" s="15" t="str">
        <f>IF(calcs!$P$2&gt;=1,EOMONTH(O2,2),"")</f>
        <v/>
      </c>
      <c r="Q2" s="378" t="str">
        <f>IF(calcs!$P$2&gt;=1,'Process PMs'!A8,"")</f>
        <v/>
      </c>
      <c r="R2" s="378" t="str">
        <f>IF(calcs!$P$2&gt;=1,'Process PMs'!A9,"")</f>
        <v/>
      </c>
      <c r="S2" s="378" t="str">
        <f>IF(calcs!$P$2&gt;=1,'Process PMs'!A10,"")</f>
        <v/>
      </c>
      <c r="T2" s="378" t="str">
        <f>IF(calcs!$P$2&gt;=1,'Process PMs'!A11,"")</f>
        <v/>
      </c>
      <c r="U2" s="378" t="str">
        <f>IF(calcs!$P$2&gt;=1,'Process PMs'!A13,"")</f>
        <v/>
      </c>
      <c r="V2" s="378" t="str">
        <f>IF(calcs!$P$2&gt;=1,'Process PMs'!A14,"")</f>
        <v/>
      </c>
      <c r="W2" s="378" t="str">
        <f>IF(calcs!$P$2&gt;=1,'Process PMs'!A15,"")</f>
        <v/>
      </c>
      <c r="X2" s="378" t="str">
        <f>IF(calcs!$P$2&gt;=1,'Process PMs'!A16,"")</f>
        <v/>
      </c>
      <c r="Y2" s="378" t="str">
        <f>IF(calcs!$P$2&gt;=1,'Process PMs'!A17,"")</f>
        <v/>
      </c>
      <c r="Z2" s="378" t="str">
        <f>IF(calcs!$P$2&gt;=1,'Process PMs'!A18,"")</f>
        <v/>
      </c>
      <c r="AA2" s="378" t="str">
        <f>IF(calcs!$P$2&gt;=1,'Process PMs'!A19,"")</f>
        <v/>
      </c>
      <c r="AB2" s="378" t="str">
        <f>IF(calcs!$P$2&gt;=1,'Process PMs'!A20,"")</f>
        <v/>
      </c>
      <c r="AC2" s="378" t="str">
        <f>IF(calcs!$P$2&gt;=1,'Process PMs'!A21,"")</f>
        <v/>
      </c>
      <c r="AD2" s="378" t="str">
        <f>IF(calcs!$P$2&gt;=1,'Outcome PMs'!A9,"")</f>
        <v/>
      </c>
      <c r="AE2" s="378" t="str">
        <f>IF(calcs!$P$2&gt;=1,'Outcome PMs'!A10,"")</f>
        <v/>
      </c>
      <c r="AF2" s="378" t="str">
        <f>IF(calcs!$P$2&gt;=1,'Outcome PMs'!A11,"")</f>
        <v/>
      </c>
      <c r="AG2" s="378" t="str">
        <f>IF(calcs!$P$2&gt;=1,'Outcome PMs'!A12,"")</f>
        <v/>
      </c>
      <c r="AH2" s="378" t="str">
        <f>IF(calcs!$P$2&gt;=1,'Outcome PMs'!A13,"")</f>
        <v/>
      </c>
      <c r="AI2" s="378" t="str">
        <f>IF(calcs!$P$2&gt;=1,'Outcome PMs'!A14,"")</f>
        <v/>
      </c>
      <c r="AJ2" s="378" t="str">
        <f>IF(calcs!$P$2&gt;=1,'Outcome PMs'!A15,"")</f>
        <v/>
      </c>
      <c r="AK2" s="378" t="str">
        <f>IF(calcs!$P$2&gt;=1,'Outcome PMs'!A16,"")</f>
        <v/>
      </c>
      <c r="AL2" s="378" t="str">
        <f>IF(calcs!$P$2&gt;=1,'Outcome PMs'!A17,"")</f>
        <v/>
      </c>
      <c r="AM2" s="378" t="str">
        <f>IF(calcs!$P$2&gt;=1,'Outcome PMs'!A18,"")</f>
        <v/>
      </c>
      <c r="AN2" s="378" t="str">
        <f>IF(calcs!$P$2&gt;=1,'Outcome PMs'!A19,"")</f>
        <v/>
      </c>
      <c r="AO2" s="378" t="str">
        <f>IF(calcs!$P$2&gt;=1,'Outcome PMs'!A20,"")</f>
        <v/>
      </c>
      <c r="AP2" s="378" t="str">
        <f>IF(calcs!$P$2&gt;=1,'Outcome PMs'!A21,"")</f>
        <v/>
      </c>
      <c r="AQ2" s="378" t="str">
        <f>IF(calcs!$P$2&gt;=1,'Outcome PMs'!A22,"")</f>
        <v/>
      </c>
      <c r="AR2" s="378" t="str">
        <f>IF(calcs!$P$2&gt;=1,'Outcome PMs'!A23,"")</f>
        <v/>
      </c>
      <c r="AS2" s="378" t="str">
        <f>IF(calcs!$P$2&gt;=1,'PAFAS Pre-Post'!DL4,"")</f>
        <v/>
      </c>
      <c r="AT2" s="378" t="str">
        <f>IF(calcs!$P$2&gt;=1,'PAFAS Pre-Post'!DM4,"")</f>
        <v/>
      </c>
      <c r="AU2" s="378" t="str">
        <f>IF(calcs!$P$2&gt;=1,'PAFAS Pre-Post'!DN4,"")</f>
        <v/>
      </c>
      <c r="AV2" s="378" t="str">
        <f>IF(calcs!$P$2&gt;=1,'PAFAS Pre-Post'!DO4,"")</f>
        <v/>
      </c>
      <c r="AW2" s="378" t="str">
        <f>IF(calcs!$P$2&gt;=1,'PAFAS Pre-Post'!DP4,"")</f>
        <v/>
      </c>
      <c r="AX2" s="378" t="str">
        <f>IF(calcs!$P$2&gt;=1,'PAFAS Pre-Post'!DQ4,"")</f>
        <v/>
      </c>
      <c r="AY2" s="378" t="str">
        <f>IF(calcs!$P$2&gt;=1,'PAFAS Pre-Post'!DR4,"")</f>
        <v/>
      </c>
      <c r="AZ2" s="378" t="str">
        <f>IF(calcs!$P$2&gt;=1,'PAFAS Pre-Post'!DS4,"")</f>
        <v/>
      </c>
      <c r="BA2" s="378" t="str">
        <f>IF(calcs!$P$2&gt;=1,'PAFAS Pre-Post'!DT4,"")</f>
        <v/>
      </c>
      <c r="BB2" s="378" t="str">
        <f>IF(calcs!$P$2&gt;=1,'SDQ Pre-Post'!DC4,"")</f>
        <v/>
      </c>
      <c r="BC2" s="378" t="str">
        <f>IF(calcs!$P$2&gt;=1,'SDQ Pre-Post'!DD4,"")</f>
        <v/>
      </c>
      <c r="BD2" s="378" t="str">
        <f>IF(calcs!$P$2&gt;=1,'SDQ Pre-Post'!DE4,"")</f>
        <v/>
      </c>
      <c r="BE2" s="378" t="str">
        <f>IF(calcs!$P$2&gt;=1,'SDQ Pre-Post'!DF4,"")</f>
        <v/>
      </c>
      <c r="BF2" s="378" t="str">
        <f>IF(calcs!$P$2&gt;=1,'SDQ Pre-Post'!DG4,"")</f>
        <v/>
      </c>
      <c r="BG2" s="378" t="str">
        <f>IF(calcs!$P$2&gt;=1,'SDQ Pre-Post'!DH4,"")</f>
        <v/>
      </c>
    </row>
    <row r="3" spans="1:59" x14ac:dyDescent="0.35">
      <c r="A3" s="378" t="str">
        <f t="shared" si="0"/>
        <v/>
      </c>
      <c r="B3" s="378" t="str">
        <f ca="1">IF(calcs!$P$2&gt;=2,MID(CELL("filename",A1),FIND("[",CELL("filename",A1))+1,FIND("]", CELL("filename",A1))-FIND("[",CELL("filename",A1))-1),"")</f>
        <v/>
      </c>
      <c r="C3" s="378" t="str">
        <f>IF(calcs!$P$2&gt;=2,'Process PMs'!J$2,"")</f>
        <v/>
      </c>
      <c r="D3" s="378" t="str">
        <f>IF(calcs!$P$2&gt;=2,'Process PMs'!B$2,"")</f>
        <v/>
      </c>
      <c r="E3" s="378" t="str">
        <f>IF(calcs!$P$2&gt;=2,"Triple P","")</f>
        <v/>
      </c>
      <c r="G3" s="378" t="str">
        <f>IF(calcs!$P$2&gt;=2,'Process PMs'!B$3,"")</f>
        <v/>
      </c>
      <c r="H3" s="378" t="str">
        <f>IF(calcs!$P$2&gt;=2,'Process PMs'!B$4,"")</f>
        <v/>
      </c>
      <c r="I3" s="378" t="str">
        <f>IF(calcs!$P$2&gt;=2,'Process PMs'!B$5,"")</f>
        <v/>
      </c>
      <c r="J3" s="378" t="str">
        <f>IF(calcs!$P$2&gt;=2,'Process PMs'!J$3,"")</f>
        <v/>
      </c>
      <c r="K3" s="378" t="str">
        <f>IF(calcs!$P$2&gt;=2,MONTH('Process PMs'!J$4),"")</f>
        <v/>
      </c>
      <c r="L3" s="378" t="str">
        <f>IF(calcs!$P$2&gt;=2,YEAR('Process PMs'!J$4),"")</f>
        <v/>
      </c>
      <c r="M3" s="378" t="str">
        <f>IF(calcs!$P$2&gt;=2,"2","")</f>
        <v/>
      </c>
      <c r="N3" s="378" t="str">
        <f>IF(calcs!$P$2&gt;=2,'Process PMs'!B7,"")</f>
        <v/>
      </c>
      <c r="O3" s="15" t="str">
        <f>IF(calcs!$P$2&gt;=2,DATE(RIGHT(N3,4),MONTH(DATEVALUE(LEFT(N3,3)&amp;1)),1),"")</f>
        <v/>
      </c>
      <c r="P3" s="15" t="str">
        <f>IF(calcs!$P$2&gt;=2,EOMONTH(O3,2),"")</f>
        <v/>
      </c>
      <c r="Q3" s="378" t="str">
        <f>IF(calcs!$P$2&gt;=2,'Process PMs'!B8,"")</f>
        <v/>
      </c>
      <c r="R3" s="378" t="str">
        <f>IF(calcs!$P$2&gt;=2,'Process PMs'!B9,"")</f>
        <v/>
      </c>
      <c r="S3" s="378" t="str">
        <f>IF(calcs!$P$2&gt;=2,'Process PMs'!B10,"")</f>
        <v/>
      </c>
      <c r="T3" s="378" t="str">
        <f>IF(calcs!$P$2&gt;=2,'Process PMs'!B11,"")</f>
        <v/>
      </c>
      <c r="U3" s="378" t="str">
        <f>IF(calcs!$P$2&gt;=2,'Process PMs'!B13,"")</f>
        <v/>
      </c>
      <c r="V3" s="378" t="str">
        <f>IF(calcs!$P$2&gt;=2,'Process PMs'!B14,"")</f>
        <v/>
      </c>
      <c r="W3" s="378" t="str">
        <f>IF(calcs!$P$2&gt;=2,'Process PMs'!B15,"")</f>
        <v/>
      </c>
      <c r="X3" s="378" t="str">
        <f>IF(calcs!$P$2&gt;=2,'Process PMs'!B16,"")</f>
        <v/>
      </c>
      <c r="Y3" s="378" t="str">
        <f>IF(calcs!$P$2&gt;=2,'Process PMs'!B17,"")</f>
        <v/>
      </c>
      <c r="Z3" s="378" t="str">
        <f>IF(calcs!$P$2&gt;=2,'Process PMs'!B18,"")</f>
        <v/>
      </c>
      <c r="AA3" s="378" t="str">
        <f>IF(calcs!$P$2&gt;=2,'Process PMs'!B19,"")</f>
        <v/>
      </c>
      <c r="AB3" s="378" t="str">
        <f>IF(calcs!$P$2&gt;=2,'Process PMs'!B20,"")</f>
        <v/>
      </c>
      <c r="AC3" s="378" t="str">
        <f>IF(calcs!$P$2&gt;=2,'Process PMs'!B21,"")</f>
        <v/>
      </c>
      <c r="AD3" s="378" t="str">
        <f>IF(calcs!$P$2&gt;=2,'Outcome PMs'!B9,"")</f>
        <v/>
      </c>
      <c r="AE3" s="378" t="str">
        <f>IF(calcs!$P$2&gt;=2,'Outcome PMs'!B10,"")</f>
        <v/>
      </c>
      <c r="AF3" s="378" t="str">
        <f>IF(calcs!$P$2&gt;=2,'Outcome PMs'!B11,"")</f>
        <v/>
      </c>
      <c r="AG3" s="378" t="str">
        <f>IF(calcs!$P$2&gt;=2,'Outcome PMs'!B12,"")</f>
        <v/>
      </c>
      <c r="AH3" s="378" t="str">
        <f>IF(calcs!$P$2&gt;=2,'Outcome PMs'!B13,"")</f>
        <v/>
      </c>
      <c r="AI3" s="378" t="str">
        <f>IF(calcs!$P$2&gt;=2,'Outcome PMs'!B14,"")</f>
        <v/>
      </c>
      <c r="AJ3" s="378" t="str">
        <f>IF(calcs!$P$2&gt;=2,'Outcome PMs'!B15,"")</f>
        <v/>
      </c>
      <c r="AK3" s="378" t="str">
        <f>IF(calcs!$P$2&gt;=2,'Outcome PMs'!B16,"")</f>
        <v/>
      </c>
      <c r="AL3" s="378" t="str">
        <f>IF(calcs!$P$2&gt;=2,'Outcome PMs'!B17,"")</f>
        <v/>
      </c>
      <c r="AM3" s="378" t="str">
        <f>IF(calcs!$P$2&gt;=2,'Outcome PMs'!B18,"")</f>
        <v/>
      </c>
      <c r="AN3" s="378" t="str">
        <f>IF(calcs!$P$2&gt;=2,'Outcome PMs'!B19,"")</f>
        <v/>
      </c>
      <c r="AO3" s="378" t="str">
        <f>IF(calcs!$P$2&gt;=2,'Outcome PMs'!B20,"")</f>
        <v/>
      </c>
      <c r="AP3" s="378" t="str">
        <f>IF(calcs!$P$2&gt;=2,'Outcome PMs'!B21,"")</f>
        <v/>
      </c>
      <c r="AQ3" s="378" t="str">
        <f>IF(calcs!$P$2&gt;=2,'Outcome PMs'!B22,"")</f>
        <v/>
      </c>
      <c r="AR3" s="378" t="str">
        <f>IF(calcs!$P$2&gt;=2,'Outcome PMs'!B23,"")</f>
        <v/>
      </c>
      <c r="AS3" s="378" t="str">
        <f>IF(calcs!$P$2&gt;=2,'PAFAS Pre-Post'!DL5,"")</f>
        <v/>
      </c>
      <c r="AT3" s="378" t="str">
        <f>IF(calcs!$P$2&gt;=2,'PAFAS Pre-Post'!DM5,"")</f>
        <v/>
      </c>
      <c r="AU3" s="378" t="str">
        <f>IF(calcs!$P$2&gt;=2,'PAFAS Pre-Post'!DN5,"")</f>
        <v/>
      </c>
      <c r="AV3" s="378" t="str">
        <f>IF(calcs!$P$2&gt;=2,'PAFAS Pre-Post'!DO5,"")</f>
        <v/>
      </c>
      <c r="AW3" s="378" t="str">
        <f>IF(calcs!$P$2&gt;=2,'PAFAS Pre-Post'!DP5,"")</f>
        <v/>
      </c>
      <c r="AX3" s="378" t="str">
        <f>IF(calcs!$P$2&gt;=2,'PAFAS Pre-Post'!DQ5,"")</f>
        <v/>
      </c>
      <c r="AY3" s="378" t="str">
        <f>IF(calcs!$P$2&gt;=2,'PAFAS Pre-Post'!DR5,"")</f>
        <v/>
      </c>
      <c r="AZ3" s="378" t="str">
        <f>IF(calcs!$P$2&gt;=2,'PAFAS Pre-Post'!DS5,"")</f>
        <v/>
      </c>
      <c r="BA3" s="378" t="str">
        <f>IF(calcs!$P$2&gt;=2,'PAFAS Pre-Post'!DT5,"")</f>
        <v/>
      </c>
      <c r="BB3" s="378" t="str">
        <f>IF(calcs!$P$2&gt;=2,'SDQ Pre-Post'!DC5,"")</f>
        <v/>
      </c>
      <c r="BC3" s="378" t="str">
        <f>IF(calcs!$P$2&gt;=2,'SDQ Pre-Post'!DD5,"")</f>
        <v/>
      </c>
      <c r="BD3" s="378" t="str">
        <f>IF(calcs!$P$2&gt;=2,'SDQ Pre-Post'!DE5,"")</f>
        <v/>
      </c>
      <c r="BE3" s="378" t="str">
        <f>IF(calcs!$P$2&gt;=2,'SDQ Pre-Post'!DF5,"")</f>
        <v/>
      </c>
      <c r="BF3" s="378" t="str">
        <f>IF(calcs!$P$2&gt;=2,'SDQ Pre-Post'!DG5,"")</f>
        <v/>
      </c>
      <c r="BG3" s="378" t="str">
        <f>IF(calcs!$P$2&gt;=2,'SDQ Pre-Post'!DH5,"")</f>
        <v/>
      </c>
    </row>
    <row r="4" spans="1:59" x14ac:dyDescent="0.35">
      <c r="A4" s="378" t="str">
        <f t="shared" si="0"/>
        <v/>
      </c>
      <c r="B4" s="378" t="str">
        <f ca="1">IF(calcs!$P$2&gt;=3,MID(CELL("filename",A1),FIND("[",CELL("filename",A1))+1,FIND("]", CELL("filename",A1))-FIND("[",CELL("filename",A1))-1),"")</f>
        <v/>
      </c>
      <c r="C4" s="378" t="str">
        <f>IF(calcs!$P$2&gt;=3,'Process PMs'!J$2,"")</f>
        <v/>
      </c>
      <c r="D4" s="378" t="str">
        <f>IF(calcs!$P$2&gt;=3,'Process PMs'!B$2,"")</f>
        <v/>
      </c>
      <c r="E4" s="378" t="str">
        <f>IF(calcs!$P$2&gt;=3,"Triple P","")</f>
        <v/>
      </c>
      <c r="G4" s="378" t="str">
        <f>IF(calcs!$P$2&gt;=3,'Process PMs'!B$3,"")</f>
        <v/>
      </c>
      <c r="H4" s="378" t="str">
        <f>IF(calcs!$P$2&gt;=3,'Process PMs'!B$4,"")</f>
        <v/>
      </c>
      <c r="I4" s="378" t="str">
        <f>IF(calcs!$P$2&gt;=3,'Process PMs'!B$5,"")</f>
        <v/>
      </c>
      <c r="J4" s="378" t="str">
        <f>IF(calcs!$P$2&gt;=3,'Process PMs'!J$3,"")</f>
        <v/>
      </c>
      <c r="K4" s="378" t="str">
        <f>IF(calcs!$P$2&gt;=3,MONTH('Process PMs'!J$4),"")</f>
        <v/>
      </c>
      <c r="L4" s="378" t="str">
        <f>IF(calcs!$P$2&gt;=3,YEAR('Process PMs'!J$4),"")</f>
        <v/>
      </c>
      <c r="M4" s="378" t="str">
        <f>IF(calcs!$P$2&gt;=3,"3","")</f>
        <v/>
      </c>
      <c r="N4" s="378" t="str">
        <f>IF(calcs!$P$2&gt;=3,'Process PMs'!C7,"")</f>
        <v/>
      </c>
      <c r="O4" s="15" t="str">
        <f>IF(calcs!$P$2&gt;=3,DATE(RIGHT(N4,4),MONTH(DATEVALUE(LEFT(N4,3)&amp;1)),1),"")</f>
        <v/>
      </c>
      <c r="P4" s="15" t="str">
        <f>IF(calcs!$P$2&gt;=3,EOMONTH(O4,2),"")</f>
        <v/>
      </c>
      <c r="Q4" s="378" t="str">
        <f>IF(calcs!$P$2&gt;=3,'Process PMs'!C8,"")</f>
        <v/>
      </c>
      <c r="R4" s="378" t="str">
        <f>IF(calcs!$P$2&gt;=3,'Process PMs'!C9,"")</f>
        <v/>
      </c>
      <c r="S4" s="378" t="str">
        <f>IF(calcs!$P$2&gt;=3,'Process PMs'!C10,"")</f>
        <v/>
      </c>
      <c r="T4" s="378" t="str">
        <f>IF(calcs!$P$2&gt;=3,'Process PMs'!C11,"")</f>
        <v/>
      </c>
      <c r="U4" s="378" t="str">
        <f>IF(calcs!$P$2&gt;=3,'Process PMs'!C13,"")</f>
        <v/>
      </c>
      <c r="V4" s="378" t="str">
        <f>IF(calcs!$P$2&gt;=3,'Process PMs'!C14,"")</f>
        <v/>
      </c>
      <c r="W4" s="378" t="str">
        <f>IF(calcs!$P$2&gt;=3,'Process PMs'!C15,"")</f>
        <v/>
      </c>
      <c r="X4" s="378" t="str">
        <f>IF(calcs!$P$2&gt;=3,'Process PMs'!C16,"")</f>
        <v/>
      </c>
      <c r="Y4" s="378" t="str">
        <f>IF(calcs!$P$2&gt;=3,'Process PMs'!C17,"")</f>
        <v/>
      </c>
      <c r="Z4" s="378" t="str">
        <f>IF(calcs!$P$2&gt;=3,'Process PMs'!C18,"")</f>
        <v/>
      </c>
      <c r="AA4" s="378" t="str">
        <f>IF(calcs!$P$2&gt;=3,'Process PMs'!C19,"")</f>
        <v/>
      </c>
      <c r="AB4" s="378" t="str">
        <f>IF(calcs!$P$2&gt;=3,'Process PMs'!C20,"")</f>
        <v/>
      </c>
      <c r="AC4" s="378" t="str">
        <f>IF(calcs!$P$2&gt;=3,'Process PMs'!C21,"")</f>
        <v/>
      </c>
      <c r="AD4" s="378" t="str">
        <f>IF(calcs!$P$2&gt;=3,'Outcome PMs'!C9,"")</f>
        <v/>
      </c>
      <c r="AE4" s="378" t="str">
        <f>IF(calcs!$P$2&gt;=3,'Outcome PMs'!C10,"")</f>
        <v/>
      </c>
      <c r="AF4" s="378" t="str">
        <f>IF(calcs!$P$2&gt;=3,'Outcome PMs'!C11,"")</f>
        <v/>
      </c>
      <c r="AG4" s="378" t="str">
        <f>IF(calcs!$P$2&gt;=3,'Outcome PMs'!C12,"")</f>
        <v/>
      </c>
      <c r="AH4" s="378" t="str">
        <f>IF(calcs!$P$2&gt;=3,'Outcome PMs'!C13,"")</f>
        <v/>
      </c>
      <c r="AI4" s="378" t="str">
        <f>IF(calcs!$P$2&gt;=3,'Outcome PMs'!C14,"")</f>
        <v/>
      </c>
      <c r="AJ4" s="378" t="str">
        <f>IF(calcs!$P$2&gt;=3,'Outcome PMs'!C15,"")</f>
        <v/>
      </c>
      <c r="AK4" s="378" t="str">
        <f>IF(calcs!$P$2&gt;=3,'Outcome PMs'!C16,"")</f>
        <v/>
      </c>
      <c r="AL4" s="378" t="str">
        <f>IF(calcs!$P$2&gt;=3,'Outcome PMs'!C17,"")</f>
        <v/>
      </c>
      <c r="AM4" s="378" t="str">
        <f>IF(calcs!$P$2&gt;=3,'Outcome PMs'!C18,"")</f>
        <v/>
      </c>
      <c r="AN4" s="378" t="str">
        <f>IF(calcs!$P$2&gt;=3,'Outcome PMs'!C19,"")</f>
        <v/>
      </c>
      <c r="AO4" s="378" t="str">
        <f>IF(calcs!$P$2&gt;=3,'Outcome PMs'!C20,"")</f>
        <v/>
      </c>
      <c r="AP4" s="378" t="str">
        <f>IF(calcs!$P$2&gt;=3,'Outcome PMs'!C21,"")</f>
        <v/>
      </c>
      <c r="AQ4" s="378" t="str">
        <f>IF(calcs!$P$2&gt;=3,'Outcome PMs'!C22,"")</f>
        <v/>
      </c>
      <c r="AR4" s="378" t="str">
        <f>IF(calcs!$P$2&gt;=3,'Outcome PMs'!C23,"")</f>
        <v/>
      </c>
      <c r="AS4" s="378" t="str">
        <f>IF(calcs!$P$2&gt;=3,'PAFAS Pre-Post'!DL6,"")</f>
        <v/>
      </c>
      <c r="AT4" s="378" t="str">
        <f>IF(calcs!$P$2&gt;=3,'PAFAS Pre-Post'!DM6,"")</f>
        <v/>
      </c>
      <c r="AU4" s="378" t="str">
        <f>IF(calcs!$P$2&gt;=3,'PAFAS Pre-Post'!DN6,"")</f>
        <v/>
      </c>
      <c r="AV4" s="378" t="str">
        <f>IF(calcs!$P$2&gt;=3,'PAFAS Pre-Post'!DO6,"")</f>
        <v/>
      </c>
      <c r="AW4" s="378" t="str">
        <f>IF(calcs!$P$2&gt;=3,'PAFAS Pre-Post'!DP6,"")</f>
        <v/>
      </c>
      <c r="AX4" s="378" t="str">
        <f>IF(calcs!$P$2&gt;=3,'PAFAS Pre-Post'!DQ6,"")</f>
        <v/>
      </c>
      <c r="AY4" s="378" t="str">
        <f>IF(calcs!$P$2&gt;=3,'PAFAS Pre-Post'!DR6,"")</f>
        <v/>
      </c>
      <c r="AZ4" s="378" t="str">
        <f>IF(calcs!$P$2&gt;=3,'PAFAS Pre-Post'!DS6,"")</f>
        <v/>
      </c>
      <c r="BA4" s="378" t="str">
        <f>IF(calcs!$P$2&gt;=3,'PAFAS Pre-Post'!DT6,"")</f>
        <v/>
      </c>
      <c r="BB4" s="378" t="str">
        <f>IF(calcs!$P$2&gt;=3,'SDQ Pre-Post'!DC6,"")</f>
        <v/>
      </c>
      <c r="BC4" s="378" t="str">
        <f>IF(calcs!$P$2&gt;=3,'SDQ Pre-Post'!DD6,"")</f>
        <v/>
      </c>
      <c r="BD4" s="378" t="str">
        <f>IF(calcs!$P$2&gt;=3,'SDQ Pre-Post'!DE6,"")</f>
        <v/>
      </c>
      <c r="BE4" s="378" t="str">
        <f>IF(calcs!$P$2&gt;=3,'SDQ Pre-Post'!DF6,"")</f>
        <v/>
      </c>
      <c r="BF4" s="378" t="str">
        <f>IF(calcs!$P$2&gt;=3,'SDQ Pre-Post'!DG6,"")</f>
        <v/>
      </c>
      <c r="BG4" s="378" t="str">
        <f>IF(calcs!$P$2&gt;=3,'SDQ Pre-Post'!DH6,"")</f>
        <v/>
      </c>
    </row>
    <row r="5" spans="1:59" x14ac:dyDescent="0.35">
      <c r="A5" s="378" t="str">
        <f t="shared" si="0"/>
        <v/>
      </c>
      <c r="B5" s="378" t="str">
        <f ca="1">IF(calcs!$P$2&gt;=4,MID(CELL("filename",A1),FIND("[",CELL("filename",A1))+1,FIND("]", CELL("filename",A1))-FIND("[",CELL("filename",A1))-1),"")</f>
        <v/>
      </c>
      <c r="C5" s="378" t="str">
        <f>IF(calcs!$P$2&gt;=4,'Process PMs'!J$2,"")</f>
        <v/>
      </c>
      <c r="D5" s="378" t="str">
        <f>IF(calcs!$P$2&gt;=4,'Process PMs'!B$2,"")</f>
        <v/>
      </c>
      <c r="E5" s="378" t="str">
        <f>IF(calcs!$P$2&gt;=4,"Triple P","")</f>
        <v/>
      </c>
      <c r="G5" s="378" t="str">
        <f>IF(calcs!$P$2&gt;=4,'Process PMs'!B$3,"")</f>
        <v/>
      </c>
      <c r="H5" s="378" t="str">
        <f>IF(calcs!$P$2&gt;=4,'Process PMs'!B$4,"")</f>
        <v/>
      </c>
      <c r="I5" s="378" t="str">
        <f>IF(calcs!$P$2&gt;=4,'Process PMs'!B$5,"")</f>
        <v/>
      </c>
      <c r="J5" s="378" t="str">
        <f>IF(calcs!$P$2&gt;=4,'Process PMs'!J$3,"")</f>
        <v/>
      </c>
      <c r="K5" s="378" t="str">
        <f>IF(calcs!$P$2&gt;=4,MONTH('Process PMs'!J$4),"")</f>
        <v/>
      </c>
      <c r="L5" s="378" t="str">
        <f>IF(calcs!$P$2&gt;=4,YEAR('Process PMs'!J$4),"")</f>
        <v/>
      </c>
      <c r="M5" s="378" t="str">
        <f>IF(calcs!$P$2&gt;=4,"4","")</f>
        <v/>
      </c>
      <c r="N5" s="378" t="str">
        <f>IF(calcs!$P$2&gt;=4,'Process PMs'!D7,"")</f>
        <v/>
      </c>
      <c r="O5" s="15" t="str">
        <f>IF(calcs!$P$2&gt;=4,DATE(RIGHT(N5,4),MONTH(DATEVALUE(LEFT(N5,3)&amp;1)),1),"")</f>
        <v/>
      </c>
      <c r="P5" s="15" t="str">
        <f>IF(calcs!$P$2&gt;=4,EOMONTH(O5,2),"")</f>
        <v/>
      </c>
      <c r="Q5" s="378" t="str">
        <f>IF(calcs!$P$2&gt;=4,'Process PMs'!D8,"")</f>
        <v/>
      </c>
      <c r="R5" s="378" t="str">
        <f>IF(calcs!$P$2&gt;=4,'Process PMs'!D9,"")</f>
        <v/>
      </c>
      <c r="S5" s="378" t="str">
        <f>IF(calcs!$P$2&gt;=4,'Process PMs'!D10,"")</f>
        <v/>
      </c>
      <c r="T5" s="378" t="str">
        <f>IF(calcs!$P$2&gt;=4,'Process PMs'!D11,"")</f>
        <v/>
      </c>
      <c r="U5" s="378" t="str">
        <f>IF(calcs!$P$2&gt;=4,'Process PMs'!D13,"")</f>
        <v/>
      </c>
      <c r="V5" s="378" t="str">
        <f>IF(calcs!$P$2&gt;=4,'Process PMs'!D14,"")</f>
        <v/>
      </c>
      <c r="W5" s="378" t="str">
        <f>IF(calcs!$P$2&gt;=4,'Process PMs'!D15,"")</f>
        <v/>
      </c>
      <c r="X5" s="378" t="str">
        <f>IF(calcs!$P$2&gt;=4,'Process PMs'!D16,"")</f>
        <v/>
      </c>
      <c r="Y5" s="378" t="str">
        <f>IF(calcs!$P$2&gt;=4,'Process PMs'!D17,"")</f>
        <v/>
      </c>
      <c r="Z5" s="378" t="str">
        <f>IF(calcs!$P$2&gt;=4,'Process PMs'!D18,"")</f>
        <v/>
      </c>
      <c r="AA5" s="378" t="str">
        <f>IF(calcs!$P$2&gt;=4,'Process PMs'!D19,"")</f>
        <v/>
      </c>
      <c r="AB5" s="378" t="str">
        <f>IF(calcs!$P$2&gt;=4,'Process PMs'!D20,"")</f>
        <v/>
      </c>
      <c r="AC5" s="378" t="str">
        <f>IF(calcs!$P$2&gt;=4,'Process PMs'!D21,"")</f>
        <v/>
      </c>
      <c r="AD5" s="378" t="str">
        <f>IF(calcs!$P$2&gt;=4,'Outcome PMs'!D9,"")</f>
        <v/>
      </c>
      <c r="AE5" s="378" t="str">
        <f>IF(calcs!$P$2&gt;=4,'Outcome PMs'!D10,"")</f>
        <v/>
      </c>
      <c r="AF5" s="378" t="str">
        <f>IF(calcs!$P$2&gt;=4,'Outcome PMs'!D11,"")</f>
        <v/>
      </c>
      <c r="AG5" s="378" t="str">
        <f>IF(calcs!$P$2&gt;=4,'Outcome PMs'!D12,"")</f>
        <v/>
      </c>
      <c r="AH5" s="378" t="str">
        <f>IF(calcs!$P$2&gt;=4,'Outcome PMs'!D13,"")</f>
        <v/>
      </c>
      <c r="AI5" s="378" t="str">
        <f>IF(calcs!$P$2&gt;=4,'Outcome PMs'!D14,"")</f>
        <v/>
      </c>
      <c r="AJ5" s="378" t="str">
        <f>IF(calcs!$P$2&gt;=4,'Outcome PMs'!D15,"")</f>
        <v/>
      </c>
      <c r="AK5" s="378" t="str">
        <f>IF(calcs!$P$2&gt;=4,'Outcome PMs'!D16,"")</f>
        <v/>
      </c>
      <c r="AL5" s="378" t="str">
        <f>IF(calcs!$P$2&gt;=4,'Outcome PMs'!D17,"")</f>
        <v/>
      </c>
      <c r="AM5" s="378" t="str">
        <f>IF(calcs!$P$2&gt;=4,'Outcome PMs'!D18,"")</f>
        <v/>
      </c>
      <c r="AN5" s="378" t="str">
        <f>IF(calcs!$P$2&gt;=4,'Outcome PMs'!D19,"")</f>
        <v/>
      </c>
      <c r="AO5" s="378" t="str">
        <f>IF(calcs!$P$2&gt;=4,'Outcome PMs'!D20,"")</f>
        <v/>
      </c>
      <c r="AP5" s="378" t="str">
        <f>IF(calcs!$P$2&gt;=4,'Outcome PMs'!D21,"")</f>
        <v/>
      </c>
      <c r="AQ5" s="378" t="str">
        <f>IF(calcs!$P$2&gt;=4,'Outcome PMs'!D22,"")</f>
        <v/>
      </c>
      <c r="AR5" s="378" t="str">
        <f>IF(calcs!$P$2&gt;=4,'Outcome PMs'!D23,"")</f>
        <v/>
      </c>
      <c r="AS5" s="378" t="str">
        <f>IF(calcs!$P$2&gt;=4,'PAFAS Pre-Post'!DL7,"")</f>
        <v/>
      </c>
      <c r="AT5" s="378" t="str">
        <f>IF(calcs!$P$2&gt;=4,'PAFAS Pre-Post'!DM7,"")</f>
        <v/>
      </c>
      <c r="AU5" s="378" t="str">
        <f>IF(calcs!$P$2&gt;=4,'PAFAS Pre-Post'!DN7,"")</f>
        <v/>
      </c>
      <c r="AV5" s="378" t="str">
        <f>IF(calcs!$P$2&gt;=4,'PAFAS Pre-Post'!DO7,"")</f>
        <v/>
      </c>
      <c r="AW5" s="378" t="str">
        <f>IF(calcs!$P$2&gt;=4,'PAFAS Pre-Post'!DP7,"")</f>
        <v/>
      </c>
      <c r="AX5" s="378" t="str">
        <f>IF(calcs!$P$2&gt;=4,'PAFAS Pre-Post'!DQ7,"")</f>
        <v/>
      </c>
      <c r="AY5" s="378" t="str">
        <f>IF(calcs!$P$2&gt;=4,'PAFAS Pre-Post'!DR7,"")</f>
        <v/>
      </c>
      <c r="AZ5" s="378" t="str">
        <f>IF(calcs!$P$2&gt;=4,'PAFAS Pre-Post'!DS7,"")</f>
        <v/>
      </c>
      <c r="BA5" s="378" t="str">
        <f>IF(calcs!$P$2&gt;=4,'PAFAS Pre-Post'!DT7,"")</f>
        <v/>
      </c>
      <c r="BB5" s="378" t="str">
        <f>IF(calcs!$P$2&gt;=4,'SDQ Pre-Post'!DC7,"")</f>
        <v/>
      </c>
      <c r="BC5" s="378" t="str">
        <f>IF(calcs!$P$2&gt;=4,'SDQ Pre-Post'!DD7,"")</f>
        <v/>
      </c>
      <c r="BD5" s="378" t="str">
        <f>IF(calcs!$P$2&gt;=4,'SDQ Pre-Post'!DE7,"")</f>
        <v/>
      </c>
      <c r="BE5" s="378" t="str">
        <f>IF(calcs!$P$2&gt;=4,'SDQ Pre-Post'!DF7,"")</f>
        <v/>
      </c>
      <c r="BF5" s="378" t="str">
        <f>IF(calcs!$P$2&gt;=4,'SDQ Pre-Post'!DG7,"")</f>
        <v/>
      </c>
      <c r="BG5" s="378" t="str">
        <f>IF(calcs!$P$2&gt;=4,'SDQ Pre-Post'!DH7,"")</f>
        <v/>
      </c>
    </row>
    <row r="6" spans="1:59" x14ac:dyDescent="0.35">
      <c r="A6" s="378" t="str">
        <f t="shared" si="0"/>
        <v/>
      </c>
      <c r="B6" s="378" t="str">
        <f ca="1">IF(calcs!$P$2&gt;=5,MID(CELL("filename",A1),FIND("[",CELL("filename",A1))+1,FIND("]", CELL("filename",A1))-FIND("[",CELL("filename",A1))-1),"")</f>
        <v/>
      </c>
      <c r="C6" s="378" t="str">
        <f>IF(calcs!$P$2&gt;=5,'Process PMs'!J$2,"")</f>
        <v/>
      </c>
      <c r="D6" s="378" t="str">
        <f>IF(calcs!$P$2&gt;=5,'Process PMs'!B$2,"")</f>
        <v/>
      </c>
      <c r="E6" s="378" t="str">
        <f>IF(calcs!$P$2&gt;=5,"Triple P","")</f>
        <v/>
      </c>
      <c r="G6" s="378" t="str">
        <f>IF(calcs!$P$2&gt;=5,'Process PMs'!B$3,"")</f>
        <v/>
      </c>
      <c r="H6" s="378" t="str">
        <f>IF(calcs!$P$2&gt;=5,'Process PMs'!B$4,"")</f>
        <v/>
      </c>
      <c r="I6" s="378" t="str">
        <f>IF(calcs!$P$2&gt;=5,'Process PMs'!B$5,"")</f>
        <v/>
      </c>
      <c r="J6" s="378" t="str">
        <f>IF(calcs!$P$2&gt;=5,'Process PMs'!J$3,"")</f>
        <v/>
      </c>
      <c r="K6" s="378" t="str">
        <f>IF(calcs!$P$2&gt;=5,MONTH('Process PMs'!J$4),"")</f>
        <v/>
      </c>
      <c r="L6" s="378" t="str">
        <f>IF(calcs!$P$2&gt;=5,YEAR('Process PMs'!J$4),"")</f>
        <v/>
      </c>
      <c r="M6" s="378" t="str">
        <f>IF(calcs!$P$2&gt;=5,"5","")</f>
        <v/>
      </c>
      <c r="N6" s="378" t="str">
        <f>IF(calcs!$P$2&gt;=5,'Process PMs'!E7,"")</f>
        <v/>
      </c>
      <c r="O6" s="15" t="str">
        <f>IF(calcs!$P$2&gt;=5,DATE(RIGHT(N6,4),MONTH(DATEVALUE(LEFT(N6,3)&amp;1)),1),"")</f>
        <v/>
      </c>
      <c r="P6" s="15" t="str">
        <f>IF(calcs!$P$2&gt;=5,EOMONTH(O6,2),"")</f>
        <v/>
      </c>
      <c r="Q6" s="378" t="str">
        <f>IF(calcs!$P$2&gt;=5,'Process PMs'!E8,"")</f>
        <v/>
      </c>
      <c r="R6" s="378" t="str">
        <f>IF(calcs!$P$2&gt;=5,'Process PMs'!E9,"")</f>
        <v/>
      </c>
      <c r="S6" s="378" t="str">
        <f>IF(calcs!$P$2&gt;=5,'Process PMs'!E10,"")</f>
        <v/>
      </c>
      <c r="T6" s="378" t="str">
        <f>IF(calcs!$P$2&gt;=5,'Process PMs'!E11,"")</f>
        <v/>
      </c>
      <c r="U6" s="378" t="str">
        <f>IF(calcs!$P$2&gt;=5,'Process PMs'!E13,"")</f>
        <v/>
      </c>
      <c r="V6" s="378" t="str">
        <f>IF(calcs!$P$2&gt;=5,'Process PMs'!E14,"")</f>
        <v/>
      </c>
      <c r="W6" s="378" t="str">
        <f>IF(calcs!$P$2&gt;=5,'Process PMs'!E15,"")</f>
        <v/>
      </c>
      <c r="X6" s="378" t="str">
        <f>IF(calcs!$P$2&gt;=5,'Process PMs'!E16,"")</f>
        <v/>
      </c>
      <c r="Y6" s="378" t="str">
        <f>IF(calcs!$P$2&gt;=5,'Process PMs'!E17,"")</f>
        <v/>
      </c>
      <c r="Z6" s="378" t="str">
        <f>IF(calcs!$P$2&gt;=5,'Process PMs'!E18,"")</f>
        <v/>
      </c>
      <c r="AA6" s="378" t="str">
        <f>IF(calcs!$P$2&gt;=5,'Process PMs'!E19,"")</f>
        <v/>
      </c>
      <c r="AB6" s="378" t="str">
        <f>IF(calcs!$P$2&gt;=5,'Process PMs'!E20,"")</f>
        <v/>
      </c>
      <c r="AC6" s="378" t="str">
        <f>IF(calcs!$P$2&gt;=5,'Process PMs'!E21,"")</f>
        <v/>
      </c>
      <c r="AD6" s="378" t="str">
        <f>IF(calcs!$P$2&gt;=5,'Outcome PMs'!E9,"")</f>
        <v/>
      </c>
      <c r="AE6" s="378" t="str">
        <f>IF(calcs!$P$2&gt;=5,'Outcome PMs'!E10,"")</f>
        <v/>
      </c>
      <c r="AF6" s="378" t="str">
        <f>IF(calcs!$P$2&gt;=5,'Outcome PMs'!E11,"")</f>
        <v/>
      </c>
      <c r="AG6" s="378" t="str">
        <f>IF(calcs!$P$2&gt;=5,'Outcome PMs'!E12,"")</f>
        <v/>
      </c>
      <c r="AH6" s="378" t="str">
        <f>IF(calcs!$P$2&gt;=5,'Outcome PMs'!E13,"")</f>
        <v/>
      </c>
      <c r="AI6" s="378" t="str">
        <f>IF(calcs!$P$2&gt;=5,'Outcome PMs'!E14,"")</f>
        <v/>
      </c>
      <c r="AJ6" s="378" t="str">
        <f>IF(calcs!$P$2&gt;=5,'Outcome PMs'!E15,"")</f>
        <v/>
      </c>
      <c r="AK6" s="378" t="str">
        <f>IF(calcs!$P$2&gt;=5,'Outcome PMs'!E16,"")</f>
        <v/>
      </c>
      <c r="AL6" s="378" t="str">
        <f>IF(calcs!$P$2&gt;=5,'Outcome PMs'!E17,"")</f>
        <v/>
      </c>
      <c r="AM6" s="378" t="str">
        <f>IF(calcs!$P$2&gt;=5,'Outcome PMs'!E18,"")</f>
        <v/>
      </c>
      <c r="AN6" s="378" t="str">
        <f>IF(calcs!$P$2&gt;=5,'Outcome PMs'!E19,"")</f>
        <v/>
      </c>
      <c r="AO6" s="378" t="str">
        <f>IF(calcs!$P$2&gt;=5,'Outcome PMs'!E20,"")</f>
        <v/>
      </c>
      <c r="AP6" s="378" t="str">
        <f>IF(calcs!$P$2&gt;=5,'Outcome PMs'!E21,"")</f>
        <v/>
      </c>
      <c r="AQ6" s="378" t="str">
        <f>IF(calcs!$P$2&gt;=5,'Outcome PMs'!E22,"")</f>
        <v/>
      </c>
      <c r="AR6" s="378" t="str">
        <f>IF(calcs!$P$2&gt;=5,'Outcome PMs'!E23,"")</f>
        <v/>
      </c>
      <c r="AS6" s="378" t="str">
        <f>IF(calcs!$P$2&gt;=5,'PAFAS Pre-Post'!DL8,"")</f>
        <v/>
      </c>
      <c r="AT6" s="378" t="str">
        <f>IF(calcs!$P$2&gt;=5,'PAFAS Pre-Post'!DM8,"")</f>
        <v/>
      </c>
      <c r="AU6" s="378" t="str">
        <f>IF(calcs!$P$2&gt;=5,'PAFAS Pre-Post'!DN8,"")</f>
        <v/>
      </c>
      <c r="AV6" s="378" t="str">
        <f>IF(calcs!$P$2&gt;=5,'PAFAS Pre-Post'!DO8,"")</f>
        <v/>
      </c>
      <c r="AW6" s="378" t="str">
        <f>IF(calcs!$P$2&gt;=5,'PAFAS Pre-Post'!DP8,"")</f>
        <v/>
      </c>
      <c r="AX6" s="378" t="str">
        <f>IF(calcs!$P$2&gt;=5,'PAFAS Pre-Post'!DQ8,"")</f>
        <v/>
      </c>
      <c r="AY6" s="378" t="str">
        <f>IF(calcs!$P$2&gt;=5,'PAFAS Pre-Post'!DR8,"")</f>
        <v/>
      </c>
      <c r="AZ6" s="378" t="str">
        <f>IF(calcs!$P$2&gt;=5,'PAFAS Pre-Post'!DS8,"")</f>
        <v/>
      </c>
      <c r="BA6" s="378" t="str">
        <f>IF(calcs!$P$2&gt;=5,'PAFAS Pre-Post'!DT8,"")</f>
        <v/>
      </c>
      <c r="BB6" s="378" t="str">
        <f>IF(calcs!$P$2&gt;=5,'SDQ Pre-Post'!DC8,"")</f>
        <v/>
      </c>
      <c r="BC6" s="378" t="str">
        <f>IF(calcs!$P$2&gt;=5,'SDQ Pre-Post'!DD8,"")</f>
        <v/>
      </c>
      <c r="BD6" s="378" t="str">
        <f>IF(calcs!$P$2&gt;=5,'SDQ Pre-Post'!DE8,"")</f>
        <v/>
      </c>
      <c r="BE6" s="378" t="str">
        <f>IF(calcs!$P$2&gt;=5,'SDQ Pre-Post'!DF8,"")</f>
        <v/>
      </c>
      <c r="BF6" s="378" t="str">
        <f>IF(calcs!$P$2&gt;=5,'SDQ Pre-Post'!DG8,"")</f>
        <v/>
      </c>
      <c r="BG6" s="378" t="str">
        <f>IF(calcs!$P$2&gt;=5,'SDQ Pre-Post'!DH8,"")</f>
        <v/>
      </c>
    </row>
    <row r="7" spans="1:59" x14ac:dyDescent="0.35">
      <c r="A7" s="378" t="str">
        <f t="shared" si="0"/>
        <v/>
      </c>
      <c r="B7" s="378" t="str">
        <f ca="1">IF(calcs!$P$2&gt;=6,MID(CELL("filename",A1),FIND("[",CELL("filename",A1))+1,FIND("]", CELL("filename",A1))-FIND("[",CELL("filename",A1))-1),"")</f>
        <v/>
      </c>
      <c r="C7" s="378" t="str">
        <f>IF(calcs!$P$2&gt;=6,'Process PMs'!J$2,"")</f>
        <v/>
      </c>
      <c r="D7" s="378" t="str">
        <f>IF(calcs!$P$2&gt;=6,'Process PMs'!B$2,"")</f>
        <v/>
      </c>
      <c r="E7" s="378" t="str">
        <f>IF(calcs!$P$2&gt;=6,"Triple P","")</f>
        <v/>
      </c>
      <c r="G7" s="378" t="str">
        <f>IF(calcs!$P$2&gt;=6,'Process PMs'!B$3,"")</f>
        <v/>
      </c>
      <c r="H7" s="378" t="str">
        <f>IF(calcs!$P$2&gt;=6,'Process PMs'!B$4,"")</f>
        <v/>
      </c>
      <c r="I7" s="378" t="str">
        <f>IF(calcs!$P$2&gt;=6,'Process PMs'!B$5,"")</f>
        <v/>
      </c>
      <c r="J7" s="378" t="str">
        <f>IF(calcs!$P$2&gt;=6,'Process PMs'!J$3,"")</f>
        <v/>
      </c>
      <c r="K7" s="378" t="str">
        <f>IF(calcs!$P$2&gt;=6,MONTH('Process PMs'!J$4),"")</f>
        <v/>
      </c>
      <c r="L7" s="378" t="str">
        <f>IF(calcs!$P$2&gt;=6,YEAR('Process PMs'!J$4),"")</f>
        <v/>
      </c>
      <c r="M7" s="378" t="str">
        <f>IF(calcs!$P$2&gt;=6,"6","")</f>
        <v/>
      </c>
      <c r="N7" s="378" t="str">
        <f>IF(calcs!$P$2&gt;=6,'Process PMs'!F7,"")</f>
        <v/>
      </c>
      <c r="O7" s="15" t="str">
        <f>IF(calcs!$P$2&gt;=6,DATE(RIGHT(N7,4),MONTH(DATEVALUE(LEFT(N7,3)&amp;1)),1),"")</f>
        <v/>
      </c>
      <c r="P7" s="15" t="str">
        <f>IF(calcs!$P$2&gt;=6,EOMONTH(O7,2),"")</f>
        <v/>
      </c>
      <c r="Q7" s="378" t="str">
        <f>IF(calcs!$P$2&gt;=6,'Process PMs'!F8,"")</f>
        <v/>
      </c>
      <c r="R7" s="378" t="str">
        <f>IF(calcs!$P$2&gt;=6,'Process PMs'!F9,"")</f>
        <v/>
      </c>
      <c r="S7" s="378" t="str">
        <f>IF(calcs!$P$2&gt;=6,'Process PMs'!F10,"")</f>
        <v/>
      </c>
      <c r="T7" s="378" t="str">
        <f>IF(calcs!$P$2&gt;=6,'Process PMs'!F11,"")</f>
        <v/>
      </c>
      <c r="U7" s="378" t="str">
        <f>IF(calcs!$P$2&gt;=6,'Process PMs'!F13,"")</f>
        <v/>
      </c>
      <c r="V7" s="378" t="str">
        <f>IF(calcs!$P$2&gt;=6,'Process PMs'!F14,"")</f>
        <v/>
      </c>
      <c r="W7" s="378" t="str">
        <f>IF(calcs!$P$2&gt;=6,'Process PMs'!F15,"")</f>
        <v/>
      </c>
      <c r="X7" s="378" t="str">
        <f>IF(calcs!$P$2&gt;=6,'Process PMs'!F16,"")</f>
        <v/>
      </c>
      <c r="Y7" s="378" t="str">
        <f>IF(calcs!$P$2&gt;=6,'Process PMs'!F17,"")</f>
        <v/>
      </c>
      <c r="Z7" s="378" t="str">
        <f>IF(calcs!$P$2&gt;=6,'Process PMs'!F18,"")</f>
        <v/>
      </c>
      <c r="AA7" s="378" t="str">
        <f>IF(calcs!$P$2&gt;=6,'Process PMs'!F19,"")</f>
        <v/>
      </c>
      <c r="AB7" s="378" t="str">
        <f>IF(calcs!$P$2&gt;=6,'Process PMs'!F20,"")</f>
        <v/>
      </c>
      <c r="AC7" s="378" t="str">
        <f>IF(calcs!$P$2&gt;=6,'Process PMs'!F21,"")</f>
        <v/>
      </c>
      <c r="AD7" s="378" t="str">
        <f>IF(calcs!$P$2&gt;=6,'Outcome PMs'!F9,"")</f>
        <v/>
      </c>
      <c r="AE7" s="378" t="str">
        <f>IF(calcs!$P$2&gt;=6,'Outcome PMs'!F10,"")</f>
        <v/>
      </c>
      <c r="AF7" s="378" t="str">
        <f>IF(calcs!$P$2&gt;=6,'Outcome PMs'!F11,"")</f>
        <v/>
      </c>
      <c r="AG7" s="378" t="str">
        <f>IF(calcs!$P$2&gt;=6,'Outcome PMs'!F12,"")</f>
        <v/>
      </c>
      <c r="AH7" s="378" t="str">
        <f>IF(calcs!$P$2&gt;=6,'Outcome PMs'!F13,"")</f>
        <v/>
      </c>
      <c r="AI7" s="378" t="str">
        <f>IF(calcs!$P$2&gt;=6,'Outcome PMs'!F14,"")</f>
        <v/>
      </c>
      <c r="AJ7" s="378" t="str">
        <f>IF(calcs!$P$2&gt;=6,'Outcome PMs'!F15,"")</f>
        <v/>
      </c>
      <c r="AK7" s="378" t="str">
        <f>IF(calcs!$P$2&gt;=6,'Outcome PMs'!F16,"")</f>
        <v/>
      </c>
      <c r="AL7" s="378" t="str">
        <f>IF(calcs!$P$2&gt;=6,'Outcome PMs'!F17,"")</f>
        <v/>
      </c>
      <c r="AM7" s="378" t="str">
        <f>IF(calcs!$P$2&gt;=6,'Outcome PMs'!F18,"")</f>
        <v/>
      </c>
      <c r="AN7" s="378" t="str">
        <f>IF(calcs!$P$2&gt;=6,'Outcome PMs'!F19,"")</f>
        <v/>
      </c>
      <c r="AO7" s="378" t="str">
        <f>IF(calcs!$P$2&gt;=6,'Outcome PMs'!F20,"")</f>
        <v/>
      </c>
      <c r="AP7" s="378" t="str">
        <f>IF(calcs!$P$2&gt;=6,'Outcome PMs'!F21,"")</f>
        <v/>
      </c>
      <c r="AQ7" s="378" t="str">
        <f>IF(calcs!$P$2&gt;=6,'Outcome PMs'!F22,"")</f>
        <v/>
      </c>
      <c r="AR7" s="378" t="str">
        <f>IF(calcs!$P$2&gt;=6,'Outcome PMs'!F23,"")</f>
        <v/>
      </c>
      <c r="AS7" s="378" t="str">
        <f>IF(calcs!$P$2&gt;=6,'PAFAS Pre-Post'!DL9,"")</f>
        <v/>
      </c>
      <c r="AT7" s="378" t="str">
        <f>IF(calcs!$P$2&gt;=6,'PAFAS Pre-Post'!DM9,"")</f>
        <v/>
      </c>
      <c r="AU7" s="378" t="str">
        <f>IF(calcs!$P$2&gt;=6,'PAFAS Pre-Post'!DN9,"")</f>
        <v/>
      </c>
      <c r="AV7" s="378" t="str">
        <f>IF(calcs!$P$2&gt;=6,'PAFAS Pre-Post'!DO9,"")</f>
        <v/>
      </c>
      <c r="AW7" s="378" t="str">
        <f>IF(calcs!$P$2&gt;=6,'PAFAS Pre-Post'!DP9,"")</f>
        <v/>
      </c>
      <c r="AX7" s="378" t="str">
        <f>IF(calcs!$P$2&gt;=6,'PAFAS Pre-Post'!DQ9,"")</f>
        <v/>
      </c>
      <c r="AY7" s="378" t="str">
        <f>IF(calcs!$P$2&gt;=6,'PAFAS Pre-Post'!DR9,"")</f>
        <v/>
      </c>
      <c r="AZ7" s="378" t="str">
        <f>IF(calcs!$P$2&gt;=6,'PAFAS Pre-Post'!DS9,"")</f>
        <v/>
      </c>
      <c r="BA7" s="378" t="str">
        <f>IF(calcs!$P$2&gt;=6,'PAFAS Pre-Post'!DT9,"")</f>
        <v/>
      </c>
      <c r="BB7" s="378" t="str">
        <f>IF(calcs!$P$2&gt;=6,'SDQ Pre-Post'!DC9,"")</f>
        <v/>
      </c>
      <c r="BC7" s="378" t="str">
        <f>IF(calcs!$P$2&gt;=6,'SDQ Pre-Post'!DD9,"")</f>
        <v/>
      </c>
      <c r="BD7" s="378" t="str">
        <f>IF(calcs!$P$2&gt;=6,'SDQ Pre-Post'!DE9,"")</f>
        <v/>
      </c>
      <c r="BE7" s="378" t="str">
        <f>IF(calcs!$P$2&gt;=6,'SDQ Pre-Post'!DF9,"")</f>
        <v/>
      </c>
      <c r="BF7" s="378" t="str">
        <f>IF(calcs!$P$2&gt;=6,'SDQ Pre-Post'!DG9,"")</f>
        <v/>
      </c>
      <c r="BG7" s="378" t="str">
        <f>IF(calcs!$P$2&gt;=6,'SDQ Pre-Post'!DH9,"")</f>
        <v/>
      </c>
    </row>
    <row r="8" spans="1:59" x14ac:dyDescent="0.35">
      <c r="A8" s="378" t="str">
        <f t="shared" si="0"/>
        <v/>
      </c>
      <c r="B8" s="378" t="str">
        <f ca="1">IF(calcs!$P$2&gt;=7,MID(CELL("filename",A1),FIND("[",CELL("filename",A1))+1,FIND("]", CELL("filename",A1))-FIND("[",CELL("filename",A1))-1),"")</f>
        <v/>
      </c>
      <c r="C8" s="378" t="str">
        <f>IF(calcs!$P$2&gt;=7,'Process PMs'!J$2,"")</f>
        <v/>
      </c>
      <c r="D8" s="378" t="str">
        <f>IF(calcs!$P$2&gt;=7,'Process PMs'!B$2,"")</f>
        <v/>
      </c>
      <c r="E8" s="378" t="str">
        <f>IF(calcs!$P$2&gt;=7,"Triple P","")</f>
        <v/>
      </c>
      <c r="G8" s="378" t="str">
        <f>IF(calcs!$P$2&gt;=7,'Process PMs'!B$3,"")</f>
        <v/>
      </c>
      <c r="H8" s="378" t="str">
        <f>IF(calcs!$P$2&gt;=7,'Process PMs'!B$4,"")</f>
        <v/>
      </c>
      <c r="I8" s="378" t="str">
        <f>IF(calcs!$P$2&gt;=7,'Process PMs'!B$5,"")</f>
        <v/>
      </c>
      <c r="J8" s="378" t="str">
        <f>IF(calcs!$P$2&gt;=7,'Process PMs'!J$3,"")</f>
        <v/>
      </c>
      <c r="K8" s="378" t="str">
        <f>IF(calcs!$P$2&gt;=7,MONTH('Process PMs'!J$4),"")</f>
        <v/>
      </c>
      <c r="L8" s="378" t="str">
        <f>IF(calcs!$P$2&gt;=7,YEAR('Process PMs'!J$4),"")</f>
        <v/>
      </c>
      <c r="M8" s="378" t="str">
        <f>IF(calcs!$P$2&gt;=7,"7","")</f>
        <v/>
      </c>
      <c r="N8" s="378" t="str">
        <f>IF(calcs!$P$2&gt;=7,'Process PMs'!G7,"")</f>
        <v/>
      </c>
      <c r="O8" s="15" t="str">
        <f>IF(calcs!$P$2&gt;=7,DATE(RIGHT(N8,4),MONTH(DATEVALUE(LEFT(N8,3)&amp;1)),1),"")</f>
        <v/>
      </c>
      <c r="P8" s="15" t="str">
        <f>IF(calcs!$P$2&gt;=7,EOMONTH(O8,2),"")</f>
        <v/>
      </c>
      <c r="Q8" s="378" t="str">
        <f>IF(calcs!$P$2&gt;=7,'Process PMs'!G8,"")</f>
        <v/>
      </c>
      <c r="R8" s="378" t="str">
        <f>IF(calcs!$P$2&gt;=7,'Process PMs'!G9,"")</f>
        <v/>
      </c>
      <c r="S8" s="378" t="str">
        <f>IF(calcs!$P$2&gt;=7,'Process PMs'!G10,"")</f>
        <v/>
      </c>
      <c r="T8" s="378" t="str">
        <f>IF(calcs!$P$2&gt;=7,'Process PMs'!G11,"")</f>
        <v/>
      </c>
      <c r="U8" s="378" t="str">
        <f>IF(calcs!$P$2&gt;=7,'Process PMs'!G13,"")</f>
        <v/>
      </c>
      <c r="V8" s="378" t="str">
        <f>IF(calcs!$P$2&gt;=7,'Process PMs'!G14,"")</f>
        <v/>
      </c>
      <c r="W8" s="378" t="str">
        <f>IF(calcs!$P$2&gt;=7,'Process PMs'!G15,"")</f>
        <v/>
      </c>
      <c r="X8" s="378" t="str">
        <f>IF(calcs!$P$2&gt;=7,'Process PMs'!G16,"")</f>
        <v/>
      </c>
      <c r="Y8" s="378" t="str">
        <f>IF(calcs!$P$2&gt;=7,'Process PMs'!G17,"")</f>
        <v/>
      </c>
      <c r="Z8" s="378" t="str">
        <f>IF(calcs!$P$2&gt;=7,'Process PMs'!G18,"")</f>
        <v/>
      </c>
      <c r="AA8" s="378" t="str">
        <f>IF(calcs!$P$2&gt;=7,'Process PMs'!G19,"")</f>
        <v/>
      </c>
      <c r="AB8" s="378" t="str">
        <f>IF(calcs!$P$2&gt;=7,'Process PMs'!G20,"")</f>
        <v/>
      </c>
      <c r="AC8" s="378" t="str">
        <f>IF(calcs!$P$2&gt;=7,'Process PMs'!G21,"")</f>
        <v/>
      </c>
      <c r="AD8" s="378" t="str">
        <f>IF(calcs!$P$2&gt;=7,'Outcome PMs'!G9,"")</f>
        <v/>
      </c>
      <c r="AE8" s="378" t="str">
        <f>IF(calcs!$P$2&gt;=7,'Outcome PMs'!G10,"")</f>
        <v/>
      </c>
      <c r="AF8" s="378" t="str">
        <f>IF(calcs!$P$2&gt;=7,'Outcome PMs'!G11,"")</f>
        <v/>
      </c>
      <c r="AG8" s="378" t="str">
        <f>IF(calcs!$P$2&gt;=7,'Outcome PMs'!G12,"")</f>
        <v/>
      </c>
      <c r="AH8" s="378" t="str">
        <f>IF(calcs!$P$2&gt;=7,'Outcome PMs'!G13,"")</f>
        <v/>
      </c>
      <c r="AI8" s="378" t="str">
        <f>IF(calcs!$P$2&gt;=7,'Outcome PMs'!G14,"")</f>
        <v/>
      </c>
      <c r="AJ8" s="378" t="str">
        <f>IF(calcs!$P$2&gt;=7,'Outcome PMs'!G15,"")</f>
        <v/>
      </c>
      <c r="AK8" s="378" t="str">
        <f>IF(calcs!$P$2&gt;=7,'Outcome PMs'!G16,"")</f>
        <v/>
      </c>
      <c r="AL8" s="378" t="str">
        <f>IF(calcs!$P$2&gt;=7,'Outcome PMs'!G17,"")</f>
        <v/>
      </c>
      <c r="AM8" s="378" t="str">
        <f>IF(calcs!$P$2&gt;=7,'Outcome PMs'!G18,"")</f>
        <v/>
      </c>
      <c r="AN8" s="378" t="str">
        <f>IF(calcs!$P$2&gt;=7,'Outcome PMs'!G19,"")</f>
        <v/>
      </c>
      <c r="AO8" s="378" t="str">
        <f>IF(calcs!$P$2&gt;=7,'Outcome PMs'!G20,"")</f>
        <v/>
      </c>
      <c r="AP8" s="378" t="str">
        <f>IF(calcs!$P$2&gt;=7,'Outcome PMs'!G21,"")</f>
        <v/>
      </c>
      <c r="AQ8" s="378" t="str">
        <f>IF(calcs!$P$2&gt;=7,'Outcome PMs'!G22,"")</f>
        <v/>
      </c>
      <c r="AR8" s="378" t="str">
        <f>IF(calcs!$P$2&gt;=7,'Outcome PMs'!G23,"")</f>
        <v/>
      </c>
      <c r="AS8" s="378" t="str">
        <f>IF(calcs!$P$2&gt;=7,'PAFAS Pre-Post'!DL10,"")</f>
        <v/>
      </c>
      <c r="AT8" s="378" t="str">
        <f>IF(calcs!$P$2&gt;=7,'PAFAS Pre-Post'!DM10,"")</f>
        <v/>
      </c>
      <c r="AU8" s="378" t="str">
        <f>IF(calcs!$P$2&gt;=7,'PAFAS Pre-Post'!DN10,"")</f>
        <v/>
      </c>
      <c r="AV8" s="378" t="str">
        <f>IF(calcs!$P$2&gt;=7,'PAFAS Pre-Post'!DO10,"")</f>
        <v/>
      </c>
      <c r="AW8" s="378" t="str">
        <f>IF(calcs!$P$2&gt;=7,'PAFAS Pre-Post'!DP10,"")</f>
        <v/>
      </c>
      <c r="AX8" s="378" t="str">
        <f>IF(calcs!$P$2&gt;=7,'PAFAS Pre-Post'!DQ10,"")</f>
        <v/>
      </c>
      <c r="AY8" s="378" t="str">
        <f>IF(calcs!$P$2&gt;=7,'PAFAS Pre-Post'!DR10,"")</f>
        <v/>
      </c>
      <c r="AZ8" s="378" t="str">
        <f>IF(calcs!$P$2&gt;=7,'PAFAS Pre-Post'!DS10,"")</f>
        <v/>
      </c>
      <c r="BA8" s="378" t="str">
        <f>IF(calcs!$P$2&gt;=7,'PAFAS Pre-Post'!DT10,"")</f>
        <v/>
      </c>
      <c r="BB8" s="378" t="str">
        <f>IF(calcs!$P$2&gt;=7,'SDQ Pre-Post'!DC10,"")</f>
        <v/>
      </c>
      <c r="BC8" s="378" t="str">
        <f>IF(calcs!$P$2&gt;=7,'SDQ Pre-Post'!DD10,"")</f>
        <v/>
      </c>
      <c r="BD8" s="378" t="str">
        <f>IF(calcs!$P$2&gt;=7,'SDQ Pre-Post'!DE10,"")</f>
        <v/>
      </c>
      <c r="BE8" s="378" t="str">
        <f>IF(calcs!$P$2&gt;=7,'SDQ Pre-Post'!DF10,"")</f>
        <v/>
      </c>
      <c r="BF8" s="378" t="str">
        <f>IF(calcs!$P$2&gt;=7,'SDQ Pre-Post'!DG10,"")</f>
        <v/>
      </c>
      <c r="BG8" s="378" t="str">
        <f>IF(calcs!$P$2&gt;=7,'SDQ Pre-Post'!DH10,"")</f>
        <v/>
      </c>
    </row>
    <row r="9" spans="1:59" x14ac:dyDescent="0.35">
      <c r="A9" s="378" t="str">
        <f t="shared" si="0"/>
        <v/>
      </c>
      <c r="B9" s="378" t="str">
        <f ca="1">IF(calcs!$P$2&gt;=8,MID(CELL("filename",A1),FIND("[",CELL("filename",A1))+1,FIND("]", CELL("filename",A1))-FIND("[",CELL("filename",A1))-1),"")</f>
        <v/>
      </c>
      <c r="C9" s="378" t="str">
        <f>IF(calcs!$P$2&gt;=8,'Process PMs'!J$2,"")</f>
        <v/>
      </c>
      <c r="D9" s="378" t="str">
        <f>IF(calcs!$P$2&gt;=8,'Process PMs'!B$2,"")</f>
        <v/>
      </c>
      <c r="E9" s="378" t="str">
        <f>IF(calcs!$P$2&gt;=8,"Triple P","")</f>
        <v/>
      </c>
      <c r="G9" s="378" t="str">
        <f>IF(calcs!$P$2&gt;=8,'Process PMs'!B$3,"")</f>
        <v/>
      </c>
      <c r="H9" s="378" t="str">
        <f>IF(calcs!$P$2&gt;=8,'Process PMs'!B$4,"")</f>
        <v/>
      </c>
      <c r="I9" s="378" t="str">
        <f>IF(calcs!$P$2&gt;=8,'Process PMs'!B$5,"")</f>
        <v/>
      </c>
      <c r="J9" s="378" t="str">
        <f>IF(calcs!$P$2&gt;=8,'Process PMs'!J$3,"")</f>
        <v/>
      </c>
      <c r="K9" s="378" t="str">
        <f>IF(calcs!$P$2&gt;=8,MONTH('Process PMs'!J$4),"")</f>
        <v/>
      </c>
      <c r="L9" s="378" t="str">
        <f>IF(calcs!$P$2&gt;=8,YEAR('Process PMs'!J$4),"")</f>
        <v/>
      </c>
      <c r="M9" s="378" t="str">
        <f>IF(calcs!$P$2&gt;=8,"8","")</f>
        <v/>
      </c>
      <c r="N9" s="378" t="str">
        <f>IF(calcs!$P$2&gt;=8,'Process PMs'!H7,"")</f>
        <v/>
      </c>
      <c r="O9" s="15" t="str">
        <f>IF(calcs!$P$2&gt;=8,DATE(RIGHT(N9,4),MONTH(DATEVALUE(LEFT(N9,3)&amp;1)),1),"")</f>
        <v/>
      </c>
      <c r="P9" s="15" t="str">
        <f>IF(calcs!$P$2&gt;=8,EOMONTH(O9,2),"")</f>
        <v/>
      </c>
      <c r="Q9" s="378" t="str">
        <f>IF(calcs!$P$2&gt;=8,'Process PMs'!H8,"")</f>
        <v/>
      </c>
      <c r="R9" s="378" t="str">
        <f>IF(calcs!$P$2&gt;=8,'Process PMs'!H9,"")</f>
        <v/>
      </c>
      <c r="S9" s="378" t="str">
        <f>IF(calcs!$P$2&gt;=8,'Process PMs'!H10,"")</f>
        <v/>
      </c>
      <c r="T9" s="378" t="str">
        <f>IF(calcs!$P$2&gt;=8,'Process PMs'!H11,"")</f>
        <v/>
      </c>
      <c r="U9" s="378" t="str">
        <f>IF(calcs!$P$2&gt;=8,'Process PMs'!H13,"")</f>
        <v/>
      </c>
      <c r="V9" s="378" t="str">
        <f>IF(calcs!$P$2&gt;=8,'Process PMs'!H14,"")</f>
        <v/>
      </c>
      <c r="W9" s="378" t="str">
        <f>IF(calcs!$P$2&gt;=8,'Process PMs'!H15,"")</f>
        <v/>
      </c>
      <c r="X9" s="378" t="str">
        <f>IF(calcs!$P$2&gt;=8,'Process PMs'!H16,"")</f>
        <v/>
      </c>
      <c r="Y9" s="378" t="str">
        <f>IF(calcs!$P$2&gt;=8,'Process PMs'!H17,"")</f>
        <v/>
      </c>
      <c r="Z9" s="378" t="str">
        <f>IF(calcs!$P$2&gt;=8,'Process PMs'!H18,"")</f>
        <v/>
      </c>
      <c r="AA9" s="378" t="str">
        <f>IF(calcs!$P$2&gt;=8,'Process PMs'!H19,"")</f>
        <v/>
      </c>
      <c r="AB9" s="378" t="str">
        <f>IF(calcs!$P$2&gt;=8,'Process PMs'!H20,"")</f>
        <v/>
      </c>
      <c r="AC9" s="378" t="str">
        <f>IF(calcs!$P$2&gt;=8,'Process PMs'!H21,"")</f>
        <v/>
      </c>
      <c r="AD9" s="378" t="str">
        <f>IF(calcs!$P$2&gt;=8,'Outcome PMs'!H9,"")</f>
        <v/>
      </c>
      <c r="AE9" s="378" t="str">
        <f>IF(calcs!$P$2&gt;=8,'Outcome PMs'!H10,"")</f>
        <v/>
      </c>
      <c r="AF9" s="378" t="str">
        <f>IF(calcs!$P$2&gt;=8,'Outcome PMs'!H11,"")</f>
        <v/>
      </c>
      <c r="AG9" s="378" t="str">
        <f>IF(calcs!$P$2&gt;=8,'Outcome PMs'!H12,"")</f>
        <v/>
      </c>
      <c r="AH9" s="378" t="str">
        <f>IF(calcs!$P$2&gt;=8,'Outcome PMs'!H13,"")</f>
        <v/>
      </c>
      <c r="AI9" s="378" t="str">
        <f>IF(calcs!$P$2&gt;=8,'Outcome PMs'!H14,"")</f>
        <v/>
      </c>
      <c r="AJ9" s="378" t="str">
        <f>IF(calcs!$P$2&gt;=8,'Outcome PMs'!H15,"")</f>
        <v/>
      </c>
      <c r="AK9" s="378" t="str">
        <f>IF(calcs!$P$2&gt;=8,'Outcome PMs'!H16,"")</f>
        <v/>
      </c>
      <c r="AL9" s="378" t="str">
        <f>IF(calcs!$P$2&gt;=8,'Outcome PMs'!H17,"")</f>
        <v/>
      </c>
      <c r="AM9" s="378" t="str">
        <f>IF(calcs!$P$2&gt;=8,'Outcome PMs'!H18,"")</f>
        <v/>
      </c>
      <c r="AN9" s="378" t="str">
        <f>IF(calcs!$P$2&gt;=8,'Outcome PMs'!H19,"")</f>
        <v/>
      </c>
      <c r="AO9" s="378" t="str">
        <f>IF(calcs!$P$2&gt;=8,'Outcome PMs'!H20,"")</f>
        <v/>
      </c>
      <c r="AP9" s="378" t="str">
        <f>IF(calcs!$P$2&gt;=8,'Outcome PMs'!H21,"")</f>
        <v/>
      </c>
      <c r="AQ9" s="378" t="str">
        <f>IF(calcs!$P$2&gt;=8,'Outcome PMs'!H22,"")</f>
        <v/>
      </c>
      <c r="AR9" s="378" t="str">
        <f>IF(calcs!$P$2&gt;=8,'Outcome PMs'!H23,"")</f>
        <v/>
      </c>
      <c r="AS9" s="378" t="str">
        <f>IF(calcs!$P$2&gt;=8,'PAFAS Pre-Post'!DL11,"")</f>
        <v/>
      </c>
      <c r="AT9" s="378" t="str">
        <f>IF(calcs!$P$2&gt;=8,'PAFAS Pre-Post'!DM11,"")</f>
        <v/>
      </c>
      <c r="AU9" s="378" t="str">
        <f>IF(calcs!$P$2&gt;=8,'PAFAS Pre-Post'!DN11,"")</f>
        <v/>
      </c>
      <c r="AV9" s="378" t="str">
        <f>IF(calcs!$P$2&gt;=8,'PAFAS Pre-Post'!DO11,"")</f>
        <v/>
      </c>
      <c r="AW9" s="378" t="str">
        <f>IF(calcs!$P$2&gt;=8,'PAFAS Pre-Post'!DP11,"")</f>
        <v/>
      </c>
      <c r="AX9" s="378" t="str">
        <f>IF(calcs!$P$2&gt;=8,'PAFAS Pre-Post'!DQ11,"")</f>
        <v/>
      </c>
      <c r="AY9" s="378" t="str">
        <f>IF(calcs!$P$2&gt;=8,'PAFAS Pre-Post'!DR11,"")</f>
        <v/>
      </c>
      <c r="AZ9" s="378" t="str">
        <f>IF(calcs!$P$2&gt;=8,'PAFAS Pre-Post'!DS11,"")</f>
        <v/>
      </c>
      <c r="BA9" s="378" t="str">
        <f>IF(calcs!$P$2&gt;=8,'PAFAS Pre-Post'!DT11,"")</f>
        <v/>
      </c>
      <c r="BB9" s="378" t="str">
        <f>IF(calcs!$P$2&gt;=8,'SDQ Pre-Post'!DC11,"")</f>
        <v/>
      </c>
      <c r="BC9" s="378" t="str">
        <f>IF(calcs!$P$2&gt;=8,'SDQ Pre-Post'!DD11,"")</f>
        <v/>
      </c>
      <c r="BD9" s="378" t="str">
        <f>IF(calcs!$P$2&gt;=8,'SDQ Pre-Post'!DE11,"")</f>
        <v/>
      </c>
      <c r="BE9" s="378" t="str">
        <f>IF(calcs!$P$2&gt;=8,'SDQ Pre-Post'!DF11,"")</f>
        <v/>
      </c>
      <c r="BF9" s="378" t="str">
        <f>IF(calcs!$P$2&gt;=8,'SDQ Pre-Post'!DG11,"")</f>
        <v/>
      </c>
      <c r="BG9" s="378" t="str">
        <f>IF(calcs!$P$2&gt;=8,'SDQ Pre-Post'!DH11,"")</f>
        <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5050"/>
    <pageSetUpPr fitToPage="1"/>
  </sheetPr>
  <dimension ref="A1:AA65"/>
  <sheetViews>
    <sheetView topLeftCell="A8" workbookViewId="0">
      <selection activeCell="A32" sqref="A32:A33"/>
    </sheetView>
  </sheetViews>
  <sheetFormatPr defaultRowHeight="14.5" x14ac:dyDescent="0.35"/>
  <cols>
    <col min="1" max="1" width="29.08984375" customWidth="1"/>
    <col min="2" max="2" width="7.08984375" bestFit="1" customWidth="1"/>
    <col min="3" max="3" width="5.6328125" customWidth="1"/>
    <col min="4" max="4" width="21" customWidth="1"/>
    <col min="5" max="5" width="23.08984375" customWidth="1"/>
    <col min="6" max="6" width="10.08984375" customWidth="1"/>
    <col min="7" max="10" width="7.08984375" customWidth="1"/>
    <col min="11" max="11" width="2.90625" customWidth="1"/>
    <col min="12" max="12" width="21.453125" customWidth="1"/>
    <col min="13" max="23" width="10" customWidth="1"/>
  </cols>
  <sheetData>
    <row r="1" spans="1:27" x14ac:dyDescent="0.35">
      <c r="C1" s="12" t="s">
        <v>41</v>
      </c>
    </row>
    <row r="3" spans="1:27" x14ac:dyDescent="0.35">
      <c r="A3" s="74"/>
      <c r="B3" s="65"/>
      <c r="C3" s="65" t="s">
        <v>147</v>
      </c>
      <c r="D3" s="75" t="s">
        <v>148</v>
      </c>
      <c r="E3" s="75" t="s">
        <v>149</v>
      </c>
      <c r="F3" s="75" t="s">
        <v>138</v>
      </c>
      <c r="G3" s="75" t="s">
        <v>140</v>
      </c>
      <c r="H3" s="75" t="s">
        <v>141</v>
      </c>
      <c r="I3" s="75" t="s">
        <v>139</v>
      </c>
      <c r="J3" s="59" t="s">
        <v>168</v>
      </c>
      <c r="L3" s="74"/>
      <c r="M3" s="65"/>
      <c r="N3" s="65"/>
      <c r="O3" s="65"/>
      <c r="P3" s="65"/>
      <c r="Q3" s="65"/>
      <c r="R3" s="65"/>
      <c r="S3" s="65"/>
      <c r="T3" s="65"/>
      <c r="U3" s="65"/>
      <c r="V3" s="65"/>
      <c r="W3" s="65"/>
      <c r="X3" s="65"/>
      <c r="Y3" s="65"/>
      <c r="Z3" s="65"/>
      <c r="AA3" s="66"/>
    </row>
    <row r="4" spans="1:27" ht="30" customHeight="1" x14ac:dyDescent="0.35">
      <c r="A4" s="62"/>
      <c r="B4" s="76"/>
      <c r="C4" s="76"/>
      <c r="D4" s="77"/>
      <c r="E4" s="77"/>
      <c r="F4" s="77" t="s">
        <v>169</v>
      </c>
      <c r="G4" s="77" t="s">
        <v>170</v>
      </c>
      <c r="H4" s="77" t="s">
        <v>170</v>
      </c>
      <c r="I4" s="77" t="s">
        <v>137</v>
      </c>
      <c r="J4" s="78" t="s">
        <v>171</v>
      </c>
      <c r="L4" s="62"/>
      <c r="M4" s="90" t="s">
        <v>151</v>
      </c>
      <c r="N4" s="90" t="s">
        <v>152</v>
      </c>
      <c r="O4" s="90" t="s">
        <v>153</v>
      </c>
      <c r="P4" s="90" t="s">
        <v>154</v>
      </c>
      <c r="Q4" s="90" t="s">
        <v>155</v>
      </c>
      <c r="R4" s="90" t="s">
        <v>156</v>
      </c>
      <c r="S4" s="90" t="s">
        <v>157</v>
      </c>
      <c r="T4" s="90" t="s">
        <v>166</v>
      </c>
      <c r="U4" s="90" t="s">
        <v>167</v>
      </c>
      <c r="V4" s="90" t="s">
        <v>158</v>
      </c>
      <c r="W4" s="90" t="s">
        <v>159</v>
      </c>
      <c r="X4" s="90" t="s">
        <v>182</v>
      </c>
      <c r="Y4" s="90" t="s">
        <v>179</v>
      </c>
      <c r="Z4" s="90" t="s">
        <v>180</v>
      </c>
      <c r="AA4" s="91" t="s">
        <v>183</v>
      </c>
    </row>
    <row r="5" spans="1:27" x14ac:dyDescent="0.35">
      <c r="A5" s="79" t="s">
        <v>136</v>
      </c>
      <c r="B5" s="77" t="s">
        <v>129</v>
      </c>
      <c r="C5" s="76" t="s">
        <v>145</v>
      </c>
      <c r="D5" s="80" t="str">
        <f>C5&amp;E5</f>
        <v>L3 - Primary Care</v>
      </c>
      <c r="E5" s="76" t="s">
        <v>131</v>
      </c>
      <c r="F5" s="67"/>
      <c r="G5" s="67"/>
      <c r="H5" s="81">
        <v>4</v>
      </c>
      <c r="I5" s="67"/>
      <c r="J5" s="82">
        <v>4</v>
      </c>
      <c r="L5" s="92" t="s">
        <v>150</v>
      </c>
      <c r="M5" s="67">
        <v>5</v>
      </c>
      <c r="N5" s="67">
        <v>6</v>
      </c>
      <c r="O5" s="67">
        <v>4</v>
      </c>
      <c r="P5" s="67">
        <v>4</v>
      </c>
      <c r="Q5" s="67" t="s">
        <v>122</v>
      </c>
      <c r="R5" s="67" t="s">
        <v>122</v>
      </c>
      <c r="S5" s="67" t="s">
        <v>122</v>
      </c>
      <c r="T5" s="67" t="s">
        <v>122</v>
      </c>
      <c r="U5" s="67" t="s">
        <v>122</v>
      </c>
      <c r="V5" s="67" t="s">
        <v>122</v>
      </c>
      <c r="W5" s="67" t="s">
        <v>122</v>
      </c>
      <c r="X5" s="67" t="s">
        <v>122</v>
      </c>
      <c r="Y5" s="67" t="s">
        <v>122</v>
      </c>
      <c r="Z5" s="67" t="s">
        <v>122</v>
      </c>
      <c r="AA5" s="93" t="s">
        <v>122</v>
      </c>
    </row>
    <row r="6" spans="1:27" x14ac:dyDescent="0.35">
      <c r="A6" s="79"/>
      <c r="B6" s="77"/>
      <c r="C6" s="76" t="s">
        <v>145</v>
      </c>
      <c r="D6" s="80" t="str">
        <f t="shared" ref="D6:D11" si="0">C6&amp;E6</f>
        <v>L3 - Primary Care Teen</v>
      </c>
      <c r="E6" s="76" t="s">
        <v>132</v>
      </c>
      <c r="F6" s="67"/>
      <c r="G6" s="67"/>
      <c r="H6" s="81">
        <v>4</v>
      </c>
      <c r="I6" s="67"/>
      <c r="J6" s="82">
        <v>4</v>
      </c>
      <c r="L6" s="92" t="s">
        <v>162</v>
      </c>
      <c r="M6" s="67">
        <v>5</v>
      </c>
      <c r="N6" s="67">
        <v>6</v>
      </c>
      <c r="O6" s="67">
        <v>4</v>
      </c>
      <c r="P6" s="67">
        <v>4</v>
      </c>
      <c r="Q6" s="67" t="s">
        <v>122</v>
      </c>
      <c r="R6" s="67" t="s">
        <v>122</v>
      </c>
      <c r="S6" s="67" t="s">
        <v>122</v>
      </c>
      <c r="T6" s="67" t="s">
        <v>122</v>
      </c>
      <c r="U6" s="67" t="s">
        <v>122</v>
      </c>
      <c r="V6" s="67" t="s">
        <v>122</v>
      </c>
      <c r="W6" s="67" t="s">
        <v>122</v>
      </c>
      <c r="X6" s="67" t="s">
        <v>122</v>
      </c>
      <c r="Y6" s="67" t="s">
        <v>122</v>
      </c>
      <c r="Z6" s="67" t="s">
        <v>122</v>
      </c>
      <c r="AA6" s="93" t="s">
        <v>122</v>
      </c>
    </row>
    <row r="7" spans="1:27" x14ac:dyDescent="0.35">
      <c r="A7" s="79"/>
      <c r="B7" s="77"/>
      <c r="C7" s="96" t="s">
        <v>145</v>
      </c>
      <c r="D7" s="80" t="str">
        <f t="shared" si="0"/>
        <v>L3 - Discussion Group</v>
      </c>
      <c r="E7" s="96" t="s">
        <v>181</v>
      </c>
      <c r="F7" s="67"/>
      <c r="G7" s="67"/>
      <c r="H7" s="97"/>
      <c r="I7" s="81">
        <v>1</v>
      </c>
      <c r="J7" s="98"/>
      <c r="L7" s="92" t="s">
        <v>178</v>
      </c>
      <c r="M7" s="67" t="s">
        <v>122</v>
      </c>
      <c r="N7" s="67" t="s">
        <v>122</v>
      </c>
      <c r="O7" s="67" t="s">
        <v>122</v>
      </c>
      <c r="P7" s="67" t="s">
        <v>122</v>
      </c>
      <c r="Q7" s="67" t="s">
        <v>122</v>
      </c>
      <c r="R7" s="67" t="s">
        <v>122</v>
      </c>
      <c r="S7" s="67" t="s">
        <v>122</v>
      </c>
      <c r="T7" s="67" t="s">
        <v>122</v>
      </c>
      <c r="U7" s="67" t="s">
        <v>122</v>
      </c>
      <c r="V7" s="67" t="s">
        <v>122</v>
      </c>
      <c r="W7" s="67" t="s">
        <v>122</v>
      </c>
      <c r="X7" s="67">
        <v>17</v>
      </c>
      <c r="Y7" s="67">
        <v>19</v>
      </c>
      <c r="Z7" s="67">
        <v>17</v>
      </c>
      <c r="AA7" s="93">
        <v>15</v>
      </c>
    </row>
    <row r="8" spans="1:27" x14ac:dyDescent="0.35">
      <c r="B8" s="77" t="s">
        <v>130</v>
      </c>
      <c r="C8" s="76" t="s">
        <v>146</v>
      </c>
      <c r="D8" s="80" t="str">
        <f t="shared" si="0"/>
        <v>L4 - Group</v>
      </c>
      <c r="E8" s="76" t="s">
        <v>133</v>
      </c>
      <c r="F8" s="83">
        <v>3</v>
      </c>
      <c r="G8" s="84"/>
      <c r="H8" s="84"/>
      <c r="I8" s="83">
        <v>5</v>
      </c>
      <c r="J8" s="85">
        <v>8</v>
      </c>
      <c r="L8" s="92" t="s">
        <v>163</v>
      </c>
      <c r="M8" s="67">
        <v>8</v>
      </c>
      <c r="N8" s="67">
        <v>8</v>
      </c>
      <c r="O8" s="67">
        <v>7</v>
      </c>
      <c r="P8" s="67">
        <v>8</v>
      </c>
      <c r="Q8" s="67">
        <v>6</v>
      </c>
      <c r="R8" s="67">
        <v>4</v>
      </c>
      <c r="S8" s="67">
        <v>4</v>
      </c>
      <c r="T8" s="67">
        <v>7</v>
      </c>
      <c r="U8" s="67">
        <v>9</v>
      </c>
      <c r="V8" s="67" t="s">
        <v>122</v>
      </c>
      <c r="W8" s="67" t="s">
        <v>122</v>
      </c>
      <c r="X8" s="67" t="s">
        <v>122</v>
      </c>
      <c r="Y8" s="67" t="s">
        <v>122</v>
      </c>
      <c r="Z8" s="67" t="s">
        <v>122</v>
      </c>
      <c r="AA8" s="93" t="s">
        <v>122</v>
      </c>
    </row>
    <row r="9" spans="1:27" x14ac:dyDescent="0.35">
      <c r="B9" s="77"/>
      <c r="C9" s="76"/>
      <c r="D9" s="80" t="s">
        <v>218</v>
      </c>
      <c r="E9" s="76"/>
      <c r="F9" s="83"/>
      <c r="G9" s="84"/>
      <c r="H9" s="84"/>
      <c r="I9" s="83"/>
      <c r="J9" s="85"/>
      <c r="L9" s="92"/>
      <c r="M9" s="67"/>
      <c r="N9" s="67"/>
      <c r="O9" s="67"/>
      <c r="P9" s="67"/>
      <c r="Q9" s="67"/>
      <c r="R9" s="67"/>
      <c r="S9" s="67"/>
      <c r="T9" s="67"/>
      <c r="U9" s="67"/>
      <c r="V9" s="67"/>
      <c r="W9" s="67"/>
      <c r="X9" s="67"/>
      <c r="Y9" s="67"/>
      <c r="Z9" s="67"/>
      <c r="AA9" s="93"/>
    </row>
    <row r="10" spans="1:27" x14ac:dyDescent="0.35">
      <c r="B10" s="76"/>
      <c r="C10" s="76" t="s">
        <v>146</v>
      </c>
      <c r="D10" s="80" t="str">
        <f t="shared" si="0"/>
        <v>L4 - Standard</v>
      </c>
      <c r="E10" s="76" t="s">
        <v>134</v>
      </c>
      <c r="F10" s="67"/>
      <c r="G10" s="81">
        <v>10</v>
      </c>
      <c r="H10" s="67"/>
      <c r="I10" s="67"/>
      <c r="J10" s="82">
        <v>10</v>
      </c>
      <c r="L10" s="92" t="s">
        <v>164</v>
      </c>
      <c r="M10" s="67">
        <v>6</v>
      </c>
      <c r="N10" s="67">
        <v>9</v>
      </c>
      <c r="O10" s="67">
        <v>8</v>
      </c>
      <c r="P10" s="67">
        <v>6</v>
      </c>
      <c r="Q10" s="67">
        <v>7</v>
      </c>
      <c r="R10" s="67">
        <v>7</v>
      </c>
      <c r="S10" s="67">
        <v>7</v>
      </c>
      <c r="T10" s="67" t="s">
        <v>122</v>
      </c>
      <c r="U10" s="67">
        <v>6</v>
      </c>
      <c r="V10" s="67">
        <v>7</v>
      </c>
      <c r="W10" s="67">
        <v>10</v>
      </c>
      <c r="X10" s="67" t="s">
        <v>122</v>
      </c>
      <c r="Y10" s="67" t="s">
        <v>122</v>
      </c>
      <c r="Z10" s="67" t="s">
        <v>122</v>
      </c>
      <c r="AA10" s="93" t="s">
        <v>122</v>
      </c>
    </row>
    <row r="11" spans="1:27" x14ac:dyDescent="0.35">
      <c r="B11" s="86"/>
      <c r="C11" s="86" t="s">
        <v>146</v>
      </c>
      <c r="D11" s="87" t="str">
        <f t="shared" si="0"/>
        <v>L4 - Standard Teen</v>
      </c>
      <c r="E11" s="86" t="s">
        <v>135</v>
      </c>
      <c r="F11" s="69"/>
      <c r="G11" s="88">
        <v>10</v>
      </c>
      <c r="H11" s="69"/>
      <c r="I11" s="69"/>
      <c r="J11" s="89">
        <v>10</v>
      </c>
      <c r="L11" s="94" t="s">
        <v>165</v>
      </c>
      <c r="M11" s="69">
        <v>6</v>
      </c>
      <c r="N11" s="69">
        <v>5</v>
      </c>
      <c r="O11" s="69">
        <v>7</v>
      </c>
      <c r="P11" s="69">
        <v>9</v>
      </c>
      <c r="Q11" s="69">
        <v>8</v>
      </c>
      <c r="R11" s="69">
        <v>7</v>
      </c>
      <c r="S11" s="69">
        <v>8</v>
      </c>
      <c r="T11" s="69" t="s">
        <v>122</v>
      </c>
      <c r="U11" s="69">
        <v>7</v>
      </c>
      <c r="V11" s="69">
        <v>8</v>
      </c>
      <c r="W11" s="69">
        <v>11</v>
      </c>
      <c r="X11" s="69" t="s">
        <v>122</v>
      </c>
      <c r="Y11" s="69" t="s">
        <v>122</v>
      </c>
      <c r="Z11" s="69" t="s">
        <v>122</v>
      </c>
      <c r="AA11" s="95" t="s">
        <v>122</v>
      </c>
    </row>
    <row r="12" spans="1:27" x14ac:dyDescent="0.35">
      <c r="A12" s="71" t="s">
        <v>174</v>
      </c>
    </row>
    <row r="13" spans="1:27" x14ac:dyDescent="0.35">
      <c r="A13" s="72" t="s">
        <v>207</v>
      </c>
      <c r="L13" s="10" t="s">
        <v>306</v>
      </c>
    </row>
    <row r="14" spans="1:27" x14ac:dyDescent="0.35">
      <c r="A14" s="72" t="s">
        <v>208</v>
      </c>
      <c r="L14" s="290" t="s">
        <v>338</v>
      </c>
    </row>
    <row r="15" spans="1:27" x14ac:dyDescent="0.35">
      <c r="A15" s="72" t="s">
        <v>209</v>
      </c>
      <c r="B15" s="10"/>
      <c r="C15" s="10"/>
      <c r="D15" s="58" t="s">
        <v>173</v>
      </c>
      <c r="E15" s="59"/>
      <c r="F15" s="58" t="s">
        <v>172</v>
      </c>
      <c r="G15" s="65"/>
      <c r="H15" s="66"/>
      <c r="L15" s="290" t="s">
        <v>339</v>
      </c>
      <c r="X15" s="90"/>
    </row>
    <row r="16" spans="1:27" x14ac:dyDescent="0.35">
      <c r="A16" s="72" t="s">
        <v>210</v>
      </c>
      <c r="D16" s="60" t="s">
        <v>150</v>
      </c>
      <c r="E16" s="61" t="s">
        <v>151</v>
      </c>
      <c r="F16" s="62" t="str">
        <f>D16&amp;E16</f>
        <v>L3 - Primary CareSession 1</v>
      </c>
      <c r="G16" s="67">
        <v>5</v>
      </c>
      <c r="H16" s="68"/>
      <c r="L16" s="290" t="s">
        <v>211</v>
      </c>
      <c r="X16" s="90"/>
    </row>
    <row r="17" spans="1:25" x14ac:dyDescent="0.35">
      <c r="A17" s="72" t="s">
        <v>356</v>
      </c>
      <c r="D17" s="60" t="s">
        <v>150</v>
      </c>
      <c r="E17" s="61" t="s">
        <v>152</v>
      </c>
      <c r="F17" s="62" t="str">
        <f t="shared" ref="F17:F65" si="1">D17&amp;E17</f>
        <v>L3 - Primary CareSession 2</v>
      </c>
      <c r="G17" s="67">
        <v>6</v>
      </c>
      <c r="H17" s="68"/>
      <c r="L17" s="291"/>
      <c r="X17" s="90"/>
      <c r="Y17" s="76"/>
    </row>
    <row r="18" spans="1:25" x14ac:dyDescent="0.35">
      <c r="A18" s="72" t="s">
        <v>357</v>
      </c>
      <c r="D18" s="60" t="s">
        <v>150</v>
      </c>
      <c r="E18" s="61" t="s">
        <v>153</v>
      </c>
      <c r="F18" s="62" t="str">
        <f t="shared" si="1"/>
        <v>L3 - Primary CareSession 3</v>
      </c>
      <c r="G18" s="67">
        <v>4</v>
      </c>
      <c r="H18" s="68"/>
      <c r="L18" s="291"/>
      <c r="X18" s="90"/>
      <c r="Y18" s="76"/>
    </row>
    <row r="19" spans="1:25" x14ac:dyDescent="0.35">
      <c r="A19" s="72" t="s">
        <v>358</v>
      </c>
      <c r="D19" s="60" t="s">
        <v>150</v>
      </c>
      <c r="E19" s="61" t="s">
        <v>154</v>
      </c>
      <c r="F19" s="62" t="str">
        <f t="shared" si="1"/>
        <v>L3 - Primary CareSession 4</v>
      </c>
      <c r="G19" s="67">
        <v>4</v>
      </c>
      <c r="H19" s="68"/>
      <c r="L19" s="291"/>
      <c r="X19" s="76"/>
      <c r="Y19" s="76"/>
    </row>
    <row r="20" spans="1:25" x14ac:dyDescent="0.35">
      <c r="A20" s="72" t="s">
        <v>359</v>
      </c>
      <c r="D20" s="62" t="s">
        <v>162</v>
      </c>
      <c r="E20" s="61" t="s">
        <v>151</v>
      </c>
      <c r="F20" s="62" t="str">
        <f t="shared" si="1"/>
        <v>L3 - Primary Care TeenSession 1</v>
      </c>
      <c r="G20" s="67">
        <v>5</v>
      </c>
      <c r="H20" s="68"/>
      <c r="L20" s="291"/>
      <c r="X20" s="76"/>
      <c r="Y20" s="76"/>
    </row>
    <row r="21" spans="1:25" x14ac:dyDescent="0.35">
      <c r="A21" s="73" t="s">
        <v>211</v>
      </c>
      <c r="D21" s="62" t="s">
        <v>162</v>
      </c>
      <c r="E21" s="61" t="s">
        <v>152</v>
      </c>
      <c r="F21" s="62" t="str">
        <f t="shared" si="1"/>
        <v>L3 - Primary Care TeenSession 2</v>
      </c>
      <c r="G21" s="67">
        <v>6</v>
      </c>
      <c r="H21" s="68"/>
      <c r="L21" s="291"/>
      <c r="X21" s="76"/>
      <c r="Y21" s="76"/>
    </row>
    <row r="22" spans="1:25" x14ac:dyDescent="0.35">
      <c r="D22" s="62" t="s">
        <v>162</v>
      </c>
      <c r="E22" s="61" t="s">
        <v>153</v>
      </c>
      <c r="F22" s="62" t="str">
        <f t="shared" si="1"/>
        <v>L3 - Primary Care TeenSession 3</v>
      </c>
      <c r="G22" s="67">
        <v>4</v>
      </c>
      <c r="H22" s="68"/>
      <c r="L22" s="291"/>
    </row>
    <row r="23" spans="1:25" x14ac:dyDescent="0.35">
      <c r="A23" s="10" t="s">
        <v>304</v>
      </c>
      <c r="D23" s="62" t="s">
        <v>162</v>
      </c>
      <c r="E23" s="61" t="s">
        <v>154</v>
      </c>
      <c r="F23" s="62" t="str">
        <f t="shared" si="1"/>
        <v>L3 - Primary Care TeenSession 4</v>
      </c>
      <c r="G23" s="67">
        <v>4</v>
      </c>
      <c r="H23" s="68"/>
      <c r="L23" s="291"/>
    </row>
    <row r="24" spans="1:25" x14ac:dyDescent="0.35">
      <c r="A24" t="s">
        <v>310</v>
      </c>
      <c r="D24" s="60" t="s">
        <v>178</v>
      </c>
      <c r="E24" s="99" t="s">
        <v>182</v>
      </c>
      <c r="F24" s="100" t="str">
        <f t="shared" si="1"/>
        <v>L3 - Discussion GroupDisobedience</v>
      </c>
      <c r="G24" s="97">
        <v>17</v>
      </c>
      <c r="H24" s="101"/>
      <c r="L24" s="291"/>
    </row>
    <row r="25" spans="1:25" x14ac:dyDescent="0.35">
      <c r="A25" t="s">
        <v>311</v>
      </c>
      <c r="D25" s="60" t="s">
        <v>178</v>
      </c>
      <c r="E25" s="99" t="s">
        <v>179</v>
      </c>
      <c r="F25" s="100" t="str">
        <f t="shared" si="1"/>
        <v>L3 - Discussion GroupBedtime</v>
      </c>
      <c r="G25" s="97">
        <v>19</v>
      </c>
      <c r="H25" s="101"/>
      <c r="L25" s="291"/>
    </row>
    <row r="26" spans="1:25" x14ac:dyDescent="0.35">
      <c r="A26" t="s">
        <v>312</v>
      </c>
      <c r="D26" s="60" t="s">
        <v>178</v>
      </c>
      <c r="E26" s="99" t="s">
        <v>180</v>
      </c>
      <c r="F26" s="100" t="str">
        <f t="shared" si="1"/>
        <v>L3 - Discussion GroupShopping</v>
      </c>
      <c r="G26" s="97">
        <v>17</v>
      </c>
      <c r="H26" s="101"/>
      <c r="L26" s="291"/>
    </row>
    <row r="27" spans="1:25" x14ac:dyDescent="0.35">
      <c r="A27" t="s">
        <v>313</v>
      </c>
      <c r="D27" s="60" t="s">
        <v>178</v>
      </c>
      <c r="E27" s="102" t="s">
        <v>183</v>
      </c>
      <c r="F27" s="100" t="str">
        <f t="shared" si="1"/>
        <v>L3 - Discussion GroupFighting/Aggression</v>
      </c>
      <c r="G27" s="97">
        <v>15</v>
      </c>
      <c r="H27" s="101"/>
      <c r="L27" s="291"/>
    </row>
    <row r="28" spans="1:25" x14ac:dyDescent="0.35">
      <c r="A28" t="s">
        <v>314</v>
      </c>
      <c r="D28" s="62" t="s">
        <v>163</v>
      </c>
      <c r="E28" s="61" t="s">
        <v>151</v>
      </c>
      <c r="F28" s="62" t="str">
        <f t="shared" si="1"/>
        <v>L4 - GroupSession 1</v>
      </c>
      <c r="G28" s="67">
        <v>8</v>
      </c>
      <c r="H28" s="68"/>
    </row>
    <row r="29" spans="1:25" x14ac:dyDescent="0.35">
      <c r="A29" t="s">
        <v>211</v>
      </c>
      <c r="D29" s="62" t="s">
        <v>163</v>
      </c>
      <c r="E29" s="61" t="s">
        <v>152</v>
      </c>
      <c r="F29" s="62" t="str">
        <f t="shared" si="1"/>
        <v>L4 - GroupSession 2</v>
      </c>
      <c r="G29" s="67">
        <v>8</v>
      </c>
      <c r="H29" s="68"/>
    </row>
    <row r="30" spans="1:25" x14ac:dyDescent="0.35">
      <c r="D30" s="62" t="s">
        <v>163</v>
      </c>
      <c r="E30" s="61" t="s">
        <v>153</v>
      </c>
      <c r="F30" s="62" t="str">
        <f t="shared" si="1"/>
        <v>L4 - GroupSession 3</v>
      </c>
      <c r="G30" s="67">
        <v>7</v>
      </c>
      <c r="H30" s="68"/>
    </row>
    <row r="31" spans="1:25" x14ac:dyDescent="0.35">
      <c r="A31" s="10" t="s">
        <v>315</v>
      </c>
      <c r="D31" s="62" t="s">
        <v>163</v>
      </c>
      <c r="E31" s="61" t="s">
        <v>154</v>
      </c>
      <c r="F31" s="62" t="str">
        <f t="shared" si="1"/>
        <v>L4 - GroupSession 4</v>
      </c>
      <c r="G31" s="67">
        <v>8</v>
      </c>
      <c r="H31" s="68"/>
    </row>
    <row r="32" spans="1:25" x14ac:dyDescent="0.35">
      <c r="A32" t="s">
        <v>37</v>
      </c>
      <c r="D32" s="62" t="s">
        <v>163</v>
      </c>
      <c r="E32" s="61" t="s">
        <v>155</v>
      </c>
      <c r="F32" s="62" t="str">
        <f t="shared" si="1"/>
        <v>L4 - GroupSession 5</v>
      </c>
      <c r="G32" s="67">
        <v>6</v>
      </c>
      <c r="H32" s="68"/>
    </row>
    <row r="33" spans="1:9" x14ac:dyDescent="0.35">
      <c r="A33" t="s">
        <v>39</v>
      </c>
      <c r="D33" s="62" t="s">
        <v>163</v>
      </c>
      <c r="E33" s="61" t="s">
        <v>156</v>
      </c>
      <c r="F33" s="62" t="str">
        <f t="shared" si="1"/>
        <v>L4 - GroupSession 6</v>
      </c>
      <c r="G33" s="67">
        <v>4</v>
      </c>
      <c r="H33" s="68"/>
    </row>
    <row r="34" spans="1:9" x14ac:dyDescent="0.35">
      <c r="D34" s="62" t="s">
        <v>163</v>
      </c>
      <c r="E34" s="61" t="s">
        <v>157</v>
      </c>
      <c r="F34" s="62" t="str">
        <f t="shared" si="1"/>
        <v>L4 - GroupSession 7</v>
      </c>
      <c r="G34" s="67">
        <v>4</v>
      </c>
      <c r="H34" s="68"/>
    </row>
    <row r="35" spans="1:9" x14ac:dyDescent="0.35">
      <c r="A35" s="10" t="s">
        <v>316</v>
      </c>
      <c r="D35" s="62" t="s">
        <v>163</v>
      </c>
      <c r="E35" s="61" t="s">
        <v>166</v>
      </c>
      <c r="F35" s="62" t="str">
        <f t="shared" si="1"/>
        <v>L4 - GroupSession 8 (Grp)</v>
      </c>
      <c r="G35" s="81">
        <v>10</v>
      </c>
      <c r="H35" s="68"/>
      <c r="I35" t="s">
        <v>219</v>
      </c>
    </row>
    <row r="36" spans="1:9" x14ac:dyDescent="0.35">
      <c r="A36" t="s">
        <v>317</v>
      </c>
      <c r="D36" s="62" t="s">
        <v>163</v>
      </c>
      <c r="E36" s="61" t="s">
        <v>167</v>
      </c>
      <c r="F36" s="62" t="str">
        <f t="shared" si="1"/>
        <v>L4 - GroupSession 8 (Ind)</v>
      </c>
      <c r="G36" s="67">
        <v>9</v>
      </c>
      <c r="H36" s="68"/>
    </row>
    <row r="37" spans="1:9" x14ac:dyDescent="0.35">
      <c r="A37" t="s">
        <v>318</v>
      </c>
      <c r="D37" s="215" t="s">
        <v>218</v>
      </c>
      <c r="E37" s="216" t="s">
        <v>151</v>
      </c>
      <c r="F37" s="215" t="str">
        <f t="shared" ref="F37" si="2">D37&amp;E37</f>
        <v>L4 - Group TeenSession 1</v>
      </c>
      <c r="G37" s="81">
        <v>8</v>
      </c>
      <c r="H37" s="68"/>
      <c r="I37" t="s">
        <v>221</v>
      </c>
    </row>
    <row r="38" spans="1:9" x14ac:dyDescent="0.35">
      <c r="A38" t="s">
        <v>319</v>
      </c>
      <c r="D38" s="215" t="s">
        <v>218</v>
      </c>
      <c r="E38" s="216" t="s">
        <v>152</v>
      </c>
      <c r="F38" s="215" t="str">
        <f t="shared" ref="F38:F44" si="3">D38&amp;E38</f>
        <v>L4 - Group TeenSession 2</v>
      </c>
      <c r="G38" s="81">
        <v>8</v>
      </c>
      <c r="H38" s="68"/>
      <c r="I38" t="s">
        <v>221</v>
      </c>
    </row>
    <row r="39" spans="1:9" x14ac:dyDescent="0.35">
      <c r="A39" t="s">
        <v>211</v>
      </c>
      <c r="D39" s="215" t="s">
        <v>218</v>
      </c>
      <c r="E39" s="216" t="s">
        <v>153</v>
      </c>
      <c r="F39" s="215" t="str">
        <f t="shared" si="3"/>
        <v>L4 - Group TeenSession 3</v>
      </c>
      <c r="G39" s="81">
        <v>5</v>
      </c>
      <c r="H39" s="68"/>
      <c r="I39" t="s">
        <v>221</v>
      </c>
    </row>
    <row r="40" spans="1:9" x14ac:dyDescent="0.35">
      <c r="D40" s="215" t="s">
        <v>218</v>
      </c>
      <c r="E40" s="216" t="s">
        <v>154</v>
      </c>
      <c r="F40" s="215" t="str">
        <f t="shared" si="3"/>
        <v>L4 - Group TeenSession 4</v>
      </c>
      <c r="G40" s="81">
        <v>8</v>
      </c>
      <c r="H40" s="68"/>
      <c r="I40" t="s">
        <v>221</v>
      </c>
    </row>
    <row r="41" spans="1:9" x14ac:dyDescent="0.35">
      <c r="A41" s="10" t="s">
        <v>320</v>
      </c>
      <c r="D41" s="215" t="s">
        <v>218</v>
      </c>
      <c r="E41" s="216" t="s">
        <v>155</v>
      </c>
      <c r="F41" s="215" t="str">
        <f t="shared" si="3"/>
        <v>L4 - Group TeenSession 5</v>
      </c>
      <c r="G41" s="81">
        <v>7</v>
      </c>
      <c r="H41" s="68"/>
      <c r="I41" t="s">
        <v>221</v>
      </c>
    </row>
    <row r="42" spans="1:9" x14ac:dyDescent="0.35">
      <c r="A42" t="s">
        <v>321</v>
      </c>
      <c r="D42" s="215" t="s">
        <v>218</v>
      </c>
      <c r="E42" s="216" t="s">
        <v>156</v>
      </c>
      <c r="F42" s="215" t="str">
        <f t="shared" si="3"/>
        <v>L4 - Group TeenSession 6</v>
      </c>
      <c r="G42" s="81">
        <v>7</v>
      </c>
      <c r="H42" s="68"/>
      <c r="I42" t="s">
        <v>221</v>
      </c>
    </row>
    <row r="43" spans="1:9" x14ac:dyDescent="0.35">
      <c r="A43" t="s">
        <v>322</v>
      </c>
      <c r="D43" s="215" t="s">
        <v>218</v>
      </c>
      <c r="E43" s="216" t="s">
        <v>157</v>
      </c>
      <c r="F43" s="215" t="str">
        <f t="shared" si="3"/>
        <v>L4 - Group TeenSession 7</v>
      </c>
      <c r="G43" s="81">
        <v>7</v>
      </c>
      <c r="H43" s="68"/>
      <c r="I43" t="s">
        <v>221</v>
      </c>
    </row>
    <row r="44" spans="1:9" x14ac:dyDescent="0.35">
      <c r="A44" t="s">
        <v>323</v>
      </c>
      <c r="D44" s="215" t="s">
        <v>218</v>
      </c>
      <c r="E44" s="216" t="s">
        <v>166</v>
      </c>
      <c r="F44" s="215" t="str">
        <f t="shared" si="3"/>
        <v>L4 - Group TeenSession 8 (Grp)</v>
      </c>
      <c r="G44" s="81">
        <v>12</v>
      </c>
      <c r="H44" s="68"/>
      <c r="I44" t="s">
        <v>221</v>
      </c>
    </row>
    <row r="45" spans="1:9" x14ac:dyDescent="0.35">
      <c r="A45" t="s">
        <v>324</v>
      </c>
      <c r="D45" s="62"/>
      <c r="E45" s="61"/>
      <c r="F45" s="62"/>
      <c r="G45" s="67"/>
      <c r="H45" s="68"/>
    </row>
    <row r="46" spans="1:9" x14ac:dyDescent="0.35">
      <c r="A46" t="s">
        <v>325</v>
      </c>
      <c r="D46" s="62" t="s">
        <v>164</v>
      </c>
      <c r="E46" s="61" t="s">
        <v>151</v>
      </c>
      <c r="F46" s="62" t="str">
        <f t="shared" si="1"/>
        <v>L4 - StandardSession 1</v>
      </c>
      <c r="G46" s="67">
        <v>6</v>
      </c>
      <c r="H46" s="68"/>
    </row>
    <row r="47" spans="1:9" x14ac:dyDescent="0.35">
      <c r="D47" s="62" t="s">
        <v>164</v>
      </c>
      <c r="E47" s="61" t="s">
        <v>152</v>
      </c>
      <c r="F47" s="62" t="str">
        <f t="shared" si="1"/>
        <v>L4 - StandardSession 2</v>
      </c>
      <c r="G47" s="67">
        <v>9</v>
      </c>
      <c r="H47" s="68"/>
    </row>
    <row r="48" spans="1:9" x14ac:dyDescent="0.35">
      <c r="A48" s="10" t="s">
        <v>326</v>
      </c>
      <c r="D48" s="62" t="s">
        <v>164</v>
      </c>
      <c r="E48" s="61" t="s">
        <v>153</v>
      </c>
      <c r="F48" s="62" t="str">
        <f t="shared" si="1"/>
        <v>L4 - StandardSession 3</v>
      </c>
      <c r="G48" s="67">
        <v>8</v>
      </c>
      <c r="H48" s="68"/>
    </row>
    <row r="49" spans="1:9" x14ac:dyDescent="0.35">
      <c r="A49" t="s">
        <v>327</v>
      </c>
      <c r="D49" s="62" t="s">
        <v>164</v>
      </c>
      <c r="E49" s="61" t="s">
        <v>154</v>
      </c>
      <c r="F49" s="62" t="str">
        <f t="shared" si="1"/>
        <v>L4 - StandardSession 4</v>
      </c>
      <c r="G49" s="97">
        <v>6</v>
      </c>
      <c r="H49" s="68"/>
    </row>
    <row r="50" spans="1:9" x14ac:dyDescent="0.35">
      <c r="A50" t="s">
        <v>328</v>
      </c>
      <c r="D50" s="62" t="s">
        <v>164</v>
      </c>
      <c r="E50" s="61" t="s">
        <v>155</v>
      </c>
      <c r="F50" s="62" t="str">
        <f t="shared" si="1"/>
        <v>L4 - StandardSession 5</v>
      </c>
      <c r="G50" s="97">
        <v>7</v>
      </c>
      <c r="H50" s="68"/>
    </row>
    <row r="51" spans="1:9" x14ac:dyDescent="0.35">
      <c r="A51" t="s">
        <v>329</v>
      </c>
      <c r="D51" s="62" t="s">
        <v>164</v>
      </c>
      <c r="E51" s="61" t="s">
        <v>156</v>
      </c>
      <c r="F51" s="62" t="str">
        <f t="shared" si="1"/>
        <v>L4 - StandardSession 6</v>
      </c>
      <c r="G51" s="97">
        <v>7</v>
      </c>
      <c r="H51" s="68"/>
    </row>
    <row r="52" spans="1:9" x14ac:dyDescent="0.35">
      <c r="A52" t="s">
        <v>330</v>
      </c>
      <c r="D52" s="62" t="s">
        <v>164</v>
      </c>
      <c r="E52" s="61" t="s">
        <v>157</v>
      </c>
      <c r="F52" s="62" t="str">
        <f t="shared" si="1"/>
        <v>L4 - StandardSession 7</v>
      </c>
      <c r="G52" s="97">
        <v>7</v>
      </c>
      <c r="H52" s="68"/>
    </row>
    <row r="53" spans="1:9" x14ac:dyDescent="0.35">
      <c r="A53" t="s">
        <v>331</v>
      </c>
      <c r="D53" s="62" t="s">
        <v>164</v>
      </c>
      <c r="E53" s="61" t="s">
        <v>167</v>
      </c>
      <c r="F53" s="62" t="str">
        <f t="shared" si="1"/>
        <v>L4 - StandardSession 8 (Ind)</v>
      </c>
      <c r="G53" s="97">
        <v>6</v>
      </c>
      <c r="H53" s="68"/>
    </row>
    <row r="54" spans="1:9" x14ac:dyDescent="0.35">
      <c r="D54" s="62" t="s">
        <v>164</v>
      </c>
      <c r="E54" s="61" t="s">
        <v>158</v>
      </c>
      <c r="F54" s="62" t="str">
        <f t="shared" si="1"/>
        <v>L4 - StandardSession 9</v>
      </c>
      <c r="G54" s="67">
        <v>7</v>
      </c>
      <c r="H54" s="68"/>
    </row>
    <row r="55" spans="1:9" x14ac:dyDescent="0.35">
      <c r="A55" s="10" t="s">
        <v>303</v>
      </c>
      <c r="D55" s="62" t="s">
        <v>164</v>
      </c>
      <c r="E55" s="61" t="s">
        <v>159</v>
      </c>
      <c r="F55" s="62" t="str">
        <f t="shared" si="1"/>
        <v>L4 - StandardSession 10</v>
      </c>
      <c r="G55" s="67">
        <v>10</v>
      </c>
      <c r="H55" s="68"/>
    </row>
    <row r="56" spans="1:9" x14ac:dyDescent="0.35">
      <c r="A56" t="s">
        <v>332</v>
      </c>
      <c r="D56" s="62" t="s">
        <v>165</v>
      </c>
      <c r="E56" s="61" t="s">
        <v>151</v>
      </c>
      <c r="F56" s="62" t="str">
        <f t="shared" si="1"/>
        <v>L4 - Standard TeenSession 1</v>
      </c>
      <c r="G56" s="67">
        <v>6</v>
      </c>
      <c r="H56" s="68"/>
    </row>
    <row r="57" spans="1:9" x14ac:dyDescent="0.35">
      <c r="A57" t="s">
        <v>333</v>
      </c>
      <c r="D57" s="62" t="s">
        <v>165</v>
      </c>
      <c r="E57" s="61" t="s">
        <v>152</v>
      </c>
      <c r="F57" s="62" t="str">
        <f t="shared" si="1"/>
        <v>L4 - Standard TeenSession 2</v>
      </c>
      <c r="G57" s="67">
        <v>5</v>
      </c>
      <c r="H57" s="68"/>
    </row>
    <row r="58" spans="1:9" x14ac:dyDescent="0.35">
      <c r="A58" t="s">
        <v>334</v>
      </c>
      <c r="D58" s="62" t="s">
        <v>165</v>
      </c>
      <c r="E58" s="61" t="s">
        <v>153</v>
      </c>
      <c r="F58" s="62" t="str">
        <f t="shared" si="1"/>
        <v>L4 - Standard TeenSession 3</v>
      </c>
      <c r="G58" s="67">
        <v>7</v>
      </c>
      <c r="H58" s="68"/>
    </row>
    <row r="59" spans="1:9" x14ac:dyDescent="0.35">
      <c r="A59" t="s">
        <v>335</v>
      </c>
      <c r="D59" s="62" t="s">
        <v>165</v>
      </c>
      <c r="E59" s="61" t="s">
        <v>154</v>
      </c>
      <c r="F59" s="62" t="str">
        <f t="shared" si="1"/>
        <v>L4 - Standard TeenSession 4</v>
      </c>
      <c r="G59" s="67">
        <v>9</v>
      </c>
      <c r="H59" s="68"/>
    </row>
    <row r="60" spans="1:9" x14ac:dyDescent="0.35">
      <c r="A60" t="s">
        <v>336</v>
      </c>
      <c r="D60" s="62" t="s">
        <v>165</v>
      </c>
      <c r="E60" s="61" t="s">
        <v>155</v>
      </c>
      <c r="F60" s="62" t="str">
        <f t="shared" si="1"/>
        <v>L4 - Standard TeenSession 5</v>
      </c>
      <c r="G60" s="67">
        <v>8</v>
      </c>
      <c r="H60" s="68"/>
    </row>
    <row r="61" spans="1:9" x14ac:dyDescent="0.35">
      <c r="A61" t="s">
        <v>337</v>
      </c>
      <c r="D61" s="62" t="s">
        <v>165</v>
      </c>
      <c r="E61" s="61" t="s">
        <v>156</v>
      </c>
      <c r="F61" s="62" t="str">
        <f t="shared" si="1"/>
        <v>L4 - Standard TeenSession 6</v>
      </c>
      <c r="G61" s="81">
        <v>6</v>
      </c>
      <c r="H61" s="68"/>
      <c r="I61" t="s">
        <v>220</v>
      </c>
    </row>
    <row r="62" spans="1:9" x14ac:dyDescent="0.35">
      <c r="D62" s="62" t="s">
        <v>165</v>
      </c>
      <c r="E62" s="61" t="s">
        <v>157</v>
      </c>
      <c r="F62" s="62" t="str">
        <f t="shared" si="1"/>
        <v>L4 - Standard TeenSession 7</v>
      </c>
      <c r="G62" s="67">
        <v>8</v>
      </c>
      <c r="H62" s="68"/>
    </row>
    <row r="63" spans="1:9" x14ac:dyDescent="0.35">
      <c r="D63" s="62" t="s">
        <v>165</v>
      </c>
      <c r="E63" s="61" t="s">
        <v>167</v>
      </c>
      <c r="F63" s="62" t="str">
        <f t="shared" si="1"/>
        <v>L4 - Standard TeenSession 8 (Ind)</v>
      </c>
      <c r="G63" s="81">
        <v>6</v>
      </c>
      <c r="H63" s="68"/>
      <c r="I63" t="s">
        <v>220</v>
      </c>
    </row>
    <row r="64" spans="1:9" x14ac:dyDescent="0.35">
      <c r="D64" s="62" t="s">
        <v>165</v>
      </c>
      <c r="E64" s="61" t="s">
        <v>158</v>
      </c>
      <c r="F64" s="62" t="str">
        <f t="shared" si="1"/>
        <v>L4 - Standard TeenSession 9</v>
      </c>
      <c r="G64" s="67">
        <v>8</v>
      </c>
      <c r="H64" s="68"/>
    </row>
    <row r="65" spans="4:8" x14ac:dyDescent="0.35">
      <c r="D65" s="63" t="s">
        <v>165</v>
      </c>
      <c r="E65" s="64" t="s">
        <v>159</v>
      </c>
      <c r="F65" s="63" t="str">
        <f t="shared" si="1"/>
        <v>L4 - Standard TeenSession 10</v>
      </c>
      <c r="G65" s="69">
        <v>11</v>
      </c>
      <c r="H65" s="70"/>
    </row>
  </sheetData>
  <sheetProtection password="F3E3" sheet="1" objects="1" scenarios="1"/>
  <pageMargins left="0.25" right="0.25" top="0.75" bottom="0.75" header="0.3" footer="0.3"/>
  <pageSetup scale="45"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3"/>
  <sheetViews>
    <sheetView zoomScaleNormal="100" workbookViewId="0">
      <pane ySplit="1" topLeftCell="A2" activePane="bottomLeft" state="frozen"/>
      <selection pane="bottomLeft" activeCell="B2" sqref="B2:E2"/>
    </sheetView>
  </sheetViews>
  <sheetFormatPr defaultColWidth="9.08984375" defaultRowHeight="14.5" x14ac:dyDescent="0.35"/>
  <cols>
    <col min="1" max="8" width="13.6328125" style="20" customWidth="1"/>
    <col min="9" max="9" width="19.6328125" style="20" customWidth="1"/>
    <col min="10" max="10" width="44.453125" style="20" customWidth="1"/>
    <col min="11" max="11" width="6.08984375" style="20" customWidth="1"/>
    <col min="12" max="16384" width="9.08984375" style="20"/>
  </cols>
  <sheetData>
    <row r="1" spans="1:11" ht="16" thickBot="1" x14ac:dyDescent="0.4">
      <c r="A1" s="129" t="s">
        <v>34</v>
      </c>
      <c r="B1" s="430" t="s">
        <v>68</v>
      </c>
      <c r="C1" s="430"/>
      <c r="D1" s="430"/>
      <c r="E1" s="430"/>
      <c r="F1" s="430"/>
      <c r="G1" s="430"/>
      <c r="H1" s="430"/>
      <c r="I1" s="430"/>
      <c r="J1" s="430"/>
      <c r="K1" s="430"/>
    </row>
    <row r="2" spans="1:11" ht="15.5" x14ac:dyDescent="0.35">
      <c r="A2" s="1" t="s">
        <v>4</v>
      </c>
      <c r="B2" s="432"/>
      <c r="C2" s="432"/>
      <c r="D2" s="432"/>
      <c r="E2" s="432"/>
      <c r="F2" s="17"/>
      <c r="G2" s="17"/>
      <c r="H2" s="17"/>
      <c r="I2" s="1" t="s">
        <v>5</v>
      </c>
      <c r="J2" s="384"/>
      <c r="K2" s="2"/>
    </row>
    <row r="3" spans="1:11" ht="15.5" x14ac:dyDescent="0.35">
      <c r="A3" s="1" t="s">
        <v>6</v>
      </c>
      <c r="B3" s="433"/>
      <c r="C3" s="433"/>
      <c r="D3" s="433"/>
      <c r="E3" s="433"/>
      <c r="F3" s="18"/>
      <c r="G3" s="18"/>
      <c r="H3" s="18"/>
      <c r="I3" s="1" t="s">
        <v>7</v>
      </c>
      <c r="J3" s="385"/>
      <c r="K3" s="2"/>
    </row>
    <row r="4" spans="1:11" ht="15.5" x14ac:dyDescent="0.35">
      <c r="A4" s="1" t="s">
        <v>8</v>
      </c>
      <c r="B4" s="433"/>
      <c r="C4" s="433"/>
      <c r="D4" s="433"/>
      <c r="E4" s="433"/>
      <c r="F4" s="18"/>
      <c r="G4" s="18"/>
      <c r="H4" s="18"/>
      <c r="I4" s="1" t="s">
        <v>9</v>
      </c>
      <c r="J4" s="34">
        <v>44562</v>
      </c>
      <c r="K4" s="2"/>
    </row>
    <row r="5" spans="1:11" ht="16" thickBot="1" x14ac:dyDescent="0.4">
      <c r="A5" s="1" t="s">
        <v>10</v>
      </c>
      <c r="B5" s="434"/>
      <c r="C5" s="434"/>
      <c r="D5" s="434"/>
      <c r="E5" s="434"/>
      <c r="F5" s="19"/>
      <c r="G5" s="19"/>
      <c r="H5" s="19"/>
      <c r="I5" s="435"/>
      <c r="J5" s="436"/>
      <c r="K5" s="436"/>
    </row>
    <row r="6" spans="1:11" ht="15" thickBot="1" x14ac:dyDescent="0.4">
      <c r="A6" s="23" t="s">
        <v>56</v>
      </c>
      <c r="B6" s="23" t="s">
        <v>57</v>
      </c>
      <c r="C6" s="23" t="s">
        <v>58</v>
      </c>
      <c r="D6" s="23" t="s">
        <v>59</v>
      </c>
      <c r="E6" s="23" t="s">
        <v>60</v>
      </c>
      <c r="F6" s="23" t="s">
        <v>61</v>
      </c>
      <c r="G6" s="23" t="s">
        <v>62</v>
      </c>
      <c r="H6" s="23" t="s">
        <v>63</v>
      </c>
      <c r="I6" s="437"/>
      <c r="J6" s="438"/>
      <c r="K6" s="438"/>
    </row>
    <row r="7" spans="1:11" ht="16" thickBot="1" x14ac:dyDescent="0.4">
      <c r="A7" s="38" t="str">
        <f>TEXT(calcs!$A$4,"mmm")&amp;"-"&amp;TEXT(calcs!$B$4,"mmm yyyy")</f>
        <v>Jan-Mar 2022</v>
      </c>
      <c r="B7" s="38" t="str">
        <f>TEXT(calcs!$A$5,"mmm")&amp;"-"&amp;TEXT(calcs!$B$5,"mmm yyyy")</f>
        <v>Apr-Jun 2022</v>
      </c>
      <c r="C7" s="38" t="str">
        <f>TEXT(calcs!$A$6,"mmm")&amp;"-"&amp;TEXT(calcs!$B$6,"mmm yyyy")</f>
        <v>Jul-Sep 2022</v>
      </c>
      <c r="D7" s="38" t="str">
        <f>TEXT(calcs!$A$7,"mmm")&amp;"-"&amp;TEXT(calcs!$B$7,"mmm yyyy")</f>
        <v>Oct-Dec 2022</v>
      </c>
      <c r="E7" s="38" t="str">
        <f>TEXT(calcs!$A$8,"mmm")&amp;"-"&amp;TEXT(calcs!$B$8,"mmm yyyy")</f>
        <v>Jan-Mar 2023</v>
      </c>
      <c r="F7" s="38" t="str">
        <f>TEXT(calcs!$A$9,"mmm")&amp;"-"&amp;TEXT(calcs!$B$9,"mmm yyyy")</f>
        <v>Apr-Jun 2023</v>
      </c>
      <c r="G7" s="38" t="str">
        <f>TEXT(calcs!$A$10,"mmm")&amp;"-"&amp;TEXT(calcs!$B$10,"mmm yyyy")</f>
        <v>Jul-Sep 2023</v>
      </c>
      <c r="H7" s="38" t="str">
        <f>TEXT(calcs!$A$11,"mmm")&amp;"-"&amp;TEXT(calcs!$B$11,"mmm yyyy")</f>
        <v>Oct-Dec 2023</v>
      </c>
      <c r="I7" s="3" t="s">
        <v>11</v>
      </c>
      <c r="J7" s="3" t="s">
        <v>12</v>
      </c>
      <c r="K7" s="36" t="s">
        <v>13</v>
      </c>
    </row>
    <row r="8" spans="1:11" s="50" customFormat="1" ht="18" customHeight="1" x14ac:dyDescent="0.35">
      <c r="A8" s="125"/>
      <c r="B8" s="126"/>
      <c r="C8" s="126"/>
      <c r="D8" s="126"/>
      <c r="E8" s="126"/>
      <c r="F8" s="126"/>
      <c r="G8" s="126"/>
      <c r="H8" s="126"/>
      <c r="I8" s="27">
        <f>SUM(A8:H8)</f>
        <v>0</v>
      </c>
      <c r="J8" s="48" t="s">
        <v>192</v>
      </c>
      <c r="K8" s="49" t="s">
        <v>15</v>
      </c>
    </row>
    <row r="9" spans="1:11" s="50" customFormat="1" ht="33.75" customHeight="1" x14ac:dyDescent="0.35">
      <c r="A9" s="28"/>
      <c r="B9" s="29"/>
      <c r="C9" s="29"/>
      <c r="D9" s="29"/>
      <c r="E9" s="29"/>
      <c r="F9" s="29"/>
      <c r="G9" s="29"/>
      <c r="H9" s="29"/>
      <c r="I9" s="30">
        <f>SUM(A9:H9)</f>
        <v>0</v>
      </c>
      <c r="J9" s="51" t="s">
        <v>193</v>
      </c>
      <c r="K9" s="52" t="s">
        <v>16</v>
      </c>
    </row>
    <row r="10" spans="1:11" s="50" customFormat="1" ht="29" x14ac:dyDescent="0.35">
      <c r="A10" s="127"/>
      <c r="B10" s="128"/>
      <c r="C10" s="128"/>
      <c r="D10" s="128"/>
      <c r="E10" s="128"/>
      <c r="F10" s="128"/>
      <c r="G10" s="128"/>
      <c r="H10" s="128"/>
      <c r="I10" s="200" t="str">
        <f>IFERROR("("&amp;ROUNDUP(AVERAGE(A10:H10),0)&amp;")","-")</f>
        <v>-</v>
      </c>
      <c r="J10" s="53" t="s">
        <v>194</v>
      </c>
      <c r="K10" s="54" t="s">
        <v>17</v>
      </c>
    </row>
    <row r="11" spans="1:11" s="50" customFormat="1" ht="18" customHeight="1" thickBot="1" x14ac:dyDescent="0.4">
      <c r="A11" s="31"/>
      <c r="B11" s="32"/>
      <c r="C11" s="32"/>
      <c r="D11" s="32"/>
      <c r="E11" s="32"/>
      <c r="F11" s="32"/>
      <c r="G11" s="32"/>
      <c r="H11" s="32"/>
      <c r="I11" s="33">
        <f>SUM(A11:H11)</f>
        <v>0</v>
      </c>
      <c r="J11" s="57" t="s">
        <v>195</v>
      </c>
      <c r="K11" s="55" t="s">
        <v>18</v>
      </c>
    </row>
    <row r="12" spans="1:11" ht="15.5" x14ac:dyDescent="0.35">
      <c r="A12" s="138" t="s">
        <v>33</v>
      </c>
      <c r="B12" s="139"/>
      <c r="C12" s="139"/>
      <c r="D12" s="139"/>
      <c r="E12" s="139"/>
      <c r="F12" s="139"/>
      <c r="G12" s="139"/>
      <c r="H12" s="139"/>
      <c r="I12" s="143"/>
      <c r="J12" s="144"/>
      <c r="K12" s="145"/>
    </row>
    <row r="13" spans="1:11" ht="29" x14ac:dyDescent="0.35">
      <c r="A13" s="140">
        <f>COUNTIF('PAFAS Pre-Post'!$CW:$CW,A22)</f>
        <v>0</v>
      </c>
      <c r="B13" s="140">
        <f>COUNTIF('PAFAS Pre-Post'!$CW:$CW,B22)</f>
        <v>0</v>
      </c>
      <c r="C13" s="140">
        <f>COUNTIF('PAFAS Pre-Post'!$CW:$CW,C22)</f>
        <v>0</v>
      </c>
      <c r="D13" s="140">
        <f>COUNTIF('PAFAS Pre-Post'!$CW:$CW,D22)</f>
        <v>0</v>
      </c>
      <c r="E13" s="140">
        <f>COUNTIF('PAFAS Pre-Post'!$CW:$CW,E22)</f>
        <v>0</v>
      </c>
      <c r="F13" s="140">
        <f>COUNTIF('PAFAS Pre-Post'!$CW:$CW,F22)</f>
        <v>0</v>
      </c>
      <c r="G13" s="140">
        <f>COUNTIF('PAFAS Pre-Post'!$CW:$CW,G22)</f>
        <v>0</v>
      </c>
      <c r="H13" s="140">
        <f>COUNTIF('PAFAS Pre-Post'!$CW:$CW,H22)</f>
        <v>0</v>
      </c>
      <c r="I13" s="140">
        <f>SUM(A13:H13)</f>
        <v>0</v>
      </c>
      <c r="J13" s="148" t="s">
        <v>196</v>
      </c>
      <c r="K13" s="149" t="s">
        <v>25</v>
      </c>
    </row>
    <row r="14" spans="1:11" ht="29" x14ac:dyDescent="0.35">
      <c r="A14" s="141">
        <f>COUNTIF('PAFAS Pre-Post'!$CX:$CX,A22)</f>
        <v>0</v>
      </c>
      <c r="B14" s="141">
        <f>COUNTIF('PAFAS Pre-Post'!$CX:$CX,B22)</f>
        <v>0</v>
      </c>
      <c r="C14" s="141">
        <f>COUNTIF('PAFAS Pre-Post'!$CX:$CX,C22)</f>
        <v>0</v>
      </c>
      <c r="D14" s="141">
        <f>COUNTIF('PAFAS Pre-Post'!$CX:$CX,D22)</f>
        <v>0</v>
      </c>
      <c r="E14" s="141">
        <f>COUNTIF('PAFAS Pre-Post'!$CX:$CX,E22)</f>
        <v>0</v>
      </c>
      <c r="F14" s="141">
        <f>COUNTIF('PAFAS Pre-Post'!$CX:$CX,F22)</f>
        <v>0</v>
      </c>
      <c r="G14" s="141">
        <f>COUNTIF('PAFAS Pre-Post'!$CX:$CX,G22)</f>
        <v>0</v>
      </c>
      <c r="H14" s="141">
        <f>COUNTIF('PAFAS Pre-Post'!$CX:$CX,H22)</f>
        <v>0</v>
      </c>
      <c r="I14" s="141">
        <f>SUM(A14:H14)</f>
        <v>0</v>
      </c>
      <c r="J14" s="150" t="s">
        <v>197</v>
      </c>
      <c r="K14" s="151" t="s">
        <v>26</v>
      </c>
    </row>
    <row r="15" spans="1:11" ht="29" x14ac:dyDescent="0.35">
      <c r="A15" s="140">
        <f>COUNTIF('PAFAS Pre-Post'!$CY:$CY,A22)</f>
        <v>0</v>
      </c>
      <c r="B15" s="140">
        <f>COUNTIF('PAFAS Pre-Post'!$CY:$CY,B22)</f>
        <v>0</v>
      </c>
      <c r="C15" s="140">
        <f>COUNTIF('PAFAS Pre-Post'!$CY:$CY,C22)</f>
        <v>0</v>
      </c>
      <c r="D15" s="140">
        <f>COUNTIF('PAFAS Pre-Post'!$CY:$CY,D22)</f>
        <v>0</v>
      </c>
      <c r="E15" s="140">
        <f>COUNTIF('PAFAS Pre-Post'!$CY:$CY,E22)</f>
        <v>0</v>
      </c>
      <c r="F15" s="140">
        <f>COUNTIF('PAFAS Pre-Post'!$CY:$CY,F22)</f>
        <v>0</v>
      </c>
      <c r="G15" s="140">
        <f>COUNTIF('PAFAS Pre-Post'!$CY:$CY,G22)</f>
        <v>0</v>
      </c>
      <c r="H15" s="140">
        <f>COUNTIF('PAFAS Pre-Post'!$CY:$CY,H22)</f>
        <v>0</v>
      </c>
      <c r="I15" s="140">
        <f t="shared" ref="I15:I18" si="0">SUM(A15:H15)</f>
        <v>0</v>
      </c>
      <c r="J15" s="148" t="s">
        <v>198</v>
      </c>
      <c r="K15" s="149" t="s">
        <v>27</v>
      </c>
    </row>
    <row r="16" spans="1:11" ht="29" x14ac:dyDescent="0.35">
      <c r="A16" s="142">
        <f>SUMIF('PAFAS Pre-Post'!$CZ:$CZ,A22,'PAFAS Pre-Post'!$CT:$CT)</f>
        <v>0</v>
      </c>
      <c r="B16" s="142">
        <f>SUMIF('PAFAS Pre-Post'!$CZ:$CZ,B22,'PAFAS Pre-Post'!$CT:$CT)</f>
        <v>0</v>
      </c>
      <c r="C16" s="142">
        <f>SUMIF('PAFAS Pre-Post'!$CZ:$CZ,C22,'PAFAS Pre-Post'!$CT:$CT)</f>
        <v>0</v>
      </c>
      <c r="D16" s="142">
        <f>SUMIF('PAFAS Pre-Post'!$CZ:$CZ,D22,'PAFAS Pre-Post'!$CT:$CT)</f>
        <v>0</v>
      </c>
      <c r="E16" s="142">
        <f>SUMIF('PAFAS Pre-Post'!$CZ:$CZ,E22,'PAFAS Pre-Post'!$CT:$CT)</f>
        <v>0</v>
      </c>
      <c r="F16" s="142">
        <f>SUMIF('PAFAS Pre-Post'!$CZ:$CZ,F22,'PAFAS Pre-Post'!$CT:$CT)</f>
        <v>0</v>
      </c>
      <c r="G16" s="142">
        <f>SUMIF('PAFAS Pre-Post'!$CZ:$CZ,G22,'PAFAS Pre-Post'!$CT:$CT)</f>
        <v>0</v>
      </c>
      <c r="H16" s="142">
        <f>SUMIF('PAFAS Pre-Post'!$CZ:$CZ,H22,'PAFAS Pre-Post'!$CT:$CT)</f>
        <v>0</v>
      </c>
      <c r="I16" s="142">
        <f t="shared" si="0"/>
        <v>0</v>
      </c>
      <c r="J16" s="150" t="s">
        <v>199</v>
      </c>
      <c r="K16" s="151" t="s">
        <v>28</v>
      </c>
    </row>
    <row r="17" spans="1:11" ht="29" x14ac:dyDescent="0.35">
      <c r="A17" s="140">
        <f>COUNTIF('PAFAS Pre-Post'!$DA:$DA,A22)</f>
        <v>0</v>
      </c>
      <c r="B17" s="140">
        <f>COUNTIF('PAFAS Pre-Post'!$DA:$DA,B22)</f>
        <v>0</v>
      </c>
      <c r="C17" s="140">
        <f>COUNTIF('PAFAS Pre-Post'!$DA:$DA,C22)</f>
        <v>0</v>
      </c>
      <c r="D17" s="140">
        <f>COUNTIF('PAFAS Pre-Post'!$DA:$DA,D22)</f>
        <v>0</v>
      </c>
      <c r="E17" s="140">
        <f>COUNTIF('PAFAS Pre-Post'!$DA:$DA,E22)</f>
        <v>0</v>
      </c>
      <c r="F17" s="140">
        <f>COUNTIF('PAFAS Pre-Post'!$DA:$DA,F22)</f>
        <v>0</v>
      </c>
      <c r="G17" s="140">
        <f>COUNTIF('PAFAS Pre-Post'!$DA:$DA,G22)</f>
        <v>0</v>
      </c>
      <c r="H17" s="140">
        <f>COUNTIF('PAFAS Pre-Post'!$DA:$DA,H22)</f>
        <v>0</v>
      </c>
      <c r="I17" s="140">
        <f t="shared" si="0"/>
        <v>0</v>
      </c>
      <c r="J17" s="148" t="s">
        <v>200</v>
      </c>
      <c r="K17" s="149" t="s">
        <v>29</v>
      </c>
    </row>
    <row r="18" spans="1:11" ht="29" x14ac:dyDescent="0.35">
      <c r="A18" s="141">
        <f>COUNTIF('PAFAS Pre-Post'!$DB:$DB,A22)</f>
        <v>0</v>
      </c>
      <c r="B18" s="141">
        <f>COUNTIF('PAFAS Pre-Post'!$DB:$DB,B22)</f>
        <v>0</v>
      </c>
      <c r="C18" s="141">
        <f>COUNTIF('PAFAS Pre-Post'!$DB:$DB,C22)</f>
        <v>0</v>
      </c>
      <c r="D18" s="141">
        <f>COUNTIF('PAFAS Pre-Post'!$DB:$DB,D22)</f>
        <v>0</v>
      </c>
      <c r="E18" s="141">
        <f>COUNTIF('PAFAS Pre-Post'!$DB:$DB,E22)</f>
        <v>0</v>
      </c>
      <c r="F18" s="141">
        <f>COUNTIF('PAFAS Pre-Post'!$DB:$DB,F22)</f>
        <v>0</v>
      </c>
      <c r="G18" s="141">
        <f>COUNTIF('PAFAS Pre-Post'!$DB:$DB,G22)</f>
        <v>0</v>
      </c>
      <c r="H18" s="141">
        <f>COUNTIF('PAFAS Pre-Post'!$DB:$DB,H22)</f>
        <v>0</v>
      </c>
      <c r="I18" s="142">
        <f t="shared" si="0"/>
        <v>0</v>
      </c>
      <c r="J18" s="238" t="s">
        <v>201</v>
      </c>
      <c r="K18" s="151" t="s">
        <v>30</v>
      </c>
    </row>
    <row r="19" spans="1:11" ht="29" x14ac:dyDescent="0.35">
      <c r="A19" s="140">
        <f>COUNTIF(Fidelity!$L:$L,A22)</f>
        <v>0</v>
      </c>
      <c r="B19" s="140">
        <f>COUNTIF(Fidelity!$L:$L,B22)</f>
        <v>0</v>
      </c>
      <c r="C19" s="140">
        <f>COUNTIF(Fidelity!$L:$L,C22)</f>
        <v>0</v>
      </c>
      <c r="D19" s="140">
        <f>COUNTIF(Fidelity!$L:$L,D22)</f>
        <v>0</v>
      </c>
      <c r="E19" s="140">
        <f>COUNTIF(Fidelity!$L:$L,E22)</f>
        <v>0</v>
      </c>
      <c r="F19" s="140">
        <f>COUNTIF(Fidelity!$L:$L,F22)</f>
        <v>0</v>
      </c>
      <c r="G19" s="140">
        <f>COUNTIF(Fidelity!$L:$L,G22)</f>
        <v>0</v>
      </c>
      <c r="H19" s="140">
        <f>COUNTIF(Fidelity!$L:$L,H22)</f>
        <v>0</v>
      </c>
      <c r="I19" s="140">
        <f t="shared" ref="I19:I21" si="1">SUM(A19:H19)</f>
        <v>0</v>
      </c>
      <c r="J19" s="148" t="s">
        <v>202</v>
      </c>
      <c r="K19" s="149" t="s">
        <v>31</v>
      </c>
    </row>
    <row r="20" spans="1:11" ht="29" x14ac:dyDescent="0.35">
      <c r="A20" s="142">
        <f>COUNTIF(Fidelity!$M:$M,A22)</f>
        <v>0</v>
      </c>
      <c r="B20" s="142">
        <f>COUNTIF(Fidelity!$M:$M,B22)</f>
        <v>0</v>
      </c>
      <c r="C20" s="142">
        <f>COUNTIF(Fidelity!$M:$M,C22)</f>
        <v>0</v>
      </c>
      <c r="D20" s="142">
        <f>COUNTIF(Fidelity!$M:$M,D22)</f>
        <v>0</v>
      </c>
      <c r="E20" s="142">
        <f>COUNTIF(Fidelity!$M:$M,E22)</f>
        <v>0</v>
      </c>
      <c r="F20" s="142">
        <f>COUNTIF(Fidelity!$M:$M,F22)</f>
        <v>0</v>
      </c>
      <c r="G20" s="142">
        <f>COUNTIF(Fidelity!$M:$M,G22)</f>
        <v>0</v>
      </c>
      <c r="H20" s="142">
        <f>COUNTIF(Fidelity!$M:$M,H22)</f>
        <v>0</v>
      </c>
      <c r="I20" s="142">
        <f t="shared" si="1"/>
        <v>0</v>
      </c>
      <c r="J20" s="150" t="s">
        <v>190</v>
      </c>
      <c r="K20" s="151" t="s">
        <v>32</v>
      </c>
    </row>
    <row r="21" spans="1:11" ht="30" customHeight="1" x14ac:dyDescent="0.35">
      <c r="A21" s="140">
        <f>COUNTIF('SDQ Pre-Post'!$CS:$CS,A22)</f>
        <v>0</v>
      </c>
      <c r="B21" s="140">
        <f>COUNTIF('SDQ Pre-Post'!$CS:$CS,B22)</f>
        <v>0</v>
      </c>
      <c r="C21" s="140">
        <f>COUNTIF('SDQ Pre-Post'!$CS:$CS,C22)</f>
        <v>0</v>
      </c>
      <c r="D21" s="140">
        <f>COUNTIF('SDQ Pre-Post'!$CS:$CS,D22)</f>
        <v>0</v>
      </c>
      <c r="E21" s="140">
        <f>COUNTIF('SDQ Pre-Post'!$CS:$CS,E22)</f>
        <v>0</v>
      </c>
      <c r="F21" s="140">
        <f>COUNTIF('SDQ Pre-Post'!$CS:$CS,F22)</f>
        <v>0</v>
      </c>
      <c r="G21" s="140">
        <f>COUNTIF('SDQ Pre-Post'!$CS:$CS,G22)</f>
        <v>0</v>
      </c>
      <c r="H21" s="140">
        <f>COUNTIF('SDQ Pre-Post'!$CS:$CS,H22)</f>
        <v>0</v>
      </c>
      <c r="I21" s="140">
        <f t="shared" si="1"/>
        <v>0</v>
      </c>
      <c r="J21" s="148" t="s">
        <v>346</v>
      </c>
      <c r="K21" s="149" t="s">
        <v>347</v>
      </c>
    </row>
    <row r="22" spans="1:11" ht="30" hidden="1" customHeight="1" x14ac:dyDescent="0.35">
      <c r="A22" s="217">
        <v>1</v>
      </c>
      <c r="B22" s="217">
        <v>2</v>
      </c>
      <c r="C22" s="217">
        <v>3</v>
      </c>
      <c r="D22" s="217">
        <v>4</v>
      </c>
      <c r="E22" s="217">
        <v>5</v>
      </c>
      <c r="F22" s="217">
        <v>6</v>
      </c>
      <c r="G22" s="217">
        <v>7</v>
      </c>
      <c r="H22" s="217">
        <v>8</v>
      </c>
      <c r="I22" s="217"/>
      <c r="J22" s="218"/>
      <c r="K22" s="219"/>
    </row>
    <row r="23" spans="1:11" ht="16" thickBot="1" x14ac:dyDescent="0.4">
      <c r="A23" s="4"/>
      <c r="B23" s="5"/>
      <c r="C23" s="5"/>
      <c r="D23" s="5"/>
      <c r="E23" s="5"/>
      <c r="F23" s="5"/>
      <c r="G23" s="5"/>
      <c r="H23" s="5"/>
      <c r="I23" s="5"/>
      <c r="J23" s="146"/>
      <c r="K23" s="147"/>
    </row>
    <row r="24" spans="1:11" ht="16" thickBot="1" x14ac:dyDescent="0.4">
      <c r="A24" s="431" t="s">
        <v>14</v>
      </c>
      <c r="B24" s="431"/>
      <c r="C24" s="431"/>
      <c r="D24" s="431"/>
      <c r="E24" s="431"/>
      <c r="F24" s="431"/>
      <c r="G24" s="431"/>
      <c r="H24" s="431"/>
      <c r="I24" s="431"/>
      <c r="J24" s="431"/>
      <c r="K24" s="6"/>
    </row>
    <row r="25" spans="1:11" ht="16" thickBot="1" x14ac:dyDescent="0.4">
      <c r="A25" s="35" t="str">
        <f>'Process PMs'!$A$7</f>
        <v>Jan-Mar 2022</v>
      </c>
      <c r="B25" s="424"/>
      <c r="C25" s="425"/>
      <c r="D25" s="425"/>
      <c r="E25" s="425"/>
      <c r="F25" s="425"/>
      <c r="G25" s="425"/>
      <c r="H25" s="425"/>
      <c r="I25" s="425"/>
      <c r="J25" s="425"/>
      <c r="K25" s="426"/>
    </row>
    <row r="26" spans="1:11" ht="16" thickBot="1" x14ac:dyDescent="0.4">
      <c r="A26" s="35" t="str">
        <f>'Process PMs'!$B$7</f>
        <v>Apr-Jun 2022</v>
      </c>
      <c r="B26" s="427"/>
      <c r="C26" s="428"/>
      <c r="D26" s="428"/>
      <c r="E26" s="428"/>
      <c r="F26" s="428"/>
      <c r="G26" s="428"/>
      <c r="H26" s="428"/>
      <c r="I26" s="428"/>
      <c r="J26" s="428"/>
      <c r="K26" s="429"/>
    </row>
    <row r="27" spans="1:11" ht="16" thickBot="1" x14ac:dyDescent="0.4">
      <c r="A27" s="35" t="str">
        <f>'Process PMs'!$C$7</f>
        <v>Jul-Sep 2022</v>
      </c>
      <c r="B27" s="424"/>
      <c r="C27" s="425"/>
      <c r="D27" s="425"/>
      <c r="E27" s="425"/>
      <c r="F27" s="425"/>
      <c r="G27" s="425"/>
      <c r="H27" s="425"/>
      <c r="I27" s="425"/>
      <c r="J27" s="425"/>
      <c r="K27" s="426"/>
    </row>
    <row r="28" spans="1:11" ht="16" thickBot="1" x14ac:dyDescent="0.4">
      <c r="A28" s="35" t="str">
        <f>'Process PMs'!$D$7</f>
        <v>Oct-Dec 2022</v>
      </c>
      <c r="B28" s="427"/>
      <c r="C28" s="428"/>
      <c r="D28" s="428"/>
      <c r="E28" s="428"/>
      <c r="F28" s="428"/>
      <c r="G28" s="428"/>
      <c r="H28" s="428"/>
      <c r="I28" s="428"/>
      <c r="J28" s="428"/>
      <c r="K28" s="429"/>
    </row>
    <row r="29" spans="1:11" ht="16" thickBot="1" x14ac:dyDescent="0.4">
      <c r="A29" s="35" t="str">
        <f>'Process PMs'!$E$7</f>
        <v>Jan-Mar 2023</v>
      </c>
      <c r="B29" s="424"/>
      <c r="C29" s="425"/>
      <c r="D29" s="425"/>
      <c r="E29" s="425"/>
      <c r="F29" s="425"/>
      <c r="G29" s="425"/>
      <c r="H29" s="425"/>
      <c r="I29" s="425"/>
      <c r="J29" s="425"/>
      <c r="K29" s="426"/>
    </row>
    <row r="30" spans="1:11" ht="16" thickBot="1" x14ac:dyDescent="0.4">
      <c r="A30" s="35" t="str">
        <f>'Process PMs'!$F$7</f>
        <v>Apr-Jun 2023</v>
      </c>
      <c r="B30" s="427"/>
      <c r="C30" s="428"/>
      <c r="D30" s="428"/>
      <c r="E30" s="428"/>
      <c r="F30" s="428"/>
      <c r="G30" s="428"/>
      <c r="H30" s="428"/>
      <c r="I30" s="428"/>
      <c r="J30" s="428"/>
      <c r="K30" s="429"/>
    </row>
    <row r="31" spans="1:11" ht="16" thickBot="1" x14ac:dyDescent="0.4">
      <c r="A31" s="35" t="str">
        <f>'Process PMs'!$G$7</f>
        <v>Jul-Sep 2023</v>
      </c>
      <c r="B31" s="424"/>
      <c r="C31" s="425"/>
      <c r="D31" s="425"/>
      <c r="E31" s="425"/>
      <c r="F31" s="425"/>
      <c r="G31" s="425"/>
      <c r="H31" s="425"/>
      <c r="I31" s="425"/>
      <c r="J31" s="425"/>
      <c r="K31" s="426"/>
    </row>
    <row r="32" spans="1:11" ht="16" thickBot="1" x14ac:dyDescent="0.4">
      <c r="A32" s="35" t="str">
        <f>'Process PMs'!$H$7</f>
        <v>Oct-Dec 2023</v>
      </c>
      <c r="B32" s="427"/>
      <c r="C32" s="428"/>
      <c r="D32" s="428"/>
      <c r="E32" s="428"/>
      <c r="F32" s="428"/>
      <c r="G32" s="428"/>
      <c r="H32" s="428"/>
      <c r="I32" s="428"/>
      <c r="J32" s="428"/>
      <c r="K32" s="429"/>
    </row>
    <row r="33" spans="1:11" x14ac:dyDescent="0.35">
      <c r="A33" s="7" t="str">
        <f>Instructions!$A$4</f>
        <v>Ver. 2.1 (05-15-2023)</v>
      </c>
      <c r="B33" s="8"/>
      <c r="C33" s="8"/>
      <c r="D33" s="8"/>
      <c r="E33" s="8"/>
      <c r="F33" s="8"/>
      <c r="G33" s="8"/>
      <c r="H33" s="8"/>
      <c r="I33" s="8"/>
      <c r="J33" s="8"/>
      <c r="K33" s="9"/>
    </row>
  </sheetData>
  <sheetProtection password="F3E3" sheet="1"/>
  <mergeCells count="15">
    <mergeCell ref="B25:K25"/>
    <mergeCell ref="B30:K30"/>
    <mergeCell ref="B31:K31"/>
    <mergeCell ref="B32:K32"/>
    <mergeCell ref="B1:K1"/>
    <mergeCell ref="A24:J24"/>
    <mergeCell ref="B2:E2"/>
    <mergeCell ref="B3:E3"/>
    <mergeCell ref="B4:E4"/>
    <mergeCell ref="B5:E5"/>
    <mergeCell ref="B26:K26"/>
    <mergeCell ref="B27:K27"/>
    <mergeCell ref="B28:K28"/>
    <mergeCell ref="B29:K29"/>
    <mergeCell ref="I5:K6"/>
  </mergeCells>
  <dataValidations count="1">
    <dataValidation type="date" allowBlank="1" showInputMessage="1" showErrorMessage="1" errorTitle="Invalid Date" error="Enter start date of grant" sqref="J4" xr:uid="{00000000-0002-0000-0100-000000000000}">
      <formula1>42005</formula1>
      <formula2>47848</formula2>
    </dataValidation>
  </dataValidations>
  <hyperlinks>
    <hyperlink ref="A1" location="Navigate!A1" display="&lt;Navigate&gt;" xr:uid="{00000000-0004-0000-0100-000000000000}"/>
  </hyperlinks>
  <pageMargins left="0.25" right="0.25" top="0.5" bottom="0.5" header="0.3" footer="0.3"/>
  <pageSetup scale="74"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25"/>
  <sheetViews>
    <sheetView zoomScaleNormal="100" workbookViewId="0">
      <pane ySplit="1" topLeftCell="A5" activePane="bottomLeft" state="frozen"/>
      <selection pane="bottomLeft" activeCell="J18" sqref="J18"/>
    </sheetView>
  </sheetViews>
  <sheetFormatPr defaultColWidth="9.08984375" defaultRowHeight="14.5" x14ac:dyDescent="0.35"/>
  <cols>
    <col min="1" max="8" width="13.6328125" style="20" customWidth="1"/>
    <col min="9" max="11" width="10.6328125" style="20" customWidth="1"/>
    <col min="12" max="12" width="45.90625" style="20" customWidth="1"/>
    <col min="13" max="13" width="6.6328125" style="20" customWidth="1"/>
    <col min="14" max="16384" width="9.08984375" style="20"/>
  </cols>
  <sheetData>
    <row r="1" spans="1:13" ht="16.5" customHeight="1" thickBot="1" x14ac:dyDescent="0.4">
      <c r="A1" s="129" t="s">
        <v>34</v>
      </c>
      <c r="B1" s="439" t="s">
        <v>69</v>
      </c>
      <c r="C1" s="430"/>
      <c r="D1" s="430"/>
      <c r="E1" s="430"/>
      <c r="F1" s="430"/>
      <c r="G1" s="430"/>
      <c r="H1" s="430"/>
      <c r="I1" s="430"/>
      <c r="J1" s="430"/>
      <c r="K1" s="430"/>
      <c r="L1" s="430"/>
      <c r="M1" s="130"/>
    </row>
    <row r="2" spans="1:13" ht="15.9" customHeight="1" x14ac:dyDescent="0.35">
      <c r="A2" s="1" t="s">
        <v>4</v>
      </c>
      <c r="B2" s="440">
        <f>'Process PMs'!B2</f>
        <v>0</v>
      </c>
      <c r="C2" s="440"/>
      <c r="D2" s="440"/>
      <c r="E2" s="440"/>
      <c r="F2" s="17"/>
      <c r="G2" s="17"/>
      <c r="H2" s="17"/>
      <c r="I2" s="18"/>
      <c r="J2" s="443" t="s">
        <v>5</v>
      </c>
      <c r="K2" s="443"/>
      <c r="L2" s="21">
        <f>'Process PMs'!J2</f>
        <v>0</v>
      </c>
      <c r="M2" s="2"/>
    </row>
    <row r="3" spans="1:13" ht="15.9" customHeight="1" x14ac:dyDescent="0.35">
      <c r="A3" s="1" t="s">
        <v>6</v>
      </c>
      <c r="B3" s="441">
        <f>'Process PMs'!B3</f>
        <v>0</v>
      </c>
      <c r="C3" s="441"/>
      <c r="D3" s="441"/>
      <c r="E3" s="441"/>
      <c r="F3" s="18"/>
      <c r="G3" s="18"/>
      <c r="H3" s="18"/>
      <c r="I3" s="18"/>
      <c r="J3" s="444" t="s">
        <v>7</v>
      </c>
      <c r="K3" s="444"/>
      <c r="L3" s="21">
        <f>'Process PMs'!J3</f>
        <v>0</v>
      </c>
      <c r="M3" s="2"/>
    </row>
    <row r="4" spans="1:13" ht="15.9" customHeight="1" x14ac:dyDescent="0.35">
      <c r="A4" s="1" t="s">
        <v>8</v>
      </c>
      <c r="B4" s="441">
        <f>'Process PMs'!B4</f>
        <v>0</v>
      </c>
      <c r="C4" s="441"/>
      <c r="D4" s="441"/>
      <c r="E4" s="441"/>
      <c r="F4" s="18"/>
      <c r="G4" s="18"/>
      <c r="H4" s="18"/>
      <c r="I4" s="18"/>
      <c r="J4" s="444" t="s">
        <v>9</v>
      </c>
      <c r="K4" s="444"/>
      <c r="L4" s="22">
        <f>'Process PMs'!J4</f>
        <v>44562</v>
      </c>
      <c r="M4" s="2"/>
    </row>
    <row r="5" spans="1:13" ht="15.9" customHeight="1" thickBot="1" x14ac:dyDescent="0.4">
      <c r="A5" s="1" t="s">
        <v>10</v>
      </c>
      <c r="B5" s="442">
        <f>'Process PMs'!B5</f>
        <v>0</v>
      </c>
      <c r="C5" s="442"/>
      <c r="D5" s="442"/>
      <c r="E5" s="442"/>
      <c r="F5" s="19"/>
      <c r="G5" s="19"/>
      <c r="H5" s="19"/>
      <c r="I5" s="18"/>
      <c r="J5" s="18"/>
      <c r="K5" s="18"/>
      <c r="L5" s="435"/>
      <c r="M5" s="435"/>
    </row>
    <row r="6" spans="1:13" ht="15" thickBot="1" x14ac:dyDescent="0.4">
      <c r="A6" s="23" t="s">
        <v>56</v>
      </c>
      <c r="B6" s="23" t="s">
        <v>57</v>
      </c>
      <c r="C6" s="23" t="s">
        <v>58</v>
      </c>
      <c r="D6" s="23" t="s">
        <v>59</v>
      </c>
      <c r="E6" s="23" t="s">
        <v>60</v>
      </c>
      <c r="F6" s="23" t="s">
        <v>61</v>
      </c>
      <c r="G6" s="23" t="s">
        <v>62</v>
      </c>
      <c r="H6" s="23" t="s">
        <v>63</v>
      </c>
      <c r="I6" s="228"/>
      <c r="J6" s="229"/>
      <c r="K6" s="229"/>
      <c r="L6" s="438"/>
      <c r="M6" s="438"/>
    </row>
    <row r="7" spans="1:13" ht="16.5" customHeight="1" thickBot="1" x14ac:dyDescent="0.4">
      <c r="A7" s="37" t="str">
        <f>'Process PMs'!$A$7</f>
        <v>Jan-Mar 2022</v>
      </c>
      <c r="B7" s="37" t="str">
        <f>'Process PMs'!$B$7</f>
        <v>Apr-Jun 2022</v>
      </c>
      <c r="C7" s="37" t="str">
        <f>'Process PMs'!$C$7</f>
        <v>Jul-Sep 2022</v>
      </c>
      <c r="D7" s="37" t="str">
        <f>'Process PMs'!$D$7</f>
        <v>Oct-Dec 2022</v>
      </c>
      <c r="E7" s="37" t="str">
        <f>'Process PMs'!$E$7</f>
        <v>Jan-Mar 2023</v>
      </c>
      <c r="F7" s="37" t="str">
        <f>'Process PMs'!$F$7</f>
        <v>Apr-Jun 2023</v>
      </c>
      <c r="G7" s="37" t="str">
        <f>'Process PMs'!$G$7</f>
        <v>Jul-Sep 2023</v>
      </c>
      <c r="H7" s="37" t="str">
        <f>'Process PMs'!$H$7</f>
        <v>Oct-Dec 2023</v>
      </c>
      <c r="I7" s="445" t="s">
        <v>233</v>
      </c>
      <c r="J7" s="445" t="s">
        <v>234</v>
      </c>
      <c r="K7" s="445" t="s">
        <v>222</v>
      </c>
      <c r="L7" s="445" t="s">
        <v>12</v>
      </c>
      <c r="M7" s="447" t="s">
        <v>13</v>
      </c>
    </row>
    <row r="8" spans="1:13" ht="16" thickBot="1" x14ac:dyDescent="0.4">
      <c r="A8" s="24" t="s">
        <v>232</v>
      </c>
      <c r="B8" s="25"/>
      <c r="C8" s="25"/>
      <c r="D8" s="25"/>
      <c r="E8" s="25"/>
      <c r="F8" s="25"/>
      <c r="G8" s="25"/>
      <c r="H8" s="25"/>
      <c r="I8" s="446"/>
      <c r="J8" s="446"/>
      <c r="K8" s="446"/>
      <c r="L8" s="446"/>
      <c r="M8" s="448"/>
    </row>
    <row r="9" spans="1:13" ht="45" customHeight="1" x14ac:dyDescent="0.35">
      <c r="A9" s="39">
        <f>COUNTIF('PAFAS Pre-Post'!$DC:$DC,A$24)</f>
        <v>0</v>
      </c>
      <c r="B9" s="39">
        <f>COUNTIF('PAFAS Pre-Post'!$DC:$DC,B$24)</f>
        <v>0</v>
      </c>
      <c r="C9" s="39">
        <f>COUNTIF('PAFAS Pre-Post'!$DC:$DC,C$24)</f>
        <v>0</v>
      </c>
      <c r="D9" s="39">
        <f>COUNTIF('PAFAS Pre-Post'!$DC:$DC,D$24)</f>
        <v>0</v>
      </c>
      <c r="E9" s="39">
        <f>COUNTIF('PAFAS Pre-Post'!$DC:$DC,E$24)</f>
        <v>0</v>
      </c>
      <c r="F9" s="39">
        <f>COUNTIF('PAFAS Pre-Post'!$DC:$DC,F$24)</f>
        <v>0</v>
      </c>
      <c r="G9" s="39">
        <f>COUNTIF('PAFAS Pre-Post'!$DC:$DC,G$24)</f>
        <v>0</v>
      </c>
      <c r="H9" s="230">
        <f>COUNTIF('PAFAS Pre-Post'!$DC:$DC,H$24)</f>
        <v>0</v>
      </c>
      <c r="I9" s="233">
        <f t="shared" ref="I9:I23" si="0">SUM(A9:H9)</f>
        <v>0</v>
      </c>
      <c r="J9" s="40">
        <f>'PAFAS Pre-Post'!$DL$2</f>
        <v>0</v>
      </c>
      <c r="K9" s="225" t="str">
        <f>IFERROR(I9/J9,"-")</f>
        <v>-</v>
      </c>
      <c r="L9" s="294" t="s">
        <v>362</v>
      </c>
      <c r="M9" s="41" t="s">
        <v>19</v>
      </c>
    </row>
    <row r="10" spans="1:13" ht="45" customHeight="1" x14ac:dyDescent="0.35">
      <c r="A10" s="42">
        <f>COUNTIF('PAFAS Pre-Post'!$DD:$DD,A$24)</f>
        <v>0</v>
      </c>
      <c r="B10" s="42">
        <f>COUNTIF('PAFAS Pre-Post'!$DD:$DD,B$24)</f>
        <v>0</v>
      </c>
      <c r="C10" s="42">
        <f>COUNTIF('PAFAS Pre-Post'!$DD:$DD,C$24)</f>
        <v>0</v>
      </c>
      <c r="D10" s="42">
        <f>COUNTIF('PAFAS Pre-Post'!$DD:$DD,D$24)</f>
        <v>0</v>
      </c>
      <c r="E10" s="42">
        <f>COUNTIF('PAFAS Pre-Post'!$DD:$DD,E$24)</f>
        <v>0</v>
      </c>
      <c r="F10" s="42">
        <f>COUNTIF('PAFAS Pre-Post'!$DD:$DD,F$24)</f>
        <v>0</v>
      </c>
      <c r="G10" s="42">
        <f>COUNTIF('PAFAS Pre-Post'!$DD:$DD,G$24)</f>
        <v>0</v>
      </c>
      <c r="H10" s="231">
        <f>COUNTIF('PAFAS Pre-Post'!$DD:$DD,H$24)</f>
        <v>0</v>
      </c>
      <c r="I10" s="234">
        <f t="shared" si="0"/>
        <v>0</v>
      </c>
      <c r="J10" s="43">
        <f>'PAFAS Pre-Post'!$DM$2</f>
        <v>0</v>
      </c>
      <c r="K10" s="226" t="str">
        <f t="shared" ref="K10:K23" si="1">IFERROR(I10/J10,"-")</f>
        <v>-</v>
      </c>
      <c r="L10" s="295" t="s">
        <v>363</v>
      </c>
      <c r="M10" s="44" t="s">
        <v>20</v>
      </c>
    </row>
    <row r="11" spans="1:13" ht="45" customHeight="1" x14ac:dyDescent="0.35">
      <c r="A11" s="45">
        <f>COUNTIF('PAFAS Pre-Post'!$DE:$DE,A$24)</f>
        <v>0</v>
      </c>
      <c r="B11" s="45">
        <f>COUNTIF('PAFAS Pre-Post'!$DE:$DE,B$24)</f>
        <v>0</v>
      </c>
      <c r="C11" s="45">
        <f>COUNTIF('PAFAS Pre-Post'!$DE:$DE,C$24)</f>
        <v>0</v>
      </c>
      <c r="D11" s="45">
        <f>COUNTIF('PAFAS Pre-Post'!$DE:$DE,D$24)</f>
        <v>0</v>
      </c>
      <c r="E11" s="45">
        <f>COUNTIF('PAFAS Pre-Post'!$DE:$DE,E$24)</f>
        <v>0</v>
      </c>
      <c r="F11" s="45">
        <f>COUNTIF('PAFAS Pre-Post'!$DE:$DE,F$24)</f>
        <v>0</v>
      </c>
      <c r="G11" s="45">
        <f>COUNTIF('PAFAS Pre-Post'!$DE:$DE,G$24)</f>
        <v>0</v>
      </c>
      <c r="H11" s="232">
        <f>COUNTIF('PAFAS Pre-Post'!$DE:$DE,H$24)</f>
        <v>0</v>
      </c>
      <c r="I11" s="235">
        <f t="shared" si="0"/>
        <v>0</v>
      </c>
      <c r="J11" s="46">
        <f>'PAFAS Pre-Post'!$DN$2</f>
        <v>0</v>
      </c>
      <c r="K11" s="227" t="str">
        <f t="shared" si="1"/>
        <v>-</v>
      </c>
      <c r="L11" s="296" t="s">
        <v>364</v>
      </c>
      <c r="M11" s="47" t="s">
        <v>21</v>
      </c>
    </row>
    <row r="12" spans="1:13" ht="45" customHeight="1" x14ac:dyDescent="0.35">
      <c r="A12" s="42">
        <f>COUNTIF('PAFAS Pre-Post'!$DF:$DF,A$24)</f>
        <v>0</v>
      </c>
      <c r="B12" s="42">
        <f>COUNTIF('PAFAS Pre-Post'!$DF:$DF,B$24)</f>
        <v>0</v>
      </c>
      <c r="C12" s="42">
        <f>COUNTIF('PAFAS Pre-Post'!$DF:$DF,C$24)</f>
        <v>0</v>
      </c>
      <c r="D12" s="42">
        <f>COUNTIF('PAFAS Pre-Post'!$DF:$DF,D$24)</f>
        <v>0</v>
      </c>
      <c r="E12" s="42">
        <f>COUNTIF('PAFAS Pre-Post'!$DF:$DF,E$24)</f>
        <v>0</v>
      </c>
      <c r="F12" s="42">
        <f>COUNTIF('PAFAS Pre-Post'!$DF:$DF,F$24)</f>
        <v>0</v>
      </c>
      <c r="G12" s="42">
        <f>COUNTIF('PAFAS Pre-Post'!$DF:$DF,G$24)</f>
        <v>0</v>
      </c>
      <c r="H12" s="231">
        <f>COUNTIF('PAFAS Pre-Post'!$DF:$DF,H$24)</f>
        <v>0</v>
      </c>
      <c r="I12" s="234">
        <f t="shared" si="0"/>
        <v>0</v>
      </c>
      <c r="J12" s="43">
        <f>'PAFAS Pre-Post'!$DO$2</f>
        <v>0</v>
      </c>
      <c r="K12" s="226" t="str">
        <f t="shared" si="1"/>
        <v>-</v>
      </c>
      <c r="L12" s="295" t="s">
        <v>365</v>
      </c>
      <c r="M12" s="44" t="s">
        <v>22</v>
      </c>
    </row>
    <row r="13" spans="1:13" ht="45" customHeight="1" x14ac:dyDescent="0.35">
      <c r="A13" s="45">
        <f>COUNTIF('PAFAS Pre-Post'!$DG:$DG,A$24)</f>
        <v>0</v>
      </c>
      <c r="B13" s="45">
        <f>COUNTIF('PAFAS Pre-Post'!$DG:$DG,B$24)</f>
        <v>0</v>
      </c>
      <c r="C13" s="45">
        <f>COUNTIF('PAFAS Pre-Post'!$DG:$DG,C$24)</f>
        <v>0</v>
      </c>
      <c r="D13" s="45">
        <f>COUNTIF('PAFAS Pre-Post'!$DG:$DG,D$24)</f>
        <v>0</v>
      </c>
      <c r="E13" s="45">
        <f>COUNTIF('PAFAS Pre-Post'!$DG:$DG,E$24)</f>
        <v>0</v>
      </c>
      <c r="F13" s="45">
        <f>COUNTIF('PAFAS Pre-Post'!$DG:$DG,F$24)</f>
        <v>0</v>
      </c>
      <c r="G13" s="45">
        <f>COUNTIF('PAFAS Pre-Post'!$DG:$DG,G$24)</f>
        <v>0</v>
      </c>
      <c r="H13" s="232">
        <f>COUNTIF('PAFAS Pre-Post'!$DG:$DG,H$24)</f>
        <v>0</v>
      </c>
      <c r="I13" s="235">
        <f t="shared" si="0"/>
        <v>0</v>
      </c>
      <c r="J13" s="46">
        <f>'PAFAS Pre-Post'!$DP$2</f>
        <v>0</v>
      </c>
      <c r="K13" s="227" t="str">
        <f t="shared" si="1"/>
        <v>-</v>
      </c>
      <c r="L13" s="296" t="s">
        <v>366</v>
      </c>
      <c r="M13" s="47" t="s">
        <v>23</v>
      </c>
    </row>
    <row r="14" spans="1:13" ht="45" customHeight="1" x14ac:dyDescent="0.35">
      <c r="A14" s="42">
        <f>COUNTIF('PAFAS Pre-Post'!$DH:$DH,A$24)</f>
        <v>0</v>
      </c>
      <c r="B14" s="42">
        <f>COUNTIF('PAFAS Pre-Post'!$DH:$DH,B$24)</f>
        <v>0</v>
      </c>
      <c r="C14" s="42">
        <f>COUNTIF('PAFAS Pre-Post'!$DH:$DH,C$24)</f>
        <v>0</v>
      </c>
      <c r="D14" s="42">
        <f>COUNTIF('PAFAS Pre-Post'!$DH:$DH,D$24)</f>
        <v>0</v>
      </c>
      <c r="E14" s="42">
        <f>COUNTIF('PAFAS Pre-Post'!$DH:$DH,E$24)</f>
        <v>0</v>
      </c>
      <c r="F14" s="42">
        <f>COUNTIF('PAFAS Pre-Post'!$DH:$DH,F$24)</f>
        <v>0</v>
      </c>
      <c r="G14" s="42">
        <f>COUNTIF('PAFAS Pre-Post'!$DH:$DH,G$24)</f>
        <v>0</v>
      </c>
      <c r="H14" s="231">
        <f>COUNTIF('PAFAS Pre-Post'!$DH:$DH,H$24)</f>
        <v>0</v>
      </c>
      <c r="I14" s="234">
        <f t="shared" si="0"/>
        <v>0</v>
      </c>
      <c r="J14" s="43">
        <f>'PAFAS Pre-Post'!$DQ$2</f>
        <v>0</v>
      </c>
      <c r="K14" s="226" t="str">
        <f t="shared" si="1"/>
        <v>-</v>
      </c>
      <c r="L14" s="295" t="s">
        <v>367</v>
      </c>
      <c r="M14" s="44" t="s">
        <v>24</v>
      </c>
    </row>
    <row r="15" spans="1:13" ht="45" customHeight="1" x14ac:dyDescent="0.35">
      <c r="A15" s="45">
        <f>COUNTIF('PAFAS Pre-Post'!$DI:$DI,A$24)</f>
        <v>0</v>
      </c>
      <c r="B15" s="45">
        <f>COUNTIF('PAFAS Pre-Post'!$DI:$DI,B$24)</f>
        <v>0</v>
      </c>
      <c r="C15" s="45">
        <f>COUNTIF('PAFAS Pre-Post'!$DI:$DI,C$24)</f>
        <v>0</v>
      </c>
      <c r="D15" s="45">
        <f>COUNTIF('PAFAS Pre-Post'!$DI:$DI,D$24)</f>
        <v>0</v>
      </c>
      <c r="E15" s="45">
        <f>COUNTIF('PAFAS Pre-Post'!$DI:$DI,E$24)</f>
        <v>0</v>
      </c>
      <c r="F15" s="45">
        <f>COUNTIF('PAFAS Pre-Post'!$DI:$DI,F$24)</f>
        <v>0</v>
      </c>
      <c r="G15" s="45">
        <f>COUNTIF('PAFAS Pre-Post'!$DI:$DI,G$24)</f>
        <v>0</v>
      </c>
      <c r="H15" s="232">
        <f>COUNTIF('PAFAS Pre-Post'!$DI:$DI,H$24)</f>
        <v>0</v>
      </c>
      <c r="I15" s="235">
        <f t="shared" si="0"/>
        <v>0</v>
      </c>
      <c r="J15" s="46">
        <f>'PAFAS Pre-Post'!$DR$2</f>
        <v>0</v>
      </c>
      <c r="K15" s="227" t="str">
        <f t="shared" si="1"/>
        <v>-</v>
      </c>
      <c r="L15" s="296" t="s">
        <v>368</v>
      </c>
      <c r="M15" s="47" t="s">
        <v>70</v>
      </c>
    </row>
    <row r="16" spans="1:13" ht="45" customHeight="1" x14ac:dyDescent="0.35">
      <c r="A16" s="42">
        <f>COUNTIF('PAFAS Pre-Post'!$DJ:$DJ,A$24)</f>
        <v>0</v>
      </c>
      <c r="B16" s="42">
        <f>COUNTIF('PAFAS Pre-Post'!$DJ:$DJ,B$24)</f>
        <v>0</v>
      </c>
      <c r="C16" s="42">
        <f>COUNTIF('PAFAS Pre-Post'!$DJ:$DJ,C$24)</f>
        <v>0</v>
      </c>
      <c r="D16" s="42">
        <f>COUNTIF('PAFAS Pre-Post'!$DJ:$DJ,D$24)</f>
        <v>0</v>
      </c>
      <c r="E16" s="42">
        <f>COUNTIF('PAFAS Pre-Post'!$DJ:$DJ,E$24)</f>
        <v>0</v>
      </c>
      <c r="F16" s="42">
        <f>COUNTIF('PAFAS Pre-Post'!$DJ:$DJ,F$24)</f>
        <v>0</v>
      </c>
      <c r="G16" s="42">
        <f>COUNTIF('PAFAS Pre-Post'!$DJ:$DJ,G$24)</f>
        <v>0</v>
      </c>
      <c r="H16" s="231">
        <f>COUNTIF('PAFAS Pre-Post'!$DJ:$DJ,H$24)</f>
        <v>0</v>
      </c>
      <c r="I16" s="234">
        <f t="shared" si="0"/>
        <v>0</v>
      </c>
      <c r="J16" s="43">
        <f>'PAFAS Pre-Post'!$DS$2</f>
        <v>0</v>
      </c>
      <c r="K16" s="226" t="str">
        <f t="shared" si="1"/>
        <v>-</v>
      </c>
      <c r="L16" s="295" t="s">
        <v>369</v>
      </c>
      <c r="M16" s="44" t="s">
        <v>71</v>
      </c>
    </row>
    <row r="17" spans="1:13" ht="45" customHeight="1" x14ac:dyDescent="0.35">
      <c r="A17" s="45">
        <f>COUNTIF('PAFAS Pre-Post'!$DK:$DK,A$24)</f>
        <v>0</v>
      </c>
      <c r="B17" s="45">
        <f>COUNTIF('PAFAS Pre-Post'!$DK:$DK,B$24)</f>
        <v>0</v>
      </c>
      <c r="C17" s="45">
        <f>COUNTIF('PAFAS Pre-Post'!$DK:$DK,C$24)</f>
        <v>0</v>
      </c>
      <c r="D17" s="45">
        <f>COUNTIF('PAFAS Pre-Post'!$DK:$DK,D$24)</f>
        <v>0</v>
      </c>
      <c r="E17" s="45">
        <f>COUNTIF('PAFAS Pre-Post'!$DK:$DK,E$24)</f>
        <v>0</v>
      </c>
      <c r="F17" s="45">
        <f>COUNTIF('PAFAS Pre-Post'!$DK:$DK,F$24)</f>
        <v>0</v>
      </c>
      <c r="G17" s="45">
        <f>COUNTIF('PAFAS Pre-Post'!$DK:$DK,G$24)</f>
        <v>0</v>
      </c>
      <c r="H17" s="232">
        <f>COUNTIF('PAFAS Pre-Post'!$DK:$DK,H$24)</f>
        <v>0</v>
      </c>
      <c r="I17" s="235">
        <f t="shared" si="0"/>
        <v>0</v>
      </c>
      <c r="J17" s="46">
        <f>'PAFAS Pre-Post'!$DT$2</f>
        <v>0</v>
      </c>
      <c r="K17" s="227" t="str">
        <f t="shared" si="1"/>
        <v>-</v>
      </c>
      <c r="L17" s="296" t="s">
        <v>370</v>
      </c>
      <c r="M17" s="47" t="s">
        <v>72</v>
      </c>
    </row>
    <row r="18" spans="1:13" ht="45" customHeight="1" x14ac:dyDescent="0.35">
      <c r="A18" s="42">
        <f>COUNTIF('SDQ Pre-Post'!$CT:$CT,A$24)</f>
        <v>0</v>
      </c>
      <c r="B18" s="42">
        <f>COUNTIF('SDQ Pre-Post'!$CT:$CT,B$24)</f>
        <v>0</v>
      </c>
      <c r="C18" s="42">
        <f>COUNTIF('SDQ Pre-Post'!$CT:$CT,C$24)</f>
        <v>0</v>
      </c>
      <c r="D18" s="42">
        <f>COUNTIF('SDQ Pre-Post'!$CT:$CT,D$24)</f>
        <v>0</v>
      </c>
      <c r="E18" s="42">
        <f>COUNTIF('SDQ Pre-Post'!$CT:$CT,E$24)</f>
        <v>0</v>
      </c>
      <c r="F18" s="42">
        <f>COUNTIF('SDQ Pre-Post'!$CT:$CT,F$24)</f>
        <v>0</v>
      </c>
      <c r="G18" s="42">
        <f>COUNTIF('SDQ Pre-Post'!$CT:$CT,G$24)</f>
        <v>0</v>
      </c>
      <c r="H18" s="42">
        <f>COUNTIF('SDQ Pre-Post'!$CT:$CT,H$24)</f>
        <v>0</v>
      </c>
      <c r="I18" s="234">
        <f t="shared" si="0"/>
        <v>0</v>
      </c>
      <c r="J18" s="43">
        <f>'SDQ Pre-Post'!$DC$2</f>
        <v>0</v>
      </c>
      <c r="K18" s="226" t="str">
        <f t="shared" si="1"/>
        <v>-</v>
      </c>
      <c r="L18" s="295" t="s">
        <v>371</v>
      </c>
      <c r="M18" s="44" t="s">
        <v>340</v>
      </c>
    </row>
    <row r="19" spans="1:13" ht="45" customHeight="1" x14ac:dyDescent="0.35">
      <c r="A19" s="45">
        <f>COUNTIF('SDQ Pre-Post'!$CU:$CU,A$24)</f>
        <v>0</v>
      </c>
      <c r="B19" s="45">
        <f>COUNTIF('SDQ Pre-Post'!$CU:$CU,B$24)</f>
        <v>0</v>
      </c>
      <c r="C19" s="45">
        <f>COUNTIF('SDQ Pre-Post'!$CU:$CU,C$24)</f>
        <v>0</v>
      </c>
      <c r="D19" s="45">
        <f>COUNTIF('SDQ Pre-Post'!$CU:$CU,D$24)</f>
        <v>0</v>
      </c>
      <c r="E19" s="45">
        <f>COUNTIF('SDQ Pre-Post'!$CU:$CU,E$24)</f>
        <v>0</v>
      </c>
      <c r="F19" s="45">
        <f>COUNTIF('SDQ Pre-Post'!$CU:$CU,F$24)</f>
        <v>0</v>
      </c>
      <c r="G19" s="45">
        <f>COUNTIF('SDQ Pre-Post'!$CU:$CU,G$24)</f>
        <v>0</v>
      </c>
      <c r="H19" s="45">
        <f>COUNTIF('SDQ Pre-Post'!$CU:$CU,H$24)</f>
        <v>0</v>
      </c>
      <c r="I19" s="235">
        <f t="shared" si="0"/>
        <v>0</v>
      </c>
      <c r="J19" s="46">
        <f>'SDQ Pre-Post'!$DD$2</f>
        <v>0</v>
      </c>
      <c r="K19" s="227" t="str">
        <f t="shared" si="1"/>
        <v>-</v>
      </c>
      <c r="L19" s="296" t="s">
        <v>372</v>
      </c>
      <c r="M19" s="47" t="s">
        <v>341</v>
      </c>
    </row>
    <row r="20" spans="1:13" ht="45" customHeight="1" x14ac:dyDescent="0.35">
      <c r="A20" s="42">
        <f>COUNTIF('SDQ Pre-Post'!$CV:$CV,A$24)</f>
        <v>0</v>
      </c>
      <c r="B20" s="42">
        <f>COUNTIF('SDQ Pre-Post'!$CV:$CV,B$24)</f>
        <v>0</v>
      </c>
      <c r="C20" s="42">
        <f>COUNTIF('SDQ Pre-Post'!$CV:$CV,C$24)</f>
        <v>0</v>
      </c>
      <c r="D20" s="42">
        <f>COUNTIF('SDQ Pre-Post'!$CV:$CV,D$24)</f>
        <v>0</v>
      </c>
      <c r="E20" s="42">
        <f>COUNTIF('SDQ Pre-Post'!$CV:$CV,E$24)</f>
        <v>0</v>
      </c>
      <c r="F20" s="42">
        <f>COUNTIF('SDQ Pre-Post'!$CV:$CV,F$24)</f>
        <v>0</v>
      </c>
      <c r="G20" s="42">
        <f>COUNTIF('SDQ Pre-Post'!$CV:$CV,G$24)</f>
        <v>0</v>
      </c>
      <c r="H20" s="42">
        <f>COUNTIF('SDQ Pre-Post'!$CV:$CV,H$24)</f>
        <v>0</v>
      </c>
      <c r="I20" s="234">
        <f t="shared" si="0"/>
        <v>0</v>
      </c>
      <c r="J20" s="43">
        <f>'SDQ Pre-Post'!$DE$2</f>
        <v>0</v>
      </c>
      <c r="K20" s="226" t="str">
        <f t="shared" si="1"/>
        <v>-</v>
      </c>
      <c r="L20" s="295" t="s">
        <v>373</v>
      </c>
      <c r="M20" s="44" t="s">
        <v>342</v>
      </c>
    </row>
    <row r="21" spans="1:13" ht="45" customHeight="1" x14ac:dyDescent="0.35">
      <c r="A21" s="45">
        <f>COUNTIF('SDQ Pre-Post'!$CW:$CW,A$24)</f>
        <v>0</v>
      </c>
      <c r="B21" s="45">
        <f>COUNTIF('SDQ Pre-Post'!$CW:$CW,B$24)</f>
        <v>0</v>
      </c>
      <c r="C21" s="45">
        <f>COUNTIF('SDQ Pre-Post'!$CW:$CW,C$24)</f>
        <v>0</v>
      </c>
      <c r="D21" s="45">
        <f>COUNTIF('SDQ Pre-Post'!$CW:$CW,D$24)</f>
        <v>0</v>
      </c>
      <c r="E21" s="45">
        <f>COUNTIF('SDQ Pre-Post'!$CW:$CW,E$24)</f>
        <v>0</v>
      </c>
      <c r="F21" s="45">
        <f>COUNTIF('SDQ Pre-Post'!$CW:$CW,F$24)</f>
        <v>0</v>
      </c>
      <c r="G21" s="45">
        <f>COUNTIF('SDQ Pre-Post'!$CW:$CW,G$24)</f>
        <v>0</v>
      </c>
      <c r="H21" s="45">
        <f>COUNTIF('SDQ Pre-Post'!$CW:$CW,H$24)</f>
        <v>0</v>
      </c>
      <c r="I21" s="235">
        <f t="shared" si="0"/>
        <v>0</v>
      </c>
      <c r="J21" s="46">
        <f>'SDQ Pre-Post'!$DF$2</f>
        <v>0</v>
      </c>
      <c r="K21" s="227" t="str">
        <f t="shared" si="1"/>
        <v>-</v>
      </c>
      <c r="L21" s="296" t="s">
        <v>374</v>
      </c>
      <c r="M21" s="47" t="s">
        <v>343</v>
      </c>
    </row>
    <row r="22" spans="1:13" ht="45" customHeight="1" x14ac:dyDescent="0.35">
      <c r="A22" s="42">
        <f>COUNTIF('SDQ Pre-Post'!$CX:$CX,A$24)</f>
        <v>0</v>
      </c>
      <c r="B22" s="42">
        <f>COUNTIF('SDQ Pre-Post'!$CX:$CX,B$24)</f>
        <v>0</v>
      </c>
      <c r="C22" s="42">
        <f>COUNTIF('SDQ Pre-Post'!$CX:$CX,C$24)</f>
        <v>0</v>
      </c>
      <c r="D22" s="42">
        <f>COUNTIF('SDQ Pre-Post'!$CX:$CX,D$24)</f>
        <v>0</v>
      </c>
      <c r="E22" s="42">
        <f>COUNTIF('SDQ Pre-Post'!$CX:$CX,E$24)</f>
        <v>0</v>
      </c>
      <c r="F22" s="42">
        <f>COUNTIF('SDQ Pre-Post'!$CX:$CX,F$24)</f>
        <v>0</v>
      </c>
      <c r="G22" s="42">
        <f>COUNTIF('SDQ Pre-Post'!$CX:$CX,G$24)</f>
        <v>0</v>
      </c>
      <c r="H22" s="42">
        <f>COUNTIF('SDQ Pre-Post'!$CX:$CX,H$24)</f>
        <v>0</v>
      </c>
      <c r="I22" s="234">
        <f t="shared" si="0"/>
        <v>0</v>
      </c>
      <c r="J22" s="43">
        <f>'SDQ Pre-Post'!$DG$2</f>
        <v>0</v>
      </c>
      <c r="K22" s="226" t="str">
        <f t="shared" si="1"/>
        <v>-</v>
      </c>
      <c r="L22" s="295" t="s">
        <v>375</v>
      </c>
      <c r="M22" s="44" t="s">
        <v>344</v>
      </c>
    </row>
    <row r="23" spans="1:13" ht="45" customHeight="1" x14ac:dyDescent="0.35">
      <c r="A23" s="45">
        <f>COUNTIF('SDQ Pre-Post'!$CY:$CY,A$24)</f>
        <v>0</v>
      </c>
      <c r="B23" s="45">
        <f>COUNTIF('SDQ Pre-Post'!$CY:$CY,B$24)</f>
        <v>0</v>
      </c>
      <c r="C23" s="45">
        <f>COUNTIF('SDQ Pre-Post'!$CY:$CY,C$24)</f>
        <v>0</v>
      </c>
      <c r="D23" s="45">
        <f>COUNTIF('SDQ Pre-Post'!$CY:$CY,D$24)</f>
        <v>0</v>
      </c>
      <c r="E23" s="45">
        <f>COUNTIF('SDQ Pre-Post'!$CY:$CY,E$24)</f>
        <v>0</v>
      </c>
      <c r="F23" s="45">
        <f>COUNTIF('SDQ Pre-Post'!$CY:$CY,F$24)</f>
        <v>0</v>
      </c>
      <c r="G23" s="45">
        <f>COUNTIF('SDQ Pre-Post'!$CY:$CY,G$24)</f>
        <v>0</v>
      </c>
      <c r="H23" s="45">
        <f>COUNTIF('SDQ Pre-Post'!$CY:$CY,H$24)</f>
        <v>0</v>
      </c>
      <c r="I23" s="235">
        <f t="shared" si="0"/>
        <v>0</v>
      </c>
      <c r="J23" s="46">
        <f>'SDQ Pre-Post'!$DH$2</f>
        <v>0</v>
      </c>
      <c r="K23" s="227" t="str">
        <f t="shared" si="1"/>
        <v>-</v>
      </c>
      <c r="L23" s="296" t="s">
        <v>376</v>
      </c>
      <c r="M23" s="47" t="s">
        <v>345</v>
      </c>
    </row>
    <row r="24" spans="1:13" s="137" customFormat="1" ht="16" hidden="1" thickBot="1" x14ac:dyDescent="0.4">
      <c r="A24" s="220">
        <v>1</v>
      </c>
      <c r="B24" s="221">
        <v>2</v>
      </c>
      <c r="C24" s="221">
        <v>3</v>
      </c>
      <c r="D24" s="220">
        <v>4</v>
      </c>
      <c r="E24" s="221">
        <v>5</v>
      </c>
      <c r="F24" s="221">
        <v>6</v>
      </c>
      <c r="G24" s="220">
        <v>7</v>
      </c>
      <c r="H24" s="221">
        <v>8</v>
      </c>
      <c r="I24" s="221"/>
      <c r="J24" s="221"/>
      <c r="K24" s="221"/>
      <c r="L24" s="222"/>
      <c r="M24" s="223"/>
    </row>
    <row r="25" spans="1:13" x14ac:dyDescent="0.35">
      <c r="A25" s="7" t="str">
        <f>Instructions!$A$4</f>
        <v>Ver. 2.1 (05-15-2023)</v>
      </c>
      <c r="B25" s="8"/>
      <c r="C25" s="8"/>
      <c r="D25" s="8"/>
      <c r="E25" s="8"/>
      <c r="F25" s="8"/>
      <c r="G25" s="8"/>
      <c r="H25" s="8"/>
      <c r="I25" s="8"/>
      <c r="J25" s="8"/>
      <c r="K25" s="8"/>
      <c r="L25" s="8"/>
      <c r="M25" s="9"/>
    </row>
  </sheetData>
  <sheetProtection password="F3E3" sheet="1" objects="1" scenarios="1"/>
  <mergeCells count="14">
    <mergeCell ref="K7:K8"/>
    <mergeCell ref="L7:L8"/>
    <mergeCell ref="I7:I8"/>
    <mergeCell ref="J7:J8"/>
    <mergeCell ref="M7:M8"/>
    <mergeCell ref="B1:L1"/>
    <mergeCell ref="B2:E2"/>
    <mergeCell ref="B3:E3"/>
    <mergeCell ref="B4:E4"/>
    <mergeCell ref="B5:E5"/>
    <mergeCell ref="L5:M6"/>
    <mergeCell ref="J2:K2"/>
    <mergeCell ref="J3:K3"/>
    <mergeCell ref="J4:K4"/>
  </mergeCells>
  <hyperlinks>
    <hyperlink ref="A1" location="Navigate!A1" display="&lt;Navigate&gt;" xr:uid="{00000000-0004-0000-0200-000000000000}"/>
  </hyperlinks>
  <pageMargins left="0.25" right="0.25" top="0.75" bottom="0.75" header="0.3" footer="0.3"/>
  <pageSetup scale="69" fitToHeight="0" orientation="landscape" r:id="rId1"/>
  <ignoredErrors>
    <ignoredError sqref="L2:L4 B5 B2 B3 B4"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M502"/>
  <sheetViews>
    <sheetView workbookViewId="0">
      <pane xSplit="1" ySplit="2" topLeftCell="B3" activePane="bottomRight" state="frozen"/>
      <selection pane="topRight" activeCell="B1" sqref="B1"/>
      <selection pane="bottomLeft" activeCell="A3" sqref="A3"/>
      <selection pane="bottomRight" activeCell="A3" sqref="A3"/>
    </sheetView>
  </sheetViews>
  <sheetFormatPr defaultColWidth="9.08984375" defaultRowHeight="14.5" x14ac:dyDescent="0.35"/>
  <cols>
    <col min="1" max="1" width="12.6328125" style="20" customWidth="1"/>
    <col min="2" max="2" width="15.90625" style="20" bestFit="1" customWidth="1"/>
    <col min="3" max="3" width="20.90625" style="311" customWidth="1"/>
    <col min="4" max="5" width="10.6328125" style="20" customWidth="1"/>
    <col min="6" max="15" width="5.54296875" style="20" customWidth="1"/>
    <col min="16" max="16" width="11.54296875" style="20" customWidth="1"/>
    <col min="17" max="17" width="6.90625" style="20" bestFit="1" customWidth="1"/>
    <col min="18" max="18" width="6.6328125" style="20" customWidth="1"/>
    <col min="19" max="19" width="8.6328125" style="20" customWidth="1"/>
    <col min="20" max="20" width="11.453125" style="20" customWidth="1"/>
    <col min="21" max="21" width="8" style="20" customWidth="1"/>
    <col min="22" max="22" width="8.36328125" style="20" customWidth="1"/>
    <col min="23" max="23" width="8.6328125" style="20" customWidth="1"/>
    <col min="24" max="24" width="9.453125" style="20" bestFit="1" customWidth="1"/>
    <col min="25" max="25" width="6.6328125" style="20" customWidth="1"/>
    <col min="26" max="26" width="4.08984375" style="20" bestFit="1" customWidth="1"/>
    <col min="27" max="27" width="6.453125" style="20" customWidth="1"/>
    <col min="28" max="28" width="6.90625" style="20" customWidth="1"/>
    <col min="29" max="29" width="6.90625" style="20" bestFit="1" customWidth="1"/>
    <col min="30" max="31" width="8.6328125" style="20" customWidth="1"/>
    <col min="32" max="32" width="8.54296875" style="20" customWidth="1"/>
    <col min="33" max="33" width="5.6328125" style="20" customWidth="1"/>
    <col min="34" max="34" width="9.6328125" style="20" customWidth="1"/>
    <col min="35" max="35" width="6.6328125" style="20" customWidth="1"/>
    <col min="36" max="38" width="8.6328125" style="20" customWidth="1"/>
    <col min="39" max="39" width="8.6328125" style="212" customWidth="1"/>
    <col min="40" max="16384" width="9.08984375" style="20"/>
  </cols>
  <sheetData>
    <row r="1" spans="1:39" ht="18.75" customHeight="1" x14ac:dyDescent="0.35">
      <c r="A1" s="120" t="s">
        <v>34</v>
      </c>
      <c r="B1" s="152"/>
      <c r="C1" s="309"/>
      <c r="D1" s="152"/>
      <c r="E1" s="152"/>
      <c r="F1" s="449" t="s">
        <v>116</v>
      </c>
      <c r="G1" s="450"/>
      <c r="H1" s="450"/>
      <c r="I1" s="450"/>
      <c r="J1" s="450"/>
      <c r="K1" s="450"/>
      <c r="L1" s="450"/>
      <c r="M1" s="450"/>
      <c r="N1" s="450"/>
      <c r="O1" s="451"/>
      <c r="P1" s="153"/>
      <c r="Q1" s="284"/>
      <c r="R1" s="284"/>
      <c r="S1" s="284"/>
      <c r="T1" s="284"/>
      <c r="U1" s="284" t="s">
        <v>377</v>
      </c>
      <c r="V1" s="284"/>
      <c r="W1" s="284"/>
      <c r="X1" s="284"/>
      <c r="Y1" s="284"/>
      <c r="Z1" s="285"/>
      <c r="AA1" s="285"/>
      <c r="AB1" s="285"/>
      <c r="AC1" s="285"/>
      <c r="AD1" s="285"/>
      <c r="AE1" s="285" t="s">
        <v>378</v>
      </c>
      <c r="AF1" s="285"/>
      <c r="AG1" s="285"/>
      <c r="AH1" s="285"/>
      <c r="AI1" s="285"/>
      <c r="AJ1" s="452" t="s">
        <v>379</v>
      </c>
      <c r="AK1" s="453"/>
      <c r="AL1" s="452" t="s">
        <v>380</v>
      </c>
      <c r="AM1" s="453"/>
    </row>
    <row r="2" spans="1:39" s="50" customFormat="1" ht="34.5" x14ac:dyDescent="0.35">
      <c r="A2" s="307" t="s">
        <v>117</v>
      </c>
      <c r="B2" s="308" t="s">
        <v>118</v>
      </c>
      <c r="C2" s="307" t="s">
        <v>143</v>
      </c>
      <c r="D2" s="307" t="s">
        <v>127</v>
      </c>
      <c r="E2" s="307" t="s">
        <v>128</v>
      </c>
      <c r="F2" s="155">
        <v>1</v>
      </c>
      <c r="G2" s="155">
        <v>2</v>
      </c>
      <c r="H2" s="155">
        <v>3</v>
      </c>
      <c r="I2" s="155">
        <v>4</v>
      </c>
      <c r="J2" s="155">
        <v>5</v>
      </c>
      <c r="K2" s="155">
        <v>6</v>
      </c>
      <c r="L2" s="155">
        <v>7</v>
      </c>
      <c r="M2" s="155">
        <v>8</v>
      </c>
      <c r="N2" s="155">
        <v>9</v>
      </c>
      <c r="O2" s="155">
        <v>10</v>
      </c>
      <c r="P2" s="307" t="s">
        <v>119</v>
      </c>
      <c r="Q2" s="307" t="s">
        <v>306</v>
      </c>
      <c r="R2" s="307" t="s">
        <v>354</v>
      </c>
      <c r="S2" s="307" t="s">
        <v>303</v>
      </c>
      <c r="T2" s="307" t="s">
        <v>174</v>
      </c>
      <c r="U2" s="307" t="s">
        <v>381</v>
      </c>
      <c r="V2" s="307" t="s">
        <v>304</v>
      </c>
      <c r="W2" s="307" t="s">
        <v>353</v>
      </c>
      <c r="X2" s="307" t="s">
        <v>309</v>
      </c>
      <c r="Y2" s="307" t="s">
        <v>305</v>
      </c>
      <c r="Z2" s="307" t="s">
        <v>307</v>
      </c>
      <c r="AA2" s="307" t="s">
        <v>360</v>
      </c>
      <c r="AB2" s="307" t="s">
        <v>306</v>
      </c>
      <c r="AC2" s="307" t="s">
        <v>354</v>
      </c>
      <c r="AD2" s="307" t="s">
        <v>308</v>
      </c>
      <c r="AE2" s="307" t="s">
        <v>355</v>
      </c>
      <c r="AF2" s="307" t="s">
        <v>304</v>
      </c>
      <c r="AG2" s="307" t="s">
        <v>353</v>
      </c>
      <c r="AH2" s="307" t="s">
        <v>309</v>
      </c>
      <c r="AI2" s="307" t="s">
        <v>382</v>
      </c>
      <c r="AJ2" s="154" t="s">
        <v>120</v>
      </c>
      <c r="AK2" s="154" t="s">
        <v>121</v>
      </c>
      <c r="AL2" s="154" t="s">
        <v>120</v>
      </c>
      <c r="AM2" s="154" t="s">
        <v>121</v>
      </c>
    </row>
    <row r="3" spans="1:39" s="304" customFormat="1" ht="15" customHeight="1" x14ac:dyDescent="0.35">
      <c r="A3" s="312"/>
      <c r="B3" s="298"/>
      <c r="C3" s="298"/>
      <c r="D3" s="313"/>
      <c r="E3" s="313"/>
      <c r="F3" s="310"/>
      <c r="G3" s="310"/>
      <c r="H3" s="310"/>
      <c r="I3" s="310"/>
      <c r="J3" s="310"/>
      <c r="K3" s="310"/>
      <c r="L3" s="310"/>
      <c r="M3" s="310"/>
      <c r="N3" s="310"/>
      <c r="O3" s="310"/>
      <c r="P3" s="313"/>
      <c r="Q3" s="298"/>
      <c r="R3" s="298"/>
      <c r="S3" s="298"/>
      <c r="T3" s="298"/>
      <c r="U3" s="298"/>
      <c r="V3" s="298"/>
      <c r="W3" s="298"/>
      <c r="X3" s="298"/>
      <c r="Y3" s="299"/>
      <c r="Z3" s="298"/>
      <c r="AA3" s="298"/>
      <c r="AB3" s="298"/>
      <c r="AC3" s="298"/>
      <c r="AD3" s="298"/>
      <c r="AE3" s="298"/>
      <c r="AF3" s="298"/>
      <c r="AG3" s="298"/>
      <c r="AH3" s="298"/>
      <c r="AI3" s="299"/>
      <c r="AJ3" s="302" t="str">
        <f>IF('PAFAS Pre-Post'!F4="","",'PAFAS Pre-Post'!F4)</f>
        <v/>
      </c>
      <c r="AK3" s="303" t="str">
        <f>IF('PAFAS Pre-Post'!AK4="","",'PAFAS Pre-Post'!AK4)</f>
        <v/>
      </c>
      <c r="AL3" s="302" t="str">
        <f>IF('SDQ Pre-Post'!G4="","",'SDQ Pre-Post'!G4)</f>
        <v/>
      </c>
      <c r="AM3" s="303" t="str">
        <f>IF('SDQ Pre-Post'!AG4="","",'SDQ Pre-Post'!AG4)</f>
        <v/>
      </c>
    </row>
    <row r="4" spans="1:39" s="304" customFormat="1" ht="15" customHeight="1" x14ac:dyDescent="0.35">
      <c r="A4" s="314"/>
      <c r="B4" s="300"/>
      <c r="C4" s="300"/>
      <c r="D4" s="315"/>
      <c r="E4" s="315"/>
      <c r="F4" s="300"/>
      <c r="G4" s="300"/>
      <c r="H4" s="300"/>
      <c r="I4" s="300"/>
      <c r="J4" s="300"/>
      <c r="K4" s="300"/>
      <c r="L4" s="300"/>
      <c r="M4" s="300"/>
      <c r="N4" s="300"/>
      <c r="O4" s="300"/>
      <c r="P4" s="315"/>
      <c r="Q4" s="300"/>
      <c r="R4" s="300"/>
      <c r="S4" s="300"/>
      <c r="T4" s="300"/>
      <c r="U4" s="300"/>
      <c r="V4" s="300"/>
      <c r="W4" s="300"/>
      <c r="X4" s="300"/>
      <c r="Y4" s="301"/>
      <c r="Z4" s="300"/>
      <c r="AA4" s="300"/>
      <c r="AB4" s="300"/>
      <c r="AC4" s="300"/>
      <c r="AD4" s="300"/>
      <c r="AE4" s="300"/>
      <c r="AF4" s="300"/>
      <c r="AG4" s="300"/>
      <c r="AH4" s="300"/>
      <c r="AI4" s="301"/>
      <c r="AJ4" s="305" t="str">
        <f>IF('PAFAS Pre-Post'!F5="","",'PAFAS Pre-Post'!F5)</f>
        <v/>
      </c>
      <c r="AK4" s="306" t="str">
        <f>IF('PAFAS Pre-Post'!AK5="","",'PAFAS Pre-Post'!AK5)</f>
        <v/>
      </c>
      <c r="AL4" s="302" t="str">
        <f>IF('SDQ Pre-Post'!G5="","",'SDQ Pre-Post'!G5)</f>
        <v/>
      </c>
      <c r="AM4" s="303" t="str">
        <f>IF('SDQ Pre-Post'!AG5="","",'SDQ Pre-Post'!AG5)</f>
        <v/>
      </c>
    </row>
    <row r="5" spans="1:39" s="304" customFormat="1" ht="15" customHeight="1" x14ac:dyDescent="0.35">
      <c r="A5" s="316"/>
      <c r="B5" s="310"/>
      <c r="C5" s="310"/>
      <c r="D5" s="317"/>
      <c r="E5" s="317"/>
      <c r="F5" s="310"/>
      <c r="G5" s="310"/>
      <c r="H5" s="310"/>
      <c r="I5" s="310"/>
      <c r="J5" s="310"/>
      <c r="K5" s="310"/>
      <c r="L5" s="310"/>
      <c r="M5" s="310"/>
      <c r="N5" s="310"/>
      <c r="O5" s="310"/>
      <c r="P5" s="317"/>
      <c r="Q5" s="298"/>
      <c r="R5" s="298"/>
      <c r="S5" s="298"/>
      <c r="T5" s="298"/>
      <c r="U5" s="298"/>
      <c r="V5" s="298"/>
      <c r="W5" s="298"/>
      <c r="X5" s="298"/>
      <c r="Y5" s="299"/>
      <c r="Z5" s="298"/>
      <c r="AA5" s="298"/>
      <c r="AB5" s="298"/>
      <c r="AC5" s="298"/>
      <c r="AD5" s="298"/>
      <c r="AE5" s="298"/>
      <c r="AF5" s="298"/>
      <c r="AG5" s="298"/>
      <c r="AH5" s="298"/>
      <c r="AI5" s="299"/>
      <c r="AJ5" s="305" t="str">
        <f>IF('PAFAS Pre-Post'!F6="","",'PAFAS Pre-Post'!F6)</f>
        <v/>
      </c>
      <c r="AK5" s="306" t="str">
        <f>IF('PAFAS Pre-Post'!AK6="","",'PAFAS Pre-Post'!AK6)</f>
        <v/>
      </c>
      <c r="AL5" s="302" t="str">
        <f>IF('SDQ Pre-Post'!G6="","",'SDQ Pre-Post'!G6)</f>
        <v/>
      </c>
      <c r="AM5" s="303" t="str">
        <f>IF('SDQ Pre-Post'!AG6="","",'SDQ Pre-Post'!AG6)</f>
        <v/>
      </c>
    </row>
    <row r="6" spans="1:39" s="304" customFormat="1" ht="15" customHeight="1" x14ac:dyDescent="0.35">
      <c r="A6" s="314"/>
      <c r="B6" s="300"/>
      <c r="C6" s="300"/>
      <c r="D6" s="315"/>
      <c r="E6" s="315"/>
      <c r="F6" s="300"/>
      <c r="G6" s="300"/>
      <c r="H6" s="300"/>
      <c r="I6" s="300"/>
      <c r="J6" s="300"/>
      <c r="K6" s="300"/>
      <c r="L6" s="300"/>
      <c r="M6" s="300"/>
      <c r="N6" s="300"/>
      <c r="O6" s="300"/>
      <c r="P6" s="315"/>
      <c r="Q6" s="300"/>
      <c r="R6" s="300"/>
      <c r="S6" s="300"/>
      <c r="T6" s="300"/>
      <c r="U6" s="300"/>
      <c r="V6" s="300"/>
      <c r="W6" s="300"/>
      <c r="X6" s="300"/>
      <c r="Y6" s="301"/>
      <c r="Z6" s="300"/>
      <c r="AA6" s="300"/>
      <c r="AB6" s="300"/>
      <c r="AC6" s="300"/>
      <c r="AD6" s="300"/>
      <c r="AE6" s="300"/>
      <c r="AF6" s="300"/>
      <c r="AG6" s="300"/>
      <c r="AH6" s="300"/>
      <c r="AI6" s="301"/>
      <c r="AJ6" s="305" t="str">
        <f>IF('PAFAS Pre-Post'!F7="","",'PAFAS Pre-Post'!F7)</f>
        <v/>
      </c>
      <c r="AK6" s="306" t="str">
        <f>IF('PAFAS Pre-Post'!AK7="","",'PAFAS Pre-Post'!AK7)</f>
        <v/>
      </c>
      <c r="AL6" s="302" t="str">
        <f>IF('SDQ Pre-Post'!G7="","",'SDQ Pre-Post'!G7)</f>
        <v/>
      </c>
      <c r="AM6" s="303" t="str">
        <f>IF('SDQ Pre-Post'!AG7="","",'SDQ Pre-Post'!AG7)</f>
        <v/>
      </c>
    </row>
    <row r="7" spans="1:39" s="304" customFormat="1" ht="15" customHeight="1" x14ac:dyDescent="0.35">
      <c r="A7" s="316"/>
      <c r="B7" s="310"/>
      <c r="C7" s="310"/>
      <c r="D7" s="317"/>
      <c r="E7" s="317"/>
      <c r="F7" s="310"/>
      <c r="G7" s="310"/>
      <c r="H7" s="310"/>
      <c r="I7" s="310"/>
      <c r="J7" s="310"/>
      <c r="K7" s="310"/>
      <c r="L7" s="310"/>
      <c r="M7" s="310"/>
      <c r="N7" s="310"/>
      <c r="O7" s="310"/>
      <c r="P7" s="317"/>
      <c r="Q7" s="298"/>
      <c r="R7" s="298"/>
      <c r="S7" s="298"/>
      <c r="T7" s="298"/>
      <c r="U7" s="298"/>
      <c r="V7" s="298"/>
      <c r="W7" s="298"/>
      <c r="X7" s="298"/>
      <c r="Y7" s="299"/>
      <c r="Z7" s="298"/>
      <c r="AA7" s="298"/>
      <c r="AB7" s="298"/>
      <c r="AC7" s="298"/>
      <c r="AD7" s="298"/>
      <c r="AE7" s="298"/>
      <c r="AF7" s="298"/>
      <c r="AG7" s="298"/>
      <c r="AH7" s="298"/>
      <c r="AI7" s="299"/>
      <c r="AJ7" s="305" t="str">
        <f>IF('PAFAS Pre-Post'!F8="","",'PAFAS Pre-Post'!F8)</f>
        <v/>
      </c>
      <c r="AK7" s="306" t="str">
        <f>IF('PAFAS Pre-Post'!AK8="","",'PAFAS Pre-Post'!AK8)</f>
        <v/>
      </c>
      <c r="AL7" s="302" t="str">
        <f>IF('SDQ Pre-Post'!G8="","",'SDQ Pre-Post'!G8)</f>
        <v/>
      </c>
      <c r="AM7" s="303" t="str">
        <f>IF('SDQ Pre-Post'!AG8="","",'SDQ Pre-Post'!AG8)</f>
        <v/>
      </c>
    </row>
    <row r="8" spans="1:39" s="304" customFormat="1" ht="15" customHeight="1" x14ac:dyDescent="0.35">
      <c r="A8" s="314"/>
      <c r="B8" s="300"/>
      <c r="C8" s="300"/>
      <c r="D8" s="315"/>
      <c r="E8" s="315"/>
      <c r="F8" s="300"/>
      <c r="G8" s="300"/>
      <c r="H8" s="300"/>
      <c r="I8" s="300"/>
      <c r="J8" s="300"/>
      <c r="K8" s="300"/>
      <c r="L8" s="300"/>
      <c r="M8" s="300"/>
      <c r="N8" s="300"/>
      <c r="O8" s="300"/>
      <c r="P8" s="315"/>
      <c r="Q8" s="300"/>
      <c r="R8" s="300"/>
      <c r="S8" s="300"/>
      <c r="T8" s="300"/>
      <c r="U8" s="300"/>
      <c r="V8" s="300"/>
      <c r="W8" s="300"/>
      <c r="X8" s="300"/>
      <c r="Y8" s="301"/>
      <c r="Z8" s="300"/>
      <c r="AA8" s="300"/>
      <c r="AB8" s="300"/>
      <c r="AC8" s="300"/>
      <c r="AD8" s="300"/>
      <c r="AE8" s="300"/>
      <c r="AF8" s="300"/>
      <c r="AG8" s="300"/>
      <c r="AH8" s="300"/>
      <c r="AI8" s="301"/>
      <c r="AJ8" s="305" t="str">
        <f>IF('PAFAS Pre-Post'!F9="","",'PAFAS Pre-Post'!F9)</f>
        <v/>
      </c>
      <c r="AK8" s="306" t="str">
        <f>IF('PAFAS Pre-Post'!AK9="","",'PAFAS Pre-Post'!AK9)</f>
        <v/>
      </c>
      <c r="AL8" s="302" t="str">
        <f>IF('SDQ Pre-Post'!G9="","",'SDQ Pre-Post'!G9)</f>
        <v/>
      </c>
      <c r="AM8" s="303" t="str">
        <f>IF('SDQ Pre-Post'!AG9="","",'SDQ Pre-Post'!AG9)</f>
        <v/>
      </c>
    </row>
    <row r="9" spans="1:39" s="304" customFormat="1" ht="15" customHeight="1" x14ac:dyDescent="0.35">
      <c r="A9" s="316"/>
      <c r="B9" s="310"/>
      <c r="C9" s="310"/>
      <c r="D9" s="317"/>
      <c r="E9" s="317"/>
      <c r="F9" s="310"/>
      <c r="G9" s="310"/>
      <c r="H9" s="310"/>
      <c r="I9" s="310"/>
      <c r="J9" s="310"/>
      <c r="K9" s="310"/>
      <c r="L9" s="310"/>
      <c r="M9" s="310"/>
      <c r="N9" s="310"/>
      <c r="O9" s="310"/>
      <c r="P9" s="317"/>
      <c r="Q9" s="298"/>
      <c r="R9" s="298"/>
      <c r="S9" s="298"/>
      <c r="T9" s="298"/>
      <c r="U9" s="298"/>
      <c r="V9" s="298"/>
      <c r="W9" s="298"/>
      <c r="X9" s="298"/>
      <c r="Y9" s="299"/>
      <c r="Z9" s="298"/>
      <c r="AA9" s="298"/>
      <c r="AB9" s="298"/>
      <c r="AC9" s="298"/>
      <c r="AD9" s="298"/>
      <c r="AE9" s="298"/>
      <c r="AF9" s="298"/>
      <c r="AG9" s="298"/>
      <c r="AH9" s="298"/>
      <c r="AI9" s="299"/>
      <c r="AJ9" s="305" t="str">
        <f>IF('PAFAS Pre-Post'!F10="","",'PAFAS Pre-Post'!F10)</f>
        <v/>
      </c>
      <c r="AK9" s="306" t="str">
        <f>IF('PAFAS Pre-Post'!AK10="","",'PAFAS Pre-Post'!AK10)</f>
        <v/>
      </c>
      <c r="AL9" s="302" t="str">
        <f>IF('SDQ Pre-Post'!G10="","",'SDQ Pre-Post'!G10)</f>
        <v/>
      </c>
      <c r="AM9" s="303" t="str">
        <f>IF('SDQ Pre-Post'!AG10="","",'SDQ Pre-Post'!AG10)</f>
        <v/>
      </c>
    </row>
    <row r="10" spans="1:39" s="304" customFormat="1" ht="15" customHeight="1" x14ac:dyDescent="0.35">
      <c r="A10" s="314"/>
      <c r="B10" s="300"/>
      <c r="C10" s="300"/>
      <c r="D10" s="315"/>
      <c r="E10" s="315"/>
      <c r="F10" s="300"/>
      <c r="G10" s="300"/>
      <c r="H10" s="300"/>
      <c r="I10" s="300"/>
      <c r="J10" s="300"/>
      <c r="K10" s="300"/>
      <c r="L10" s="300"/>
      <c r="M10" s="300"/>
      <c r="N10" s="300"/>
      <c r="O10" s="300"/>
      <c r="P10" s="315"/>
      <c r="Q10" s="300"/>
      <c r="R10" s="300"/>
      <c r="S10" s="300"/>
      <c r="T10" s="300"/>
      <c r="U10" s="300"/>
      <c r="V10" s="300"/>
      <c r="W10" s="300"/>
      <c r="X10" s="300"/>
      <c r="Y10" s="301"/>
      <c r="Z10" s="300"/>
      <c r="AA10" s="300"/>
      <c r="AB10" s="300"/>
      <c r="AC10" s="300"/>
      <c r="AD10" s="300"/>
      <c r="AE10" s="300"/>
      <c r="AF10" s="300"/>
      <c r="AG10" s="300"/>
      <c r="AH10" s="300"/>
      <c r="AI10" s="301"/>
      <c r="AJ10" s="305" t="str">
        <f>IF('PAFAS Pre-Post'!F11="","",'PAFAS Pre-Post'!F11)</f>
        <v/>
      </c>
      <c r="AK10" s="306" t="str">
        <f>IF('PAFAS Pre-Post'!AK11="","",'PAFAS Pre-Post'!AK11)</f>
        <v/>
      </c>
      <c r="AL10" s="302" t="str">
        <f>IF('SDQ Pre-Post'!G11="","",'SDQ Pre-Post'!G11)</f>
        <v/>
      </c>
      <c r="AM10" s="303" t="str">
        <f>IF('SDQ Pre-Post'!AG11="","",'SDQ Pre-Post'!AG11)</f>
        <v/>
      </c>
    </row>
    <row r="11" spans="1:39" s="304" customFormat="1" ht="15" customHeight="1" x14ac:dyDescent="0.35">
      <c r="A11" s="316"/>
      <c r="B11" s="310"/>
      <c r="C11" s="310"/>
      <c r="D11" s="317"/>
      <c r="E11" s="317"/>
      <c r="F11" s="310"/>
      <c r="G11" s="310"/>
      <c r="H11" s="310"/>
      <c r="I11" s="310"/>
      <c r="J11" s="310"/>
      <c r="K11" s="310"/>
      <c r="L11" s="310"/>
      <c r="M11" s="310"/>
      <c r="N11" s="310"/>
      <c r="O11" s="310"/>
      <c r="P11" s="317"/>
      <c r="Q11" s="298"/>
      <c r="R11" s="298"/>
      <c r="S11" s="298"/>
      <c r="T11" s="298"/>
      <c r="U11" s="298"/>
      <c r="V11" s="298"/>
      <c r="W11" s="298"/>
      <c r="X11" s="298"/>
      <c r="Y11" s="299"/>
      <c r="Z11" s="298"/>
      <c r="AA11" s="298"/>
      <c r="AB11" s="298"/>
      <c r="AC11" s="298"/>
      <c r="AD11" s="298"/>
      <c r="AE11" s="298"/>
      <c r="AF11" s="298"/>
      <c r="AG11" s="298"/>
      <c r="AH11" s="298"/>
      <c r="AI11" s="299"/>
      <c r="AJ11" s="305" t="str">
        <f>IF('PAFAS Pre-Post'!F12="","",'PAFAS Pre-Post'!F12)</f>
        <v/>
      </c>
      <c r="AK11" s="306" t="str">
        <f>IF('PAFAS Pre-Post'!AK12="","",'PAFAS Pre-Post'!AK12)</f>
        <v/>
      </c>
      <c r="AL11" s="302" t="str">
        <f>IF('SDQ Pre-Post'!G12="","",'SDQ Pre-Post'!G12)</f>
        <v/>
      </c>
      <c r="AM11" s="303" t="str">
        <f>IF('SDQ Pre-Post'!AG12="","",'SDQ Pre-Post'!AG12)</f>
        <v/>
      </c>
    </row>
    <row r="12" spans="1:39" s="304" customFormat="1" ht="15" customHeight="1" x14ac:dyDescent="0.35">
      <c r="A12" s="314"/>
      <c r="B12" s="300"/>
      <c r="C12" s="300"/>
      <c r="D12" s="315"/>
      <c r="E12" s="315"/>
      <c r="F12" s="300"/>
      <c r="G12" s="300"/>
      <c r="H12" s="300"/>
      <c r="I12" s="300"/>
      <c r="J12" s="300"/>
      <c r="K12" s="300"/>
      <c r="L12" s="300"/>
      <c r="M12" s="300"/>
      <c r="N12" s="300"/>
      <c r="O12" s="300"/>
      <c r="P12" s="315"/>
      <c r="Q12" s="300"/>
      <c r="R12" s="300"/>
      <c r="S12" s="300"/>
      <c r="T12" s="300"/>
      <c r="U12" s="300"/>
      <c r="V12" s="300"/>
      <c r="W12" s="300"/>
      <c r="X12" s="300"/>
      <c r="Y12" s="301"/>
      <c r="Z12" s="300"/>
      <c r="AA12" s="300"/>
      <c r="AB12" s="300"/>
      <c r="AC12" s="300"/>
      <c r="AD12" s="300"/>
      <c r="AE12" s="300"/>
      <c r="AF12" s="300"/>
      <c r="AG12" s="300"/>
      <c r="AH12" s="300"/>
      <c r="AI12" s="301"/>
      <c r="AJ12" s="305" t="str">
        <f>IF('PAFAS Pre-Post'!F13="","",'PAFAS Pre-Post'!F13)</f>
        <v/>
      </c>
      <c r="AK12" s="306" t="str">
        <f>IF('PAFAS Pre-Post'!AK13="","",'PAFAS Pre-Post'!AK13)</f>
        <v/>
      </c>
      <c r="AL12" s="302" t="str">
        <f>IF('SDQ Pre-Post'!G13="","",'SDQ Pre-Post'!G13)</f>
        <v/>
      </c>
      <c r="AM12" s="303" t="str">
        <f>IF('SDQ Pre-Post'!AG13="","",'SDQ Pre-Post'!AG13)</f>
        <v/>
      </c>
    </row>
    <row r="13" spans="1:39" s="304" customFormat="1" ht="15" customHeight="1" x14ac:dyDescent="0.35">
      <c r="A13" s="316"/>
      <c r="B13" s="310"/>
      <c r="C13" s="310"/>
      <c r="D13" s="317"/>
      <c r="E13" s="317"/>
      <c r="F13" s="310"/>
      <c r="G13" s="310"/>
      <c r="H13" s="310"/>
      <c r="I13" s="310"/>
      <c r="J13" s="310"/>
      <c r="K13" s="310"/>
      <c r="L13" s="310"/>
      <c r="M13" s="310"/>
      <c r="N13" s="310"/>
      <c r="O13" s="310"/>
      <c r="P13" s="317"/>
      <c r="Q13" s="298"/>
      <c r="R13" s="298"/>
      <c r="S13" s="298"/>
      <c r="T13" s="298"/>
      <c r="U13" s="298"/>
      <c r="V13" s="298"/>
      <c r="W13" s="298"/>
      <c r="X13" s="298"/>
      <c r="Y13" s="299"/>
      <c r="Z13" s="298"/>
      <c r="AA13" s="298"/>
      <c r="AB13" s="298"/>
      <c r="AC13" s="298"/>
      <c r="AD13" s="298"/>
      <c r="AE13" s="298"/>
      <c r="AF13" s="298"/>
      <c r="AG13" s="298"/>
      <c r="AH13" s="298"/>
      <c r="AI13" s="299"/>
      <c r="AJ13" s="305" t="str">
        <f>IF('PAFAS Pre-Post'!F14="","",'PAFAS Pre-Post'!F14)</f>
        <v/>
      </c>
      <c r="AK13" s="306" t="str">
        <f>IF('PAFAS Pre-Post'!AK14="","",'PAFAS Pre-Post'!AK14)</f>
        <v/>
      </c>
      <c r="AL13" s="302" t="str">
        <f>IF('SDQ Pre-Post'!G14="","",'SDQ Pre-Post'!G14)</f>
        <v/>
      </c>
      <c r="AM13" s="303" t="str">
        <f>IF('SDQ Pre-Post'!AG14="","",'SDQ Pre-Post'!AG14)</f>
        <v/>
      </c>
    </row>
    <row r="14" spans="1:39" s="304" customFormat="1" ht="15" customHeight="1" x14ac:dyDescent="0.35">
      <c r="A14" s="314"/>
      <c r="B14" s="300"/>
      <c r="C14" s="300"/>
      <c r="D14" s="315"/>
      <c r="E14" s="315"/>
      <c r="F14" s="300"/>
      <c r="G14" s="300"/>
      <c r="H14" s="300"/>
      <c r="I14" s="300"/>
      <c r="J14" s="300"/>
      <c r="K14" s="300"/>
      <c r="L14" s="300"/>
      <c r="M14" s="300"/>
      <c r="N14" s="300"/>
      <c r="O14" s="300"/>
      <c r="P14" s="315"/>
      <c r="Q14" s="300"/>
      <c r="R14" s="300"/>
      <c r="S14" s="300"/>
      <c r="T14" s="300"/>
      <c r="U14" s="300"/>
      <c r="V14" s="300"/>
      <c r="W14" s="300"/>
      <c r="X14" s="300"/>
      <c r="Y14" s="301"/>
      <c r="Z14" s="300"/>
      <c r="AA14" s="300"/>
      <c r="AB14" s="300"/>
      <c r="AC14" s="300"/>
      <c r="AD14" s="300"/>
      <c r="AE14" s="300"/>
      <c r="AF14" s="300"/>
      <c r="AG14" s="300"/>
      <c r="AH14" s="300"/>
      <c r="AI14" s="301"/>
      <c r="AJ14" s="305" t="str">
        <f>IF('PAFAS Pre-Post'!F15="","",'PAFAS Pre-Post'!F15)</f>
        <v/>
      </c>
      <c r="AK14" s="306" t="str">
        <f>IF('PAFAS Pre-Post'!AK15="","",'PAFAS Pre-Post'!AK15)</f>
        <v/>
      </c>
      <c r="AL14" s="302" t="str">
        <f>IF('SDQ Pre-Post'!G15="","",'SDQ Pre-Post'!G15)</f>
        <v/>
      </c>
      <c r="AM14" s="303" t="str">
        <f>IF('SDQ Pre-Post'!AG15="","",'SDQ Pre-Post'!AG15)</f>
        <v/>
      </c>
    </row>
    <row r="15" spans="1:39" s="304" customFormat="1" ht="15" customHeight="1" x14ac:dyDescent="0.35">
      <c r="A15" s="316"/>
      <c r="B15" s="310"/>
      <c r="C15" s="310"/>
      <c r="D15" s="317"/>
      <c r="E15" s="317"/>
      <c r="F15" s="310"/>
      <c r="G15" s="310"/>
      <c r="H15" s="310"/>
      <c r="I15" s="310"/>
      <c r="J15" s="310"/>
      <c r="K15" s="310"/>
      <c r="L15" s="310"/>
      <c r="M15" s="310"/>
      <c r="N15" s="310"/>
      <c r="O15" s="310"/>
      <c r="P15" s="317"/>
      <c r="Q15" s="298"/>
      <c r="R15" s="298"/>
      <c r="S15" s="298"/>
      <c r="T15" s="298"/>
      <c r="U15" s="298"/>
      <c r="V15" s="298"/>
      <c r="W15" s="298"/>
      <c r="X15" s="298"/>
      <c r="Y15" s="299"/>
      <c r="Z15" s="298"/>
      <c r="AA15" s="298"/>
      <c r="AB15" s="298"/>
      <c r="AC15" s="298"/>
      <c r="AD15" s="298"/>
      <c r="AE15" s="298"/>
      <c r="AF15" s="298"/>
      <c r="AG15" s="298"/>
      <c r="AH15" s="298"/>
      <c r="AI15" s="299"/>
      <c r="AJ15" s="305" t="str">
        <f>IF('PAFAS Pre-Post'!F16="","",'PAFAS Pre-Post'!F16)</f>
        <v/>
      </c>
      <c r="AK15" s="306" t="str">
        <f>IF('PAFAS Pre-Post'!AK16="","",'PAFAS Pre-Post'!AK16)</f>
        <v/>
      </c>
      <c r="AL15" s="302" t="str">
        <f>IF('SDQ Pre-Post'!G16="","",'SDQ Pre-Post'!G16)</f>
        <v/>
      </c>
      <c r="AM15" s="303" t="str">
        <f>IF('SDQ Pre-Post'!AG16="","",'SDQ Pre-Post'!AG16)</f>
        <v/>
      </c>
    </row>
    <row r="16" spans="1:39" s="304" customFormat="1" ht="15" customHeight="1" x14ac:dyDescent="0.35">
      <c r="A16" s="314"/>
      <c r="B16" s="300"/>
      <c r="C16" s="300"/>
      <c r="D16" s="315"/>
      <c r="E16" s="315"/>
      <c r="F16" s="300"/>
      <c r="G16" s="300"/>
      <c r="H16" s="300"/>
      <c r="I16" s="300"/>
      <c r="J16" s="300"/>
      <c r="K16" s="300"/>
      <c r="L16" s="300"/>
      <c r="M16" s="300"/>
      <c r="N16" s="300"/>
      <c r="O16" s="300"/>
      <c r="P16" s="315"/>
      <c r="Q16" s="300"/>
      <c r="R16" s="300"/>
      <c r="S16" s="300"/>
      <c r="T16" s="300"/>
      <c r="U16" s="300"/>
      <c r="V16" s="300"/>
      <c r="W16" s="300"/>
      <c r="X16" s="300"/>
      <c r="Y16" s="301"/>
      <c r="Z16" s="300"/>
      <c r="AA16" s="300"/>
      <c r="AB16" s="300"/>
      <c r="AC16" s="300"/>
      <c r="AD16" s="300"/>
      <c r="AE16" s="300"/>
      <c r="AF16" s="300"/>
      <c r="AG16" s="300"/>
      <c r="AH16" s="300"/>
      <c r="AI16" s="301"/>
      <c r="AJ16" s="305" t="str">
        <f>IF('PAFAS Pre-Post'!F17="","",'PAFAS Pre-Post'!F17)</f>
        <v/>
      </c>
      <c r="AK16" s="306" t="str">
        <f>IF('PAFAS Pre-Post'!AK17="","",'PAFAS Pre-Post'!AK17)</f>
        <v/>
      </c>
      <c r="AL16" s="302" t="str">
        <f>IF('SDQ Pre-Post'!G17="","",'SDQ Pre-Post'!G17)</f>
        <v/>
      </c>
      <c r="AM16" s="303" t="str">
        <f>IF('SDQ Pre-Post'!AG17="","",'SDQ Pre-Post'!AG17)</f>
        <v/>
      </c>
    </row>
    <row r="17" spans="1:39" s="304" customFormat="1" ht="15" customHeight="1" x14ac:dyDescent="0.35">
      <c r="A17" s="316"/>
      <c r="B17" s="310"/>
      <c r="C17" s="310"/>
      <c r="D17" s="317"/>
      <c r="E17" s="317"/>
      <c r="F17" s="310"/>
      <c r="G17" s="310"/>
      <c r="H17" s="310"/>
      <c r="I17" s="310"/>
      <c r="J17" s="310"/>
      <c r="K17" s="310"/>
      <c r="L17" s="310"/>
      <c r="M17" s="310"/>
      <c r="N17" s="310"/>
      <c r="O17" s="310"/>
      <c r="P17" s="317"/>
      <c r="Q17" s="298"/>
      <c r="R17" s="298"/>
      <c r="S17" s="298"/>
      <c r="T17" s="298"/>
      <c r="U17" s="298"/>
      <c r="V17" s="298"/>
      <c r="W17" s="298"/>
      <c r="X17" s="298"/>
      <c r="Y17" s="299"/>
      <c r="Z17" s="298"/>
      <c r="AA17" s="298"/>
      <c r="AB17" s="298"/>
      <c r="AC17" s="298"/>
      <c r="AD17" s="298"/>
      <c r="AE17" s="298"/>
      <c r="AF17" s="298"/>
      <c r="AG17" s="298"/>
      <c r="AH17" s="298"/>
      <c r="AI17" s="299"/>
      <c r="AJ17" s="305" t="str">
        <f>IF('PAFAS Pre-Post'!F18="","",'PAFAS Pre-Post'!F18)</f>
        <v/>
      </c>
      <c r="AK17" s="306" t="str">
        <f>IF('PAFAS Pre-Post'!AK18="","",'PAFAS Pre-Post'!AK18)</f>
        <v/>
      </c>
      <c r="AL17" s="302" t="str">
        <f>IF('SDQ Pre-Post'!G18="","",'SDQ Pre-Post'!G18)</f>
        <v/>
      </c>
      <c r="AM17" s="303" t="str">
        <f>IF('SDQ Pre-Post'!AG18="","",'SDQ Pre-Post'!AG18)</f>
        <v/>
      </c>
    </row>
    <row r="18" spans="1:39" s="304" customFormat="1" ht="15" customHeight="1" x14ac:dyDescent="0.35">
      <c r="A18" s="314"/>
      <c r="B18" s="300"/>
      <c r="C18" s="300"/>
      <c r="D18" s="315"/>
      <c r="E18" s="315"/>
      <c r="F18" s="300"/>
      <c r="G18" s="300"/>
      <c r="H18" s="300"/>
      <c r="I18" s="300"/>
      <c r="J18" s="300"/>
      <c r="K18" s="300"/>
      <c r="L18" s="300"/>
      <c r="M18" s="300"/>
      <c r="N18" s="300"/>
      <c r="O18" s="300"/>
      <c r="P18" s="315"/>
      <c r="Q18" s="300"/>
      <c r="R18" s="300"/>
      <c r="S18" s="300"/>
      <c r="T18" s="300"/>
      <c r="U18" s="300"/>
      <c r="V18" s="300"/>
      <c r="W18" s="300"/>
      <c r="X18" s="300"/>
      <c r="Y18" s="301"/>
      <c r="Z18" s="300"/>
      <c r="AA18" s="300"/>
      <c r="AB18" s="300"/>
      <c r="AC18" s="300"/>
      <c r="AD18" s="300"/>
      <c r="AE18" s="300"/>
      <c r="AF18" s="300"/>
      <c r="AG18" s="300"/>
      <c r="AH18" s="300"/>
      <c r="AI18" s="301"/>
      <c r="AJ18" s="305" t="str">
        <f>IF('PAFAS Pre-Post'!F19="","",'PAFAS Pre-Post'!F19)</f>
        <v/>
      </c>
      <c r="AK18" s="306" t="str">
        <f>IF('PAFAS Pre-Post'!AK19="","",'PAFAS Pre-Post'!AK19)</f>
        <v/>
      </c>
      <c r="AL18" s="302" t="str">
        <f>IF('SDQ Pre-Post'!G19="","",'SDQ Pre-Post'!G19)</f>
        <v/>
      </c>
      <c r="AM18" s="303" t="str">
        <f>IF('SDQ Pre-Post'!AG19="","",'SDQ Pre-Post'!AG19)</f>
        <v/>
      </c>
    </row>
    <row r="19" spans="1:39" s="304" customFormat="1" ht="15" customHeight="1" x14ac:dyDescent="0.35">
      <c r="A19" s="316"/>
      <c r="B19" s="310"/>
      <c r="C19" s="310"/>
      <c r="D19" s="317"/>
      <c r="E19" s="317"/>
      <c r="F19" s="310"/>
      <c r="G19" s="310"/>
      <c r="H19" s="310"/>
      <c r="I19" s="310"/>
      <c r="J19" s="310"/>
      <c r="K19" s="310"/>
      <c r="L19" s="310"/>
      <c r="M19" s="310"/>
      <c r="N19" s="310"/>
      <c r="O19" s="310"/>
      <c r="P19" s="317"/>
      <c r="Q19" s="298"/>
      <c r="R19" s="298"/>
      <c r="S19" s="298"/>
      <c r="T19" s="298"/>
      <c r="U19" s="298"/>
      <c r="V19" s="298"/>
      <c r="W19" s="298"/>
      <c r="X19" s="298"/>
      <c r="Y19" s="299"/>
      <c r="Z19" s="298"/>
      <c r="AA19" s="298"/>
      <c r="AB19" s="298"/>
      <c r="AC19" s="298"/>
      <c r="AD19" s="298"/>
      <c r="AE19" s="298"/>
      <c r="AF19" s="298"/>
      <c r="AG19" s="298"/>
      <c r="AH19" s="298"/>
      <c r="AI19" s="299"/>
      <c r="AJ19" s="305" t="str">
        <f>IF('PAFAS Pre-Post'!F20="","",'PAFAS Pre-Post'!F20)</f>
        <v/>
      </c>
      <c r="AK19" s="306" t="str">
        <f>IF('PAFAS Pre-Post'!AK20="","",'PAFAS Pre-Post'!AK20)</f>
        <v/>
      </c>
      <c r="AL19" s="302" t="str">
        <f>IF('SDQ Pre-Post'!G20="","",'SDQ Pre-Post'!G20)</f>
        <v/>
      </c>
      <c r="AM19" s="303" t="str">
        <f>IF('SDQ Pre-Post'!AG20="","",'SDQ Pre-Post'!AG20)</f>
        <v/>
      </c>
    </row>
    <row r="20" spans="1:39" s="304" customFormat="1" ht="15" customHeight="1" x14ac:dyDescent="0.35">
      <c r="A20" s="314"/>
      <c r="B20" s="300"/>
      <c r="C20" s="300"/>
      <c r="D20" s="315"/>
      <c r="E20" s="315"/>
      <c r="F20" s="300"/>
      <c r="G20" s="300"/>
      <c r="H20" s="300"/>
      <c r="I20" s="300"/>
      <c r="J20" s="300"/>
      <c r="K20" s="300"/>
      <c r="L20" s="300"/>
      <c r="M20" s="300"/>
      <c r="N20" s="300"/>
      <c r="O20" s="300"/>
      <c r="P20" s="315"/>
      <c r="Q20" s="300"/>
      <c r="R20" s="300"/>
      <c r="S20" s="300"/>
      <c r="T20" s="300"/>
      <c r="U20" s="300"/>
      <c r="V20" s="300"/>
      <c r="W20" s="300"/>
      <c r="X20" s="300"/>
      <c r="Y20" s="301"/>
      <c r="Z20" s="300"/>
      <c r="AA20" s="300"/>
      <c r="AB20" s="300"/>
      <c r="AC20" s="300"/>
      <c r="AD20" s="300"/>
      <c r="AE20" s="300"/>
      <c r="AF20" s="300"/>
      <c r="AG20" s="300"/>
      <c r="AH20" s="300"/>
      <c r="AI20" s="301"/>
      <c r="AJ20" s="305" t="str">
        <f>IF('PAFAS Pre-Post'!F21="","",'PAFAS Pre-Post'!F21)</f>
        <v/>
      </c>
      <c r="AK20" s="306" t="str">
        <f>IF('PAFAS Pre-Post'!AK21="","",'PAFAS Pre-Post'!AK21)</f>
        <v/>
      </c>
      <c r="AL20" s="302" t="str">
        <f>IF('SDQ Pre-Post'!G21="","",'SDQ Pre-Post'!G21)</f>
        <v/>
      </c>
      <c r="AM20" s="303" t="str">
        <f>IF('SDQ Pre-Post'!AG21="","",'SDQ Pre-Post'!AG21)</f>
        <v/>
      </c>
    </row>
    <row r="21" spans="1:39" s="304" customFormat="1" ht="15" customHeight="1" x14ac:dyDescent="0.35">
      <c r="A21" s="316"/>
      <c r="B21" s="310"/>
      <c r="C21" s="310"/>
      <c r="D21" s="317"/>
      <c r="E21" s="317"/>
      <c r="F21" s="310"/>
      <c r="G21" s="310"/>
      <c r="H21" s="310"/>
      <c r="I21" s="310"/>
      <c r="J21" s="310"/>
      <c r="K21" s="310"/>
      <c r="L21" s="310"/>
      <c r="M21" s="310"/>
      <c r="N21" s="310"/>
      <c r="O21" s="310"/>
      <c r="P21" s="317"/>
      <c r="Q21" s="298"/>
      <c r="R21" s="298"/>
      <c r="S21" s="298"/>
      <c r="T21" s="298"/>
      <c r="U21" s="298"/>
      <c r="V21" s="298"/>
      <c r="W21" s="298"/>
      <c r="X21" s="298"/>
      <c r="Y21" s="299"/>
      <c r="Z21" s="298"/>
      <c r="AA21" s="298"/>
      <c r="AB21" s="298"/>
      <c r="AC21" s="298"/>
      <c r="AD21" s="298"/>
      <c r="AE21" s="298"/>
      <c r="AF21" s="298"/>
      <c r="AG21" s="298"/>
      <c r="AH21" s="298"/>
      <c r="AI21" s="299"/>
      <c r="AJ21" s="305" t="str">
        <f>IF('PAFAS Pre-Post'!F22="","",'PAFAS Pre-Post'!F22)</f>
        <v/>
      </c>
      <c r="AK21" s="306" t="str">
        <f>IF('PAFAS Pre-Post'!AK22="","",'PAFAS Pre-Post'!AK22)</f>
        <v/>
      </c>
      <c r="AL21" s="302" t="str">
        <f>IF('SDQ Pre-Post'!G22="","",'SDQ Pre-Post'!G22)</f>
        <v/>
      </c>
      <c r="AM21" s="303" t="str">
        <f>IF('SDQ Pre-Post'!AG22="","",'SDQ Pre-Post'!AG22)</f>
        <v/>
      </c>
    </row>
    <row r="22" spans="1:39" s="304" customFormat="1" ht="15" customHeight="1" x14ac:dyDescent="0.35">
      <c r="A22" s="314"/>
      <c r="B22" s="300"/>
      <c r="C22" s="300"/>
      <c r="D22" s="315"/>
      <c r="E22" s="315"/>
      <c r="F22" s="300"/>
      <c r="G22" s="300"/>
      <c r="H22" s="300"/>
      <c r="I22" s="300"/>
      <c r="J22" s="300"/>
      <c r="K22" s="300"/>
      <c r="L22" s="300"/>
      <c r="M22" s="300"/>
      <c r="N22" s="300"/>
      <c r="O22" s="300"/>
      <c r="P22" s="315"/>
      <c r="Q22" s="300"/>
      <c r="R22" s="300"/>
      <c r="S22" s="300"/>
      <c r="T22" s="300"/>
      <c r="U22" s="300"/>
      <c r="V22" s="300"/>
      <c r="W22" s="300"/>
      <c r="X22" s="300"/>
      <c r="Y22" s="301"/>
      <c r="Z22" s="300"/>
      <c r="AA22" s="300"/>
      <c r="AB22" s="300"/>
      <c r="AC22" s="300"/>
      <c r="AD22" s="300"/>
      <c r="AE22" s="300"/>
      <c r="AF22" s="300"/>
      <c r="AG22" s="300"/>
      <c r="AH22" s="300"/>
      <c r="AI22" s="301"/>
      <c r="AJ22" s="305" t="str">
        <f>IF('PAFAS Pre-Post'!F23="","",'PAFAS Pre-Post'!F23)</f>
        <v/>
      </c>
      <c r="AK22" s="306" t="str">
        <f>IF('PAFAS Pre-Post'!AK23="","",'PAFAS Pre-Post'!AK23)</f>
        <v/>
      </c>
      <c r="AL22" s="302" t="str">
        <f>IF('SDQ Pre-Post'!G23="","",'SDQ Pre-Post'!G23)</f>
        <v/>
      </c>
      <c r="AM22" s="303" t="str">
        <f>IF('SDQ Pre-Post'!AG23="","",'SDQ Pre-Post'!AG23)</f>
        <v/>
      </c>
    </row>
    <row r="23" spans="1:39" s="304" customFormat="1" ht="15" customHeight="1" x14ac:dyDescent="0.35">
      <c r="A23" s="316"/>
      <c r="B23" s="310"/>
      <c r="C23" s="310"/>
      <c r="D23" s="317"/>
      <c r="E23" s="317"/>
      <c r="F23" s="310"/>
      <c r="G23" s="310"/>
      <c r="H23" s="310"/>
      <c r="I23" s="310"/>
      <c r="J23" s="310"/>
      <c r="K23" s="310"/>
      <c r="L23" s="310"/>
      <c r="M23" s="310"/>
      <c r="N23" s="310"/>
      <c r="O23" s="310"/>
      <c r="P23" s="317"/>
      <c r="Q23" s="298"/>
      <c r="R23" s="298"/>
      <c r="S23" s="298"/>
      <c r="T23" s="298"/>
      <c r="U23" s="298"/>
      <c r="V23" s="298"/>
      <c r="W23" s="298"/>
      <c r="X23" s="298"/>
      <c r="Y23" s="299"/>
      <c r="Z23" s="298"/>
      <c r="AA23" s="298"/>
      <c r="AB23" s="298"/>
      <c r="AC23" s="298"/>
      <c r="AD23" s="298"/>
      <c r="AE23" s="298"/>
      <c r="AF23" s="298"/>
      <c r="AG23" s="298"/>
      <c r="AH23" s="298"/>
      <c r="AI23" s="299"/>
      <c r="AJ23" s="305" t="str">
        <f>IF('PAFAS Pre-Post'!F24="","",'PAFAS Pre-Post'!F24)</f>
        <v/>
      </c>
      <c r="AK23" s="306" t="str">
        <f>IF('PAFAS Pre-Post'!AK24="","",'PAFAS Pre-Post'!AK24)</f>
        <v/>
      </c>
      <c r="AL23" s="302" t="str">
        <f>IF('SDQ Pre-Post'!G24="","",'SDQ Pre-Post'!G24)</f>
        <v/>
      </c>
      <c r="AM23" s="303" t="str">
        <f>IF('SDQ Pre-Post'!AG24="","",'SDQ Pre-Post'!AG24)</f>
        <v/>
      </c>
    </row>
    <row r="24" spans="1:39" s="304" customFormat="1" ht="15" customHeight="1" x14ac:dyDescent="0.35">
      <c r="A24" s="314"/>
      <c r="B24" s="300"/>
      <c r="C24" s="300"/>
      <c r="D24" s="315"/>
      <c r="E24" s="315"/>
      <c r="F24" s="300"/>
      <c r="G24" s="300"/>
      <c r="H24" s="300"/>
      <c r="I24" s="300"/>
      <c r="J24" s="300"/>
      <c r="K24" s="300"/>
      <c r="L24" s="300"/>
      <c r="M24" s="300"/>
      <c r="N24" s="300"/>
      <c r="O24" s="300"/>
      <c r="P24" s="315"/>
      <c r="Q24" s="300"/>
      <c r="R24" s="300"/>
      <c r="S24" s="300"/>
      <c r="T24" s="300"/>
      <c r="U24" s="300"/>
      <c r="V24" s="300"/>
      <c r="W24" s="300"/>
      <c r="X24" s="300"/>
      <c r="Y24" s="301"/>
      <c r="Z24" s="300"/>
      <c r="AA24" s="300"/>
      <c r="AB24" s="300"/>
      <c r="AC24" s="300"/>
      <c r="AD24" s="300"/>
      <c r="AE24" s="300"/>
      <c r="AF24" s="300"/>
      <c r="AG24" s="300"/>
      <c r="AH24" s="300"/>
      <c r="AI24" s="301"/>
      <c r="AJ24" s="305" t="str">
        <f>IF('PAFAS Pre-Post'!F25="","",'PAFAS Pre-Post'!F25)</f>
        <v/>
      </c>
      <c r="AK24" s="306" t="str">
        <f>IF('PAFAS Pre-Post'!AK25="","",'PAFAS Pre-Post'!AK25)</f>
        <v/>
      </c>
      <c r="AL24" s="302" t="str">
        <f>IF('SDQ Pre-Post'!G25="","",'SDQ Pre-Post'!G25)</f>
        <v/>
      </c>
      <c r="AM24" s="303" t="str">
        <f>IF('SDQ Pre-Post'!AG25="","",'SDQ Pre-Post'!AG25)</f>
        <v/>
      </c>
    </row>
    <row r="25" spans="1:39" s="304" customFormat="1" ht="15" customHeight="1" x14ac:dyDescent="0.35">
      <c r="A25" s="316"/>
      <c r="B25" s="310"/>
      <c r="C25" s="310"/>
      <c r="D25" s="317"/>
      <c r="E25" s="317"/>
      <c r="F25" s="310"/>
      <c r="G25" s="310"/>
      <c r="H25" s="310"/>
      <c r="I25" s="310"/>
      <c r="J25" s="310"/>
      <c r="K25" s="310"/>
      <c r="L25" s="310"/>
      <c r="M25" s="310"/>
      <c r="N25" s="310"/>
      <c r="O25" s="310"/>
      <c r="P25" s="317"/>
      <c r="Q25" s="298"/>
      <c r="R25" s="298"/>
      <c r="S25" s="298"/>
      <c r="T25" s="298"/>
      <c r="U25" s="298"/>
      <c r="V25" s="298"/>
      <c r="W25" s="298"/>
      <c r="X25" s="298"/>
      <c r="Y25" s="299"/>
      <c r="Z25" s="298"/>
      <c r="AA25" s="298"/>
      <c r="AB25" s="298"/>
      <c r="AC25" s="298"/>
      <c r="AD25" s="298"/>
      <c r="AE25" s="298"/>
      <c r="AF25" s="298"/>
      <c r="AG25" s="298"/>
      <c r="AH25" s="298"/>
      <c r="AI25" s="299"/>
      <c r="AJ25" s="305" t="str">
        <f>IF('PAFAS Pre-Post'!F26="","",'PAFAS Pre-Post'!F26)</f>
        <v/>
      </c>
      <c r="AK25" s="306" t="str">
        <f>IF('PAFAS Pre-Post'!AK26="","",'PAFAS Pre-Post'!AK26)</f>
        <v/>
      </c>
      <c r="AL25" s="302" t="str">
        <f>IF('SDQ Pre-Post'!G26="","",'SDQ Pre-Post'!G26)</f>
        <v/>
      </c>
      <c r="AM25" s="303" t="str">
        <f>IF('SDQ Pre-Post'!AG26="","",'SDQ Pre-Post'!AG26)</f>
        <v/>
      </c>
    </row>
    <row r="26" spans="1:39" s="304" customFormat="1" ht="15" customHeight="1" x14ac:dyDescent="0.35">
      <c r="A26" s="314"/>
      <c r="B26" s="300"/>
      <c r="C26" s="300"/>
      <c r="D26" s="315"/>
      <c r="E26" s="315"/>
      <c r="F26" s="300"/>
      <c r="G26" s="300"/>
      <c r="H26" s="300"/>
      <c r="I26" s="300"/>
      <c r="J26" s="300"/>
      <c r="K26" s="300"/>
      <c r="L26" s="300"/>
      <c r="M26" s="300"/>
      <c r="N26" s="300"/>
      <c r="O26" s="300"/>
      <c r="P26" s="315"/>
      <c r="Q26" s="300"/>
      <c r="R26" s="300"/>
      <c r="S26" s="300"/>
      <c r="T26" s="300"/>
      <c r="U26" s="300"/>
      <c r="V26" s="300"/>
      <c r="W26" s="300"/>
      <c r="X26" s="300"/>
      <c r="Y26" s="301"/>
      <c r="Z26" s="300"/>
      <c r="AA26" s="300"/>
      <c r="AB26" s="300"/>
      <c r="AC26" s="300"/>
      <c r="AD26" s="300"/>
      <c r="AE26" s="300"/>
      <c r="AF26" s="300"/>
      <c r="AG26" s="300"/>
      <c r="AH26" s="300"/>
      <c r="AI26" s="301"/>
      <c r="AJ26" s="305" t="str">
        <f>IF('PAFAS Pre-Post'!F27="","",'PAFAS Pre-Post'!F27)</f>
        <v/>
      </c>
      <c r="AK26" s="306" t="str">
        <f>IF('PAFAS Pre-Post'!AK27="","",'PAFAS Pre-Post'!AK27)</f>
        <v/>
      </c>
      <c r="AL26" s="302" t="str">
        <f>IF('SDQ Pre-Post'!G27="","",'SDQ Pre-Post'!G27)</f>
        <v/>
      </c>
      <c r="AM26" s="303" t="str">
        <f>IF('SDQ Pre-Post'!AG27="","",'SDQ Pre-Post'!AG27)</f>
        <v/>
      </c>
    </row>
    <row r="27" spans="1:39" s="304" customFormat="1" ht="15" customHeight="1" x14ac:dyDescent="0.35">
      <c r="A27" s="316"/>
      <c r="B27" s="310"/>
      <c r="C27" s="310"/>
      <c r="D27" s="317"/>
      <c r="E27" s="317"/>
      <c r="F27" s="310"/>
      <c r="G27" s="310"/>
      <c r="H27" s="310"/>
      <c r="I27" s="310"/>
      <c r="J27" s="310"/>
      <c r="K27" s="310"/>
      <c r="L27" s="310"/>
      <c r="M27" s="310"/>
      <c r="N27" s="310"/>
      <c r="O27" s="310"/>
      <c r="P27" s="317"/>
      <c r="Q27" s="298"/>
      <c r="R27" s="298"/>
      <c r="S27" s="298"/>
      <c r="T27" s="298"/>
      <c r="U27" s="298"/>
      <c r="V27" s="298"/>
      <c r="W27" s="298"/>
      <c r="X27" s="298"/>
      <c r="Y27" s="299"/>
      <c r="Z27" s="298"/>
      <c r="AA27" s="298"/>
      <c r="AB27" s="298"/>
      <c r="AC27" s="298"/>
      <c r="AD27" s="298"/>
      <c r="AE27" s="298"/>
      <c r="AF27" s="298"/>
      <c r="AG27" s="298"/>
      <c r="AH27" s="298"/>
      <c r="AI27" s="299"/>
      <c r="AJ27" s="305" t="str">
        <f>IF('PAFAS Pre-Post'!F28="","",'PAFAS Pre-Post'!F28)</f>
        <v/>
      </c>
      <c r="AK27" s="306" t="str">
        <f>IF('PAFAS Pre-Post'!AK28="","",'PAFAS Pre-Post'!AK28)</f>
        <v/>
      </c>
      <c r="AL27" s="302" t="str">
        <f>IF('SDQ Pre-Post'!G28="","",'SDQ Pre-Post'!G28)</f>
        <v/>
      </c>
      <c r="AM27" s="303" t="str">
        <f>IF('SDQ Pre-Post'!AG28="","",'SDQ Pre-Post'!AG28)</f>
        <v/>
      </c>
    </row>
    <row r="28" spans="1:39" s="304" customFormat="1" ht="15" customHeight="1" x14ac:dyDescent="0.35">
      <c r="A28" s="314"/>
      <c r="B28" s="300"/>
      <c r="C28" s="300"/>
      <c r="D28" s="315"/>
      <c r="E28" s="315"/>
      <c r="F28" s="300"/>
      <c r="G28" s="300"/>
      <c r="H28" s="300"/>
      <c r="I28" s="300"/>
      <c r="J28" s="300"/>
      <c r="K28" s="300"/>
      <c r="L28" s="300"/>
      <c r="M28" s="300"/>
      <c r="N28" s="300"/>
      <c r="O28" s="300"/>
      <c r="P28" s="315"/>
      <c r="Q28" s="300"/>
      <c r="R28" s="300"/>
      <c r="S28" s="300"/>
      <c r="T28" s="300"/>
      <c r="U28" s="300"/>
      <c r="V28" s="300"/>
      <c r="W28" s="300"/>
      <c r="X28" s="300"/>
      <c r="Y28" s="301"/>
      <c r="Z28" s="300"/>
      <c r="AA28" s="300"/>
      <c r="AB28" s="300"/>
      <c r="AC28" s="300"/>
      <c r="AD28" s="300"/>
      <c r="AE28" s="300"/>
      <c r="AF28" s="300"/>
      <c r="AG28" s="300"/>
      <c r="AH28" s="300"/>
      <c r="AI28" s="301"/>
      <c r="AJ28" s="305" t="str">
        <f>IF('PAFAS Pre-Post'!F29="","",'PAFAS Pre-Post'!F29)</f>
        <v/>
      </c>
      <c r="AK28" s="306" t="str">
        <f>IF('PAFAS Pre-Post'!AK29="","",'PAFAS Pre-Post'!AK29)</f>
        <v/>
      </c>
      <c r="AL28" s="302" t="str">
        <f>IF('SDQ Pre-Post'!G29="","",'SDQ Pre-Post'!G29)</f>
        <v/>
      </c>
      <c r="AM28" s="303" t="str">
        <f>IF('SDQ Pre-Post'!AG29="","",'SDQ Pre-Post'!AG29)</f>
        <v/>
      </c>
    </row>
    <row r="29" spans="1:39" s="304" customFormat="1" ht="15" customHeight="1" x14ac:dyDescent="0.35">
      <c r="A29" s="316"/>
      <c r="B29" s="310"/>
      <c r="C29" s="310"/>
      <c r="D29" s="317"/>
      <c r="E29" s="317"/>
      <c r="F29" s="310"/>
      <c r="G29" s="310"/>
      <c r="H29" s="310"/>
      <c r="I29" s="310"/>
      <c r="J29" s="310"/>
      <c r="K29" s="310"/>
      <c r="L29" s="310"/>
      <c r="M29" s="310"/>
      <c r="N29" s="310"/>
      <c r="O29" s="310"/>
      <c r="P29" s="317"/>
      <c r="Q29" s="298"/>
      <c r="R29" s="298"/>
      <c r="S29" s="298"/>
      <c r="T29" s="298"/>
      <c r="U29" s="298"/>
      <c r="V29" s="298"/>
      <c r="W29" s="298"/>
      <c r="X29" s="298"/>
      <c r="Y29" s="299"/>
      <c r="Z29" s="298"/>
      <c r="AA29" s="298"/>
      <c r="AB29" s="298"/>
      <c r="AC29" s="298"/>
      <c r="AD29" s="298"/>
      <c r="AE29" s="298"/>
      <c r="AF29" s="298"/>
      <c r="AG29" s="298"/>
      <c r="AH29" s="298"/>
      <c r="AI29" s="299"/>
      <c r="AJ29" s="305" t="str">
        <f>IF('PAFAS Pre-Post'!F30="","",'PAFAS Pre-Post'!F30)</f>
        <v/>
      </c>
      <c r="AK29" s="306" t="str">
        <f>IF('PAFAS Pre-Post'!AK30="","",'PAFAS Pre-Post'!AK30)</f>
        <v/>
      </c>
      <c r="AL29" s="302" t="str">
        <f>IF('SDQ Pre-Post'!G30="","",'SDQ Pre-Post'!G30)</f>
        <v/>
      </c>
      <c r="AM29" s="303" t="str">
        <f>IF('SDQ Pre-Post'!AG30="","",'SDQ Pre-Post'!AG30)</f>
        <v/>
      </c>
    </row>
    <row r="30" spans="1:39" s="304" customFormat="1" ht="15" customHeight="1" x14ac:dyDescent="0.35">
      <c r="A30" s="314"/>
      <c r="B30" s="300"/>
      <c r="C30" s="300"/>
      <c r="D30" s="315"/>
      <c r="E30" s="315"/>
      <c r="F30" s="300"/>
      <c r="G30" s="300"/>
      <c r="H30" s="300"/>
      <c r="I30" s="300"/>
      <c r="J30" s="300"/>
      <c r="K30" s="300"/>
      <c r="L30" s="300"/>
      <c r="M30" s="300"/>
      <c r="N30" s="300"/>
      <c r="O30" s="300"/>
      <c r="P30" s="315"/>
      <c r="Q30" s="300"/>
      <c r="R30" s="300"/>
      <c r="S30" s="300"/>
      <c r="T30" s="300"/>
      <c r="U30" s="300"/>
      <c r="V30" s="300"/>
      <c r="W30" s="300"/>
      <c r="X30" s="300"/>
      <c r="Y30" s="301"/>
      <c r="Z30" s="300"/>
      <c r="AA30" s="300"/>
      <c r="AB30" s="300"/>
      <c r="AC30" s="300"/>
      <c r="AD30" s="300"/>
      <c r="AE30" s="300"/>
      <c r="AF30" s="300"/>
      <c r="AG30" s="300"/>
      <c r="AH30" s="300"/>
      <c r="AI30" s="301"/>
      <c r="AJ30" s="305" t="str">
        <f>IF('PAFAS Pre-Post'!F31="","",'PAFAS Pre-Post'!F31)</f>
        <v/>
      </c>
      <c r="AK30" s="306" t="str">
        <f>IF('PAFAS Pre-Post'!AK31="","",'PAFAS Pre-Post'!AK31)</f>
        <v/>
      </c>
      <c r="AL30" s="302" t="str">
        <f>IF('SDQ Pre-Post'!G31="","",'SDQ Pre-Post'!G31)</f>
        <v/>
      </c>
      <c r="AM30" s="303" t="str">
        <f>IF('SDQ Pre-Post'!AG31="","",'SDQ Pre-Post'!AG31)</f>
        <v/>
      </c>
    </row>
    <row r="31" spans="1:39" s="304" customFormat="1" ht="15" customHeight="1" x14ac:dyDescent="0.35">
      <c r="A31" s="316"/>
      <c r="B31" s="310"/>
      <c r="C31" s="310"/>
      <c r="D31" s="317"/>
      <c r="E31" s="317"/>
      <c r="F31" s="310"/>
      <c r="G31" s="310"/>
      <c r="H31" s="310"/>
      <c r="I31" s="310"/>
      <c r="J31" s="310"/>
      <c r="K31" s="310"/>
      <c r="L31" s="310"/>
      <c r="M31" s="310"/>
      <c r="N31" s="310"/>
      <c r="O31" s="310"/>
      <c r="P31" s="317"/>
      <c r="Q31" s="298"/>
      <c r="R31" s="298"/>
      <c r="S31" s="298"/>
      <c r="T31" s="298"/>
      <c r="U31" s="298"/>
      <c r="V31" s="298"/>
      <c r="W31" s="298"/>
      <c r="X31" s="298"/>
      <c r="Y31" s="299"/>
      <c r="Z31" s="298"/>
      <c r="AA31" s="298"/>
      <c r="AB31" s="298"/>
      <c r="AC31" s="298"/>
      <c r="AD31" s="298"/>
      <c r="AE31" s="298"/>
      <c r="AF31" s="298"/>
      <c r="AG31" s="298"/>
      <c r="AH31" s="298"/>
      <c r="AI31" s="299"/>
      <c r="AJ31" s="305" t="str">
        <f>IF('PAFAS Pre-Post'!F32="","",'PAFAS Pre-Post'!F32)</f>
        <v/>
      </c>
      <c r="AK31" s="306" t="str">
        <f>IF('PAFAS Pre-Post'!AK32="","",'PAFAS Pre-Post'!AK32)</f>
        <v/>
      </c>
      <c r="AL31" s="302" t="str">
        <f>IF('SDQ Pre-Post'!G32="","",'SDQ Pre-Post'!G32)</f>
        <v/>
      </c>
      <c r="AM31" s="303" t="str">
        <f>IF('SDQ Pre-Post'!AG32="","",'SDQ Pre-Post'!AG32)</f>
        <v/>
      </c>
    </row>
    <row r="32" spans="1:39" s="304" customFormat="1" ht="15" customHeight="1" x14ac:dyDescent="0.35">
      <c r="A32" s="314"/>
      <c r="B32" s="300"/>
      <c r="C32" s="300"/>
      <c r="D32" s="315"/>
      <c r="E32" s="315"/>
      <c r="F32" s="300"/>
      <c r="G32" s="300"/>
      <c r="H32" s="300"/>
      <c r="I32" s="300"/>
      <c r="J32" s="300"/>
      <c r="K32" s="300"/>
      <c r="L32" s="300"/>
      <c r="M32" s="300"/>
      <c r="N32" s="300"/>
      <c r="O32" s="300"/>
      <c r="P32" s="315"/>
      <c r="Q32" s="300"/>
      <c r="R32" s="300"/>
      <c r="S32" s="300"/>
      <c r="T32" s="300"/>
      <c r="U32" s="300"/>
      <c r="V32" s="300"/>
      <c r="W32" s="300"/>
      <c r="X32" s="300"/>
      <c r="Y32" s="301"/>
      <c r="Z32" s="300"/>
      <c r="AA32" s="300"/>
      <c r="AB32" s="300"/>
      <c r="AC32" s="300"/>
      <c r="AD32" s="300"/>
      <c r="AE32" s="300"/>
      <c r="AF32" s="300"/>
      <c r="AG32" s="300"/>
      <c r="AH32" s="300"/>
      <c r="AI32" s="301"/>
      <c r="AJ32" s="305" t="str">
        <f>IF('PAFAS Pre-Post'!F33="","",'PAFAS Pre-Post'!F33)</f>
        <v/>
      </c>
      <c r="AK32" s="306" t="str">
        <f>IF('PAFAS Pre-Post'!AK33="","",'PAFAS Pre-Post'!AK33)</f>
        <v/>
      </c>
      <c r="AL32" s="302" t="str">
        <f>IF('SDQ Pre-Post'!G33="","",'SDQ Pre-Post'!G33)</f>
        <v/>
      </c>
      <c r="AM32" s="303" t="str">
        <f>IF('SDQ Pre-Post'!AG33="","",'SDQ Pre-Post'!AG33)</f>
        <v/>
      </c>
    </row>
    <row r="33" spans="1:39" s="304" customFormat="1" ht="15" customHeight="1" x14ac:dyDescent="0.35">
      <c r="A33" s="316"/>
      <c r="B33" s="310"/>
      <c r="C33" s="310"/>
      <c r="D33" s="317"/>
      <c r="E33" s="317"/>
      <c r="F33" s="310"/>
      <c r="G33" s="310"/>
      <c r="H33" s="310"/>
      <c r="I33" s="310"/>
      <c r="J33" s="310"/>
      <c r="K33" s="310"/>
      <c r="L33" s="310"/>
      <c r="M33" s="310"/>
      <c r="N33" s="310"/>
      <c r="O33" s="310"/>
      <c r="P33" s="317"/>
      <c r="Q33" s="298"/>
      <c r="R33" s="298"/>
      <c r="S33" s="298"/>
      <c r="T33" s="298"/>
      <c r="U33" s="298"/>
      <c r="V33" s="298"/>
      <c r="W33" s="298"/>
      <c r="X33" s="298"/>
      <c r="Y33" s="299"/>
      <c r="Z33" s="298"/>
      <c r="AA33" s="298"/>
      <c r="AB33" s="298"/>
      <c r="AC33" s="298"/>
      <c r="AD33" s="298"/>
      <c r="AE33" s="298"/>
      <c r="AF33" s="298"/>
      <c r="AG33" s="298"/>
      <c r="AH33" s="298"/>
      <c r="AI33" s="299"/>
      <c r="AJ33" s="305" t="str">
        <f>IF('PAFAS Pre-Post'!F34="","",'PAFAS Pre-Post'!F34)</f>
        <v/>
      </c>
      <c r="AK33" s="306" t="str">
        <f>IF('PAFAS Pre-Post'!AK34="","",'PAFAS Pre-Post'!AK34)</f>
        <v/>
      </c>
      <c r="AL33" s="302" t="str">
        <f>IF('SDQ Pre-Post'!G34="","",'SDQ Pre-Post'!G34)</f>
        <v/>
      </c>
      <c r="AM33" s="303" t="str">
        <f>IF('SDQ Pre-Post'!AG34="","",'SDQ Pre-Post'!AG34)</f>
        <v/>
      </c>
    </row>
    <row r="34" spans="1:39" s="304" customFormat="1" ht="15" customHeight="1" x14ac:dyDescent="0.35">
      <c r="A34" s="314"/>
      <c r="B34" s="300"/>
      <c r="C34" s="300"/>
      <c r="D34" s="315"/>
      <c r="E34" s="315"/>
      <c r="F34" s="300"/>
      <c r="G34" s="300"/>
      <c r="H34" s="300"/>
      <c r="I34" s="300"/>
      <c r="J34" s="300"/>
      <c r="K34" s="300"/>
      <c r="L34" s="300"/>
      <c r="M34" s="300"/>
      <c r="N34" s="300"/>
      <c r="O34" s="300"/>
      <c r="P34" s="315"/>
      <c r="Q34" s="300"/>
      <c r="R34" s="300"/>
      <c r="S34" s="300"/>
      <c r="T34" s="300"/>
      <c r="U34" s="300"/>
      <c r="V34" s="300"/>
      <c r="W34" s="300"/>
      <c r="X34" s="300"/>
      <c r="Y34" s="301"/>
      <c r="Z34" s="300"/>
      <c r="AA34" s="300"/>
      <c r="AB34" s="300"/>
      <c r="AC34" s="300"/>
      <c r="AD34" s="300"/>
      <c r="AE34" s="300"/>
      <c r="AF34" s="300"/>
      <c r="AG34" s="300"/>
      <c r="AH34" s="300"/>
      <c r="AI34" s="301"/>
      <c r="AJ34" s="305" t="str">
        <f>IF('PAFAS Pre-Post'!F35="","",'PAFAS Pre-Post'!F35)</f>
        <v/>
      </c>
      <c r="AK34" s="306" t="str">
        <f>IF('PAFAS Pre-Post'!AK35="","",'PAFAS Pre-Post'!AK35)</f>
        <v/>
      </c>
      <c r="AL34" s="302" t="str">
        <f>IF('SDQ Pre-Post'!G35="","",'SDQ Pre-Post'!G35)</f>
        <v/>
      </c>
      <c r="AM34" s="303" t="str">
        <f>IF('SDQ Pre-Post'!AG35="","",'SDQ Pre-Post'!AG35)</f>
        <v/>
      </c>
    </row>
    <row r="35" spans="1:39" s="304" customFormat="1" ht="15" customHeight="1" x14ac:dyDescent="0.35">
      <c r="A35" s="316"/>
      <c r="B35" s="310"/>
      <c r="C35" s="310"/>
      <c r="D35" s="317"/>
      <c r="E35" s="317"/>
      <c r="F35" s="310"/>
      <c r="G35" s="310"/>
      <c r="H35" s="310"/>
      <c r="I35" s="310"/>
      <c r="J35" s="310"/>
      <c r="K35" s="310"/>
      <c r="L35" s="310"/>
      <c r="M35" s="310"/>
      <c r="N35" s="310"/>
      <c r="O35" s="310"/>
      <c r="P35" s="317"/>
      <c r="Q35" s="298"/>
      <c r="R35" s="298"/>
      <c r="S35" s="298"/>
      <c r="T35" s="298"/>
      <c r="U35" s="298"/>
      <c r="V35" s="298"/>
      <c r="W35" s="298"/>
      <c r="X35" s="298"/>
      <c r="Y35" s="299"/>
      <c r="Z35" s="298"/>
      <c r="AA35" s="298"/>
      <c r="AB35" s="298"/>
      <c r="AC35" s="298"/>
      <c r="AD35" s="298"/>
      <c r="AE35" s="298"/>
      <c r="AF35" s="298"/>
      <c r="AG35" s="298"/>
      <c r="AH35" s="298"/>
      <c r="AI35" s="299"/>
      <c r="AJ35" s="305" t="str">
        <f>IF('PAFAS Pre-Post'!F36="","",'PAFAS Pre-Post'!F36)</f>
        <v/>
      </c>
      <c r="AK35" s="306" t="str">
        <f>IF('PAFAS Pre-Post'!AK36="","",'PAFAS Pre-Post'!AK36)</f>
        <v/>
      </c>
      <c r="AL35" s="302" t="str">
        <f>IF('SDQ Pre-Post'!G36="","",'SDQ Pre-Post'!G36)</f>
        <v/>
      </c>
      <c r="AM35" s="303" t="str">
        <f>IF('SDQ Pre-Post'!AG36="","",'SDQ Pre-Post'!AG36)</f>
        <v/>
      </c>
    </row>
    <row r="36" spans="1:39" s="304" customFormat="1" ht="15" customHeight="1" x14ac:dyDescent="0.35">
      <c r="A36" s="314"/>
      <c r="B36" s="300"/>
      <c r="C36" s="300"/>
      <c r="D36" s="315"/>
      <c r="E36" s="315"/>
      <c r="F36" s="300"/>
      <c r="G36" s="300"/>
      <c r="H36" s="300"/>
      <c r="I36" s="300"/>
      <c r="J36" s="300"/>
      <c r="K36" s="300"/>
      <c r="L36" s="300"/>
      <c r="M36" s="300"/>
      <c r="N36" s="300"/>
      <c r="O36" s="300"/>
      <c r="P36" s="315"/>
      <c r="Q36" s="300"/>
      <c r="R36" s="300"/>
      <c r="S36" s="300"/>
      <c r="T36" s="300"/>
      <c r="U36" s="300"/>
      <c r="V36" s="300"/>
      <c r="W36" s="300"/>
      <c r="X36" s="300"/>
      <c r="Y36" s="301"/>
      <c r="Z36" s="300"/>
      <c r="AA36" s="300"/>
      <c r="AB36" s="300"/>
      <c r="AC36" s="300"/>
      <c r="AD36" s="300"/>
      <c r="AE36" s="300"/>
      <c r="AF36" s="300"/>
      <c r="AG36" s="300"/>
      <c r="AH36" s="300"/>
      <c r="AI36" s="301"/>
      <c r="AJ36" s="305" t="str">
        <f>IF('PAFAS Pre-Post'!F37="","",'PAFAS Pre-Post'!F37)</f>
        <v/>
      </c>
      <c r="AK36" s="306" t="str">
        <f>IF('PAFAS Pre-Post'!AK37="","",'PAFAS Pre-Post'!AK37)</f>
        <v/>
      </c>
      <c r="AL36" s="302" t="str">
        <f>IF('SDQ Pre-Post'!G37="","",'SDQ Pre-Post'!G37)</f>
        <v/>
      </c>
      <c r="AM36" s="303" t="str">
        <f>IF('SDQ Pre-Post'!AG37="","",'SDQ Pre-Post'!AG37)</f>
        <v/>
      </c>
    </row>
    <row r="37" spans="1:39" s="304" customFormat="1" ht="15" customHeight="1" x14ac:dyDescent="0.35">
      <c r="A37" s="316"/>
      <c r="B37" s="310"/>
      <c r="C37" s="310"/>
      <c r="D37" s="317"/>
      <c r="E37" s="317"/>
      <c r="F37" s="310"/>
      <c r="G37" s="310"/>
      <c r="H37" s="310"/>
      <c r="I37" s="310"/>
      <c r="J37" s="310"/>
      <c r="K37" s="310"/>
      <c r="L37" s="310"/>
      <c r="M37" s="310"/>
      <c r="N37" s="310"/>
      <c r="O37" s="310"/>
      <c r="P37" s="317"/>
      <c r="Q37" s="298"/>
      <c r="R37" s="298"/>
      <c r="S37" s="298"/>
      <c r="T37" s="298"/>
      <c r="U37" s="298"/>
      <c r="V37" s="298"/>
      <c r="W37" s="298"/>
      <c r="X37" s="298"/>
      <c r="Y37" s="299"/>
      <c r="Z37" s="298"/>
      <c r="AA37" s="298"/>
      <c r="AB37" s="298"/>
      <c r="AC37" s="298"/>
      <c r="AD37" s="298"/>
      <c r="AE37" s="298"/>
      <c r="AF37" s="298"/>
      <c r="AG37" s="298"/>
      <c r="AH37" s="298"/>
      <c r="AI37" s="299"/>
      <c r="AJ37" s="305" t="str">
        <f>IF('PAFAS Pre-Post'!F38="","",'PAFAS Pre-Post'!F38)</f>
        <v/>
      </c>
      <c r="AK37" s="306" t="str">
        <f>IF('PAFAS Pre-Post'!AK38="","",'PAFAS Pre-Post'!AK38)</f>
        <v/>
      </c>
      <c r="AL37" s="302" t="str">
        <f>IF('SDQ Pre-Post'!G38="","",'SDQ Pre-Post'!G38)</f>
        <v/>
      </c>
      <c r="AM37" s="303" t="str">
        <f>IF('SDQ Pre-Post'!AG38="","",'SDQ Pre-Post'!AG38)</f>
        <v/>
      </c>
    </row>
    <row r="38" spans="1:39" s="304" customFormat="1" ht="15" customHeight="1" x14ac:dyDescent="0.35">
      <c r="A38" s="314"/>
      <c r="B38" s="300"/>
      <c r="C38" s="300"/>
      <c r="D38" s="315"/>
      <c r="E38" s="315"/>
      <c r="F38" s="300"/>
      <c r="G38" s="300"/>
      <c r="H38" s="300"/>
      <c r="I38" s="300"/>
      <c r="J38" s="300"/>
      <c r="K38" s="300"/>
      <c r="L38" s="300"/>
      <c r="M38" s="300"/>
      <c r="N38" s="300"/>
      <c r="O38" s="300"/>
      <c r="P38" s="315"/>
      <c r="Q38" s="300"/>
      <c r="R38" s="300"/>
      <c r="S38" s="300"/>
      <c r="T38" s="300"/>
      <c r="U38" s="300"/>
      <c r="V38" s="300"/>
      <c r="W38" s="300"/>
      <c r="X38" s="300"/>
      <c r="Y38" s="301"/>
      <c r="Z38" s="300"/>
      <c r="AA38" s="300"/>
      <c r="AB38" s="300"/>
      <c r="AC38" s="300"/>
      <c r="AD38" s="300"/>
      <c r="AE38" s="300"/>
      <c r="AF38" s="300"/>
      <c r="AG38" s="300"/>
      <c r="AH38" s="300"/>
      <c r="AI38" s="301"/>
      <c r="AJ38" s="305" t="str">
        <f>IF('PAFAS Pre-Post'!F39="","",'PAFAS Pre-Post'!F39)</f>
        <v/>
      </c>
      <c r="AK38" s="306" t="str">
        <f>IF('PAFAS Pre-Post'!AK39="","",'PAFAS Pre-Post'!AK39)</f>
        <v/>
      </c>
      <c r="AL38" s="302" t="str">
        <f>IF('SDQ Pre-Post'!G39="","",'SDQ Pre-Post'!G39)</f>
        <v/>
      </c>
      <c r="AM38" s="303" t="str">
        <f>IF('SDQ Pre-Post'!AG39="","",'SDQ Pre-Post'!AG39)</f>
        <v/>
      </c>
    </row>
    <row r="39" spans="1:39" s="304" customFormat="1" ht="15" customHeight="1" x14ac:dyDescent="0.35">
      <c r="A39" s="316"/>
      <c r="B39" s="310"/>
      <c r="C39" s="310"/>
      <c r="D39" s="317"/>
      <c r="E39" s="317"/>
      <c r="F39" s="310"/>
      <c r="G39" s="310"/>
      <c r="H39" s="310"/>
      <c r="I39" s="310"/>
      <c r="J39" s="310"/>
      <c r="K39" s="310"/>
      <c r="L39" s="310"/>
      <c r="M39" s="310"/>
      <c r="N39" s="310"/>
      <c r="O39" s="310"/>
      <c r="P39" s="317"/>
      <c r="Q39" s="298"/>
      <c r="R39" s="298"/>
      <c r="S39" s="298"/>
      <c r="T39" s="298"/>
      <c r="U39" s="298"/>
      <c r="V39" s="298"/>
      <c r="W39" s="298"/>
      <c r="X39" s="298"/>
      <c r="Y39" s="299"/>
      <c r="Z39" s="298"/>
      <c r="AA39" s="298"/>
      <c r="AB39" s="298"/>
      <c r="AC39" s="298"/>
      <c r="AD39" s="298"/>
      <c r="AE39" s="298"/>
      <c r="AF39" s="298"/>
      <c r="AG39" s="298"/>
      <c r="AH39" s="298"/>
      <c r="AI39" s="299"/>
      <c r="AJ39" s="305" t="str">
        <f>IF('PAFAS Pre-Post'!F40="","",'PAFAS Pre-Post'!F40)</f>
        <v/>
      </c>
      <c r="AK39" s="306" t="str">
        <f>IF('PAFAS Pre-Post'!AK40="","",'PAFAS Pre-Post'!AK40)</f>
        <v/>
      </c>
      <c r="AL39" s="302" t="str">
        <f>IF('SDQ Pre-Post'!G40="","",'SDQ Pre-Post'!G40)</f>
        <v/>
      </c>
      <c r="AM39" s="303" t="str">
        <f>IF('SDQ Pre-Post'!AG40="","",'SDQ Pre-Post'!AG40)</f>
        <v/>
      </c>
    </row>
    <row r="40" spans="1:39" s="304" customFormat="1" ht="15" customHeight="1" x14ac:dyDescent="0.35">
      <c r="A40" s="314"/>
      <c r="B40" s="300"/>
      <c r="C40" s="300"/>
      <c r="D40" s="315"/>
      <c r="E40" s="315"/>
      <c r="F40" s="300"/>
      <c r="G40" s="300"/>
      <c r="H40" s="300"/>
      <c r="I40" s="300"/>
      <c r="J40" s="300"/>
      <c r="K40" s="300"/>
      <c r="L40" s="300"/>
      <c r="M40" s="300"/>
      <c r="N40" s="300"/>
      <c r="O40" s="300"/>
      <c r="P40" s="315"/>
      <c r="Q40" s="300"/>
      <c r="R40" s="300"/>
      <c r="S40" s="300"/>
      <c r="T40" s="300"/>
      <c r="U40" s="300"/>
      <c r="V40" s="300"/>
      <c r="W40" s="300"/>
      <c r="X40" s="300"/>
      <c r="Y40" s="301"/>
      <c r="Z40" s="300"/>
      <c r="AA40" s="300"/>
      <c r="AB40" s="300"/>
      <c r="AC40" s="300"/>
      <c r="AD40" s="300"/>
      <c r="AE40" s="300"/>
      <c r="AF40" s="300"/>
      <c r="AG40" s="300"/>
      <c r="AH40" s="300"/>
      <c r="AI40" s="301"/>
      <c r="AJ40" s="305" t="str">
        <f>IF('PAFAS Pre-Post'!F41="","",'PAFAS Pre-Post'!F41)</f>
        <v/>
      </c>
      <c r="AK40" s="306" t="str">
        <f>IF('PAFAS Pre-Post'!AK41="","",'PAFAS Pre-Post'!AK41)</f>
        <v/>
      </c>
      <c r="AL40" s="302" t="str">
        <f>IF('SDQ Pre-Post'!G41="","",'SDQ Pre-Post'!G41)</f>
        <v/>
      </c>
      <c r="AM40" s="303" t="str">
        <f>IF('SDQ Pre-Post'!AG41="","",'SDQ Pre-Post'!AG41)</f>
        <v/>
      </c>
    </row>
    <row r="41" spans="1:39" s="304" customFormat="1" ht="15" customHeight="1" x14ac:dyDescent="0.35">
      <c r="A41" s="316"/>
      <c r="B41" s="310"/>
      <c r="C41" s="310"/>
      <c r="D41" s="317"/>
      <c r="E41" s="317"/>
      <c r="F41" s="310"/>
      <c r="G41" s="310"/>
      <c r="H41" s="310"/>
      <c r="I41" s="310"/>
      <c r="J41" s="310"/>
      <c r="K41" s="310"/>
      <c r="L41" s="310"/>
      <c r="M41" s="310"/>
      <c r="N41" s="310"/>
      <c r="O41" s="310"/>
      <c r="P41" s="317"/>
      <c r="Q41" s="298"/>
      <c r="R41" s="298"/>
      <c r="S41" s="298"/>
      <c r="T41" s="298"/>
      <c r="U41" s="298"/>
      <c r="V41" s="298"/>
      <c r="W41" s="298"/>
      <c r="X41" s="298"/>
      <c r="Y41" s="299"/>
      <c r="Z41" s="298"/>
      <c r="AA41" s="298"/>
      <c r="AB41" s="298"/>
      <c r="AC41" s="298"/>
      <c r="AD41" s="298"/>
      <c r="AE41" s="298"/>
      <c r="AF41" s="298"/>
      <c r="AG41" s="298"/>
      <c r="AH41" s="298"/>
      <c r="AI41" s="299"/>
      <c r="AJ41" s="305" t="str">
        <f>IF('PAFAS Pre-Post'!F42="","",'PAFAS Pre-Post'!F42)</f>
        <v/>
      </c>
      <c r="AK41" s="306" t="str">
        <f>IF('PAFAS Pre-Post'!AK42="","",'PAFAS Pre-Post'!AK42)</f>
        <v/>
      </c>
      <c r="AL41" s="302" t="str">
        <f>IF('SDQ Pre-Post'!G42="","",'SDQ Pre-Post'!G42)</f>
        <v/>
      </c>
      <c r="AM41" s="303" t="str">
        <f>IF('SDQ Pre-Post'!AG42="","",'SDQ Pre-Post'!AG42)</f>
        <v/>
      </c>
    </row>
    <row r="42" spans="1:39" s="304" customFormat="1" ht="15" customHeight="1" x14ac:dyDescent="0.35">
      <c r="A42" s="314"/>
      <c r="B42" s="300"/>
      <c r="C42" s="300"/>
      <c r="D42" s="315"/>
      <c r="E42" s="315"/>
      <c r="F42" s="300"/>
      <c r="G42" s="300"/>
      <c r="H42" s="300"/>
      <c r="I42" s="300"/>
      <c r="J42" s="300"/>
      <c r="K42" s="300"/>
      <c r="L42" s="300"/>
      <c r="M42" s="300"/>
      <c r="N42" s="300"/>
      <c r="O42" s="300"/>
      <c r="P42" s="315"/>
      <c r="Q42" s="300"/>
      <c r="R42" s="300"/>
      <c r="S42" s="300"/>
      <c r="T42" s="300"/>
      <c r="U42" s="300"/>
      <c r="V42" s="300"/>
      <c r="W42" s="300"/>
      <c r="X42" s="300"/>
      <c r="Y42" s="301"/>
      <c r="Z42" s="300"/>
      <c r="AA42" s="300"/>
      <c r="AB42" s="300"/>
      <c r="AC42" s="300"/>
      <c r="AD42" s="300"/>
      <c r="AE42" s="300"/>
      <c r="AF42" s="300"/>
      <c r="AG42" s="300"/>
      <c r="AH42" s="300"/>
      <c r="AI42" s="301"/>
      <c r="AJ42" s="305" t="str">
        <f>IF('PAFAS Pre-Post'!F43="","",'PAFAS Pre-Post'!F43)</f>
        <v/>
      </c>
      <c r="AK42" s="306" t="str">
        <f>IF('PAFAS Pre-Post'!AK43="","",'PAFAS Pre-Post'!AK43)</f>
        <v/>
      </c>
      <c r="AL42" s="302" t="str">
        <f>IF('SDQ Pre-Post'!G43="","",'SDQ Pre-Post'!G43)</f>
        <v/>
      </c>
      <c r="AM42" s="303" t="str">
        <f>IF('SDQ Pre-Post'!AG43="","",'SDQ Pre-Post'!AG43)</f>
        <v/>
      </c>
    </row>
    <row r="43" spans="1:39" s="304" customFormat="1" ht="15" customHeight="1" x14ac:dyDescent="0.35">
      <c r="A43" s="316"/>
      <c r="B43" s="310"/>
      <c r="C43" s="310"/>
      <c r="D43" s="317"/>
      <c r="E43" s="317"/>
      <c r="F43" s="310"/>
      <c r="G43" s="310"/>
      <c r="H43" s="310"/>
      <c r="I43" s="310"/>
      <c r="J43" s="310"/>
      <c r="K43" s="310"/>
      <c r="L43" s="310"/>
      <c r="M43" s="310"/>
      <c r="N43" s="310"/>
      <c r="O43" s="310"/>
      <c r="P43" s="317"/>
      <c r="Q43" s="298"/>
      <c r="R43" s="298"/>
      <c r="S43" s="298"/>
      <c r="T43" s="298"/>
      <c r="U43" s="298"/>
      <c r="V43" s="298"/>
      <c r="W43" s="298"/>
      <c r="X43" s="298"/>
      <c r="Y43" s="299"/>
      <c r="Z43" s="298"/>
      <c r="AA43" s="298"/>
      <c r="AB43" s="298"/>
      <c r="AC43" s="298"/>
      <c r="AD43" s="298"/>
      <c r="AE43" s="298"/>
      <c r="AF43" s="298"/>
      <c r="AG43" s="298"/>
      <c r="AH43" s="298"/>
      <c r="AI43" s="299"/>
      <c r="AJ43" s="305" t="str">
        <f>IF('PAFAS Pre-Post'!F44="","",'PAFAS Pre-Post'!F44)</f>
        <v/>
      </c>
      <c r="AK43" s="306" t="str">
        <f>IF('PAFAS Pre-Post'!AK44="","",'PAFAS Pre-Post'!AK44)</f>
        <v/>
      </c>
      <c r="AL43" s="302" t="str">
        <f>IF('SDQ Pre-Post'!G44="","",'SDQ Pre-Post'!G44)</f>
        <v/>
      </c>
      <c r="AM43" s="303" t="str">
        <f>IF('SDQ Pre-Post'!AG44="","",'SDQ Pre-Post'!AG44)</f>
        <v/>
      </c>
    </row>
    <row r="44" spans="1:39" s="304" customFormat="1" ht="15" customHeight="1" x14ac:dyDescent="0.35">
      <c r="A44" s="314"/>
      <c r="B44" s="300"/>
      <c r="C44" s="300"/>
      <c r="D44" s="315"/>
      <c r="E44" s="315"/>
      <c r="F44" s="300"/>
      <c r="G44" s="300"/>
      <c r="H44" s="300"/>
      <c r="I44" s="300"/>
      <c r="J44" s="300"/>
      <c r="K44" s="300"/>
      <c r="L44" s="300"/>
      <c r="M44" s="300"/>
      <c r="N44" s="300"/>
      <c r="O44" s="300"/>
      <c r="P44" s="315"/>
      <c r="Q44" s="300"/>
      <c r="R44" s="300"/>
      <c r="S44" s="300"/>
      <c r="T44" s="300"/>
      <c r="U44" s="300"/>
      <c r="V44" s="300"/>
      <c r="W44" s="300"/>
      <c r="X44" s="300"/>
      <c r="Y44" s="301"/>
      <c r="Z44" s="300"/>
      <c r="AA44" s="300"/>
      <c r="AB44" s="300"/>
      <c r="AC44" s="300"/>
      <c r="AD44" s="300"/>
      <c r="AE44" s="300"/>
      <c r="AF44" s="300"/>
      <c r="AG44" s="300"/>
      <c r="AH44" s="300"/>
      <c r="AI44" s="301"/>
      <c r="AJ44" s="305" t="str">
        <f>IF('PAFAS Pre-Post'!F45="","",'PAFAS Pre-Post'!F45)</f>
        <v/>
      </c>
      <c r="AK44" s="306" t="str">
        <f>IF('PAFAS Pre-Post'!AK45="","",'PAFAS Pre-Post'!AK45)</f>
        <v/>
      </c>
      <c r="AL44" s="302" t="str">
        <f>IF('SDQ Pre-Post'!G45="","",'SDQ Pre-Post'!G45)</f>
        <v/>
      </c>
      <c r="AM44" s="303" t="str">
        <f>IF('SDQ Pre-Post'!AG45="","",'SDQ Pre-Post'!AG45)</f>
        <v/>
      </c>
    </row>
    <row r="45" spans="1:39" s="304" customFormat="1" ht="15" customHeight="1" x14ac:dyDescent="0.35">
      <c r="A45" s="316"/>
      <c r="B45" s="310"/>
      <c r="C45" s="310"/>
      <c r="D45" s="317"/>
      <c r="E45" s="317"/>
      <c r="F45" s="310"/>
      <c r="G45" s="310"/>
      <c r="H45" s="310"/>
      <c r="I45" s="310"/>
      <c r="J45" s="310"/>
      <c r="K45" s="310"/>
      <c r="L45" s="310"/>
      <c r="M45" s="310"/>
      <c r="N45" s="310"/>
      <c r="O45" s="310"/>
      <c r="P45" s="317"/>
      <c r="Q45" s="298"/>
      <c r="R45" s="298"/>
      <c r="S45" s="298"/>
      <c r="T45" s="298"/>
      <c r="U45" s="298"/>
      <c r="V45" s="298"/>
      <c r="W45" s="298"/>
      <c r="X45" s="298"/>
      <c r="Y45" s="299"/>
      <c r="Z45" s="298"/>
      <c r="AA45" s="298"/>
      <c r="AB45" s="298"/>
      <c r="AC45" s="298"/>
      <c r="AD45" s="298"/>
      <c r="AE45" s="298"/>
      <c r="AF45" s="298"/>
      <c r="AG45" s="298"/>
      <c r="AH45" s="298"/>
      <c r="AI45" s="299"/>
      <c r="AJ45" s="305" t="str">
        <f>IF('PAFAS Pre-Post'!F46="","",'PAFAS Pre-Post'!F46)</f>
        <v/>
      </c>
      <c r="AK45" s="306" t="str">
        <f>IF('PAFAS Pre-Post'!AK46="","",'PAFAS Pre-Post'!AK46)</f>
        <v/>
      </c>
      <c r="AL45" s="302" t="str">
        <f>IF('SDQ Pre-Post'!G46="","",'SDQ Pre-Post'!G46)</f>
        <v/>
      </c>
      <c r="AM45" s="303" t="str">
        <f>IF('SDQ Pre-Post'!AG46="","",'SDQ Pre-Post'!AG46)</f>
        <v/>
      </c>
    </row>
    <row r="46" spans="1:39" s="304" customFormat="1" ht="15" customHeight="1" x14ac:dyDescent="0.35">
      <c r="A46" s="314"/>
      <c r="B46" s="300"/>
      <c r="C46" s="300"/>
      <c r="D46" s="315"/>
      <c r="E46" s="315"/>
      <c r="F46" s="300"/>
      <c r="G46" s="300"/>
      <c r="H46" s="300"/>
      <c r="I46" s="300"/>
      <c r="J46" s="300"/>
      <c r="K46" s="300"/>
      <c r="L46" s="300"/>
      <c r="M46" s="300"/>
      <c r="N46" s="300"/>
      <c r="O46" s="300"/>
      <c r="P46" s="315"/>
      <c r="Q46" s="300"/>
      <c r="R46" s="300"/>
      <c r="S46" s="300"/>
      <c r="T46" s="300"/>
      <c r="U46" s="300"/>
      <c r="V46" s="300"/>
      <c r="W46" s="300"/>
      <c r="X46" s="300"/>
      <c r="Y46" s="301"/>
      <c r="Z46" s="300"/>
      <c r="AA46" s="300"/>
      <c r="AB46" s="300"/>
      <c r="AC46" s="300"/>
      <c r="AD46" s="300"/>
      <c r="AE46" s="300"/>
      <c r="AF46" s="300"/>
      <c r="AG46" s="300"/>
      <c r="AH46" s="300"/>
      <c r="AI46" s="301"/>
      <c r="AJ46" s="305" t="str">
        <f>IF('PAFAS Pre-Post'!F47="","",'PAFAS Pre-Post'!F47)</f>
        <v/>
      </c>
      <c r="AK46" s="306" t="str">
        <f>IF('PAFAS Pre-Post'!AK47="","",'PAFAS Pre-Post'!AK47)</f>
        <v/>
      </c>
      <c r="AL46" s="302" t="str">
        <f>IF('SDQ Pre-Post'!G47="","",'SDQ Pre-Post'!G47)</f>
        <v/>
      </c>
      <c r="AM46" s="303" t="str">
        <f>IF('SDQ Pre-Post'!AG47="","",'SDQ Pre-Post'!AG47)</f>
        <v/>
      </c>
    </row>
    <row r="47" spans="1:39" s="304" customFormat="1" ht="15" customHeight="1" x14ac:dyDescent="0.35">
      <c r="A47" s="316"/>
      <c r="B47" s="310"/>
      <c r="C47" s="310"/>
      <c r="D47" s="317"/>
      <c r="E47" s="317"/>
      <c r="F47" s="310"/>
      <c r="G47" s="310"/>
      <c r="H47" s="310"/>
      <c r="I47" s="310"/>
      <c r="J47" s="310"/>
      <c r="K47" s="310"/>
      <c r="L47" s="310"/>
      <c r="M47" s="310"/>
      <c r="N47" s="310"/>
      <c r="O47" s="310"/>
      <c r="P47" s="317"/>
      <c r="Q47" s="298"/>
      <c r="R47" s="298"/>
      <c r="S47" s="298"/>
      <c r="T47" s="298"/>
      <c r="U47" s="298"/>
      <c r="V47" s="298"/>
      <c r="W47" s="298"/>
      <c r="X47" s="298"/>
      <c r="Y47" s="299"/>
      <c r="Z47" s="298"/>
      <c r="AA47" s="298"/>
      <c r="AB47" s="298"/>
      <c r="AC47" s="298"/>
      <c r="AD47" s="298"/>
      <c r="AE47" s="298"/>
      <c r="AF47" s="298"/>
      <c r="AG47" s="298"/>
      <c r="AH47" s="298"/>
      <c r="AI47" s="299"/>
      <c r="AJ47" s="305" t="str">
        <f>IF('PAFAS Pre-Post'!F48="","",'PAFAS Pre-Post'!F48)</f>
        <v/>
      </c>
      <c r="AK47" s="306" t="str">
        <f>IF('PAFAS Pre-Post'!AK48="","",'PAFAS Pre-Post'!AK48)</f>
        <v/>
      </c>
      <c r="AL47" s="302" t="str">
        <f>IF('SDQ Pre-Post'!G48="","",'SDQ Pre-Post'!G48)</f>
        <v/>
      </c>
      <c r="AM47" s="303" t="str">
        <f>IF('SDQ Pre-Post'!AG48="","",'SDQ Pre-Post'!AG48)</f>
        <v/>
      </c>
    </row>
    <row r="48" spans="1:39" s="304" customFormat="1" ht="15" customHeight="1" x14ac:dyDescent="0.35">
      <c r="A48" s="314"/>
      <c r="B48" s="300"/>
      <c r="C48" s="300"/>
      <c r="D48" s="315"/>
      <c r="E48" s="315"/>
      <c r="F48" s="300"/>
      <c r="G48" s="300"/>
      <c r="H48" s="300"/>
      <c r="I48" s="300"/>
      <c r="J48" s="300"/>
      <c r="K48" s="300"/>
      <c r="L48" s="300"/>
      <c r="M48" s="300"/>
      <c r="N48" s="300"/>
      <c r="O48" s="300"/>
      <c r="P48" s="315"/>
      <c r="Q48" s="300"/>
      <c r="R48" s="300"/>
      <c r="S48" s="300"/>
      <c r="T48" s="300"/>
      <c r="U48" s="300"/>
      <c r="V48" s="300"/>
      <c r="W48" s="300"/>
      <c r="X48" s="300"/>
      <c r="Y48" s="301"/>
      <c r="Z48" s="300"/>
      <c r="AA48" s="300"/>
      <c r="AB48" s="300"/>
      <c r="AC48" s="300"/>
      <c r="AD48" s="300"/>
      <c r="AE48" s="300"/>
      <c r="AF48" s="300"/>
      <c r="AG48" s="300"/>
      <c r="AH48" s="300"/>
      <c r="AI48" s="301"/>
      <c r="AJ48" s="305" t="str">
        <f>IF('PAFAS Pre-Post'!F49="","",'PAFAS Pre-Post'!F49)</f>
        <v/>
      </c>
      <c r="AK48" s="306" t="str">
        <f>IF('PAFAS Pre-Post'!AK49="","",'PAFAS Pre-Post'!AK49)</f>
        <v/>
      </c>
      <c r="AL48" s="302" t="str">
        <f>IF('SDQ Pre-Post'!G49="","",'SDQ Pre-Post'!G49)</f>
        <v/>
      </c>
      <c r="AM48" s="303" t="str">
        <f>IF('SDQ Pre-Post'!AG49="","",'SDQ Pre-Post'!AG49)</f>
        <v/>
      </c>
    </row>
    <row r="49" spans="1:39" s="304" customFormat="1" ht="15" customHeight="1" x14ac:dyDescent="0.35">
      <c r="A49" s="316"/>
      <c r="B49" s="310"/>
      <c r="C49" s="310"/>
      <c r="D49" s="317"/>
      <c r="E49" s="317"/>
      <c r="F49" s="310"/>
      <c r="G49" s="310"/>
      <c r="H49" s="310"/>
      <c r="I49" s="310"/>
      <c r="J49" s="310"/>
      <c r="K49" s="310"/>
      <c r="L49" s="310"/>
      <c r="M49" s="310"/>
      <c r="N49" s="310"/>
      <c r="O49" s="310"/>
      <c r="P49" s="317"/>
      <c r="Q49" s="298"/>
      <c r="R49" s="298"/>
      <c r="S49" s="298"/>
      <c r="T49" s="298"/>
      <c r="U49" s="298"/>
      <c r="V49" s="298"/>
      <c r="W49" s="298"/>
      <c r="X49" s="298"/>
      <c r="Y49" s="299"/>
      <c r="Z49" s="298"/>
      <c r="AA49" s="298"/>
      <c r="AB49" s="298"/>
      <c r="AC49" s="298"/>
      <c r="AD49" s="298"/>
      <c r="AE49" s="298"/>
      <c r="AF49" s="298"/>
      <c r="AG49" s="298"/>
      <c r="AH49" s="298"/>
      <c r="AI49" s="299"/>
      <c r="AJ49" s="305" t="str">
        <f>IF('PAFAS Pre-Post'!F50="","",'PAFAS Pre-Post'!F50)</f>
        <v/>
      </c>
      <c r="AK49" s="306" t="str">
        <f>IF('PAFAS Pre-Post'!AK50="","",'PAFAS Pre-Post'!AK50)</f>
        <v/>
      </c>
      <c r="AL49" s="302" t="str">
        <f>IF('SDQ Pre-Post'!G50="","",'SDQ Pre-Post'!G50)</f>
        <v/>
      </c>
      <c r="AM49" s="303" t="str">
        <f>IF('SDQ Pre-Post'!AG50="","",'SDQ Pre-Post'!AG50)</f>
        <v/>
      </c>
    </row>
    <row r="50" spans="1:39" s="304" customFormat="1" ht="15" customHeight="1" x14ac:dyDescent="0.35">
      <c r="A50" s="314"/>
      <c r="B50" s="300"/>
      <c r="C50" s="300"/>
      <c r="D50" s="315"/>
      <c r="E50" s="315"/>
      <c r="F50" s="300"/>
      <c r="G50" s="300"/>
      <c r="H50" s="300"/>
      <c r="I50" s="300"/>
      <c r="J50" s="300"/>
      <c r="K50" s="300"/>
      <c r="L50" s="300"/>
      <c r="M50" s="300"/>
      <c r="N50" s="300"/>
      <c r="O50" s="300"/>
      <c r="P50" s="315"/>
      <c r="Q50" s="300"/>
      <c r="R50" s="300"/>
      <c r="S50" s="300"/>
      <c r="T50" s="300"/>
      <c r="U50" s="300"/>
      <c r="V50" s="300"/>
      <c r="W50" s="300"/>
      <c r="X50" s="300"/>
      <c r="Y50" s="301"/>
      <c r="Z50" s="300"/>
      <c r="AA50" s="300"/>
      <c r="AB50" s="300"/>
      <c r="AC50" s="300"/>
      <c r="AD50" s="300"/>
      <c r="AE50" s="300"/>
      <c r="AF50" s="300"/>
      <c r="AG50" s="300"/>
      <c r="AH50" s="300"/>
      <c r="AI50" s="301"/>
      <c r="AJ50" s="305" t="str">
        <f>IF('PAFAS Pre-Post'!F51="","",'PAFAS Pre-Post'!F51)</f>
        <v/>
      </c>
      <c r="AK50" s="306" t="str">
        <f>IF('PAFAS Pre-Post'!AK51="","",'PAFAS Pre-Post'!AK51)</f>
        <v/>
      </c>
      <c r="AL50" s="302" t="str">
        <f>IF('SDQ Pre-Post'!G51="","",'SDQ Pre-Post'!G51)</f>
        <v/>
      </c>
      <c r="AM50" s="303" t="str">
        <f>IF('SDQ Pre-Post'!AG51="","",'SDQ Pre-Post'!AG51)</f>
        <v/>
      </c>
    </row>
    <row r="51" spans="1:39" s="304" customFormat="1" ht="15" customHeight="1" x14ac:dyDescent="0.35">
      <c r="A51" s="316"/>
      <c r="B51" s="310"/>
      <c r="C51" s="310"/>
      <c r="D51" s="317"/>
      <c r="E51" s="317"/>
      <c r="F51" s="310"/>
      <c r="G51" s="310"/>
      <c r="H51" s="310"/>
      <c r="I51" s="310"/>
      <c r="J51" s="310"/>
      <c r="K51" s="310"/>
      <c r="L51" s="310"/>
      <c r="M51" s="310"/>
      <c r="N51" s="310"/>
      <c r="O51" s="310"/>
      <c r="P51" s="317"/>
      <c r="Q51" s="298"/>
      <c r="R51" s="298"/>
      <c r="S51" s="298"/>
      <c r="T51" s="298"/>
      <c r="U51" s="298"/>
      <c r="V51" s="298"/>
      <c r="W51" s="298"/>
      <c r="X51" s="298"/>
      <c r="Y51" s="299"/>
      <c r="Z51" s="298"/>
      <c r="AA51" s="298"/>
      <c r="AB51" s="298"/>
      <c r="AC51" s="298"/>
      <c r="AD51" s="298"/>
      <c r="AE51" s="298"/>
      <c r="AF51" s="298"/>
      <c r="AG51" s="298"/>
      <c r="AH51" s="298"/>
      <c r="AI51" s="299"/>
      <c r="AJ51" s="305" t="str">
        <f>IF('PAFAS Pre-Post'!F52="","",'PAFAS Pre-Post'!F52)</f>
        <v/>
      </c>
      <c r="AK51" s="306" t="str">
        <f>IF('PAFAS Pre-Post'!AK52="","",'PAFAS Pre-Post'!AK52)</f>
        <v/>
      </c>
      <c r="AL51" s="302" t="str">
        <f>IF('SDQ Pre-Post'!G52="","",'SDQ Pre-Post'!G52)</f>
        <v/>
      </c>
      <c r="AM51" s="303" t="str">
        <f>IF('SDQ Pre-Post'!AG52="","",'SDQ Pre-Post'!AG52)</f>
        <v/>
      </c>
    </row>
    <row r="52" spans="1:39" s="304" customFormat="1" ht="15" customHeight="1" x14ac:dyDescent="0.35">
      <c r="A52" s="314"/>
      <c r="B52" s="300"/>
      <c r="C52" s="300"/>
      <c r="D52" s="315"/>
      <c r="E52" s="315"/>
      <c r="F52" s="300"/>
      <c r="G52" s="300"/>
      <c r="H52" s="300"/>
      <c r="I52" s="300"/>
      <c r="J52" s="300"/>
      <c r="K52" s="300"/>
      <c r="L52" s="300"/>
      <c r="M52" s="300"/>
      <c r="N52" s="300"/>
      <c r="O52" s="300"/>
      <c r="P52" s="315"/>
      <c r="Q52" s="300"/>
      <c r="R52" s="300"/>
      <c r="S52" s="300"/>
      <c r="T52" s="300"/>
      <c r="U52" s="300"/>
      <c r="V52" s="300"/>
      <c r="W52" s="300"/>
      <c r="X52" s="300"/>
      <c r="Y52" s="301"/>
      <c r="Z52" s="300"/>
      <c r="AA52" s="300"/>
      <c r="AB52" s="300"/>
      <c r="AC52" s="300"/>
      <c r="AD52" s="300"/>
      <c r="AE52" s="300"/>
      <c r="AF52" s="300"/>
      <c r="AG52" s="300"/>
      <c r="AH52" s="300"/>
      <c r="AI52" s="301"/>
      <c r="AJ52" s="305" t="str">
        <f>IF('PAFAS Pre-Post'!F53="","",'PAFAS Pre-Post'!F53)</f>
        <v/>
      </c>
      <c r="AK52" s="306" t="str">
        <f>IF('PAFAS Pre-Post'!AK53="","",'PAFAS Pre-Post'!AK53)</f>
        <v/>
      </c>
      <c r="AL52" s="302" t="str">
        <f>IF('SDQ Pre-Post'!G53="","",'SDQ Pre-Post'!G53)</f>
        <v/>
      </c>
      <c r="AM52" s="303" t="str">
        <f>IF('SDQ Pre-Post'!AG53="","",'SDQ Pre-Post'!AG53)</f>
        <v/>
      </c>
    </row>
    <row r="53" spans="1:39" s="304" customFormat="1" ht="15" customHeight="1" x14ac:dyDescent="0.35">
      <c r="A53" s="316"/>
      <c r="B53" s="310"/>
      <c r="C53" s="310"/>
      <c r="D53" s="317"/>
      <c r="E53" s="317"/>
      <c r="F53" s="310"/>
      <c r="G53" s="310"/>
      <c r="H53" s="310"/>
      <c r="I53" s="310"/>
      <c r="J53" s="310"/>
      <c r="K53" s="310"/>
      <c r="L53" s="310"/>
      <c r="M53" s="310"/>
      <c r="N53" s="310"/>
      <c r="O53" s="310"/>
      <c r="P53" s="317"/>
      <c r="Q53" s="298"/>
      <c r="R53" s="298"/>
      <c r="S53" s="298"/>
      <c r="T53" s="298"/>
      <c r="U53" s="298"/>
      <c r="V53" s="298"/>
      <c r="W53" s="298"/>
      <c r="X53" s="298"/>
      <c r="Y53" s="299"/>
      <c r="Z53" s="298"/>
      <c r="AA53" s="298"/>
      <c r="AB53" s="298"/>
      <c r="AC53" s="298"/>
      <c r="AD53" s="298"/>
      <c r="AE53" s="298"/>
      <c r="AF53" s="298"/>
      <c r="AG53" s="298"/>
      <c r="AH53" s="298"/>
      <c r="AI53" s="299"/>
      <c r="AJ53" s="305" t="str">
        <f>IF('PAFAS Pre-Post'!F54="","",'PAFAS Pre-Post'!F54)</f>
        <v/>
      </c>
      <c r="AK53" s="306" t="str">
        <f>IF('PAFAS Pre-Post'!AK54="","",'PAFAS Pre-Post'!AK54)</f>
        <v/>
      </c>
      <c r="AL53" s="302" t="str">
        <f>IF('SDQ Pre-Post'!G54="","",'SDQ Pre-Post'!G54)</f>
        <v/>
      </c>
      <c r="AM53" s="303" t="str">
        <f>IF('SDQ Pre-Post'!AG54="","",'SDQ Pre-Post'!AG54)</f>
        <v/>
      </c>
    </row>
    <row r="54" spans="1:39" s="304" customFormat="1" ht="15" customHeight="1" x14ac:dyDescent="0.35">
      <c r="A54" s="314"/>
      <c r="B54" s="300"/>
      <c r="C54" s="300"/>
      <c r="D54" s="315"/>
      <c r="E54" s="315"/>
      <c r="F54" s="300"/>
      <c r="G54" s="300"/>
      <c r="H54" s="300"/>
      <c r="I54" s="300"/>
      <c r="J54" s="300"/>
      <c r="K54" s="300"/>
      <c r="L54" s="300"/>
      <c r="M54" s="300"/>
      <c r="N54" s="300"/>
      <c r="O54" s="300"/>
      <c r="P54" s="315"/>
      <c r="Q54" s="300"/>
      <c r="R54" s="300"/>
      <c r="S54" s="300"/>
      <c r="T54" s="300"/>
      <c r="U54" s="300"/>
      <c r="V54" s="300"/>
      <c r="W54" s="300"/>
      <c r="X54" s="300"/>
      <c r="Y54" s="301"/>
      <c r="Z54" s="300"/>
      <c r="AA54" s="300"/>
      <c r="AB54" s="300"/>
      <c r="AC54" s="300"/>
      <c r="AD54" s="300"/>
      <c r="AE54" s="300"/>
      <c r="AF54" s="300"/>
      <c r="AG54" s="300"/>
      <c r="AH54" s="300"/>
      <c r="AI54" s="301"/>
      <c r="AJ54" s="305" t="str">
        <f>IF('PAFAS Pre-Post'!F55="","",'PAFAS Pre-Post'!F55)</f>
        <v/>
      </c>
      <c r="AK54" s="306" t="str">
        <f>IF('PAFAS Pre-Post'!AK55="","",'PAFAS Pre-Post'!AK55)</f>
        <v/>
      </c>
      <c r="AL54" s="302" t="str">
        <f>IF('SDQ Pre-Post'!G55="","",'SDQ Pre-Post'!G55)</f>
        <v/>
      </c>
      <c r="AM54" s="303" t="str">
        <f>IF('SDQ Pre-Post'!AG55="","",'SDQ Pre-Post'!AG55)</f>
        <v/>
      </c>
    </row>
    <row r="55" spans="1:39" s="304" customFormat="1" ht="15" customHeight="1" x14ac:dyDescent="0.35">
      <c r="A55" s="316"/>
      <c r="B55" s="310"/>
      <c r="C55" s="310"/>
      <c r="D55" s="317"/>
      <c r="E55" s="317"/>
      <c r="F55" s="310"/>
      <c r="G55" s="310"/>
      <c r="H55" s="310"/>
      <c r="I55" s="310"/>
      <c r="J55" s="310"/>
      <c r="K55" s="310"/>
      <c r="L55" s="310"/>
      <c r="M55" s="310"/>
      <c r="N55" s="310"/>
      <c r="O55" s="310"/>
      <c r="P55" s="317"/>
      <c r="Q55" s="298"/>
      <c r="R55" s="298"/>
      <c r="S55" s="298"/>
      <c r="T55" s="298"/>
      <c r="U55" s="298"/>
      <c r="V55" s="298"/>
      <c r="W55" s="298"/>
      <c r="X55" s="298"/>
      <c r="Y55" s="299"/>
      <c r="Z55" s="298"/>
      <c r="AA55" s="298"/>
      <c r="AB55" s="298"/>
      <c r="AC55" s="298"/>
      <c r="AD55" s="298"/>
      <c r="AE55" s="298"/>
      <c r="AF55" s="298"/>
      <c r="AG55" s="298"/>
      <c r="AH55" s="298"/>
      <c r="AI55" s="299"/>
      <c r="AJ55" s="305" t="str">
        <f>IF('PAFAS Pre-Post'!F56="","",'PAFAS Pre-Post'!F56)</f>
        <v/>
      </c>
      <c r="AK55" s="306" t="str">
        <f>IF('PAFAS Pre-Post'!AK56="","",'PAFAS Pre-Post'!AK56)</f>
        <v/>
      </c>
      <c r="AL55" s="302" t="str">
        <f>IF('SDQ Pre-Post'!G56="","",'SDQ Pre-Post'!G56)</f>
        <v/>
      </c>
      <c r="AM55" s="303" t="str">
        <f>IF('SDQ Pre-Post'!AG56="","",'SDQ Pre-Post'!AG56)</f>
        <v/>
      </c>
    </row>
    <row r="56" spans="1:39" s="304" customFormat="1" ht="15" customHeight="1" x14ac:dyDescent="0.35">
      <c r="A56" s="314"/>
      <c r="B56" s="300"/>
      <c r="C56" s="300"/>
      <c r="D56" s="315"/>
      <c r="E56" s="315"/>
      <c r="F56" s="300"/>
      <c r="G56" s="300"/>
      <c r="H56" s="300"/>
      <c r="I56" s="300"/>
      <c r="J56" s="300"/>
      <c r="K56" s="300"/>
      <c r="L56" s="300"/>
      <c r="M56" s="300"/>
      <c r="N56" s="300"/>
      <c r="O56" s="300"/>
      <c r="P56" s="315"/>
      <c r="Q56" s="300"/>
      <c r="R56" s="300"/>
      <c r="S56" s="300"/>
      <c r="T56" s="300"/>
      <c r="U56" s="300"/>
      <c r="V56" s="300"/>
      <c r="W56" s="300"/>
      <c r="X56" s="300"/>
      <c r="Y56" s="301"/>
      <c r="Z56" s="300"/>
      <c r="AA56" s="300"/>
      <c r="AB56" s="300"/>
      <c r="AC56" s="300"/>
      <c r="AD56" s="300"/>
      <c r="AE56" s="300"/>
      <c r="AF56" s="300"/>
      <c r="AG56" s="300"/>
      <c r="AH56" s="300"/>
      <c r="AI56" s="301"/>
      <c r="AJ56" s="305" t="str">
        <f>IF('PAFAS Pre-Post'!F57="","",'PAFAS Pre-Post'!F57)</f>
        <v/>
      </c>
      <c r="AK56" s="306" t="str">
        <f>IF('PAFAS Pre-Post'!AK57="","",'PAFAS Pre-Post'!AK57)</f>
        <v/>
      </c>
      <c r="AL56" s="302" t="str">
        <f>IF('SDQ Pre-Post'!G57="","",'SDQ Pre-Post'!G57)</f>
        <v/>
      </c>
      <c r="AM56" s="303" t="str">
        <f>IF('SDQ Pre-Post'!AG57="","",'SDQ Pre-Post'!AG57)</f>
        <v/>
      </c>
    </row>
    <row r="57" spans="1:39" s="304" customFormat="1" ht="15" customHeight="1" x14ac:dyDescent="0.35">
      <c r="A57" s="316"/>
      <c r="B57" s="310"/>
      <c r="C57" s="310"/>
      <c r="D57" s="317"/>
      <c r="E57" s="317"/>
      <c r="F57" s="310"/>
      <c r="G57" s="310"/>
      <c r="H57" s="310"/>
      <c r="I57" s="310"/>
      <c r="J57" s="310"/>
      <c r="K57" s="310"/>
      <c r="L57" s="310"/>
      <c r="M57" s="310"/>
      <c r="N57" s="310"/>
      <c r="O57" s="310"/>
      <c r="P57" s="317"/>
      <c r="Q57" s="298"/>
      <c r="R57" s="298"/>
      <c r="S57" s="298"/>
      <c r="T57" s="298"/>
      <c r="U57" s="298"/>
      <c r="V57" s="298"/>
      <c r="W57" s="298"/>
      <c r="X57" s="298"/>
      <c r="Y57" s="299"/>
      <c r="Z57" s="298"/>
      <c r="AA57" s="298"/>
      <c r="AB57" s="298"/>
      <c r="AC57" s="298"/>
      <c r="AD57" s="298"/>
      <c r="AE57" s="298"/>
      <c r="AF57" s="298"/>
      <c r="AG57" s="298"/>
      <c r="AH57" s="298"/>
      <c r="AI57" s="299"/>
      <c r="AJ57" s="305" t="str">
        <f>IF('PAFAS Pre-Post'!F58="","",'PAFAS Pre-Post'!F58)</f>
        <v/>
      </c>
      <c r="AK57" s="306" t="str">
        <f>IF('PAFAS Pre-Post'!AK58="","",'PAFAS Pre-Post'!AK58)</f>
        <v/>
      </c>
      <c r="AL57" s="302" t="str">
        <f>IF('SDQ Pre-Post'!G58="","",'SDQ Pre-Post'!G58)</f>
        <v/>
      </c>
      <c r="AM57" s="303" t="str">
        <f>IF('SDQ Pre-Post'!AG58="","",'SDQ Pre-Post'!AG58)</f>
        <v/>
      </c>
    </row>
    <row r="58" spans="1:39" s="304" customFormat="1" ht="15" customHeight="1" x14ac:dyDescent="0.35">
      <c r="A58" s="314"/>
      <c r="B58" s="300"/>
      <c r="C58" s="300"/>
      <c r="D58" s="315"/>
      <c r="E58" s="315"/>
      <c r="F58" s="300"/>
      <c r="G58" s="300"/>
      <c r="H58" s="300"/>
      <c r="I58" s="300"/>
      <c r="J58" s="300"/>
      <c r="K58" s="300"/>
      <c r="L58" s="300"/>
      <c r="M58" s="300"/>
      <c r="N58" s="300"/>
      <c r="O58" s="300"/>
      <c r="P58" s="315"/>
      <c r="Q58" s="300"/>
      <c r="R58" s="300"/>
      <c r="S58" s="300"/>
      <c r="T58" s="300"/>
      <c r="U58" s="300"/>
      <c r="V58" s="300"/>
      <c r="W58" s="300"/>
      <c r="X58" s="300"/>
      <c r="Y58" s="301"/>
      <c r="Z58" s="300"/>
      <c r="AA58" s="300"/>
      <c r="AB58" s="300"/>
      <c r="AC58" s="300"/>
      <c r="AD58" s="300"/>
      <c r="AE58" s="300"/>
      <c r="AF58" s="300"/>
      <c r="AG58" s="300"/>
      <c r="AH58" s="300"/>
      <c r="AI58" s="301"/>
      <c r="AJ58" s="305" t="str">
        <f>IF('PAFAS Pre-Post'!F59="","",'PAFAS Pre-Post'!F59)</f>
        <v/>
      </c>
      <c r="AK58" s="306" t="str">
        <f>IF('PAFAS Pre-Post'!AK59="","",'PAFAS Pre-Post'!AK59)</f>
        <v/>
      </c>
      <c r="AL58" s="302" t="str">
        <f>IF('SDQ Pre-Post'!G59="","",'SDQ Pre-Post'!G59)</f>
        <v/>
      </c>
      <c r="AM58" s="303" t="str">
        <f>IF('SDQ Pre-Post'!AG59="","",'SDQ Pre-Post'!AG59)</f>
        <v/>
      </c>
    </row>
    <row r="59" spans="1:39" s="304" customFormat="1" ht="15" customHeight="1" x14ac:dyDescent="0.35">
      <c r="A59" s="316"/>
      <c r="B59" s="310"/>
      <c r="C59" s="310"/>
      <c r="D59" s="317"/>
      <c r="E59" s="317"/>
      <c r="F59" s="310"/>
      <c r="G59" s="310"/>
      <c r="H59" s="310"/>
      <c r="I59" s="310"/>
      <c r="J59" s="310"/>
      <c r="K59" s="310"/>
      <c r="L59" s="310"/>
      <c r="M59" s="310"/>
      <c r="N59" s="310"/>
      <c r="O59" s="310"/>
      <c r="P59" s="317"/>
      <c r="Q59" s="298"/>
      <c r="R59" s="298"/>
      <c r="S59" s="298"/>
      <c r="T59" s="298"/>
      <c r="U59" s="298"/>
      <c r="V59" s="298"/>
      <c r="W59" s="298"/>
      <c r="X59" s="298"/>
      <c r="Y59" s="299"/>
      <c r="Z59" s="298"/>
      <c r="AA59" s="298"/>
      <c r="AB59" s="298"/>
      <c r="AC59" s="298"/>
      <c r="AD59" s="298"/>
      <c r="AE59" s="298"/>
      <c r="AF59" s="298"/>
      <c r="AG59" s="298"/>
      <c r="AH59" s="298"/>
      <c r="AI59" s="299"/>
      <c r="AJ59" s="305" t="str">
        <f>IF('PAFAS Pre-Post'!F60="","",'PAFAS Pre-Post'!F60)</f>
        <v/>
      </c>
      <c r="AK59" s="306" t="str">
        <f>IF('PAFAS Pre-Post'!AK60="","",'PAFAS Pre-Post'!AK60)</f>
        <v/>
      </c>
      <c r="AL59" s="302" t="str">
        <f>IF('SDQ Pre-Post'!G60="","",'SDQ Pre-Post'!G60)</f>
        <v/>
      </c>
      <c r="AM59" s="303" t="str">
        <f>IF('SDQ Pre-Post'!AG60="","",'SDQ Pre-Post'!AG60)</f>
        <v/>
      </c>
    </row>
    <row r="60" spans="1:39" s="304" customFormat="1" ht="15" customHeight="1" x14ac:dyDescent="0.35">
      <c r="A60" s="314"/>
      <c r="B60" s="300"/>
      <c r="C60" s="300"/>
      <c r="D60" s="315"/>
      <c r="E60" s="315"/>
      <c r="F60" s="300"/>
      <c r="G60" s="300"/>
      <c r="H60" s="300"/>
      <c r="I60" s="300"/>
      <c r="J60" s="300"/>
      <c r="K60" s="300"/>
      <c r="L60" s="300"/>
      <c r="M60" s="300"/>
      <c r="N60" s="300"/>
      <c r="O60" s="300"/>
      <c r="P60" s="315"/>
      <c r="Q60" s="300"/>
      <c r="R60" s="300"/>
      <c r="S60" s="300"/>
      <c r="T60" s="300"/>
      <c r="U60" s="300"/>
      <c r="V60" s="300"/>
      <c r="W60" s="300"/>
      <c r="X60" s="300"/>
      <c r="Y60" s="301"/>
      <c r="Z60" s="300"/>
      <c r="AA60" s="300"/>
      <c r="AB60" s="300"/>
      <c r="AC60" s="300"/>
      <c r="AD60" s="300"/>
      <c r="AE60" s="300"/>
      <c r="AF60" s="300"/>
      <c r="AG60" s="300"/>
      <c r="AH60" s="300"/>
      <c r="AI60" s="301"/>
      <c r="AJ60" s="305" t="str">
        <f>IF('PAFAS Pre-Post'!F61="","",'PAFAS Pre-Post'!F61)</f>
        <v/>
      </c>
      <c r="AK60" s="306" t="str">
        <f>IF('PAFAS Pre-Post'!AK61="","",'PAFAS Pre-Post'!AK61)</f>
        <v/>
      </c>
      <c r="AL60" s="302" t="str">
        <f>IF('SDQ Pre-Post'!G61="","",'SDQ Pre-Post'!G61)</f>
        <v/>
      </c>
      <c r="AM60" s="303" t="str">
        <f>IF('SDQ Pre-Post'!AG61="","",'SDQ Pre-Post'!AG61)</f>
        <v/>
      </c>
    </row>
    <row r="61" spans="1:39" s="304" customFormat="1" ht="15" customHeight="1" x14ac:dyDescent="0.35">
      <c r="A61" s="316"/>
      <c r="B61" s="310"/>
      <c r="C61" s="310"/>
      <c r="D61" s="317"/>
      <c r="E61" s="317"/>
      <c r="F61" s="310"/>
      <c r="G61" s="310"/>
      <c r="H61" s="310"/>
      <c r="I61" s="310"/>
      <c r="J61" s="310"/>
      <c r="K61" s="310"/>
      <c r="L61" s="310"/>
      <c r="M61" s="310"/>
      <c r="N61" s="310"/>
      <c r="O61" s="310"/>
      <c r="P61" s="317"/>
      <c r="Q61" s="298"/>
      <c r="R61" s="298"/>
      <c r="S61" s="298"/>
      <c r="T61" s="298"/>
      <c r="U61" s="298"/>
      <c r="V61" s="298"/>
      <c r="W61" s="298"/>
      <c r="X61" s="298"/>
      <c r="Y61" s="299"/>
      <c r="Z61" s="298"/>
      <c r="AA61" s="298"/>
      <c r="AB61" s="298"/>
      <c r="AC61" s="298"/>
      <c r="AD61" s="298"/>
      <c r="AE61" s="298"/>
      <c r="AF61" s="298"/>
      <c r="AG61" s="298"/>
      <c r="AH61" s="298"/>
      <c r="AI61" s="299"/>
      <c r="AJ61" s="305" t="str">
        <f>IF('PAFAS Pre-Post'!F62="","",'PAFAS Pre-Post'!F62)</f>
        <v/>
      </c>
      <c r="AK61" s="306" t="str">
        <f>IF('PAFAS Pre-Post'!AK62="","",'PAFAS Pre-Post'!AK62)</f>
        <v/>
      </c>
      <c r="AL61" s="302" t="str">
        <f>IF('SDQ Pre-Post'!G62="","",'SDQ Pre-Post'!G62)</f>
        <v/>
      </c>
      <c r="AM61" s="303" t="str">
        <f>IF('SDQ Pre-Post'!AG62="","",'SDQ Pre-Post'!AG62)</f>
        <v/>
      </c>
    </row>
    <row r="62" spans="1:39" s="304" customFormat="1" ht="15" customHeight="1" x14ac:dyDescent="0.35">
      <c r="A62" s="314"/>
      <c r="B62" s="300"/>
      <c r="C62" s="300"/>
      <c r="D62" s="315"/>
      <c r="E62" s="315"/>
      <c r="F62" s="300"/>
      <c r="G62" s="300"/>
      <c r="H62" s="300"/>
      <c r="I62" s="300"/>
      <c r="J62" s="300"/>
      <c r="K62" s="300"/>
      <c r="L62" s="300"/>
      <c r="M62" s="300"/>
      <c r="N62" s="300"/>
      <c r="O62" s="300"/>
      <c r="P62" s="315"/>
      <c r="Q62" s="300"/>
      <c r="R62" s="300"/>
      <c r="S62" s="300"/>
      <c r="T62" s="300"/>
      <c r="U62" s="300"/>
      <c r="V62" s="300"/>
      <c r="W62" s="300"/>
      <c r="X62" s="300"/>
      <c r="Y62" s="301"/>
      <c r="Z62" s="300"/>
      <c r="AA62" s="300"/>
      <c r="AB62" s="300"/>
      <c r="AC62" s="300"/>
      <c r="AD62" s="300"/>
      <c r="AE62" s="300"/>
      <c r="AF62" s="300"/>
      <c r="AG62" s="300"/>
      <c r="AH62" s="300"/>
      <c r="AI62" s="301"/>
      <c r="AJ62" s="305" t="str">
        <f>IF('PAFAS Pre-Post'!F63="","",'PAFAS Pre-Post'!F63)</f>
        <v/>
      </c>
      <c r="AK62" s="306" t="str">
        <f>IF('PAFAS Pre-Post'!AK63="","",'PAFAS Pre-Post'!AK63)</f>
        <v/>
      </c>
      <c r="AL62" s="302" t="str">
        <f>IF('SDQ Pre-Post'!G63="","",'SDQ Pre-Post'!G63)</f>
        <v/>
      </c>
      <c r="AM62" s="303" t="str">
        <f>IF('SDQ Pre-Post'!AG63="","",'SDQ Pre-Post'!AG63)</f>
        <v/>
      </c>
    </row>
    <row r="63" spans="1:39" s="304" customFormat="1" ht="15" customHeight="1" x14ac:dyDescent="0.35">
      <c r="A63" s="316"/>
      <c r="B63" s="310"/>
      <c r="C63" s="310"/>
      <c r="D63" s="317"/>
      <c r="E63" s="317"/>
      <c r="F63" s="310"/>
      <c r="G63" s="310"/>
      <c r="H63" s="310"/>
      <c r="I63" s="310"/>
      <c r="J63" s="310"/>
      <c r="K63" s="310"/>
      <c r="L63" s="310"/>
      <c r="M63" s="310"/>
      <c r="N63" s="310"/>
      <c r="O63" s="310"/>
      <c r="P63" s="317"/>
      <c r="Q63" s="298"/>
      <c r="R63" s="298"/>
      <c r="S63" s="298"/>
      <c r="T63" s="298"/>
      <c r="U63" s="298"/>
      <c r="V63" s="298"/>
      <c r="W63" s="298"/>
      <c r="X63" s="298"/>
      <c r="Y63" s="299"/>
      <c r="Z63" s="298"/>
      <c r="AA63" s="298"/>
      <c r="AB63" s="298"/>
      <c r="AC63" s="298"/>
      <c r="AD63" s="298"/>
      <c r="AE63" s="298"/>
      <c r="AF63" s="298"/>
      <c r="AG63" s="298"/>
      <c r="AH63" s="298"/>
      <c r="AI63" s="299"/>
      <c r="AJ63" s="305" t="str">
        <f>IF('PAFAS Pre-Post'!F64="","",'PAFAS Pre-Post'!F64)</f>
        <v/>
      </c>
      <c r="AK63" s="306" t="str">
        <f>IF('PAFAS Pre-Post'!AK64="","",'PAFAS Pre-Post'!AK64)</f>
        <v/>
      </c>
      <c r="AL63" s="302" t="str">
        <f>IF('SDQ Pre-Post'!G64="","",'SDQ Pre-Post'!G64)</f>
        <v/>
      </c>
      <c r="AM63" s="303" t="str">
        <f>IF('SDQ Pre-Post'!AG64="","",'SDQ Pre-Post'!AG64)</f>
        <v/>
      </c>
    </row>
    <row r="64" spans="1:39" s="304" customFormat="1" ht="15" customHeight="1" x14ac:dyDescent="0.35">
      <c r="A64" s="314"/>
      <c r="B64" s="300"/>
      <c r="C64" s="300"/>
      <c r="D64" s="315"/>
      <c r="E64" s="315"/>
      <c r="F64" s="300"/>
      <c r="G64" s="300"/>
      <c r="H64" s="300"/>
      <c r="I64" s="300"/>
      <c r="J64" s="300"/>
      <c r="K64" s="300"/>
      <c r="L64" s="300"/>
      <c r="M64" s="300"/>
      <c r="N64" s="300"/>
      <c r="O64" s="300"/>
      <c r="P64" s="315"/>
      <c r="Q64" s="300"/>
      <c r="R64" s="300"/>
      <c r="S64" s="300"/>
      <c r="T64" s="300"/>
      <c r="U64" s="300"/>
      <c r="V64" s="300"/>
      <c r="W64" s="300"/>
      <c r="X64" s="300"/>
      <c r="Y64" s="301"/>
      <c r="Z64" s="300"/>
      <c r="AA64" s="300"/>
      <c r="AB64" s="300"/>
      <c r="AC64" s="300"/>
      <c r="AD64" s="300"/>
      <c r="AE64" s="300"/>
      <c r="AF64" s="300"/>
      <c r="AG64" s="300"/>
      <c r="AH64" s="300"/>
      <c r="AI64" s="301"/>
      <c r="AJ64" s="305" t="str">
        <f>IF('PAFAS Pre-Post'!F65="","",'PAFAS Pre-Post'!F65)</f>
        <v/>
      </c>
      <c r="AK64" s="306" t="str">
        <f>IF('PAFAS Pre-Post'!AK65="","",'PAFAS Pre-Post'!AK65)</f>
        <v/>
      </c>
      <c r="AL64" s="302" t="str">
        <f>IF('SDQ Pre-Post'!G65="","",'SDQ Pre-Post'!G65)</f>
        <v/>
      </c>
      <c r="AM64" s="303" t="str">
        <f>IF('SDQ Pre-Post'!AG65="","",'SDQ Pre-Post'!AG65)</f>
        <v/>
      </c>
    </row>
    <row r="65" spans="1:39" s="304" customFormat="1" ht="15" customHeight="1" x14ac:dyDescent="0.35">
      <c r="A65" s="316"/>
      <c r="B65" s="310"/>
      <c r="C65" s="310"/>
      <c r="D65" s="317"/>
      <c r="E65" s="317"/>
      <c r="F65" s="310"/>
      <c r="G65" s="310"/>
      <c r="H65" s="310"/>
      <c r="I65" s="310"/>
      <c r="J65" s="310"/>
      <c r="K65" s="310"/>
      <c r="L65" s="310"/>
      <c r="M65" s="310"/>
      <c r="N65" s="310"/>
      <c r="O65" s="310"/>
      <c r="P65" s="317"/>
      <c r="Q65" s="298"/>
      <c r="R65" s="298"/>
      <c r="S65" s="298"/>
      <c r="T65" s="298"/>
      <c r="U65" s="298"/>
      <c r="V65" s="298"/>
      <c r="W65" s="298"/>
      <c r="X65" s="298"/>
      <c r="Y65" s="299"/>
      <c r="Z65" s="298"/>
      <c r="AA65" s="298"/>
      <c r="AB65" s="298"/>
      <c r="AC65" s="298"/>
      <c r="AD65" s="298"/>
      <c r="AE65" s="298"/>
      <c r="AF65" s="298"/>
      <c r="AG65" s="298"/>
      <c r="AH65" s="298"/>
      <c r="AI65" s="299"/>
      <c r="AJ65" s="305" t="str">
        <f>IF('PAFAS Pre-Post'!F66="","",'PAFAS Pre-Post'!F66)</f>
        <v/>
      </c>
      <c r="AK65" s="306" t="str">
        <f>IF('PAFAS Pre-Post'!AK66="","",'PAFAS Pre-Post'!AK66)</f>
        <v/>
      </c>
      <c r="AL65" s="302" t="str">
        <f>IF('SDQ Pre-Post'!G66="","",'SDQ Pre-Post'!G66)</f>
        <v/>
      </c>
      <c r="AM65" s="303" t="str">
        <f>IF('SDQ Pre-Post'!AG66="","",'SDQ Pre-Post'!AG66)</f>
        <v/>
      </c>
    </row>
    <row r="66" spans="1:39" s="304" customFormat="1" ht="15" customHeight="1" x14ac:dyDescent="0.35">
      <c r="A66" s="314"/>
      <c r="B66" s="300"/>
      <c r="C66" s="300"/>
      <c r="D66" s="315"/>
      <c r="E66" s="315"/>
      <c r="F66" s="300"/>
      <c r="G66" s="300"/>
      <c r="H66" s="300"/>
      <c r="I66" s="300"/>
      <c r="J66" s="300"/>
      <c r="K66" s="300"/>
      <c r="L66" s="300"/>
      <c r="M66" s="300"/>
      <c r="N66" s="300"/>
      <c r="O66" s="300"/>
      <c r="P66" s="315"/>
      <c r="Q66" s="300"/>
      <c r="R66" s="300"/>
      <c r="S66" s="300"/>
      <c r="T66" s="300"/>
      <c r="U66" s="300"/>
      <c r="V66" s="300"/>
      <c r="W66" s="300"/>
      <c r="X66" s="300"/>
      <c r="Y66" s="301"/>
      <c r="Z66" s="300"/>
      <c r="AA66" s="300"/>
      <c r="AB66" s="300"/>
      <c r="AC66" s="300"/>
      <c r="AD66" s="300"/>
      <c r="AE66" s="300"/>
      <c r="AF66" s="300"/>
      <c r="AG66" s="300"/>
      <c r="AH66" s="300"/>
      <c r="AI66" s="301"/>
      <c r="AJ66" s="305" t="str">
        <f>IF('PAFAS Pre-Post'!F67="","",'PAFAS Pre-Post'!F67)</f>
        <v/>
      </c>
      <c r="AK66" s="306" t="str">
        <f>IF('PAFAS Pre-Post'!AK67="","",'PAFAS Pre-Post'!AK67)</f>
        <v/>
      </c>
      <c r="AL66" s="302" t="str">
        <f>IF('SDQ Pre-Post'!G67="","",'SDQ Pre-Post'!G67)</f>
        <v/>
      </c>
      <c r="AM66" s="303" t="str">
        <f>IF('SDQ Pre-Post'!AG67="","",'SDQ Pre-Post'!AG67)</f>
        <v/>
      </c>
    </row>
    <row r="67" spans="1:39" s="304" customFormat="1" ht="15" customHeight="1" x14ac:dyDescent="0.35">
      <c r="A67" s="316"/>
      <c r="B67" s="310"/>
      <c r="C67" s="310"/>
      <c r="D67" s="317"/>
      <c r="E67" s="317"/>
      <c r="F67" s="310"/>
      <c r="G67" s="310"/>
      <c r="H67" s="310"/>
      <c r="I67" s="310"/>
      <c r="J67" s="310"/>
      <c r="K67" s="310"/>
      <c r="L67" s="310"/>
      <c r="M67" s="310"/>
      <c r="N67" s="310"/>
      <c r="O67" s="310"/>
      <c r="P67" s="317"/>
      <c r="Q67" s="298"/>
      <c r="R67" s="298"/>
      <c r="S67" s="298"/>
      <c r="T67" s="298"/>
      <c r="U67" s="298"/>
      <c r="V67" s="298"/>
      <c r="W67" s="298"/>
      <c r="X67" s="298"/>
      <c r="Y67" s="299"/>
      <c r="Z67" s="298"/>
      <c r="AA67" s="298"/>
      <c r="AB67" s="298"/>
      <c r="AC67" s="298"/>
      <c r="AD67" s="298"/>
      <c r="AE67" s="298"/>
      <c r="AF67" s="298"/>
      <c r="AG67" s="298"/>
      <c r="AH67" s="298"/>
      <c r="AI67" s="299"/>
      <c r="AJ67" s="305" t="str">
        <f>IF('PAFAS Pre-Post'!F68="","",'PAFAS Pre-Post'!F68)</f>
        <v/>
      </c>
      <c r="AK67" s="306" t="str">
        <f>IF('PAFAS Pre-Post'!AK68="","",'PAFAS Pre-Post'!AK68)</f>
        <v/>
      </c>
      <c r="AL67" s="302" t="str">
        <f>IF('SDQ Pre-Post'!G68="","",'SDQ Pre-Post'!G68)</f>
        <v/>
      </c>
      <c r="AM67" s="303" t="str">
        <f>IF('SDQ Pre-Post'!AG68="","",'SDQ Pre-Post'!AG68)</f>
        <v/>
      </c>
    </row>
    <row r="68" spans="1:39" s="304" customFormat="1" ht="15" customHeight="1" x14ac:dyDescent="0.35">
      <c r="A68" s="314"/>
      <c r="B68" s="300"/>
      <c r="C68" s="300"/>
      <c r="D68" s="315"/>
      <c r="E68" s="315"/>
      <c r="F68" s="300"/>
      <c r="G68" s="300"/>
      <c r="H68" s="300"/>
      <c r="I68" s="300"/>
      <c r="J68" s="300"/>
      <c r="K68" s="300"/>
      <c r="L68" s="300"/>
      <c r="M68" s="300"/>
      <c r="N68" s="300"/>
      <c r="O68" s="300"/>
      <c r="P68" s="315"/>
      <c r="Q68" s="300"/>
      <c r="R68" s="300"/>
      <c r="S68" s="300"/>
      <c r="T68" s="300"/>
      <c r="U68" s="300"/>
      <c r="V68" s="300"/>
      <c r="W68" s="300"/>
      <c r="X68" s="300"/>
      <c r="Y68" s="301"/>
      <c r="Z68" s="300"/>
      <c r="AA68" s="300"/>
      <c r="AB68" s="300"/>
      <c r="AC68" s="300"/>
      <c r="AD68" s="300"/>
      <c r="AE68" s="300"/>
      <c r="AF68" s="300"/>
      <c r="AG68" s="300"/>
      <c r="AH68" s="300"/>
      <c r="AI68" s="301"/>
      <c r="AJ68" s="305" t="str">
        <f>IF('PAFAS Pre-Post'!F69="","",'PAFAS Pre-Post'!F69)</f>
        <v/>
      </c>
      <c r="AK68" s="306" t="str">
        <f>IF('PAFAS Pre-Post'!AK69="","",'PAFAS Pre-Post'!AK69)</f>
        <v/>
      </c>
      <c r="AL68" s="302" t="str">
        <f>IF('SDQ Pre-Post'!G69="","",'SDQ Pre-Post'!G69)</f>
        <v/>
      </c>
      <c r="AM68" s="303" t="str">
        <f>IF('SDQ Pre-Post'!AG69="","",'SDQ Pre-Post'!AG69)</f>
        <v/>
      </c>
    </row>
    <row r="69" spans="1:39" s="304" customFormat="1" ht="15" customHeight="1" x14ac:dyDescent="0.35">
      <c r="A69" s="316"/>
      <c r="B69" s="310"/>
      <c r="C69" s="310"/>
      <c r="D69" s="317"/>
      <c r="E69" s="317"/>
      <c r="F69" s="310"/>
      <c r="G69" s="310"/>
      <c r="H69" s="310"/>
      <c r="I69" s="310"/>
      <c r="J69" s="310"/>
      <c r="K69" s="310"/>
      <c r="L69" s="310"/>
      <c r="M69" s="310"/>
      <c r="N69" s="310"/>
      <c r="O69" s="310"/>
      <c r="P69" s="317"/>
      <c r="Q69" s="298"/>
      <c r="R69" s="298"/>
      <c r="S69" s="298"/>
      <c r="T69" s="298"/>
      <c r="U69" s="298"/>
      <c r="V69" s="298"/>
      <c r="W69" s="298"/>
      <c r="X69" s="298"/>
      <c r="Y69" s="299"/>
      <c r="Z69" s="298"/>
      <c r="AA69" s="298"/>
      <c r="AB69" s="298"/>
      <c r="AC69" s="298"/>
      <c r="AD69" s="298"/>
      <c r="AE69" s="298"/>
      <c r="AF69" s="298"/>
      <c r="AG69" s="298"/>
      <c r="AH69" s="298"/>
      <c r="AI69" s="299"/>
      <c r="AJ69" s="305" t="str">
        <f>IF('PAFAS Pre-Post'!F70="","",'PAFAS Pre-Post'!F70)</f>
        <v/>
      </c>
      <c r="AK69" s="306" t="str">
        <f>IF('PAFAS Pre-Post'!AK70="","",'PAFAS Pre-Post'!AK70)</f>
        <v/>
      </c>
      <c r="AL69" s="302" t="str">
        <f>IF('SDQ Pre-Post'!G70="","",'SDQ Pre-Post'!G70)</f>
        <v/>
      </c>
      <c r="AM69" s="303" t="str">
        <f>IF('SDQ Pre-Post'!AG70="","",'SDQ Pre-Post'!AG70)</f>
        <v/>
      </c>
    </row>
    <row r="70" spans="1:39" s="304" customFormat="1" ht="15" customHeight="1" x14ac:dyDescent="0.35">
      <c r="A70" s="314"/>
      <c r="B70" s="300"/>
      <c r="C70" s="300"/>
      <c r="D70" s="315"/>
      <c r="E70" s="315"/>
      <c r="F70" s="300"/>
      <c r="G70" s="300"/>
      <c r="H70" s="300"/>
      <c r="I70" s="300"/>
      <c r="J70" s="300"/>
      <c r="K70" s="300"/>
      <c r="L70" s="300"/>
      <c r="M70" s="300"/>
      <c r="N70" s="300"/>
      <c r="O70" s="300"/>
      <c r="P70" s="315"/>
      <c r="Q70" s="300"/>
      <c r="R70" s="300"/>
      <c r="S70" s="300"/>
      <c r="T70" s="300"/>
      <c r="U70" s="300"/>
      <c r="V70" s="300"/>
      <c r="W70" s="300"/>
      <c r="X70" s="300"/>
      <c r="Y70" s="301"/>
      <c r="Z70" s="300"/>
      <c r="AA70" s="300"/>
      <c r="AB70" s="300"/>
      <c r="AC70" s="300"/>
      <c r="AD70" s="300"/>
      <c r="AE70" s="300"/>
      <c r="AF70" s="300"/>
      <c r="AG70" s="300"/>
      <c r="AH70" s="300"/>
      <c r="AI70" s="301"/>
      <c r="AJ70" s="305" t="str">
        <f>IF('PAFAS Pre-Post'!F71="","",'PAFAS Pre-Post'!F71)</f>
        <v/>
      </c>
      <c r="AK70" s="306" t="str">
        <f>IF('PAFAS Pre-Post'!AK71="","",'PAFAS Pre-Post'!AK71)</f>
        <v/>
      </c>
      <c r="AL70" s="302" t="str">
        <f>IF('SDQ Pre-Post'!G71="","",'SDQ Pre-Post'!G71)</f>
        <v/>
      </c>
      <c r="AM70" s="303" t="str">
        <f>IF('SDQ Pre-Post'!AG71="","",'SDQ Pre-Post'!AG71)</f>
        <v/>
      </c>
    </row>
    <row r="71" spans="1:39" s="304" customFormat="1" ht="15" customHeight="1" x14ac:dyDescent="0.35">
      <c r="A71" s="316"/>
      <c r="B71" s="310"/>
      <c r="C71" s="310"/>
      <c r="D71" s="317"/>
      <c r="E71" s="317"/>
      <c r="F71" s="310"/>
      <c r="G71" s="310"/>
      <c r="H71" s="310"/>
      <c r="I71" s="310"/>
      <c r="J71" s="310"/>
      <c r="K71" s="310"/>
      <c r="L71" s="310"/>
      <c r="M71" s="310"/>
      <c r="N71" s="310"/>
      <c r="O71" s="310"/>
      <c r="P71" s="317"/>
      <c r="Q71" s="298"/>
      <c r="R71" s="298"/>
      <c r="S71" s="298"/>
      <c r="T71" s="298"/>
      <c r="U71" s="298"/>
      <c r="V71" s="298"/>
      <c r="W71" s="298"/>
      <c r="X71" s="298"/>
      <c r="Y71" s="299"/>
      <c r="Z71" s="298"/>
      <c r="AA71" s="298"/>
      <c r="AB71" s="298"/>
      <c r="AC71" s="298"/>
      <c r="AD71" s="298"/>
      <c r="AE71" s="298"/>
      <c r="AF71" s="298"/>
      <c r="AG71" s="298"/>
      <c r="AH71" s="298"/>
      <c r="AI71" s="299"/>
      <c r="AJ71" s="305" t="str">
        <f>IF('PAFAS Pre-Post'!F72="","",'PAFAS Pre-Post'!F72)</f>
        <v/>
      </c>
      <c r="AK71" s="306" t="str">
        <f>IF('PAFAS Pre-Post'!AK72="","",'PAFAS Pre-Post'!AK72)</f>
        <v/>
      </c>
      <c r="AL71" s="302" t="str">
        <f>IF('SDQ Pre-Post'!G72="","",'SDQ Pre-Post'!G72)</f>
        <v/>
      </c>
      <c r="AM71" s="303" t="str">
        <f>IF('SDQ Pre-Post'!AG72="","",'SDQ Pre-Post'!AG72)</f>
        <v/>
      </c>
    </row>
    <row r="72" spans="1:39" s="304" customFormat="1" ht="15" customHeight="1" x14ac:dyDescent="0.35">
      <c r="A72" s="314"/>
      <c r="B72" s="300"/>
      <c r="C72" s="300"/>
      <c r="D72" s="315"/>
      <c r="E72" s="315"/>
      <c r="F72" s="300"/>
      <c r="G72" s="300"/>
      <c r="H72" s="300"/>
      <c r="I72" s="300"/>
      <c r="J72" s="300"/>
      <c r="K72" s="300"/>
      <c r="L72" s="300"/>
      <c r="M72" s="300"/>
      <c r="N72" s="300"/>
      <c r="O72" s="300"/>
      <c r="P72" s="315"/>
      <c r="Q72" s="300"/>
      <c r="R72" s="300"/>
      <c r="S72" s="300"/>
      <c r="T72" s="300"/>
      <c r="U72" s="300"/>
      <c r="V72" s="300"/>
      <c r="W72" s="300"/>
      <c r="X72" s="300"/>
      <c r="Y72" s="301"/>
      <c r="Z72" s="300"/>
      <c r="AA72" s="300"/>
      <c r="AB72" s="300"/>
      <c r="AC72" s="300"/>
      <c r="AD72" s="300"/>
      <c r="AE72" s="300"/>
      <c r="AF72" s="300"/>
      <c r="AG72" s="300"/>
      <c r="AH72" s="300"/>
      <c r="AI72" s="301"/>
      <c r="AJ72" s="305" t="str">
        <f>IF('PAFAS Pre-Post'!F73="","",'PAFAS Pre-Post'!F73)</f>
        <v/>
      </c>
      <c r="AK72" s="306" t="str">
        <f>IF('PAFAS Pre-Post'!AK73="","",'PAFAS Pre-Post'!AK73)</f>
        <v/>
      </c>
      <c r="AL72" s="302" t="str">
        <f>IF('SDQ Pre-Post'!G73="","",'SDQ Pre-Post'!G73)</f>
        <v/>
      </c>
      <c r="AM72" s="303" t="str">
        <f>IF('SDQ Pre-Post'!AG73="","",'SDQ Pre-Post'!AG73)</f>
        <v/>
      </c>
    </row>
    <row r="73" spans="1:39" s="304" customFormat="1" ht="15" customHeight="1" x14ac:dyDescent="0.35">
      <c r="A73" s="316"/>
      <c r="B73" s="310"/>
      <c r="C73" s="310"/>
      <c r="D73" s="317"/>
      <c r="E73" s="317"/>
      <c r="F73" s="310"/>
      <c r="G73" s="310"/>
      <c r="H73" s="310"/>
      <c r="I73" s="310"/>
      <c r="J73" s="310"/>
      <c r="K73" s="310"/>
      <c r="L73" s="310"/>
      <c r="M73" s="310"/>
      <c r="N73" s="310"/>
      <c r="O73" s="310"/>
      <c r="P73" s="317"/>
      <c r="Q73" s="298"/>
      <c r="R73" s="298"/>
      <c r="S73" s="298"/>
      <c r="T73" s="298"/>
      <c r="U73" s="298"/>
      <c r="V73" s="298"/>
      <c r="W73" s="298"/>
      <c r="X73" s="298"/>
      <c r="Y73" s="299"/>
      <c r="Z73" s="298"/>
      <c r="AA73" s="298"/>
      <c r="AB73" s="298"/>
      <c r="AC73" s="298"/>
      <c r="AD73" s="298"/>
      <c r="AE73" s="298"/>
      <c r="AF73" s="298"/>
      <c r="AG73" s="298"/>
      <c r="AH73" s="298"/>
      <c r="AI73" s="299"/>
      <c r="AJ73" s="305" t="str">
        <f>IF('PAFAS Pre-Post'!F74="","",'PAFAS Pre-Post'!F74)</f>
        <v/>
      </c>
      <c r="AK73" s="306" t="str">
        <f>IF('PAFAS Pre-Post'!AK74="","",'PAFAS Pre-Post'!AK74)</f>
        <v/>
      </c>
      <c r="AL73" s="302" t="str">
        <f>IF('SDQ Pre-Post'!G74="","",'SDQ Pre-Post'!G74)</f>
        <v/>
      </c>
      <c r="AM73" s="303" t="str">
        <f>IF('SDQ Pre-Post'!AG74="","",'SDQ Pre-Post'!AG74)</f>
        <v/>
      </c>
    </row>
    <row r="74" spans="1:39" s="304" customFormat="1" ht="15" customHeight="1" x14ac:dyDescent="0.35">
      <c r="A74" s="314"/>
      <c r="B74" s="300"/>
      <c r="C74" s="300"/>
      <c r="D74" s="315"/>
      <c r="E74" s="315"/>
      <c r="F74" s="300"/>
      <c r="G74" s="300"/>
      <c r="H74" s="300"/>
      <c r="I74" s="300"/>
      <c r="J74" s="300"/>
      <c r="K74" s="300"/>
      <c r="L74" s="300"/>
      <c r="M74" s="300"/>
      <c r="N74" s="300"/>
      <c r="O74" s="300"/>
      <c r="P74" s="315"/>
      <c r="Q74" s="300"/>
      <c r="R74" s="300"/>
      <c r="S74" s="300"/>
      <c r="T74" s="300"/>
      <c r="U74" s="300"/>
      <c r="V74" s="300"/>
      <c r="W74" s="300"/>
      <c r="X74" s="300"/>
      <c r="Y74" s="301"/>
      <c r="Z74" s="300"/>
      <c r="AA74" s="300"/>
      <c r="AB74" s="300"/>
      <c r="AC74" s="300"/>
      <c r="AD74" s="300"/>
      <c r="AE74" s="300"/>
      <c r="AF74" s="300"/>
      <c r="AG74" s="300"/>
      <c r="AH74" s="300"/>
      <c r="AI74" s="301"/>
      <c r="AJ74" s="305" t="str">
        <f>IF('PAFAS Pre-Post'!F75="","",'PAFAS Pre-Post'!F75)</f>
        <v/>
      </c>
      <c r="AK74" s="306" t="str">
        <f>IF('PAFAS Pre-Post'!AK75="","",'PAFAS Pre-Post'!AK75)</f>
        <v/>
      </c>
      <c r="AL74" s="302" t="str">
        <f>IF('SDQ Pre-Post'!G75="","",'SDQ Pre-Post'!G75)</f>
        <v/>
      </c>
      <c r="AM74" s="303" t="str">
        <f>IF('SDQ Pre-Post'!AG75="","",'SDQ Pre-Post'!AG75)</f>
        <v/>
      </c>
    </row>
    <row r="75" spans="1:39" s="304" customFormat="1" ht="15" customHeight="1" x14ac:dyDescent="0.35">
      <c r="A75" s="316"/>
      <c r="B75" s="310"/>
      <c r="C75" s="310"/>
      <c r="D75" s="317"/>
      <c r="E75" s="317"/>
      <c r="F75" s="310"/>
      <c r="G75" s="310"/>
      <c r="H75" s="310"/>
      <c r="I75" s="310"/>
      <c r="J75" s="310"/>
      <c r="K75" s="310"/>
      <c r="L75" s="310"/>
      <c r="M75" s="310"/>
      <c r="N75" s="310"/>
      <c r="O75" s="310"/>
      <c r="P75" s="317"/>
      <c r="Q75" s="298"/>
      <c r="R75" s="298"/>
      <c r="S75" s="298"/>
      <c r="T75" s="298"/>
      <c r="U75" s="298"/>
      <c r="V75" s="298"/>
      <c r="W75" s="298"/>
      <c r="X75" s="298"/>
      <c r="Y75" s="299"/>
      <c r="Z75" s="298"/>
      <c r="AA75" s="298"/>
      <c r="AB75" s="298"/>
      <c r="AC75" s="298"/>
      <c r="AD75" s="298"/>
      <c r="AE75" s="298"/>
      <c r="AF75" s="298"/>
      <c r="AG75" s="298"/>
      <c r="AH75" s="298"/>
      <c r="AI75" s="299"/>
      <c r="AJ75" s="305" t="str">
        <f>IF('PAFAS Pre-Post'!F76="","",'PAFAS Pre-Post'!F76)</f>
        <v/>
      </c>
      <c r="AK75" s="306" t="str">
        <f>IF('PAFAS Pre-Post'!AK76="","",'PAFAS Pre-Post'!AK76)</f>
        <v/>
      </c>
      <c r="AL75" s="302" t="str">
        <f>IF('SDQ Pre-Post'!G76="","",'SDQ Pre-Post'!G76)</f>
        <v/>
      </c>
      <c r="AM75" s="303" t="str">
        <f>IF('SDQ Pre-Post'!AG76="","",'SDQ Pre-Post'!AG76)</f>
        <v/>
      </c>
    </row>
    <row r="76" spans="1:39" s="304" customFormat="1" ht="15" customHeight="1" x14ac:dyDescent="0.35">
      <c r="A76" s="314"/>
      <c r="B76" s="300"/>
      <c r="C76" s="300"/>
      <c r="D76" s="315"/>
      <c r="E76" s="315"/>
      <c r="F76" s="300"/>
      <c r="G76" s="300"/>
      <c r="H76" s="300"/>
      <c r="I76" s="300"/>
      <c r="J76" s="300"/>
      <c r="K76" s="300"/>
      <c r="L76" s="300"/>
      <c r="M76" s="300"/>
      <c r="N76" s="300"/>
      <c r="O76" s="300"/>
      <c r="P76" s="315"/>
      <c r="Q76" s="300"/>
      <c r="R76" s="300"/>
      <c r="S76" s="300"/>
      <c r="T76" s="300"/>
      <c r="U76" s="300"/>
      <c r="V76" s="300"/>
      <c r="W76" s="300"/>
      <c r="X76" s="300"/>
      <c r="Y76" s="301"/>
      <c r="Z76" s="300"/>
      <c r="AA76" s="300"/>
      <c r="AB76" s="300"/>
      <c r="AC76" s="300"/>
      <c r="AD76" s="300"/>
      <c r="AE76" s="300"/>
      <c r="AF76" s="300"/>
      <c r="AG76" s="300"/>
      <c r="AH76" s="300"/>
      <c r="AI76" s="301"/>
      <c r="AJ76" s="305" t="str">
        <f>IF('PAFAS Pre-Post'!F77="","",'PAFAS Pre-Post'!F77)</f>
        <v/>
      </c>
      <c r="AK76" s="306" t="str">
        <f>IF('PAFAS Pre-Post'!AK77="","",'PAFAS Pre-Post'!AK77)</f>
        <v/>
      </c>
      <c r="AL76" s="302" t="str">
        <f>IF('SDQ Pre-Post'!G77="","",'SDQ Pre-Post'!G77)</f>
        <v/>
      </c>
      <c r="AM76" s="303" t="str">
        <f>IF('SDQ Pre-Post'!AG77="","",'SDQ Pre-Post'!AG77)</f>
        <v/>
      </c>
    </row>
    <row r="77" spans="1:39" s="304" customFormat="1" ht="15" customHeight="1" x14ac:dyDescent="0.35">
      <c r="A77" s="316"/>
      <c r="B77" s="310"/>
      <c r="C77" s="310"/>
      <c r="D77" s="317"/>
      <c r="E77" s="317"/>
      <c r="F77" s="310"/>
      <c r="G77" s="310"/>
      <c r="H77" s="310"/>
      <c r="I77" s="310"/>
      <c r="J77" s="310"/>
      <c r="K77" s="310"/>
      <c r="L77" s="310"/>
      <c r="M77" s="310"/>
      <c r="N77" s="310"/>
      <c r="O77" s="310"/>
      <c r="P77" s="317"/>
      <c r="Q77" s="298"/>
      <c r="R77" s="298"/>
      <c r="S77" s="298"/>
      <c r="T77" s="298"/>
      <c r="U77" s="298"/>
      <c r="V77" s="298"/>
      <c r="W77" s="298"/>
      <c r="X77" s="298"/>
      <c r="Y77" s="299"/>
      <c r="Z77" s="298"/>
      <c r="AA77" s="298"/>
      <c r="AB77" s="298"/>
      <c r="AC77" s="298"/>
      <c r="AD77" s="298"/>
      <c r="AE77" s="298"/>
      <c r="AF77" s="298"/>
      <c r="AG77" s="298"/>
      <c r="AH77" s="298"/>
      <c r="AI77" s="299"/>
      <c r="AJ77" s="305" t="str">
        <f>IF('PAFAS Pre-Post'!F78="","",'PAFAS Pre-Post'!F78)</f>
        <v/>
      </c>
      <c r="AK77" s="306" t="str">
        <f>IF('PAFAS Pre-Post'!AK78="","",'PAFAS Pre-Post'!AK78)</f>
        <v/>
      </c>
      <c r="AL77" s="302" t="str">
        <f>IF('SDQ Pre-Post'!G78="","",'SDQ Pre-Post'!G78)</f>
        <v/>
      </c>
      <c r="AM77" s="303" t="str">
        <f>IF('SDQ Pre-Post'!AG78="","",'SDQ Pre-Post'!AG78)</f>
        <v/>
      </c>
    </row>
    <row r="78" spans="1:39" s="304" customFormat="1" ht="15" customHeight="1" x14ac:dyDescent="0.35">
      <c r="A78" s="314"/>
      <c r="B78" s="300"/>
      <c r="C78" s="300"/>
      <c r="D78" s="315"/>
      <c r="E78" s="315"/>
      <c r="F78" s="300"/>
      <c r="G78" s="300"/>
      <c r="H78" s="300"/>
      <c r="I78" s="300"/>
      <c r="J78" s="300"/>
      <c r="K78" s="300"/>
      <c r="L78" s="300"/>
      <c r="M78" s="300"/>
      <c r="N78" s="300"/>
      <c r="O78" s="300"/>
      <c r="P78" s="315"/>
      <c r="Q78" s="300"/>
      <c r="R78" s="300"/>
      <c r="S78" s="300"/>
      <c r="T78" s="300"/>
      <c r="U78" s="300"/>
      <c r="V78" s="300"/>
      <c r="W78" s="300"/>
      <c r="X78" s="300"/>
      <c r="Y78" s="301"/>
      <c r="Z78" s="300"/>
      <c r="AA78" s="300"/>
      <c r="AB78" s="300"/>
      <c r="AC78" s="300"/>
      <c r="AD78" s="300"/>
      <c r="AE78" s="300"/>
      <c r="AF78" s="300"/>
      <c r="AG78" s="300"/>
      <c r="AH78" s="300"/>
      <c r="AI78" s="301"/>
      <c r="AJ78" s="305" t="str">
        <f>IF('PAFAS Pre-Post'!F79="","",'PAFAS Pre-Post'!F79)</f>
        <v/>
      </c>
      <c r="AK78" s="306" t="str">
        <f>IF('PAFAS Pre-Post'!AK79="","",'PAFAS Pre-Post'!AK79)</f>
        <v/>
      </c>
      <c r="AL78" s="302" t="str">
        <f>IF('SDQ Pre-Post'!G79="","",'SDQ Pre-Post'!G79)</f>
        <v/>
      </c>
      <c r="AM78" s="303" t="str">
        <f>IF('SDQ Pre-Post'!AG79="","",'SDQ Pre-Post'!AG79)</f>
        <v/>
      </c>
    </row>
    <row r="79" spans="1:39" s="304" customFormat="1" ht="15" customHeight="1" x14ac:dyDescent="0.35">
      <c r="A79" s="316"/>
      <c r="B79" s="310"/>
      <c r="C79" s="310"/>
      <c r="D79" s="317"/>
      <c r="E79" s="317"/>
      <c r="F79" s="310"/>
      <c r="G79" s="310"/>
      <c r="H79" s="310"/>
      <c r="I79" s="310"/>
      <c r="J79" s="310"/>
      <c r="K79" s="310"/>
      <c r="L79" s="310"/>
      <c r="M79" s="310"/>
      <c r="N79" s="310"/>
      <c r="O79" s="310"/>
      <c r="P79" s="317"/>
      <c r="Q79" s="298"/>
      <c r="R79" s="298"/>
      <c r="S79" s="298"/>
      <c r="T79" s="298"/>
      <c r="U79" s="298"/>
      <c r="V79" s="298"/>
      <c r="W79" s="298"/>
      <c r="X79" s="298"/>
      <c r="Y79" s="299"/>
      <c r="Z79" s="298"/>
      <c r="AA79" s="298"/>
      <c r="AB79" s="298"/>
      <c r="AC79" s="298"/>
      <c r="AD79" s="298"/>
      <c r="AE79" s="298"/>
      <c r="AF79" s="298"/>
      <c r="AG79" s="298"/>
      <c r="AH79" s="298"/>
      <c r="AI79" s="299"/>
      <c r="AJ79" s="305" t="str">
        <f>IF('PAFAS Pre-Post'!F80="","",'PAFAS Pre-Post'!F80)</f>
        <v/>
      </c>
      <c r="AK79" s="306" t="str">
        <f>IF('PAFAS Pre-Post'!AK80="","",'PAFAS Pre-Post'!AK80)</f>
        <v/>
      </c>
      <c r="AL79" s="302" t="str">
        <f>IF('SDQ Pre-Post'!G80="","",'SDQ Pre-Post'!G80)</f>
        <v/>
      </c>
      <c r="AM79" s="303" t="str">
        <f>IF('SDQ Pre-Post'!AG80="","",'SDQ Pre-Post'!AG80)</f>
        <v/>
      </c>
    </row>
    <row r="80" spans="1:39" s="304" customFormat="1" ht="15" customHeight="1" x14ac:dyDescent="0.35">
      <c r="A80" s="314"/>
      <c r="B80" s="300"/>
      <c r="C80" s="300"/>
      <c r="D80" s="315"/>
      <c r="E80" s="315"/>
      <c r="F80" s="300"/>
      <c r="G80" s="300"/>
      <c r="H80" s="300"/>
      <c r="I80" s="300"/>
      <c r="J80" s="300"/>
      <c r="K80" s="300"/>
      <c r="L80" s="300"/>
      <c r="M80" s="300"/>
      <c r="N80" s="300"/>
      <c r="O80" s="300"/>
      <c r="P80" s="315"/>
      <c r="Q80" s="300"/>
      <c r="R80" s="300"/>
      <c r="S80" s="300"/>
      <c r="T80" s="300"/>
      <c r="U80" s="300"/>
      <c r="V80" s="300"/>
      <c r="W80" s="300"/>
      <c r="X80" s="300"/>
      <c r="Y80" s="301"/>
      <c r="Z80" s="300"/>
      <c r="AA80" s="300"/>
      <c r="AB80" s="300"/>
      <c r="AC80" s="300"/>
      <c r="AD80" s="300"/>
      <c r="AE80" s="300"/>
      <c r="AF80" s="300"/>
      <c r="AG80" s="300"/>
      <c r="AH80" s="300"/>
      <c r="AI80" s="301"/>
      <c r="AJ80" s="305" t="str">
        <f>IF('PAFAS Pre-Post'!F81="","",'PAFAS Pre-Post'!F81)</f>
        <v/>
      </c>
      <c r="AK80" s="306" t="str">
        <f>IF('PAFAS Pre-Post'!AK81="","",'PAFAS Pre-Post'!AK81)</f>
        <v/>
      </c>
      <c r="AL80" s="302" t="str">
        <f>IF('SDQ Pre-Post'!G81="","",'SDQ Pre-Post'!G81)</f>
        <v/>
      </c>
      <c r="AM80" s="303" t="str">
        <f>IF('SDQ Pre-Post'!AG81="","",'SDQ Pre-Post'!AG81)</f>
        <v/>
      </c>
    </row>
    <row r="81" spans="1:39" s="304" customFormat="1" ht="15" customHeight="1" x14ac:dyDescent="0.35">
      <c r="A81" s="316"/>
      <c r="B81" s="310"/>
      <c r="C81" s="310"/>
      <c r="D81" s="317"/>
      <c r="E81" s="317"/>
      <c r="F81" s="310"/>
      <c r="G81" s="310"/>
      <c r="H81" s="310"/>
      <c r="I81" s="310"/>
      <c r="J81" s="310"/>
      <c r="K81" s="310"/>
      <c r="L81" s="310"/>
      <c r="M81" s="310"/>
      <c r="N81" s="310"/>
      <c r="O81" s="310"/>
      <c r="P81" s="317"/>
      <c r="Q81" s="298"/>
      <c r="R81" s="298"/>
      <c r="S81" s="298"/>
      <c r="T81" s="298"/>
      <c r="U81" s="298"/>
      <c r="V81" s="298"/>
      <c r="W81" s="298"/>
      <c r="X81" s="298"/>
      <c r="Y81" s="299"/>
      <c r="Z81" s="298"/>
      <c r="AA81" s="298"/>
      <c r="AB81" s="298"/>
      <c r="AC81" s="298"/>
      <c r="AD81" s="298"/>
      <c r="AE81" s="298"/>
      <c r="AF81" s="298"/>
      <c r="AG81" s="298"/>
      <c r="AH81" s="298"/>
      <c r="AI81" s="299"/>
      <c r="AJ81" s="305" t="str">
        <f>IF('PAFAS Pre-Post'!F82="","",'PAFAS Pre-Post'!F82)</f>
        <v/>
      </c>
      <c r="AK81" s="306" t="str">
        <f>IF('PAFAS Pre-Post'!AK82="","",'PAFAS Pre-Post'!AK82)</f>
        <v/>
      </c>
      <c r="AL81" s="302" t="str">
        <f>IF('SDQ Pre-Post'!G82="","",'SDQ Pre-Post'!G82)</f>
        <v/>
      </c>
      <c r="AM81" s="303" t="str">
        <f>IF('SDQ Pre-Post'!AG82="","",'SDQ Pre-Post'!AG82)</f>
        <v/>
      </c>
    </row>
    <row r="82" spans="1:39" s="304" customFormat="1" ht="15" customHeight="1" x14ac:dyDescent="0.35">
      <c r="A82" s="314"/>
      <c r="B82" s="300"/>
      <c r="C82" s="300"/>
      <c r="D82" s="315"/>
      <c r="E82" s="315"/>
      <c r="F82" s="300"/>
      <c r="G82" s="300"/>
      <c r="H82" s="300"/>
      <c r="I82" s="300"/>
      <c r="J82" s="300"/>
      <c r="K82" s="300"/>
      <c r="L82" s="300"/>
      <c r="M82" s="300"/>
      <c r="N82" s="300"/>
      <c r="O82" s="300"/>
      <c r="P82" s="315"/>
      <c r="Q82" s="300"/>
      <c r="R82" s="300"/>
      <c r="S82" s="300"/>
      <c r="T82" s="300"/>
      <c r="U82" s="300"/>
      <c r="V82" s="300"/>
      <c r="W82" s="300"/>
      <c r="X82" s="300"/>
      <c r="Y82" s="301"/>
      <c r="Z82" s="300"/>
      <c r="AA82" s="300"/>
      <c r="AB82" s="300"/>
      <c r="AC82" s="300"/>
      <c r="AD82" s="300"/>
      <c r="AE82" s="300"/>
      <c r="AF82" s="300"/>
      <c r="AG82" s="300"/>
      <c r="AH82" s="300"/>
      <c r="AI82" s="301"/>
      <c r="AJ82" s="305" t="str">
        <f>IF('PAFAS Pre-Post'!F83="","",'PAFAS Pre-Post'!F83)</f>
        <v/>
      </c>
      <c r="AK82" s="306" t="str">
        <f>IF('PAFAS Pre-Post'!AK83="","",'PAFAS Pre-Post'!AK83)</f>
        <v/>
      </c>
      <c r="AL82" s="302" t="str">
        <f>IF('SDQ Pre-Post'!G83="","",'SDQ Pre-Post'!G83)</f>
        <v/>
      </c>
      <c r="AM82" s="303" t="str">
        <f>IF('SDQ Pre-Post'!AG83="","",'SDQ Pre-Post'!AG83)</f>
        <v/>
      </c>
    </row>
    <row r="83" spans="1:39" s="304" customFormat="1" ht="15" customHeight="1" x14ac:dyDescent="0.35">
      <c r="A83" s="316"/>
      <c r="B83" s="310"/>
      <c r="C83" s="310"/>
      <c r="D83" s="317"/>
      <c r="E83" s="317"/>
      <c r="F83" s="310"/>
      <c r="G83" s="310"/>
      <c r="H83" s="310"/>
      <c r="I83" s="310"/>
      <c r="J83" s="310"/>
      <c r="K83" s="310"/>
      <c r="L83" s="310"/>
      <c r="M83" s="310"/>
      <c r="N83" s="310"/>
      <c r="O83" s="310"/>
      <c r="P83" s="317"/>
      <c r="Q83" s="298"/>
      <c r="R83" s="298"/>
      <c r="S83" s="298"/>
      <c r="T83" s="298"/>
      <c r="U83" s="298"/>
      <c r="V83" s="298"/>
      <c r="W83" s="298"/>
      <c r="X83" s="298"/>
      <c r="Y83" s="299"/>
      <c r="Z83" s="298"/>
      <c r="AA83" s="298"/>
      <c r="AB83" s="298"/>
      <c r="AC83" s="298"/>
      <c r="AD83" s="298"/>
      <c r="AE83" s="298"/>
      <c r="AF83" s="298"/>
      <c r="AG83" s="298"/>
      <c r="AH83" s="298"/>
      <c r="AI83" s="299"/>
      <c r="AJ83" s="305" t="str">
        <f>IF('PAFAS Pre-Post'!F84="","",'PAFAS Pre-Post'!F84)</f>
        <v/>
      </c>
      <c r="AK83" s="306" t="str">
        <f>IF('PAFAS Pre-Post'!AK84="","",'PAFAS Pre-Post'!AK84)</f>
        <v/>
      </c>
      <c r="AL83" s="302" t="str">
        <f>IF('SDQ Pre-Post'!G84="","",'SDQ Pre-Post'!G84)</f>
        <v/>
      </c>
      <c r="AM83" s="303" t="str">
        <f>IF('SDQ Pre-Post'!AG84="","",'SDQ Pre-Post'!AG84)</f>
        <v/>
      </c>
    </row>
    <row r="84" spans="1:39" s="304" customFormat="1" ht="15" customHeight="1" x14ac:dyDescent="0.35">
      <c r="A84" s="314"/>
      <c r="B84" s="300"/>
      <c r="C84" s="300"/>
      <c r="D84" s="315"/>
      <c r="E84" s="315"/>
      <c r="F84" s="300"/>
      <c r="G84" s="300"/>
      <c r="H84" s="300"/>
      <c r="I84" s="300"/>
      <c r="J84" s="300"/>
      <c r="K84" s="300"/>
      <c r="L84" s="300"/>
      <c r="M84" s="300"/>
      <c r="N84" s="300"/>
      <c r="O84" s="300"/>
      <c r="P84" s="315"/>
      <c r="Q84" s="300"/>
      <c r="R84" s="300"/>
      <c r="S84" s="300"/>
      <c r="T84" s="300"/>
      <c r="U84" s="300"/>
      <c r="V84" s="300"/>
      <c r="W84" s="300"/>
      <c r="X84" s="300"/>
      <c r="Y84" s="301"/>
      <c r="Z84" s="300"/>
      <c r="AA84" s="300"/>
      <c r="AB84" s="300"/>
      <c r="AC84" s="300"/>
      <c r="AD84" s="300"/>
      <c r="AE84" s="300"/>
      <c r="AF84" s="300"/>
      <c r="AG84" s="300"/>
      <c r="AH84" s="300"/>
      <c r="AI84" s="301"/>
      <c r="AJ84" s="305" t="str">
        <f>IF('PAFAS Pre-Post'!F85="","",'PAFAS Pre-Post'!F85)</f>
        <v/>
      </c>
      <c r="AK84" s="306" t="str">
        <f>IF('PAFAS Pre-Post'!AK85="","",'PAFAS Pre-Post'!AK85)</f>
        <v/>
      </c>
      <c r="AL84" s="302" t="str">
        <f>IF('SDQ Pre-Post'!G85="","",'SDQ Pre-Post'!G85)</f>
        <v/>
      </c>
      <c r="AM84" s="303" t="str">
        <f>IF('SDQ Pre-Post'!AG85="","",'SDQ Pre-Post'!AG85)</f>
        <v/>
      </c>
    </row>
    <row r="85" spans="1:39" s="304" customFormat="1" ht="15" customHeight="1" x14ac:dyDescent="0.35">
      <c r="A85" s="316"/>
      <c r="B85" s="310"/>
      <c r="C85" s="310"/>
      <c r="D85" s="317"/>
      <c r="E85" s="317"/>
      <c r="F85" s="310"/>
      <c r="G85" s="310"/>
      <c r="H85" s="310"/>
      <c r="I85" s="310"/>
      <c r="J85" s="310"/>
      <c r="K85" s="310"/>
      <c r="L85" s="310"/>
      <c r="M85" s="310"/>
      <c r="N85" s="310"/>
      <c r="O85" s="310"/>
      <c r="P85" s="317"/>
      <c r="Q85" s="298"/>
      <c r="R85" s="298"/>
      <c r="S85" s="298"/>
      <c r="T85" s="298"/>
      <c r="U85" s="298"/>
      <c r="V85" s="298"/>
      <c r="W85" s="298"/>
      <c r="X85" s="298"/>
      <c r="Y85" s="299"/>
      <c r="Z85" s="298"/>
      <c r="AA85" s="298"/>
      <c r="AB85" s="298"/>
      <c r="AC85" s="298"/>
      <c r="AD85" s="298"/>
      <c r="AE85" s="298"/>
      <c r="AF85" s="298"/>
      <c r="AG85" s="298"/>
      <c r="AH85" s="298"/>
      <c r="AI85" s="299"/>
      <c r="AJ85" s="305" t="str">
        <f>IF('PAFAS Pre-Post'!F86="","",'PAFAS Pre-Post'!F86)</f>
        <v/>
      </c>
      <c r="AK85" s="306" t="str">
        <f>IF('PAFAS Pre-Post'!AK86="","",'PAFAS Pre-Post'!AK86)</f>
        <v/>
      </c>
      <c r="AL85" s="302" t="str">
        <f>IF('SDQ Pre-Post'!G86="","",'SDQ Pre-Post'!G86)</f>
        <v/>
      </c>
      <c r="AM85" s="303" t="str">
        <f>IF('SDQ Pre-Post'!AG86="","",'SDQ Pre-Post'!AG86)</f>
        <v/>
      </c>
    </row>
    <row r="86" spans="1:39" s="304" customFormat="1" ht="15" customHeight="1" x14ac:dyDescent="0.35">
      <c r="A86" s="314"/>
      <c r="B86" s="300"/>
      <c r="C86" s="300"/>
      <c r="D86" s="315"/>
      <c r="E86" s="315"/>
      <c r="F86" s="300"/>
      <c r="G86" s="300"/>
      <c r="H86" s="300"/>
      <c r="I86" s="300"/>
      <c r="J86" s="300"/>
      <c r="K86" s="300"/>
      <c r="L86" s="300"/>
      <c r="M86" s="300"/>
      <c r="N86" s="300"/>
      <c r="O86" s="300"/>
      <c r="P86" s="315"/>
      <c r="Q86" s="300"/>
      <c r="R86" s="300"/>
      <c r="S86" s="300"/>
      <c r="T86" s="300"/>
      <c r="U86" s="300"/>
      <c r="V86" s="300"/>
      <c r="W86" s="300"/>
      <c r="X86" s="300"/>
      <c r="Y86" s="301"/>
      <c r="Z86" s="300"/>
      <c r="AA86" s="300"/>
      <c r="AB86" s="300"/>
      <c r="AC86" s="300"/>
      <c r="AD86" s="300"/>
      <c r="AE86" s="300"/>
      <c r="AF86" s="300"/>
      <c r="AG86" s="300"/>
      <c r="AH86" s="300"/>
      <c r="AI86" s="301"/>
      <c r="AJ86" s="305" t="str">
        <f>IF('PAFAS Pre-Post'!F87="","",'PAFAS Pre-Post'!F87)</f>
        <v/>
      </c>
      <c r="AK86" s="306" t="str">
        <f>IF('PAFAS Pre-Post'!AK87="","",'PAFAS Pre-Post'!AK87)</f>
        <v/>
      </c>
      <c r="AL86" s="302" t="str">
        <f>IF('SDQ Pre-Post'!G87="","",'SDQ Pre-Post'!G87)</f>
        <v/>
      </c>
      <c r="AM86" s="303" t="str">
        <f>IF('SDQ Pre-Post'!AG87="","",'SDQ Pre-Post'!AG87)</f>
        <v/>
      </c>
    </row>
    <row r="87" spans="1:39" s="304" customFormat="1" ht="15" customHeight="1" x14ac:dyDescent="0.35">
      <c r="A87" s="316"/>
      <c r="B87" s="310"/>
      <c r="C87" s="310"/>
      <c r="D87" s="317"/>
      <c r="E87" s="317"/>
      <c r="F87" s="310"/>
      <c r="G87" s="310"/>
      <c r="H87" s="310"/>
      <c r="I87" s="310"/>
      <c r="J87" s="310"/>
      <c r="K87" s="310"/>
      <c r="L87" s="310"/>
      <c r="M87" s="310"/>
      <c r="N87" s="310"/>
      <c r="O87" s="310"/>
      <c r="P87" s="317"/>
      <c r="Q87" s="298"/>
      <c r="R87" s="298"/>
      <c r="S87" s="298"/>
      <c r="T87" s="298"/>
      <c r="U87" s="298"/>
      <c r="V87" s="298"/>
      <c r="W87" s="298"/>
      <c r="X87" s="298"/>
      <c r="Y87" s="299"/>
      <c r="Z87" s="298"/>
      <c r="AA87" s="298"/>
      <c r="AB87" s="298"/>
      <c r="AC87" s="298"/>
      <c r="AD87" s="298"/>
      <c r="AE87" s="298"/>
      <c r="AF87" s="298"/>
      <c r="AG87" s="298"/>
      <c r="AH87" s="298"/>
      <c r="AI87" s="299"/>
      <c r="AJ87" s="305" t="str">
        <f>IF('PAFAS Pre-Post'!F88="","",'PAFAS Pre-Post'!F88)</f>
        <v/>
      </c>
      <c r="AK87" s="306" t="str">
        <f>IF('PAFAS Pre-Post'!AK88="","",'PAFAS Pre-Post'!AK88)</f>
        <v/>
      </c>
      <c r="AL87" s="302" t="str">
        <f>IF('SDQ Pre-Post'!G88="","",'SDQ Pre-Post'!G88)</f>
        <v/>
      </c>
      <c r="AM87" s="303" t="str">
        <f>IF('SDQ Pre-Post'!AG88="","",'SDQ Pre-Post'!AG88)</f>
        <v/>
      </c>
    </row>
    <row r="88" spans="1:39" s="304" customFormat="1" ht="15" customHeight="1" x14ac:dyDescent="0.35">
      <c r="A88" s="314"/>
      <c r="B88" s="300"/>
      <c r="C88" s="300"/>
      <c r="D88" s="315"/>
      <c r="E88" s="315"/>
      <c r="F88" s="300"/>
      <c r="G88" s="300"/>
      <c r="H88" s="300"/>
      <c r="I88" s="300"/>
      <c r="J88" s="300"/>
      <c r="K88" s="300"/>
      <c r="L88" s="300"/>
      <c r="M88" s="300"/>
      <c r="N88" s="300"/>
      <c r="O88" s="300"/>
      <c r="P88" s="315"/>
      <c r="Q88" s="300"/>
      <c r="R88" s="300"/>
      <c r="S88" s="300"/>
      <c r="T88" s="300"/>
      <c r="U88" s="300"/>
      <c r="V88" s="300"/>
      <c r="W88" s="300"/>
      <c r="X88" s="300"/>
      <c r="Y88" s="301"/>
      <c r="Z88" s="300"/>
      <c r="AA88" s="300"/>
      <c r="AB88" s="300"/>
      <c r="AC88" s="300"/>
      <c r="AD88" s="300"/>
      <c r="AE88" s="300"/>
      <c r="AF88" s="300"/>
      <c r="AG88" s="300"/>
      <c r="AH88" s="300"/>
      <c r="AI88" s="301"/>
      <c r="AJ88" s="305" t="str">
        <f>IF('PAFAS Pre-Post'!F89="","",'PAFAS Pre-Post'!F89)</f>
        <v/>
      </c>
      <c r="AK88" s="306" t="str">
        <f>IF('PAFAS Pre-Post'!AK89="","",'PAFAS Pre-Post'!AK89)</f>
        <v/>
      </c>
      <c r="AL88" s="302" t="str">
        <f>IF('SDQ Pre-Post'!G89="","",'SDQ Pre-Post'!G89)</f>
        <v/>
      </c>
      <c r="AM88" s="303" t="str">
        <f>IF('SDQ Pre-Post'!AG89="","",'SDQ Pre-Post'!AG89)</f>
        <v/>
      </c>
    </row>
    <row r="89" spans="1:39" s="304" customFormat="1" ht="15" customHeight="1" x14ac:dyDescent="0.35">
      <c r="A89" s="316"/>
      <c r="B89" s="310"/>
      <c r="C89" s="310"/>
      <c r="D89" s="317"/>
      <c r="E89" s="317"/>
      <c r="F89" s="310"/>
      <c r="G89" s="310"/>
      <c r="H89" s="310"/>
      <c r="I89" s="310"/>
      <c r="J89" s="310"/>
      <c r="K89" s="310"/>
      <c r="L89" s="310"/>
      <c r="M89" s="310"/>
      <c r="N89" s="310"/>
      <c r="O89" s="310"/>
      <c r="P89" s="317"/>
      <c r="Q89" s="298"/>
      <c r="R89" s="298"/>
      <c r="S89" s="298"/>
      <c r="T89" s="298"/>
      <c r="U89" s="298"/>
      <c r="V89" s="298"/>
      <c r="W89" s="298"/>
      <c r="X89" s="298"/>
      <c r="Y89" s="299"/>
      <c r="Z89" s="298"/>
      <c r="AA89" s="298"/>
      <c r="AB89" s="298"/>
      <c r="AC89" s="298"/>
      <c r="AD89" s="298"/>
      <c r="AE89" s="298"/>
      <c r="AF89" s="298"/>
      <c r="AG89" s="298"/>
      <c r="AH89" s="298"/>
      <c r="AI89" s="299"/>
      <c r="AJ89" s="305" t="str">
        <f>IF('PAFAS Pre-Post'!F90="","",'PAFAS Pre-Post'!F90)</f>
        <v/>
      </c>
      <c r="AK89" s="306" t="str">
        <f>IF('PAFAS Pre-Post'!AK90="","",'PAFAS Pre-Post'!AK90)</f>
        <v/>
      </c>
      <c r="AL89" s="302" t="str">
        <f>IF('SDQ Pre-Post'!G90="","",'SDQ Pre-Post'!G90)</f>
        <v/>
      </c>
      <c r="AM89" s="303" t="str">
        <f>IF('SDQ Pre-Post'!AG90="","",'SDQ Pre-Post'!AG90)</f>
        <v/>
      </c>
    </row>
    <row r="90" spans="1:39" s="304" customFormat="1" ht="15" customHeight="1" x14ac:dyDescent="0.35">
      <c r="A90" s="314"/>
      <c r="B90" s="300"/>
      <c r="C90" s="300"/>
      <c r="D90" s="315"/>
      <c r="E90" s="315"/>
      <c r="F90" s="300"/>
      <c r="G90" s="300"/>
      <c r="H90" s="300"/>
      <c r="I90" s="300"/>
      <c r="J90" s="300"/>
      <c r="K90" s="300"/>
      <c r="L90" s="300"/>
      <c r="M90" s="300"/>
      <c r="N90" s="300"/>
      <c r="O90" s="300"/>
      <c r="P90" s="315"/>
      <c r="Q90" s="300"/>
      <c r="R90" s="300"/>
      <c r="S90" s="300"/>
      <c r="T90" s="300"/>
      <c r="U90" s="300"/>
      <c r="V90" s="300"/>
      <c r="W90" s="300"/>
      <c r="X90" s="300"/>
      <c r="Y90" s="301"/>
      <c r="Z90" s="300"/>
      <c r="AA90" s="300"/>
      <c r="AB90" s="300"/>
      <c r="AC90" s="300"/>
      <c r="AD90" s="300"/>
      <c r="AE90" s="300"/>
      <c r="AF90" s="300"/>
      <c r="AG90" s="300"/>
      <c r="AH90" s="300"/>
      <c r="AI90" s="301"/>
      <c r="AJ90" s="305" t="str">
        <f>IF('PAFAS Pre-Post'!F91="","",'PAFAS Pre-Post'!F91)</f>
        <v/>
      </c>
      <c r="AK90" s="306" t="str">
        <f>IF('PAFAS Pre-Post'!AK91="","",'PAFAS Pre-Post'!AK91)</f>
        <v/>
      </c>
      <c r="AL90" s="302" t="str">
        <f>IF('SDQ Pre-Post'!G91="","",'SDQ Pre-Post'!G91)</f>
        <v/>
      </c>
      <c r="AM90" s="303" t="str">
        <f>IF('SDQ Pre-Post'!AG91="","",'SDQ Pre-Post'!AG91)</f>
        <v/>
      </c>
    </row>
    <row r="91" spans="1:39" s="304" customFormat="1" ht="15" customHeight="1" x14ac:dyDescent="0.35">
      <c r="A91" s="316"/>
      <c r="B91" s="310"/>
      <c r="C91" s="310"/>
      <c r="D91" s="317"/>
      <c r="E91" s="317"/>
      <c r="F91" s="310"/>
      <c r="G91" s="310"/>
      <c r="H91" s="310"/>
      <c r="I91" s="310"/>
      <c r="J91" s="310"/>
      <c r="K91" s="310"/>
      <c r="L91" s="310"/>
      <c r="M91" s="310"/>
      <c r="N91" s="310"/>
      <c r="O91" s="310"/>
      <c r="P91" s="317"/>
      <c r="Q91" s="298"/>
      <c r="R91" s="298"/>
      <c r="S91" s="298"/>
      <c r="T91" s="298"/>
      <c r="U91" s="298"/>
      <c r="V91" s="298"/>
      <c r="W91" s="298"/>
      <c r="X91" s="298"/>
      <c r="Y91" s="299"/>
      <c r="Z91" s="298"/>
      <c r="AA91" s="298"/>
      <c r="AB91" s="298"/>
      <c r="AC91" s="298"/>
      <c r="AD91" s="298"/>
      <c r="AE91" s="298"/>
      <c r="AF91" s="298"/>
      <c r="AG91" s="298"/>
      <c r="AH91" s="298"/>
      <c r="AI91" s="299"/>
      <c r="AJ91" s="305" t="str">
        <f>IF('PAFAS Pre-Post'!F92="","",'PAFAS Pre-Post'!F92)</f>
        <v/>
      </c>
      <c r="AK91" s="306" t="str">
        <f>IF('PAFAS Pre-Post'!AK92="","",'PAFAS Pre-Post'!AK92)</f>
        <v/>
      </c>
      <c r="AL91" s="302" t="str">
        <f>IF('SDQ Pre-Post'!G92="","",'SDQ Pre-Post'!G92)</f>
        <v/>
      </c>
      <c r="AM91" s="303" t="str">
        <f>IF('SDQ Pre-Post'!AG92="","",'SDQ Pre-Post'!AG92)</f>
        <v/>
      </c>
    </row>
    <row r="92" spans="1:39" s="304" customFormat="1" ht="15" customHeight="1" x14ac:dyDescent="0.35">
      <c r="A92" s="314"/>
      <c r="B92" s="300"/>
      <c r="C92" s="300"/>
      <c r="D92" s="315"/>
      <c r="E92" s="315"/>
      <c r="F92" s="300"/>
      <c r="G92" s="300"/>
      <c r="H92" s="300"/>
      <c r="I92" s="300"/>
      <c r="J92" s="300"/>
      <c r="K92" s="300"/>
      <c r="L92" s="300"/>
      <c r="M92" s="300"/>
      <c r="N92" s="300"/>
      <c r="O92" s="300"/>
      <c r="P92" s="315"/>
      <c r="Q92" s="300"/>
      <c r="R92" s="300"/>
      <c r="S92" s="300"/>
      <c r="T92" s="300"/>
      <c r="U92" s="300"/>
      <c r="V92" s="300"/>
      <c r="W92" s="300"/>
      <c r="X92" s="300"/>
      <c r="Y92" s="301"/>
      <c r="Z92" s="300"/>
      <c r="AA92" s="300"/>
      <c r="AB92" s="300"/>
      <c r="AC92" s="300"/>
      <c r="AD92" s="300"/>
      <c r="AE92" s="300"/>
      <c r="AF92" s="300"/>
      <c r="AG92" s="300"/>
      <c r="AH92" s="300"/>
      <c r="AI92" s="301"/>
      <c r="AJ92" s="305" t="str">
        <f>IF('PAFAS Pre-Post'!F93="","",'PAFAS Pre-Post'!F93)</f>
        <v/>
      </c>
      <c r="AK92" s="306" t="str">
        <f>IF('PAFAS Pre-Post'!AK93="","",'PAFAS Pre-Post'!AK93)</f>
        <v/>
      </c>
      <c r="AL92" s="302" t="str">
        <f>IF('SDQ Pre-Post'!G93="","",'SDQ Pre-Post'!G93)</f>
        <v/>
      </c>
      <c r="AM92" s="303" t="str">
        <f>IF('SDQ Pre-Post'!AG93="","",'SDQ Pre-Post'!AG93)</f>
        <v/>
      </c>
    </row>
    <row r="93" spans="1:39" s="304" customFormat="1" ht="15" customHeight="1" x14ac:dyDescent="0.35">
      <c r="A93" s="316"/>
      <c r="B93" s="310"/>
      <c r="C93" s="310"/>
      <c r="D93" s="317"/>
      <c r="E93" s="317"/>
      <c r="F93" s="310"/>
      <c r="G93" s="310"/>
      <c r="H93" s="310"/>
      <c r="I93" s="310"/>
      <c r="J93" s="310"/>
      <c r="K93" s="310"/>
      <c r="L93" s="310"/>
      <c r="M93" s="310"/>
      <c r="N93" s="310"/>
      <c r="O93" s="310"/>
      <c r="P93" s="317"/>
      <c r="Q93" s="298"/>
      <c r="R93" s="298"/>
      <c r="S93" s="298"/>
      <c r="T93" s="298"/>
      <c r="U93" s="298"/>
      <c r="V93" s="298"/>
      <c r="W93" s="298"/>
      <c r="X93" s="298"/>
      <c r="Y93" s="299"/>
      <c r="Z93" s="298"/>
      <c r="AA93" s="298"/>
      <c r="AB93" s="298"/>
      <c r="AC93" s="298"/>
      <c r="AD93" s="298"/>
      <c r="AE93" s="298"/>
      <c r="AF93" s="298"/>
      <c r="AG93" s="298"/>
      <c r="AH93" s="298"/>
      <c r="AI93" s="299"/>
      <c r="AJ93" s="305" t="str">
        <f>IF('PAFAS Pre-Post'!F94="","",'PAFAS Pre-Post'!F94)</f>
        <v/>
      </c>
      <c r="AK93" s="306" t="str">
        <f>IF('PAFAS Pre-Post'!AK94="","",'PAFAS Pre-Post'!AK94)</f>
        <v/>
      </c>
      <c r="AL93" s="302" t="str">
        <f>IF('SDQ Pre-Post'!G94="","",'SDQ Pre-Post'!G94)</f>
        <v/>
      </c>
      <c r="AM93" s="303" t="str">
        <f>IF('SDQ Pre-Post'!AG94="","",'SDQ Pre-Post'!AG94)</f>
        <v/>
      </c>
    </row>
    <row r="94" spans="1:39" s="304" customFormat="1" ht="15" customHeight="1" x14ac:dyDescent="0.35">
      <c r="A94" s="314"/>
      <c r="B94" s="300"/>
      <c r="C94" s="300"/>
      <c r="D94" s="315"/>
      <c r="E94" s="315"/>
      <c r="F94" s="300"/>
      <c r="G94" s="300"/>
      <c r="H94" s="300"/>
      <c r="I94" s="300"/>
      <c r="J94" s="300"/>
      <c r="K94" s="300"/>
      <c r="L94" s="300"/>
      <c r="M94" s="300"/>
      <c r="N94" s="300"/>
      <c r="O94" s="300"/>
      <c r="P94" s="315"/>
      <c r="Q94" s="300"/>
      <c r="R94" s="300"/>
      <c r="S94" s="300"/>
      <c r="T94" s="300"/>
      <c r="U94" s="300"/>
      <c r="V94" s="300"/>
      <c r="W94" s="300"/>
      <c r="X94" s="300"/>
      <c r="Y94" s="301"/>
      <c r="Z94" s="300"/>
      <c r="AA94" s="300"/>
      <c r="AB94" s="300"/>
      <c r="AC94" s="300"/>
      <c r="AD94" s="300"/>
      <c r="AE94" s="300"/>
      <c r="AF94" s="300"/>
      <c r="AG94" s="300"/>
      <c r="AH94" s="300"/>
      <c r="AI94" s="301"/>
      <c r="AJ94" s="305" t="str">
        <f>IF('PAFAS Pre-Post'!F95="","",'PAFAS Pre-Post'!F95)</f>
        <v/>
      </c>
      <c r="AK94" s="306" t="str">
        <f>IF('PAFAS Pre-Post'!AK95="","",'PAFAS Pre-Post'!AK95)</f>
        <v/>
      </c>
      <c r="AL94" s="302" t="str">
        <f>IF('SDQ Pre-Post'!G95="","",'SDQ Pre-Post'!G95)</f>
        <v/>
      </c>
      <c r="AM94" s="303" t="str">
        <f>IF('SDQ Pre-Post'!AG95="","",'SDQ Pre-Post'!AG95)</f>
        <v/>
      </c>
    </row>
    <row r="95" spans="1:39" s="304" customFormat="1" ht="15" customHeight="1" x14ac:dyDescent="0.35">
      <c r="A95" s="316"/>
      <c r="B95" s="310"/>
      <c r="C95" s="310"/>
      <c r="D95" s="317"/>
      <c r="E95" s="317"/>
      <c r="F95" s="310"/>
      <c r="G95" s="310"/>
      <c r="H95" s="310"/>
      <c r="I95" s="310"/>
      <c r="J95" s="310"/>
      <c r="K95" s="310"/>
      <c r="L95" s="310"/>
      <c r="M95" s="310"/>
      <c r="N95" s="310"/>
      <c r="O95" s="310"/>
      <c r="P95" s="317"/>
      <c r="Q95" s="298"/>
      <c r="R95" s="298"/>
      <c r="S95" s="298"/>
      <c r="T95" s="298"/>
      <c r="U95" s="298"/>
      <c r="V95" s="298"/>
      <c r="W95" s="298"/>
      <c r="X95" s="298"/>
      <c r="Y95" s="299"/>
      <c r="Z95" s="298"/>
      <c r="AA95" s="298"/>
      <c r="AB95" s="298"/>
      <c r="AC95" s="298"/>
      <c r="AD95" s="298"/>
      <c r="AE95" s="298"/>
      <c r="AF95" s="298"/>
      <c r="AG95" s="298"/>
      <c r="AH95" s="298"/>
      <c r="AI95" s="299"/>
      <c r="AJ95" s="305" t="str">
        <f>IF('PAFAS Pre-Post'!F96="","",'PAFAS Pre-Post'!F96)</f>
        <v/>
      </c>
      <c r="AK95" s="306" t="str">
        <f>IF('PAFAS Pre-Post'!AK96="","",'PAFAS Pre-Post'!AK96)</f>
        <v/>
      </c>
      <c r="AL95" s="302" t="str">
        <f>IF('SDQ Pre-Post'!G96="","",'SDQ Pre-Post'!G96)</f>
        <v/>
      </c>
      <c r="AM95" s="303" t="str">
        <f>IF('SDQ Pre-Post'!AG96="","",'SDQ Pre-Post'!AG96)</f>
        <v/>
      </c>
    </row>
    <row r="96" spans="1:39" s="304" customFormat="1" ht="15" customHeight="1" x14ac:dyDescent="0.35">
      <c r="A96" s="314"/>
      <c r="B96" s="300"/>
      <c r="C96" s="300"/>
      <c r="D96" s="315"/>
      <c r="E96" s="315"/>
      <c r="F96" s="300"/>
      <c r="G96" s="300"/>
      <c r="H96" s="300"/>
      <c r="I96" s="300"/>
      <c r="J96" s="300"/>
      <c r="K96" s="300"/>
      <c r="L96" s="300"/>
      <c r="M96" s="300"/>
      <c r="N96" s="300"/>
      <c r="O96" s="300"/>
      <c r="P96" s="315"/>
      <c r="Q96" s="300"/>
      <c r="R96" s="300"/>
      <c r="S96" s="300"/>
      <c r="T96" s="300"/>
      <c r="U96" s="300"/>
      <c r="V96" s="300"/>
      <c r="W96" s="300"/>
      <c r="X96" s="300"/>
      <c r="Y96" s="301"/>
      <c r="Z96" s="300"/>
      <c r="AA96" s="300"/>
      <c r="AB96" s="300"/>
      <c r="AC96" s="300"/>
      <c r="AD96" s="300"/>
      <c r="AE96" s="300"/>
      <c r="AF96" s="300"/>
      <c r="AG96" s="300"/>
      <c r="AH96" s="300"/>
      <c r="AI96" s="301"/>
      <c r="AJ96" s="305" t="str">
        <f>IF('PAFAS Pre-Post'!F97="","",'PAFAS Pre-Post'!F97)</f>
        <v/>
      </c>
      <c r="AK96" s="306" t="str">
        <f>IF('PAFAS Pre-Post'!AK97="","",'PAFAS Pre-Post'!AK97)</f>
        <v/>
      </c>
      <c r="AL96" s="302" t="str">
        <f>IF('SDQ Pre-Post'!G97="","",'SDQ Pre-Post'!G97)</f>
        <v/>
      </c>
      <c r="AM96" s="303" t="str">
        <f>IF('SDQ Pre-Post'!AG97="","",'SDQ Pre-Post'!AG97)</f>
        <v/>
      </c>
    </row>
    <row r="97" spans="1:39" s="304" customFormat="1" ht="15" customHeight="1" x14ac:dyDescent="0.35">
      <c r="A97" s="316"/>
      <c r="B97" s="310"/>
      <c r="C97" s="310"/>
      <c r="D97" s="317"/>
      <c r="E97" s="317"/>
      <c r="F97" s="310"/>
      <c r="G97" s="310"/>
      <c r="H97" s="310"/>
      <c r="I97" s="310"/>
      <c r="J97" s="310"/>
      <c r="K97" s="310"/>
      <c r="L97" s="310"/>
      <c r="M97" s="310"/>
      <c r="N97" s="310"/>
      <c r="O97" s="310"/>
      <c r="P97" s="317"/>
      <c r="Q97" s="298"/>
      <c r="R97" s="298"/>
      <c r="S97" s="298"/>
      <c r="T97" s="298"/>
      <c r="U97" s="298"/>
      <c r="V97" s="298"/>
      <c r="W97" s="298"/>
      <c r="X97" s="298"/>
      <c r="Y97" s="299"/>
      <c r="Z97" s="298"/>
      <c r="AA97" s="298"/>
      <c r="AB97" s="298"/>
      <c r="AC97" s="298"/>
      <c r="AD97" s="298"/>
      <c r="AE97" s="298"/>
      <c r="AF97" s="298"/>
      <c r="AG97" s="298"/>
      <c r="AH97" s="298"/>
      <c r="AI97" s="299"/>
      <c r="AJ97" s="305" t="str">
        <f>IF('PAFAS Pre-Post'!F98="","",'PAFAS Pre-Post'!F98)</f>
        <v/>
      </c>
      <c r="AK97" s="306" t="str">
        <f>IF('PAFAS Pre-Post'!AK98="","",'PAFAS Pre-Post'!AK98)</f>
        <v/>
      </c>
      <c r="AL97" s="302" t="str">
        <f>IF('SDQ Pre-Post'!G98="","",'SDQ Pre-Post'!G98)</f>
        <v/>
      </c>
      <c r="AM97" s="303" t="str">
        <f>IF('SDQ Pre-Post'!AG98="","",'SDQ Pre-Post'!AG98)</f>
        <v/>
      </c>
    </row>
    <row r="98" spans="1:39" s="304" customFormat="1" ht="15" customHeight="1" x14ac:dyDescent="0.35">
      <c r="A98" s="314"/>
      <c r="B98" s="300"/>
      <c r="C98" s="300"/>
      <c r="D98" s="315"/>
      <c r="E98" s="315"/>
      <c r="F98" s="300"/>
      <c r="G98" s="300"/>
      <c r="H98" s="300"/>
      <c r="I98" s="300"/>
      <c r="J98" s="300"/>
      <c r="K98" s="300"/>
      <c r="L98" s="300"/>
      <c r="M98" s="300"/>
      <c r="N98" s="300"/>
      <c r="O98" s="300"/>
      <c r="P98" s="315"/>
      <c r="Q98" s="300"/>
      <c r="R98" s="300"/>
      <c r="S98" s="300"/>
      <c r="T98" s="300"/>
      <c r="U98" s="300"/>
      <c r="V98" s="300"/>
      <c r="W98" s="300"/>
      <c r="X98" s="300"/>
      <c r="Y98" s="301"/>
      <c r="Z98" s="300"/>
      <c r="AA98" s="300"/>
      <c r="AB98" s="300"/>
      <c r="AC98" s="300"/>
      <c r="AD98" s="300"/>
      <c r="AE98" s="300"/>
      <c r="AF98" s="300"/>
      <c r="AG98" s="300"/>
      <c r="AH98" s="300"/>
      <c r="AI98" s="301"/>
      <c r="AJ98" s="305" t="str">
        <f>IF('PAFAS Pre-Post'!F99="","",'PAFAS Pre-Post'!F99)</f>
        <v/>
      </c>
      <c r="AK98" s="306" t="str">
        <f>IF('PAFAS Pre-Post'!AK99="","",'PAFAS Pre-Post'!AK99)</f>
        <v/>
      </c>
      <c r="AL98" s="302" t="str">
        <f>IF('SDQ Pre-Post'!G99="","",'SDQ Pre-Post'!G99)</f>
        <v/>
      </c>
      <c r="AM98" s="303" t="str">
        <f>IF('SDQ Pre-Post'!AG99="","",'SDQ Pre-Post'!AG99)</f>
        <v/>
      </c>
    </row>
    <row r="99" spans="1:39" s="304" customFormat="1" ht="15" customHeight="1" x14ac:dyDescent="0.35">
      <c r="A99" s="316"/>
      <c r="B99" s="310"/>
      <c r="C99" s="310"/>
      <c r="D99" s="317"/>
      <c r="E99" s="317"/>
      <c r="F99" s="310"/>
      <c r="G99" s="310"/>
      <c r="H99" s="310"/>
      <c r="I99" s="310"/>
      <c r="J99" s="310"/>
      <c r="K99" s="310"/>
      <c r="L99" s="310"/>
      <c r="M99" s="310"/>
      <c r="N99" s="310"/>
      <c r="O99" s="310"/>
      <c r="P99" s="317"/>
      <c r="Q99" s="298"/>
      <c r="R99" s="298"/>
      <c r="S99" s="298"/>
      <c r="T99" s="298"/>
      <c r="U99" s="298"/>
      <c r="V99" s="298"/>
      <c r="W99" s="298"/>
      <c r="X99" s="298"/>
      <c r="Y99" s="299"/>
      <c r="Z99" s="298"/>
      <c r="AA99" s="298"/>
      <c r="AB99" s="298"/>
      <c r="AC99" s="298"/>
      <c r="AD99" s="298"/>
      <c r="AE99" s="298"/>
      <c r="AF99" s="298"/>
      <c r="AG99" s="298"/>
      <c r="AH99" s="298"/>
      <c r="AI99" s="299"/>
      <c r="AJ99" s="305" t="str">
        <f>IF('PAFAS Pre-Post'!F100="","",'PAFAS Pre-Post'!F100)</f>
        <v/>
      </c>
      <c r="AK99" s="306" t="str">
        <f>IF('PAFAS Pre-Post'!AK100="","",'PAFAS Pre-Post'!AK100)</f>
        <v/>
      </c>
      <c r="AL99" s="302" t="str">
        <f>IF('SDQ Pre-Post'!G100="","",'SDQ Pre-Post'!G100)</f>
        <v/>
      </c>
      <c r="AM99" s="303" t="str">
        <f>IF('SDQ Pre-Post'!AG100="","",'SDQ Pre-Post'!AG100)</f>
        <v/>
      </c>
    </row>
    <row r="100" spans="1:39" s="304" customFormat="1" ht="15" customHeight="1" x14ac:dyDescent="0.35">
      <c r="A100" s="314"/>
      <c r="B100" s="300"/>
      <c r="C100" s="300"/>
      <c r="D100" s="315"/>
      <c r="E100" s="315"/>
      <c r="F100" s="300"/>
      <c r="G100" s="300"/>
      <c r="H100" s="300"/>
      <c r="I100" s="300"/>
      <c r="J100" s="300"/>
      <c r="K100" s="300"/>
      <c r="L100" s="300"/>
      <c r="M100" s="300"/>
      <c r="N100" s="300"/>
      <c r="O100" s="300"/>
      <c r="P100" s="315"/>
      <c r="Q100" s="300"/>
      <c r="R100" s="300"/>
      <c r="S100" s="300"/>
      <c r="T100" s="300"/>
      <c r="U100" s="300"/>
      <c r="V100" s="300"/>
      <c r="W100" s="300"/>
      <c r="X100" s="300"/>
      <c r="Y100" s="301"/>
      <c r="Z100" s="300"/>
      <c r="AA100" s="300"/>
      <c r="AB100" s="300"/>
      <c r="AC100" s="300"/>
      <c r="AD100" s="300"/>
      <c r="AE100" s="300"/>
      <c r="AF100" s="300"/>
      <c r="AG100" s="300"/>
      <c r="AH100" s="300"/>
      <c r="AI100" s="301"/>
      <c r="AJ100" s="305" t="str">
        <f>IF('PAFAS Pre-Post'!F101="","",'PAFAS Pre-Post'!F101)</f>
        <v/>
      </c>
      <c r="AK100" s="306" t="str">
        <f>IF('PAFAS Pre-Post'!AK101="","",'PAFAS Pre-Post'!AK101)</f>
        <v/>
      </c>
      <c r="AL100" s="302" t="str">
        <f>IF('SDQ Pre-Post'!G101="","",'SDQ Pre-Post'!G101)</f>
        <v/>
      </c>
      <c r="AM100" s="303" t="str">
        <f>IF('SDQ Pre-Post'!AG101="","",'SDQ Pre-Post'!AG101)</f>
        <v/>
      </c>
    </row>
    <row r="101" spans="1:39" s="304" customFormat="1" ht="15" customHeight="1" x14ac:dyDescent="0.35">
      <c r="A101" s="316"/>
      <c r="B101" s="310"/>
      <c r="C101" s="310"/>
      <c r="D101" s="317"/>
      <c r="E101" s="317"/>
      <c r="F101" s="310"/>
      <c r="G101" s="310"/>
      <c r="H101" s="310"/>
      <c r="I101" s="310"/>
      <c r="J101" s="310"/>
      <c r="K101" s="310"/>
      <c r="L101" s="310"/>
      <c r="M101" s="310"/>
      <c r="N101" s="310"/>
      <c r="O101" s="310"/>
      <c r="P101" s="317"/>
      <c r="Q101" s="298"/>
      <c r="R101" s="298"/>
      <c r="S101" s="298"/>
      <c r="T101" s="298"/>
      <c r="U101" s="298"/>
      <c r="V101" s="298"/>
      <c r="W101" s="298"/>
      <c r="X101" s="298"/>
      <c r="Y101" s="299"/>
      <c r="Z101" s="298"/>
      <c r="AA101" s="298"/>
      <c r="AB101" s="298"/>
      <c r="AC101" s="298"/>
      <c r="AD101" s="298"/>
      <c r="AE101" s="298"/>
      <c r="AF101" s="298"/>
      <c r="AG101" s="298"/>
      <c r="AH101" s="298"/>
      <c r="AI101" s="299"/>
      <c r="AJ101" s="305" t="str">
        <f>IF('PAFAS Pre-Post'!F102="","",'PAFAS Pre-Post'!F102)</f>
        <v/>
      </c>
      <c r="AK101" s="306" t="str">
        <f>IF('PAFAS Pre-Post'!AK102="","",'PAFAS Pre-Post'!AK102)</f>
        <v/>
      </c>
      <c r="AL101" s="302" t="str">
        <f>IF('SDQ Pre-Post'!G102="","",'SDQ Pre-Post'!G102)</f>
        <v/>
      </c>
      <c r="AM101" s="303" t="str">
        <f>IF('SDQ Pre-Post'!AG102="","",'SDQ Pre-Post'!AG102)</f>
        <v/>
      </c>
    </row>
    <row r="102" spans="1:39" s="304" customFormat="1" ht="15" customHeight="1" x14ac:dyDescent="0.35">
      <c r="A102" s="314"/>
      <c r="B102" s="300"/>
      <c r="C102" s="300"/>
      <c r="D102" s="315"/>
      <c r="E102" s="315"/>
      <c r="F102" s="300"/>
      <c r="G102" s="300"/>
      <c r="H102" s="300"/>
      <c r="I102" s="300"/>
      <c r="J102" s="300"/>
      <c r="K102" s="300"/>
      <c r="L102" s="300"/>
      <c r="M102" s="300"/>
      <c r="N102" s="300"/>
      <c r="O102" s="300"/>
      <c r="P102" s="315"/>
      <c r="Q102" s="300"/>
      <c r="R102" s="300"/>
      <c r="S102" s="300"/>
      <c r="T102" s="300"/>
      <c r="U102" s="300"/>
      <c r="V102" s="300"/>
      <c r="W102" s="300"/>
      <c r="X102" s="300"/>
      <c r="Y102" s="301"/>
      <c r="Z102" s="300"/>
      <c r="AA102" s="300"/>
      <c r="AB102" s="300"/>
      <c r="AC102" s="300"/>
      <c r="AD102" s="300"/>
      <c r="AE102" s="300"/>
      <c r="AF102" s="300"/>
      <c r="AG102" s="300"/>
      <c r="AH102" s="300"/>
      <c r="AI102" s="301"/>
      <c r="AJ102" s="305" t="str">
        <f>IF('PAFAS Pre-Post'!F103="","",'PAFAS Pre-Post'!F103)</f>
        <v/>
      </c>
      <c r="AK102" s="306" t="str">
        <f>IF('PAFAS Pre-Post'!AK103="","",'PAFAS Pre-Post'!AK103)</f>
        <v/>
      </c>
      <c r="AL102" s="302" t="str">
        <f>IF('SDQ Pre-Post'!G103="","",'SDQ Pre-Post'!G103)</f>
        <v/>
      </c>
      <c r="AM102" s="303" t="str">
        <f>IF('SDQ Pre-Post'!AG103="","",'SDQ Pre-Post'!AG103)</f>
        <v/>
      </c>
    </row>
    <row r="103" spans="1:39" s="304" customFormat="1" ht="15" customHeight="1" x14ac:dyDescent="0.35">
      <c r="A103" s="316"/>
      <c r="B103" s="310"/>
      <c r="C103" s="310"/>
      <c r="D103" s="317"/>
      <c r="E103" s="317"/>
      <c r="F103" s="310"/>
      <c r="G103" s="310"/>
      <c r="H103" s="310"/>
      <c r="I103" s="310"/>
      <c r="J103" s="310"/>
      <c r="K103" s="310"/>
      <c r="L103" s="310"/>
      <c r="M103" s="310"/>
      <c r="N103" s="310"/>
      <c r="O103" s="310"/>
      <c r="P103" s="317"/>
      <c r="Q103" s="298"/>
      <c r="R103" s="298"/>
      <c r="S103" s="298"/>
      <c r="T103" s="298"/>
      <c r="U103" s="298"/>
      <c r="V103" s="298"/>
      <c r="W103" s="298"/>
      <c r="X103" s="298"/>
      <c r="Y103" s="299"/>
      <c r="Z103" s="298"/>
      <c r="AA103" s="298"/>
      <c r="AB103" s="298"/>
      <c r="AC103" s="298"/>
      <c r="AD103" s="298"/>
      <c r="AE103" s="298"/>
      <c r="AF103" s="298"/>
      <c r="AG103" s="298"/>
      <c r="AH103" s="298"/>
      <c r="AI103" s="299"/>
      <c r="AJ103" s="305" t="str">
        <f>IF('PAFAS Pre-Post'!F104="","",'PAFAS Pre-Post'!F104)</f>
        <v/>
      </c>
      <c r="AK103" s="306" t="str">
        <f>IF('PAFAS Pre-Post'!AK104="","",'PAFAS Pre-Post'!AK104)</f>
        <v/>
      </c>
      <c r="AL103" s="302" t="str">
        <f>IF('SDQ Pre-Post'!G104="","",'SDQ Pre-Post'!G104)</f>
        <v/>
      </c>
      <c r="AM103" s="303" t="str">
        <f>IF('SDQ Pre-Post'!AG104="","",'SDQ Pre-Post'!AG104)</f>
        <v/>
      </c>
    </row>
    <row r="104" spans="1:39" s="304" customFormat="1" ht="15" customHeight="1" x14ac:dyDescent="0.35">
      <c r="A104" s="314"/>
      <c r="B104" s="300"/>
      <c r="C104" s="300"/>
      <c r="D104" s="315"/>
      <c r="E104" s="315"/>
      <c r="F104" s="300"/>
      <c r="G104" s="300"/>
      <c r="H104" s="300"/>
      <c r="I104" s="300"/>
      <c r="J104" s="300"/>
      <c r="K104" s="300"/>
      <c r="L104" s="300"/>
      <c r="M104" s="300"/>
      <c r="N104" s="300"/>
      <c r="O104" s="300"/>
      <c r="P104" s="315"/>
      <c r="Q104" s="300"/>
      <c r="R104" s="300"/>
      <c r="S104" s="300"/>
      <c r="T104" s="300"/>
      <c r="U104" s="300"/>
      <c r="V104" s="300"/>
      <c r="W104" s="300"/>
      <c r="X104" s="300"/>
      <c r="Y104" s="301"/>
      <c r="Z104" s="300"/>
      <c r="AA104" s="300"/>
      <c r="AB104" s="300"/>
      <c r="AC104" s="300"/>
      <c r="AD104" s="300"/>
      <c r="AE104" s="300"/>
      <c r="AF104" s="300"/>
      <c r="AG104" s="300"/>
      <c r="AH104" s="300"/>
      <c r="AI104" s="301"/>
      <c r="AJ104" s="305" t="str">
        <f>IF('PAFAS Pre-Post'!F105="","",'PAFAS Pre-Post'!F105)</f>
        <v/>
      </c>
      <c r="AK104" s="306" t="str">
        <f>IF('PAFAS Pre-Post'!AK105="","",'PAFAS Pre-Post'!AK105)</f>
        <v/>
      </c>
      <c r="AL104" s="302" t="str">
        <f>IF('SDQ Pre-Post'!G105="","",'SDQ Pre-Post'!G105)</f>
        <v/>
      </c>
      <c r="AM104" s="303" t="str">
        <f>IF('SDQ Pre-Post'!AG105="","",'SDQ Pre-Post'!AG105)</f>
        <v/>
      </c>
    </row>
    <row r="105" spans="1:39" s="304" customFormat="1" ht="15" customHeight="1" x14ac:dyDescent="0.35">
      <c r="A105" s="316"/>
      <c r="B105" s="310"/>
      <c r="C105" s="310"/>
      <c r="D105" s="317"/>
      <c r="E105" s="317"/>
      <c r="F105" s="310"/>
      <c r="G105" s="310"/>
      <c r="H105" s="310"/>
      <c r="I105" s="310"/>
      <c r="J105" s="310"/>
      <c r="K105" s="310"/>
      <c r="L105" s="310"/>
      <c r="M105" s="310"/>
      <c r="N105" s="310"/>
      <c r="O105" s="310"/>
      <c r="P105" s="317"/>
      <c r="Q105" s="298"/>
      <c r="R105" s="298"/>
      <c r="S105" s="298"/>
      <c r="T105" s="298"/>
      <c r="U105" s="298"/>
      <c r="V105" s="298"/>
      <c r="W105" s="298"/>
      <c r="X105" s="298"/>
      <c r="Y105" s="299"/>
      <c r="Z105" s="298"/>
      <c r="AA105" s="298"/>
      <c r="AB105" s="298"/>
      <c r="AC105" s="298"/>
      <c r="AD105" s="298"/>
      <c r="AE105" s="298"/>
      <c r="AF105" s="298"/>
      <c r="AG105" s="298"/>
      <c r="AH105" s="298"/>
      <c r="AI105" s="299"/>
      <c r="AJ105" s="305" t="str">
        <f>IF('PAFAS Pre-Post'!F106="","",'PAFAS Pre-Post'!F106)</f>
        <v/>
      </c>
      <c r="AK105" s="306" t="str">
        <f>IF('PAFAS Pre-Post'!AK106="","",'PAFAS Pre-Post'!AK106)</f>
        <v/>
      </c>
      <c r="AL105" s="302" t="str">
        <f>IF('SDQ Pre-Post'!G106="","",'SDQ Pre-Post'!G106)</f>
        <v/>
      </c>
      <c r="AM105" s="303" t="str">
        <f>IF('SDQ Pre-Post'!AG106="","",'SDQ Pre-Post'!AG106)</f>
        <v/>
      </c>
    </row>
    <row r="106" spans="1:39" s="304" customFormat="1" ht="15" customHeight="1" x14ac:dyDescent="0.35">
      <c r="A106" s="314"/>
      <c r="B106" s="300"/>
      <c r="C106" s="300"/>
      <c r="D106" s="315"/>
      <c r="E106" s="315"/>
      <c r="F106" s="300"/>
      <c r="G106" s="300"/>
      <c r="H106" s="300"/>
      <c r="I106" s="300"/>
      <c r="J106" s="300"/>
      <c r="K106" s="300"/>
      <c r="L106" s="300"/>
      <c r="M106" s="300"/>
      <c r="N106" s="300"/>
      <c r="O106" s="300"/>
      <c r="P106" s="315"/>
      <c r="Q106" s="300"/>
      <c r="R106" s="300"/>
      <c r="S106" s="300"/>
      <c r="T106" s="300"/>
      <c r="U106" s="300"/>
      <c r="V106" s="300"/>
      <c r="W106" s="300"/>
      <c r="X106" s="300"/>
      <c r="Y106" s="301"/>
      <c r="Z106" s="300"/>
      <c r="AA106" s="300"/>
      <c r="AB106" s="300"/>
      <c r="AC106" s="300"/>
      <c r="AD106" s="300"/>
      <c r="AE106" s="300"/>
      <c r="AF106" s="300"/>
      <c r="AG106" s="300"/>
      <c r="AH106" s="300"/>
      <c r="AI106" s="301"/>
      <c r="AJ106" s="305" t="str">
        <f>IF('PAFAS Pre-Post'!F107="","",'PAFAS Pre-Post'!F107)</f>
        <v/>
      </c>
      <c r="AK106" s="306" t="str">
        <f>IF('PAFAS Pre-Post'!AK107="","",'PAFAS Pre-Post'!AK107)</f>
        <v/>
      </c>
      <c r="AL106" s="302" t="str">
        <f>IF('SDQ Pre-Post'!G107="","",'SDQ Pre-Post'!G107)</f>
        <v/>
      </c>
      <c r="AM106" s="303" t="str">
        <f>IF('SDQ Pre-Post'!AG107="","",'SDQ Pre-Post'!AG107)</f>
        <v/>
      </c>
    </row>
    <row r="107" spans="1:39" s="304" customFormat="1" ht="15" customHeight="1" x14ac:dyDescent="0.35">
      <c r="A107" s="316"/>
      <c r="B107" s="310"/>
      <c r="C107" s="310"/>
      <c r="D107" s="317"/>
      <c r="E107" s="317"/>
      <c r="F107" s="310"/>
      <c r="G107" s="310"/>
      <c r="H107" s="310"/>
      <c r="I107" s="310"/>
      <c r="J107" s="310"/>
      <c r="K107" s="310"/>
      <c r="L107" s="310"/>
      <c r="M107" s="310"/>
      <c r="N107" s="310"/>
      <c r="O107" s="310"/>
      <c r="P107" s="317"/>
      <c r="Q107" s="298"/>
      <c r="R107" s="298"/>
      <c r="S107" s="298"/>
      <c r="T107" s="298"/>
      <c r="U107" s="298"/>
      <c r="V107" s="298"/>
      <c r="W107" s="298"/>
      <c r="X107" s="298"/>
      <c r="Y107" s="299"/>
      <c r="Z107" s="298"/>
      <c r="AA107" s="298"/>
      <c r="AB107" s="298"/>
      <c r="AC107" s="298"/>
      <c r="AD107" s="298"/>
      <c r="AE107" s="298"/>
      <c r="AF107" s="298"/>
      <c r="AG107" s="298"/>
      <c r="AH107" s="298"/>
      <c r="AI107" s="299"/>
      <c r="AJ107" s="305" t="str">
        <f>IF('PAFAS Pre-Post'!F108="","",'PAFAS Pre-Post'!F108)</f>
        <v/>
      </c>
      <c r="AK107" s="306" t="str">
        <f>IF('PAFAS Pre-Post'!AK108="","",'PAFAS Pre-Post'!AK108)</f>
        <v/>
      </c>
      <c r="AL107" s="302" t="str">
        <f>IF('SDQ Pre-Post'!G108="","",'SDQ Pre-Post'!G108)</f>
        <v/>
      </c>
      <c r="AM107" s="303" t="str">
        <f>IF('SDQ Pre-Post'!AG108="","",'SDQ Pre-Post'!AG108)</f>
        <v/>
      </c>
    </row>
    <row r="108" spans="1:39" s="304" customFormat="1" ht="15" customHeight="1" x14ac:dyDescent="0.35">
      <c r="A108" s="314"/>
      <c r="B108" s="300"/>
      <c r="C108" s="300"/>
      <c r="D108" s="315"/>
      <c r="E108" s="315"/>
      <c r="F108" s="300"/>
      <c r="G108" s="300"/>
      <c r="H108" s="300"/>
      <c r="I108" s="300"/>
      <c r="J108" s="300"/>
      <c r="K108" s="300"/>
      <c r="L108" s="300"/>
      <c r="M108" s="300"/>
      <c r="N108" s="300"/>
      <c r="O108" s="300"/>
      <c r="P108" s="315"/>
      <c r="Q108" s="300"/>
      <c r="R108" s="300"/>
      <c r="S108" s="300"/>
      <c r="T108" s="300"/>
      <c r="U108" s="300"/>
      <c r="V108" s="300"/>
      <c r="W108" s="300"/>
      <c r="X108" s="300"/>
      <c r="Y108" s="301"/>
      <c r="Z108" s="300"/>
      <c r="AA108" s="300"/>
      <c r="AB108" s="300"/>
      <c r="AC108" s="300"/>
      <c r="AD108" s="300"/>
      <c r="AE108" s="300"/>
      <c r="AF108" s="300"/>
      <c r="AG108" s="300"/>
      <c r="AH108" s="300"/>
      <c r="AI108" s="301"/>
      <c r="AJ108" s="305" t="str">
        <f>IF('PAFAS Pre-Post'!F109="","",'PAFAS Pre-Post'!F109)</f>
        <v/>
      </c>
      <c r="AK108" s="306" t="str">
        <f>IF('PAFAS Pre-Post'!AK109="","",'PAFAS Pre-Post'!AK109)</f>
        <v/>
      </c>
      <c r="AL108" s="302" t="str">
        <f>IF('SDQ Pre-Post'!G109="","",'SDQ Pre-Post'!G109)</f>
        <v/>
      </c>
      <c r="AM108" s="303" t="str">
        <f>IF('SDQ Pre-Post'!AG109="","",'SDQ Pre-Post'!AG109)</f>
        <v/>
      </c>
    </row>
    <row r="109" spans="1:39" s="304" customFormat="1" ht="15" customHeight="1" x14ac:dyDescent="0.35">
      <c r="A109" s="316"/>
      <c r="B109" s="310"/>
      <c r="C109" s="310"/>
      <c r="D109" s="317"/>
      <c r="E109" s="317"/>
      <c r="F109" s="310"/>
      <c r="G109" s="310"/>
      <c r="H109" s="310"/>
      <c r="I109" s="310"/>
      <c r="J109" s="310"/>
      <c r="K109" s="310"/>
      <c r="L109" s="310"/>
      <c r="M109" s="310"/>
      <c r="N109" s="310"/>
      <c r="O109" s="310"/>
      <c r="P109" s="317"/>
      <c r="Q109" s="298"/>
      <c r="R109" s="298"/>
      <c r="S109" s="298"/>
      <c r="T109" s="298"/>
      <c r="U109" s="298"/>
      <c r="V109" s="298"/>
      <c r="W109" s="298"/>
      <c r="X109" s="298"/>
      <c r="Y109" s="299"/>
      <c r="Z109" s="298"/>
      <c r="AA109" s="298"/>
      <c r="AB109" s="298"/>
      <c r="AC109" s="298"/>
      <c r="AD109" s="298"/>
      <c r="AE109" s="298"/>
      <c r="AF109" s="298"/>
      <c r="AG109" s="298"/>
      <c r="AH109" s="298"/>
      <c r="AI109" s="299"/>
      <c r="AJ109" s="305" t="str">
        <f>IF('PAFAS Pre-Post'!F110="","",'PAFAS Pre-Post'!F110)</f>
        <v/>
      </c>
      <c r="AK109" s="306" t="str">
        <f>IF('PAFAS Pre-Post'!AK110="","",'PAFAS Pre-Post'!AK110)</f>
        <v/>
      </c>
      <c r="AL109" s="302" t="str">
        <f>IF('SDQ Pre-Post'!G110="","",'SDQ Pre-Post'!G110)</f>
        <v/>
      </c>
      <c r="AM109" s="303" t="str">
        <f>IF('SDQ Pre-Post'!AG110="","",'SDQ Pre-Post'!AG110)</f>
        <v/>
      </c>
    </row>
    <row r="110" spans="1:39" s="304" customFormat="1" ht="15" customHeight="1" x14ac:dyDescent="0.35">
      <c r="A110" s="314"/>
      <c r="B110" s="300"/>
      <c r="C110" s="300"/>
      <c r="D110" s="315"/>
      <c r="E110" s="315"/>
      <c r="F110" s="300"/>
      <c r="G110" s="300"/>
      <c r="H110" s="300"/>
      <c r="I110" s="300"/>
      <c r="J110" s="300"/>
      <c r="K110" s="300"/>
      <c r="L110" s="300"/>
      <c r="M110" s="300"/>
      <c r="N110" s="300"/>
      <c r="O110" s="300"/>
      <c r="P110" s="315"/>
      <c r="Q110" s="300"/>
      <c r="R110" s="300"/>
      <c r="S110" s="300"/>
      <c r="T110" s="300"/>
      <c r="U110" s="300"/>
      <c r="V110" s="300"/>
      <c r="W110" s="300"/>
      <c r="X110" s="300"/>
      <c r="Y110" s="301"/>
      <c r="Z110" s="300"/>
      <c r="AA110" s="300"/>
      <c r="AB110" s="300"/>
      <c r="AC110" s="300"/>
      <c r="AD110" s="300"/>
      <c r="AE110" s="300"/>
      <c r="AF110" s="300"/>
      <c r="AG110" s="300"/>
      <c r="AH110" s="300"/>
      <c r="AI110" s="301"/>
      <c r="AJ110" s="305" t="str">
        <f>IF('PAFAS Pre-Post'!F111="","",'PAFAS Pre-Post'!F111)</f>
        <v/>
      </c>
      <c r="AK110" s="306" t="str">
        <f>IF('PAFAS Pre-Post'!AK111="","",'PAFAS Pre-Post'!AK111)</f>
        <v/>
      </c>
      <c r="AL110" s="302" t="str">
        <f>IF('SDQ Pre-Post'!G111="","",'SDQ Pre-Post'!G111)</f>
        <v/>
      </c>
      <c r="AM110" s="303" t="str">
        <f>IF('SDQ Pre-Post'!AG111="","",'SDQ Pre-Post'!AG111)</f>
        <v/>
      </c>
    </row>
    <row r="111" spans="1:39" s="304" customFormat="1" ht="15" customHeight="1" x14ac:dyDescent="0.35">
      <c r="A111" s="316"/>
      <c r="B111" s="310"/>
      <c r="C111" s="310"/>
      <c r="D111" s="317"/>
      <c r="E111" s="317"/>
      <c r="F111" s="310"/>
      <c r="G111" s="310"/>
      <c r="H111" s="310"/>
      <c r="I111" s="310"/>
      <c r="J111" s="310"/>
      <c r="K111" s="310"/>
      <c r="L111" s="310"/>
      <c r="M111" s="310"/>
      <c r="N111" s="310"/>
      <c r="O111" s="310"/>
      <c r="P111" s="317"/>
      <c r="Q111" s="298"/>
      <c r="R111" s="298"/>
      <c r="S111" s="298"/>
      <c r="T111" s="298"/>
      <c r="U111" s="298"/>
      <c r="V111" s="298"/>
      <c r="W111" s="298"/>
      <c r="X111" s="298"/>
      <c r="Y111" s="299"/>
      <c r="Z111" s="298"/>
      <c r="AA111" s="298"/>
      <c r="AB111" s="298"/>
      <c r="AC111" s="298"/>
      <c r="AD111" s="298"/>
      <c r="AE111" s="298"/>
      <c r="AF111" s="298"/>
      <c r="AG111" s="298"/>
      <c r="AH111" s="298"/>
      <c r="AI111" s="299"/>
      <c r="AJ111" s="305" t="str">
        <f>IF('PAFAS Pre-Post'!F112="","",'PAFAS Pre-Post'!F112)</f>
        <v/>
      </c>
      <c r="AK111" s="306" t="str">
        <f>IF('PAFAS Pre-Post'!AK112="","",'PAFAS Pre-Post'!AK112)</f>
        <v/>
      </c>
      <c r="AL111" s="302" t="str">
        <f>IF('SDQ Pre-Post'!G112="","",'SDQ Pre-Post'!G112)</f>
        <v/>
      </c>
      <c r="AM111" s="303" t="str">
        <f>IF('SDQ Pre-Post'!AG112="","",'SDQ Pre-Post'!AG112)</f>
        <v/>
      </c>
    </row>
    <row r="112" spans="1:39" s="304" customFormat="1" ht="15" customHeight="1" x14ac:dyDescent="0.35">
      <c r="A112" s="314"/>
      <c r="B112" s="300"/>
      <c r="C112" s="300"/>
      <c r="D112" s="315"/>
      <c r="E112" s="315"/>
      <c r="F112" s="300"/>
      <c r="G112" s="300"/>
      <c r="H112" s="300"/>
      <c r="I112" s="300"/>
      <c r="J112" s="300"/>
      <c r="K112" s="300"/>
      <c r="L112" s="300"/>
      <c r="M112" s="300"/>
      <c r="N112" s="300"/>
      <c r="O112" s="300"/>
      <c r="P112" s="315"/>
      <c r="Q112" s="300"/>
      <c r="R112" s="300"/>
      <c r="S112" s="300"/>
      <c r="T112" s="300"/>
      <c r="U112" s="300"/>
      <c r="V112" s="300"/>
      <c r="W112" s="300"/>
      <c r="X112" s="300"/>
      <c r="Y112" s="301"/>
      <c r="Z112" s="300"/>
      <c r="AA112" s="300"/>
      <c r="AB112" s="300"/>
      <c r="AC112" s="300"/>
      <c r="AD112" s="300"/>
      <c r="AE112" s="300"/>
      <c r="AF112" s="300"/>
      <c r="AG112" s="300"/>
      <c r="AH112" s="300"/>
      <c r="AI112" s="301"/>
      <c r="AJ112" s="305" t="str">
        <f>IF('PAFAS Pre-Post'!F113="","",'PAFAS Pre-Post'!F113)</f>
        <v/>
      </c>
      <c r="AK112" s="306" t="str">
        <f>IF('PAFAS Pre-Post'!AK113="","",'PAFAS Pre-Post'!AK113)</f>
        <v/>
      </c>
      <c r="AL112" s="302" t="str">
        <f>IF('SDQ Pre-Post'!G113="","",'SDQ Pre-Post'!G113)</f>
        <v/>
      </c>
      <c r="AM112" s="303" t="str">
        <f>IF('SDQ Pre-Post'!AG113="","",'SDQ Pre-Post'!AG113)</f>
        <v/>
      </c>
    </row>
    <row r="113" spans="1:39" s="304" customFormat="1" ht="15" customHeight="1" x14ac:dyDescent="0.35">
      <c r="A113" s="316"/>
      <c r="B113" s="310"/>
      <c r="C113" s="310"/>
      <c r="D113" s="317"/>
      <c r="E113" s="317"/>
      <c r="F113" s="310"/>
      <c r="G113" s="310"/>
      <c r="H113" s="310"/>
      <c r="I113" s="310"/>
      <c r="J113" s="310"/>
      <c r="K113" s="310"/>
      <c r="L113" s="310"/>
      <c r="M113" s="310"/>
      <c r="N113" s="310"/>
      <c r="O113" s="310"/>
      <c r="P113" s="317"/>
      <c r="Q113" s="298"/>
      <c r="R113" s="298"/>
      <c r="S113" s="298"/>
      <c r="T113" s="298"/>
      <c r="U113" s="298"/>
      <c r="V113" s="298"/>
      <c r="W113" s="298"/>
      <c r="X113" s="298"/>
      <c r="Y113" s="299"/>
      <c r="Z113" s="298"/>
      <c r="AA113" s="298"/>
      <c r="AB113" s="298"/>
      <c r="AC113" s="298"/>
      <c r="AD113" s="298"/>
      <c r="AE113" s="298"/>
      <c r="AF113" s="298"/>
      <c r="AG113" s="298"/>
      <c r="AH113" s="298"/>
      <c r="AI113" s="299"/>
      <c r="AJ113" s="305" t="str">
        <f>IF('PAFAS Pre-Post'!F114="","",'PAFAS Pre-Post'!F114)</f>
        <v/>
      </c>
      <c r="AK113" s="306" t="str">
        <f>IF('PAFAS Pre-Post'!AK114="","",'PAFAS Pre-Post'!AK114)</f>
        <v/>
      </c>
      <c r="AL113" s="302" t="str">
        <f>IF('SDQ Pre-Post'!G114="","",'SDQ Pre-Post'!G114)</f>
        <v/>
      </c>
      <c r="AM113" s="303" t="str">
        <f>IF('SDQ Pre-Post'!AG114="","",'SDQ Pre-Post'!AG114)</f>
        <v/>
      </c>
    </row>
    <row r="114" spans="1:39" s="304" customFormat="1" ht="15" customHeight="1" x14ac:dyDescent="0.35">
      <c r="A114" s="314"/>
      <c r="B114" s="300"/>
      <c r="C114" s="300"/>
      <c r="D114" s="315"/>
      <c r="E114" s="315"/>
      <c r="F114" s="300"/>
      <c r="G114" s="300"/>
      <c r="H114" s="300"/>
      <c r="I114" s="300"/>
      <c r="J114" s="300"/>
      <c r="K114" s="300"/>
      <c r="L114" s="300"/>
      <c r="M114" s="300"/>
      <c r="N114" s="300"/>
      <c r="O114" s="300"/>
      <c r="P114" s="315"/>
      <c r="Q114" s="300"/>
      <c r="R114" s="300"/>
      <c r="S114" s="300"/>
      <c r="T114" s="300"/>
      <c r="U114" s="300"/>
      <c r="V114" s="300"/>
      <c r="W114" s="300"/>
      <c r="X114" s="300"/>
      <c r="Y114" s="301"/>
      <c r="Z114" s="300"/>
      <c r="AA114" s="300"/>
      <c r="AB114" s="300"/>
      <c r="AC114" s="300"/>
      <c r="AD114" s="300"/>
      <c r="AE114" s="300"/>
      <c r="AF114" s="300"/>
      <c r="AG114" s="300"/>
      <c r="AH114" s="300"/>
      <c r="AI114" s="301"/>
      <c r="AJ114" s="305" t="str">
        <f>IF('PAFAS Pre-Post'!F115="","",'PAFAS Pre-Post'!F115)</f>
        <v/>
      </c>
      <c r="AK114" s="306" t="str">
        <f>IF('PAFAS Pre-Post'!AK115="","",'PAFAS Pre-Post'!AK115)</f>
        <v/>
      </c>
      <c r="AL114" s="302" t="str">
        <f>IF('SDQ Pre-Post'!G115="","",'SDQ Pre-Post'!G115)</f>
        <v/>
      </c>
      <c r="AM114" s="303" t="str">
        <f>IF('SDQ Pre-Post'!AG115="","",'SDQ Pre-Post'!AG115)</f>
        <v/>
      </c>
    </row>
    <row r="115" spans="1:39" s="304" customFormat="1" ht="15" customHeight="1" x14ac:dyDescent="0.35">
      <c r="A115" s="316"/>
      <c r="B115" s="310"/>
      <c r="C115" s="310"/>
      <c r="D115" s="317"/>
      <c r="E115" s="317"/>
      <c r="F115" s="310"/>
      <c r="G115" s="310"/>
      <c r="H115" s="310"/>
      <c r="I115" s="310"/>
      <c r="J115" s="310"/>
      <c r="K115" s="310"/>
      <c r="L115" s="310"/>
      <c r="M115" s="310"/>
      <c r="N115" s="310"/>
      <c r="O115" s="310"/>
      <c r="P115" s="317"/>
      <c r="Q115" s="298"/>
      <c r="R115" s="298"/>
      <c r="S115" s="298"/>
      <c r="T115" s="298"/>
      <c r="U115" s="298"/>
      <c r="V115" s="298"/>
      <c r="W115" s="298"/>
      <c r="X115" s="298"/>
      <c r="Y115" s="299"/>
      <c r="Z115" s="298"/>
      <c r="AA115" s="298"/>
      <c r="AB115" s="298"/>
      <c r="AC115" s="298"/>
      <c r="AD115" s="298"/>
      <c r="AE115" s="298"/>
      <c r="AF115" s="298"/>
      <c r="AG115" s="298"/>
      <c r="AH115" s="298"/>
      <c r="AI115" s="299"/>
      <c r="AJ115" s="305" t="str">
        <f>IF('PAFAS Pre-Post'!F116="","",'PAFAS Pre-Post'!F116)</f>
        <v/>
      </c>
      <c r="AK115" s="306" t="str">
        <f>IF('PAFAS Pre-Post'!AK116="","",'PAFAS Pre-Post'!AK116)</f>
        <v/>
      </c>
      <c r="AL115" s="302" t="str">
        <f>IF('SDQ Pre-Post'!G116="","",'SDQ Pre-Post'!G116)</f>
        <v/>
      </c>
      <c r="AM115" s="303" t="str">
        <f>IF('SDQ Pre-Post'!AG116="","",'SDQ Pre-Post'!AG116)</f>
        <v/>
      </c>
    </row>
    <row r="116" spans="1:39" s="304" customFormat="1" ht="15" customHeight="1" x14ac:dyDescent="0.35">
      <c r="A116" s="314"/>
      <c r="B116" s="300"/>
      <c r="C116" s="300"/>
      <c r="D116" s="315"/>
      <c r="E116" s="315"/>
      <c r="F116" s="300"/>
      <c r="G116" s="300"/>
      <c r="H116" s="300"/>
      <c r="I116" s="300"/>
      <c r="J116" s="300"/>
      <c r="K116" s="300"/>
      <c r="L116" s="300"/>
      <c r="M116" s="300"/>
      <c r="N116" s="300"/>
      <c r="O116" s="300"/>
      <c r="P116" s="315"/>
      <c r="Q116" s="300"/>
      <c r="R116" s="300"/>
      <c r="S116" s="300"/>
      <c r="T116" s="300"/>
      <c r="U116" s="300"/>
      <c r="V116" s="300"/>
      <c r="W116" s="300"/>
      <c r="X116" s="300"/>
      <c r="Y116" s="301"/>
      <c r="Z116" s="300"/>
      <c r="AA116" s="300"/>
      <c r="AB116" s="300"/>
      <c r="AC116" s="300"/>
      <c r="AD116" s="300"/>
      <c r="AE116" s="300"/>
      <c r="AF116" s="300"/>
      <c r="AG116" s="300"/>
      <c r="AH116" s="300"/>
      <c r="AI116" s="301"/>
      <c r="AJ116" s="305" t="str">
        <f>IF('PAFAS Pre-Post'!F117="","",'PAFAS Pre-Post'!F117)</f>
        <v/>
      </c>
      <c r="AK116" s="306" t="str">
        <f>IF('PAFAS Pre-Post'!AK117="","",'PAFAS Pre-Post'!AK117)</f>
        <v/>
      </c>
      <c r="AL116" s="302" t="str">
        <f>IF('SDQ Pre-Post'!G117="","",'SDQ Pre-Post'!G117)</f>
        <v/>
      </c>
      <c r="AM116" s="303" t="str">
        <f>IF('SDQ Pre-Post'!AG117="","",'SDQ Pre-Post'!AG117)</f>
        <v/>
      </c>
    </row>
    <row r="117" spans="1:39" s="304" customFormat="1" ht="15" customHeight="1" x14ac:dyDescent="0.35">
      <c r="A117" s="316"/>
      <c r="B117" s="310"/>
      <c r="C117" s="310"/>
      <c r="D117" s="317"/>
      <c r="E117" s="317"/>
      <c r="F117" s="310"/>
      <c r="G117" s="310"/>
      <c r="H117" s="310"/>
      <c r="I117" s="310"/>
      <c r="J117" s="310"/>
      <c r="K117" s="310"/>
      <c r="L117" s="310"/>
      <c r="M117" s="310"/>
      <c r="N117" s="310"/>
      <c r="O117" s="310"/>
      <c r="P117" s="317"/>
      <c r="Q117" s="298"/>
      <c r="R117" s="298"/>
      <c r="S117" s="298"/>
      <c r="T117" s="298"/>
      <c r="U117" s="298"/>
      <c r="V117" s="298"/>
      <c r="W117" s="298"/>
      <c r="X117" s="298"/>
      <c r="Y117" s="299"/>
      <c r="Z117" s="298"/>
      <c r="AA117" s="298"/>
      <c r="AB117" s="298"/>
      <c r="AC117" s="298"/>
      <c r="AD117" s="298"/>
      <c r="AE117" s="298"/>
      <c r="AF117" s="298"/>
      <c r="AG117" s="298"/>
      <c r="AH117" s="298"/>
      <c r="AI117" s="299"/>
      <c r="AJ117" s="305" t="str">
        <f>IF('PAFAS Pre-Post'!F118="","",'PAFAS Pre-Post'!F118)</f>
        <v/>
      </c>
      <c r="AK117" s="306" t="str">
        <f>IF('PAFAS Pre-Post'!AK118="","",'PAFAS Pre-Post'!AK118)</f>
        <v/>
      </c>
      <c r="AL117" s="302" t="str">
        <f>IF('SDQ Pre-Post'!G118="","",'SDQ Pre-Post'!G118)</f>
        <v/>
      </c>
      <c r="AM117" s="303" t="str">
        <f>IF('SDQ Pre-Post'!AG118="","",'SDQ Pre-Post'!AG118)</f>
        <v/>
      </c>
    </row>
    <row r="118" spans="1:39" s="304" customFormat="1" ht="15" customHeight="1" x14ac:dyDescent="0.35">
      <c r="A118" s="314"/>
      <c r="B118" s="300"/>
      <c r="C118" s="300"/>
      <c r="D118" s="315"/>
      <c r="E118" s="315"/>
      <c r="F118" s="300"/>
      <c r="G118" s="300"/>
      <c r="H118" s="300"/>
      <c r="I118" s="300"/>
      <c r="J118" s="300"/>
      <c r="K118" s="300"/>
      <c r="L118" s="300"/>
      <c r="M118" s="300"/>
      <c r="N118" s="300"/>
      <c r="O118" s="300"/>
      <c r="P118" s="315"/>
      <c r="Q118" s="300"/>
      <c r="R118" s="300"/>
      <c r="S118" s="300"/>
      <c r="T118" s="300"/>
      <c r="U118" s="300"/>
      <c r="V118" s="300"/>
      <c r="W118" s="300"/>
      <c r="X118" s="300"/>
      <c r="Y118" s="301"/>
      <c r="Z118" s="300"/>
      <c r="AA118" s="300"/>
      <c r="AB118" s="300"/>
      <c r="AC118" s="300"/>
      <c r="AD118" s="300"/>
      <c r="AE118" s="300"/>
      <c r="AF118" s="300"/>
      <c r="AG118" s="300"/>
      <c r="AH118" s="300"/>
      <c r="AI118" s="301"/>
      <c r="AJ118" s="305" t="str">
        <f>IF('PAFAS Pre-Post'!F119="","",'PAFAS Pre-Post'!F119)</f>
        <v/>
      </c>
      <c r="AK118" s="306" t="str">
        <f>IF('PAFAS Pre-Post'!AK119="","",'PAFAS Pre-Post'!AK119)</f>
        <v/>
      </c>
      <c r="AL118" s="302" t="str">
        <f>IF('SDQ Pre-Post'!G119="","",'SDQ Pre-Post'!G119)</f>
        <v/>
      </c>
      <c r="AM118" s="303" t="str">
        <f>IF('SDQ Pre-Post'!AG119="","",'SDQ Pre-Post'!AG119)</f>
        <v/>
      </c>
    </row>
    <row r="119" spans="1:39" s="304" customFormat="1" ht="15" customHeight="1" x14ac:dyDescent="0.35">
      <c r="A119" s="316"/>
      <c r="B119" s="310"/>
      <c r="C119" s="310"/>
      <c r="D119" s="317"/>
      <c r="E119" s="317"/>
      <c r="F119" s="310"/>
      <c r="G119" s="310"/>
      <c r="H119" s="310"/>
      <c r="I119" s="310"/>
      <c r="J119" s="310"/>
      <c r="K119" s="310"/>
      <c r="L119" s="310"/>
      <c r="M119" s="310"/>
      <c r="N119" s="310"/>
      <c r="O119" s="310"/>
      <c r="P119" s="317"/>
      <c r="Q119" s="298"/>
      <c r="R119" s="298"/>
      <c r="S119" s="298"/>
      <c r="T119" s="298"/>
      <c r="U119" s="298"/>
      <c r="V119" s="298"/>
      <c r="W119" s="298"/>
      <c r="X119" s="298"/>
      <c r="Y119" s="299"/>
      <c r="Z119" s="298"/>
      <c r="AA119" s="298"/>
      <c r="AB119" s="298"/>
      <c r="AC119" s="298"/>
      <c r="AD119" s="298"/>
      <c r="AE119" s="298"/>
      <c r="AF119" s="298"/>
      <c r="AG119" s="298"/>
      <c r="AH119" s="298"/>
      <c r="AI119" s="299"/>
      <c r="AJ119" s="305" t="str">
        <f>IF('PAFAS Pre-Post'!F120="","",'PAFAS Pre-Post'!F120)</f>
        <v/>
      </c>
      <c r="AK119" s="306" t="str">
        <f>IF('PAFAS Pre-Post'!AK120="","",'PAFAS Pre-Post'!AK120)</f>
        <v/>
      </c>
      <c r="AL119" s="302" t="str">
        <f>IF('SDQ Pre-Post'!G120="","",'SDQ Pre-Post'!G120)</f>
        <v/>
      </c>
      <c r="AM119" s="303" t="str">
        <f>IF('SDQ Pre-Post'!AG120="","",'SDQ Pre-Post'!AG120)</f>
        <v/>
      </c>
    </row>
    <row r="120" spans="1:39" s="304" customFormat="1" ht="15" customHeight="1" x14ac:dyDescent="0.35">
      <c r="A120" s="314"/>
      <c r="B120" s="300"/>
      <c r="C120" s="300"/>
      <c r="D120" s="315"/>
      <c r="E120" s="315"/>
      <c r="F120" s="300"/>
      <c r="G120" s="300"/>
      <c r="H120" s="300"/>
      <c r="I120" s="300"/>
      <c r="J120" s="300"/>
      <c r="K120" s="300"/>
      <c r="L120" s="300"/>
      <c r="M120" s="300"/>
      <c r="N120" s="300"/>
      <c r="O120" s="300"/>
      <c r="P120" s="315"/>
      <c r="Q120" s="300"/>
      <c r="R120" s="300"/>
      <c r="S120" s="300"/>
      <c r="T120" s="300"/>
      <c r="U120" s="300"/>
      <c r="V120" s="300"/>
      <c r="W120" s="300"/>
      <c r="X120" s="300"/>
      <c r="Y120" s="301"/>
      <c r="Z120" s="300"/>
      <c r="AA120" s="300"/>
      <c r="AB120" s="300"/>
      <c r="AC120" s="300"/>
      <c r="AD120" s="300"/>
      <c r="AE120" s="300"/>
      <c r="AF120" s="300"/>
      <c r="AG120" s="300"/>
      <c r="AH120" s="300"/>
      <c r="AI120" s="301"/>
      <c r="AJ120" s="305" t="str">
        <f>IF('PAFAS Pre-Post'!F121="","",'PAFAS Pre-Post'!F121)</f>
        <v/>
      </c>
      <c r="AK120" s="306" t="str">
        <f>IF('PAFAS Pre-Post'!AK121="","",'PAFAS Pre-Post'!AK121)</f>
        <v/>
      </c>
      <c r="AL120" s="302" t="str">
        <f>IF('SDQ Pre-Post'!G121="","",'SDQ Pre-Post'!G121)</f>
        <v/>
      </c>
      <c r="AM120" s="303" t="str">
        <f>IF('SDQ Pre-Post'!AG121="","",'SDQ Pre-Post'!AG121)</f>
        <v/>
      </c>
    </row>
    <row r="121" spans="1:39" s="304" customFormat="1" ht="15" customHeight="1" x14ac:dyDescent="0.35">
      <c r="A121" s="316"/>
      <c r="B121" s="310"/>
      <c r="C121" s="310"/>
      <c r="D121" s="317"/>
      <c r="E121" s="317"/>
      <c r="F121" s="310"/>
      <c r="G121" s="310"/>
      <c r="H121" s="310"/>
      <c r="I121" s="310"/>
      <c r="J121" s="310"/>
      <c r="K121" s="310"/>
      <c r="L121" s="310"/>
      <c r="M121" s="310"/>
      <c r="N121" s="310"/>
      <c r="O121" s="310"/>
      <c r="P121" s="317"/>
      <c r="Q121" s="298"/>
      <c r="R121" s="298"/>
      <c r="S121" s="298"/>
      <c r="T121" s="298"/>
      <c r="U121" s="298"/>
      <c r="V121" s="298"/>
      <c r="W121" s="298"/>
      <c r="X121" s="298"/>
      <c r="Y121" s="299"/>
      <c r="Z121" s="298"/>
      <c r="AA121" s="298"/>
      <c r="AB121" s="298"/>
      <c r="AC121" s="298"/>
      <c r="AD121" s="298"/>
      <c r="AE121" s="298"/>
      <c r="AF121" s="298"/>
      <c r="AG121" s="298"/>
      <c r="AH121" s="298"/>
      <c r="AI121" s="299"/>
      <c r="AJ121" s="305" t="str">
        <f>IF('PAFAS Pre-Post'!F122="","",'PAFAS Pre-Post'!F122)</f>
        <v/>
      </c>
      <c r="AK121" s="306" t="str">
        <f>IF('PAFAS Pre-Post'!AK122="","",'PAFAS Pre-Post'!AK122)</f>
        <v/>
      </c>
      <c r="AL121" s="302" t="str">
        <f>IF('SDQ Pre-Post'!G122="","",'SDQ Pre-Post'!G122)</f>
        <v/>
      </c>
      <c r="AM121" s="303" t="str">
        <f>IF('SDQ Pre-Post'!AG122="","",'SDQ Pre-Post'!AG122)</f>
        <v/>
      </c>
    </row>
    <row r="122" spans="1:39" s="304" customFormat="1" ht="15" customHeight="1" x14ac:dyDescent="0.35">
      <c r="A122" s="314"/>
      <c r="B122" s="300"/>
      <c r="C122" s="300"/>
      <c r="D122" s="315"/>
      <c r="E122" s="315"/>
      <c r="F122" s="300"/>
      <c r="G122" s="300"/>
      <c r="H122" s="300"/>
      <c r="I122" s="300"/>
      <c r="J122" s="300"/>
      <c r="K122" s="300"/>
      <c r="L122" s="300"/>
      <c r="M122" s="300"/>
      <c r="N122" s="300"/>
      <c r="O122" s="300"/>
      <c r="P122" s="315"/>
      <c r="Q122" s="300"/>
      <c r="R122" s="300"/>
      <c r="S122" s="300"/>
      <c r="T122" s="300"/>
      <c r="U122" s="300"/>
      <c r="V122" s="300"/>
      <c r="W122" s="300"/>
      <c r="X122" s="300"/>
      <c r="Y122" s="301"/>
      <c r="Z122" s="300"/>
      <c r="AA122" s="300"/>
      <c r="AB122" s="300"/>
      <c r="AC122" s="300"/>
      <c r="AD122" s="300"/>
      <c r="AE122" s="300"/>
      <c r="AF122" s="300"/>
      <c r="AG122" s="300"/>
      <c r="AH122" s="300"/>
      <c r="AI122" s="301"/>
      <c r="AJ122" s="305" t="str">
        <f>IF('PAFAS Pre-Post'!F123="","",'PAFAS Pre-Post'!F123)</f>
        <v/>
      </c>
      <c r="AK122" s="306" t="str">
        <f>IF('PAFAS Pre-Post'!AK123="","",'PAFAS Pre-Post'!AK123)</f>
        <v/>
      </c>
      <c r="AL122" s="302" t="str">
        <f>IF('SDQ Pre-Post'!G123="","",'SDQ Pre-Post'!G123)</f>
        <v/>
      </c>
      <c r="AM122" s="303" t="str">
        <f>IF('SDQ Pre-Post'!AG123="","",'SDQ Pre-Post'!AG123)</f>
        <v/>
      </c>
    </row>
    <row r="123" spans="1:39" s="304" customFormat="1" ht="15" customHeight="1" x14ac:dyDescent="0.35">
      <c r="A123" s="316"/>
      <c r="B123" s="310"/>
      <c r="C123" s="310"/>
      <c r="D123" s="317"/>
      <c r="E123" s="317"/>
      <c r="F123" s="310"/>
      <c r="G123" s="310"/>
      <c r="H123" s="310"/>
      <c r="I123" s="310"/>
      <c r="J123" s="310"/>
      <c r="K123" s="310"/>
      <c r="L123" s="310"/>
      <c r="M123" s="310"/>
      <c r="N123" s="310"/>
      <c r="O123" s="310"/>
      <c r="P123" s="317"/>
      <c r="Q123" s="298"/>
      <c r="R123" s="298"/>
      <c r="S123" s="298"/>
      <c r="T123" s="298"/>
      <c r="U123" s="298"/>
      <c r="V123" s="298"/>
      <c r="W123" s="298"/>
      <c r="X123" s="298"/>
      <c r="Y123" s="299"/>
      <c r="Z123" s="298"/>
      <c r="AA123" s="298"/>
      <c r="AB123" s="298"/>
      <c r="AC123" s="298"/>
      <c r="AD123" s="298"/>
      <c r="AE123" s="298"/>
      <c r="AF123" s="298"/>
      <c r="AG123" s="298"/>
      <c r="AH123" s="298"/>
      <c r="AI123" s="299"/>
      <c r="AJ123" s="305" t="str">
        <f>IF('PAFAS Pre-Post'!F124="","",'PAFAS Pre-Post'!F124)</f>
        <v/>
      </c>
      <c r="AK123" s="306" t="str">
        <f>IF('PAFAS Pre-Post'!AK124="","",'PAFAS Pre-Post'!AK124)</f>
        <v/>
      </c>
      <c r="AL123" s="302" t="str">
        <f>IF('SDQ Pre-Post'!G124="","",'SDQ Pre-Post'!G124)</f>
        <v/>
      </c>
      <c r="AM123" s="303" t="str">
        <f>IF('SDQ Pre-Post'!AG124="","",'SDQ Pre-Post'!AG124)</f>
        <v/>
      </c>
    </row>
    <row r="124" spans="1:39" s="304" customFormat="1" ht="15" customHeight="1" x14ac:dyDescent="0.35">
      <c r="A124" s="314"/>
      <c r="B124" s="300"/>
      <c r="C124" s="300"/>
      <c r="D124" s="315"/>
      <c r="E124" s="315"/>
      <c r="F124" s="300"/>
      <c r="G124" s="300"/>
      <c r="H124" s="300"/>
      <c r="I124" s="300"/>
      <c r="J124" s="300"/>
      <c r="K124" s="300"/>
      <c r="L124" s="300"/>
      <c r="M124" s="300"/>
      <c r="N124" s="300"/>
      <c r="O124" s="300"/>
      <c r="P124" s="315"/>
      <c r="Q124" s="300"/>
      <c r="R124" s="300"/>
      <c r="S124" s="300"/>
      <c r="T124" s="300"/>
      <c r="U124" s="300"/>
      <c r="V124" s="300"/>
      <c r="W124" s="300"/>
      <c r="X124" s="300"/>
      <c r="Y124" s="301"/>
      <c r="Z124" s="300"/>
      <c r="AA124" s="300"/>
      <c r="AB124" s="300"/>
      <c r="AC124" s="300"/>
      <c r="AD124" s="300"/>
      <c r="AE124" s="300"/>
      <c r="AF124" s="300"/>
      <c r="AG124" s="300"/>
      <c r="AH124" s="300"/>
      <c r="AI124" s="301"/>
      <c r="AJ124" s="305" t="str">
        <f>IF('PAFAS Pre-Post'!F125="","",'PAFAS Pre-Post'!F125)</f>
        <v/>
      </c>
      <c r="AK124" s="306" t="str">
        <f>IF('PAFAS Pre-Post'!AK125="","",'PAFAS Pre-Post'!AK125)</f>
        <v/>
      </c>
      <c r="AL124" s="302" t="str">
        <f>IF('SDQ Pre-Post'!G125="","",'SDQ Pre-Post'!G125)</f>
        <v/>
      </c>
      <c r="AM124" s="303" t="str">
        <f>IF('SDQ Pre-Post'!AG125="","",'SDQ Pre-Post'!AG125)</f>
        <v/>
      </c>
    </row>
    <row r="125" spans="1:39" s="304" customFormat="1" ht="15" customHeight="1" x14ac:dyDescent="0.35">
      <c r="A125" s="316"/>
      <c r="B125" s="310"/>
      <c r="C125" s="310"/>
      <c r="D125" s="317"/>
      <c r="E125" s="317"/>
      <c r="F125" s="310"/>
      <c r="G125" s="310"/>
      <c r="H125" s="310"/>
      <c r="I125" s="310"/>
      <c r="J125" s="310"/>
      <c r="K125" s="310"/>
      <c r="L125" s="310"/>
      <c r="M125" s="310"/>
      <c r="N125" s="310"/>
      <c r="O125" s="310"/>
      <c r="P125" s="317"/>
      <c r="Q125" s="298"/>
      <c r="R125" s="298"/>
      <c r="S125" s="298"/>
      <c r="T125" s="298"/>
      <c r="U125" s="298"/>
      <c r="V125" s="298"/>
      <c r="W125" s="298"/>
      <c r="X125" s="298"/>
      <c r="Y125" s="299"/>
      <c r="Z125" s="298"/>
      <c r="AA125" s="298"/>
      <c r="AB125" s="298"/>
      <c r="AC125" s="298"/>
      <c r="AD125" s="298"/>
      <c r="AE125" s="298"/>
      <c r="AF125" s="298"/>
      <c r="AG125" s="298"/>
      <c r="AH125" s="298"/>
      <c r="AI125" s="299"/>
      <c r="AJ125" s="305" t="str">
        <f>IF('PAFAS Pre-Post'!F126="","",'PAFAS Pre-Post'!F126)</f>
        <v/>
      </c>
      <c r="AK125" s="306" t="str">
        <f>IF('PAFAS Pre-Post'!AK126="","",'PAFAS Pre-Post'!AK126)</f>
        <v/>
      </c>
      <c r="AL125" s="302" t="str">
        <f>IF('SDQ Pre-Post'!G126="","",'SDQ Pre-Post'!G126)</f>
        <v/>
      </c>
      <c r="AM125" s="303" t="str">
        <f>IF('SDQ Pre-Post'!AG126="","",'SDQ Pre-Post'!AG126)</f>
        <v/>
      </c>
    </row>
    <row r="126" spans="1:39" s="304" customFormat="1" ht="15" customHeight="1" x14ac:dyDescent="0.35">
      <c r="A126" s="314"/>
      <c r="B126" s="300"/>
      <c r="C126" s="300"/>
      <c r="D126" s="315"/>
      <c r="E126" s="315"/>
      <c r="F126" s="300"/>
      <c r="G126" s="300"/>
      <c r="H126" s="300"/>
      <c r="I126" s="300"/>
      <c r="J126" s="300"/>
      <c r="K126" s="300"/>
      <c r="L126" s="300"/>
      <c r="M126" s="300"/>
      <c r="N126" s="300"/>
      <c r="O126" s="300"/>
      <c r="P126" s="315"/>
      <c r="Q126" s="300"/>
      <c r="R126" s="300"/>
      <c r="S126" s="300"/>
      <c r="T126" s="300"/>
      <c r="U126" s="300"/>
      <c r="V126" s="300"/>
      <c r="W126" s="300"/>
      <c r="X126" s="300"/>
      <c r="Y126" s="301"/>
      <c r="Z126" s="300"/>
      <c r="AA126" s="300"/>
      <c r="AB126" s="300"/>
      <c r="AC126" s="300"/>
      <c r="AD126" s="300"/>
      <c r="AE126" s="300"/>
      <c r="AF126" s="300"/>
      <c r="AG126" s="300"/>
      <c r="AH126" s="300"/>
      <c r="AI126" s="301"/>
      <c r="AJ126" s="305" t="str">
        <f>IF('PAFAS Pre-Post'!F127="","",'PAFAS Pre-Post'!F127)</f>
        <v/>
      </c>
      <c r="AK126" s="306" t="str">
        <f>IF('PAFAS Pre-Post'!AK127="","",'PAFAS Pre-Post'!AK127)</f>
        <v/>
      </c>
      <c r="AL126" s="302" t="str">
        <f>IF('SDQ Pre-Post'!G127="","",'SDQ Pre-Post'!G127)</f>
        <v/>
      </c>
      <c r="AM126" s="303" t="str">
        <f>IF('SDQ Pre-Post'!AG127="","",'SDQ Pre-Post'!AG127)</f>
        <v/>
      </c>
    </row>
    <row r="127" spans="1:39" s="304" customFormat="1" ht="15" customHeight="1" x14ac:dyDescent="0.35">
      <c r="A127" s="316"/>
      <c r="B127" s="310"/>
      <c r="C127" s="310"/>
      <c r="D127" s="317"/>
      <c r="E127" s="317"/>
      <c r="F127" s="310"/>
      <c r="G127" s="310"/>
      <c r="H127" s="310"/>
      <c r="I127" s="310"/>
      <c r="J127" s="310"/>
      <c r="K127" s="310"/>
      <c r="L127" s="310"/>
      <c r="M127" s="310"/>
      <c r="N127" s="310"/>
      <c r="O127" s="310"/>
      <c r="P127" s="317"/>
      <c r="Q127" s="298"/>
      <c r="R127" s="298"/>
      <c r="S127" s="298"/>
      <c r="T127" s="298"/>
      <c r="U127" s="298"/>
      <c r="V127" s="298"/>
      <c r="W127" s="298"/>
      <c r="X127" s="298"/>
      <c r="Y127" s="299"/>
      <c r="Z127" s="298"/>
      <c r="AA127" s="298"/>
      <c r="AB127" s="298"/>
      <c r="AC127" s="298"/>
      <c r="AD127" s="298"/>
      <c r="AE127" s="298"/>
      <c r="AF127" s="298"/>
      <c r="AG127" s="298"/>
      <c r="AH127" s="298"/>
      <c r="AI127" s="299"/>
      <c r="AJ127" s="305" t="str">
        <f>IF('PAFAS Pre-Post'!F128="","",'PAFAS Pre-Post'!F128)</f>
        <v/>
      </c>
      <c r="AK127" s="306" t="str">
        <f>IF('PAFAS Pre-Post'!AK128="","",'PAFAS Pre-Post'!AK128)</f>
        <v/>
      </c>
      <c r="AL127" s="302" t="str">
        <f>IF('SDQ Pre-Post'!G128="","",'SDQ Pre-Post'!G128)</f>
        <v/>
      </c>
      <c r="AM127" s="303" t="str">
        <f>IF('SDQ Pre-Post'!AG128="","",'SDQ Pre-Post'!AG128)</f>
        <v/>
      </c>
    </row>
    <row r="128" spans="1:39" s="304" customFormat="1" ht="15" customHeight="1" x14ac:dyDescent="0.35">
      <c r="A128" s="314"/>
      <c r="B128" s="300"/>
      <c r="C128" s="300"/>
      <c r="D128" s="315"/>
      <c r="E128" s="315"/>
      <c r="F128" s="300"/>
      <c r="G128" s="300"/>
      <c r="H128" s="300"/>
      <c r="I128" s="300"/>
      <c r="J128" s="300"/>
      <c r="K128" s="300"/>
      <c r="L128" s="300"/>
      <c r="M128" s="300"/>
      <c r="N128" s="300"/>
      <c r="O128" s="300"/>
      <c r="P128" s="315"/>
      <c r="Q128" s="300"/>
      <c r="R128" s="300"/>
      <c r="S128" s="300"/>
      <c r="T128" s="300"/>
      <c r="U128" s="300"/>
      <c r="V128" s="300"/>
      <c r="W128" s="300"/>
      <c r="X128" s="300"/>
      <c r="Y128" s="301"/>
      <c r="Z128" s="300"/>
      <c r="AA128" s="300"/>
      <c r="AB128" s="300"/>
      <c r="AC128" s="300"/>
      <c r="AD128" s="300"/>
      <c r="AE128" s="300"/>
      <c r="AF128" s="300"/>
      <c r="AG128" s="300"/>
      <c r="AH128" s="300"/>
      <c r="AI128" s="301"/>
      <c r="AJ128" s="305" t="str">
        <f>IF('PAFAS Pre-Post'!F129="","",'PAFAS Pre-Post'!F129)</f>
        <v/>
      </c>
      <c r="AK128" s="306" t="str">
        <f>IF('PAFAS Pre-Post'!AK129="","",'PAFAS Pre-Post'!AK129)</f>
        <v/>
      </c>
      <c r="AL128" s="302" t="str">
        <f>IF('SDQ Pre-Post'!G129="","",'SDQ Pre-Post'!G129)</f>
        <v/>
      </c>
      <c r="AM128" s="303" t="str">
        <f>IF('SDQ Pre-Post'!AG129="","",'SDQ Pre-Post'!AG129)</f>
        <v/>
      </c>
    </row>
    <row r="129" spans="1:39" s="304" customFormat="1" ht="15" customHeight="1" x14ac:dyDescent="0.35">
      <c r="A129" s="316"/>
      <c r="B129" s="310"/>
      <c r="C129" s="310"/>
      <c r="D129" s="317"/>
      <c r="E129" s="317"/>
      <c r="F129" s="310"/>
      <c r="G129" s="310"/>
      <c r="H129" s="310"/>
      <c r="I129" s="310"/>
      <c r="J129" s="310"/>
      <c r="K129" s="310"/>
      <c r="L129" s="310"/>
      <c r="M129" s="310"/>
      <c r="N129" s="310"/>
      <c r="O129" s="310"/>
      <c r="P129" s="317"/>
      <c r="Q129" s="298"/>
      <c r="R129" s="298"/>
      <c r="S129" s="298"/>
      <c r="T129" s="298"/>
      <c r="U129" s="298"/>
      <c r="V129" s="298"/>
      <c r="W129" s="298"/>
      <c r="X129" s="298"/>
      <c r="Y129" s="299"/>
      <c r="Z129" s="298"/>
      <c r="AA129" s="298"/>
      <c r="AB129" s="298"/>
      <c r="AC129" s="298"/>
      <c r="AD129" s="298"/>
      <c r="AE129" s="298"/>
      <c r="AF129" s="298"/>
      <c r="AG129" s="298"/>
      <c r="AH129" s="298"/>
      <c r="AI129" s="299"/>
      <c r="AJ129" s="305" t="str">
        <f>IF('PAFAS Pre-Post'!F130="","",'PAFAS Pre-Post'!F130)</f>
        <v/>
      </c>
      <c r="AK129" s="306" t="str">
        <f>IF('PAFAS Pre-Post'!AK130="","",'PAFAS Pre-Post'!AK130)</f>
        <v/>
      </c>
      <c r="AL129" s="302" t="str">
        <f>IF('SDQ Pre-Post'!G130="","",'SDQ Pre-Post'!G130)</f>
        <v/>
      </c>
      <c r="AM129" s="303" t="str">
        <f>IF('SDQ Pre-Post'!AG130="","",'SDQ Pre-Post'!AG130)</f>
        <v/>
      </c>
    </row>
    <row r="130" spans="1:39" s="304" customFormat="1" ht="15" customHeight="1" x14ac:dyDescent="0.35">
      <c r="A130" s="314"/>
      <c r="B130" s="300"/>
      <c r="C130" s="300"/>
      <c r="D130" s="315"/>
      <c r="E130" s="315"/>
      <c r="F130" s="300"/>
      <c r="G130" s="300"/>
      <c r="H130" s="300"/>
      <c r="I130" s="300"/>
      <c r="J130" s="300"/>
      <c r="K130" s="300"/>
      <c r="L130" s="300"/>
      <c r="M130" s="300"/>
      <c r="N130" s="300"/>
      <c r="O130" s="300"/>
      <c r="P130" s="315"/>
      <c r="Q130" s="300"/>
      <c r="R130" s="300"/>
      <c r="S130" s="300"/>
      <c r="T130" s="300"/>
      <c r="U130" s="300"/>
      <c r="V130" s="300"/>
      <c r="W130" s="300"/>
      <c r="X130" s="300"/>
      <c r="Y130" s="301"/>
      <c r="Z130" s="300"/>
      <c r="AA130" s="300"/>
      <c r="AB130" s="300"/>
      <c r="AC130" s="300"/>
      <c r="AD130" s="300"/>
      <c r="AE130" s="300"/>
      <c r="AF130" s="300"/>
      <c r="AG130" s="300"/>
      <c r="AH130" s="300"/>
      <c r="AI130" s="301"/>
      <c r="AJ130" s="305" t="str">
        <f>IF('PAFAS Pre-Post'!F131="","",'PAFAS Pre-Post'!F131)</f>
        <v/>
      </c>
      <c r="AK130" s="306" t="str">
        <f>IF('PAFAS Pre-Post'!AK131="","",'PAFAS Pre-Post'!AK131)</f>
        <v/>
      </c>
      <c r="AL130" s="302" t="str">
        <f>IF('SDQ Pre-Post'!G131="","",'SDQ Pre-Post'!G131)</f>
        <v/>
      </c>
      <c r="AM130" s="303" t="str">
        <f>IF('SDQ Pre-Post'!AG131="","",'SDQ Pre-Post'!AG131)</f>
        <v/>
      </c>
    </row>
    <row r="131" spans="1:39" s="304" customFormat="1" ht="15" customHeight="1" x14ac:dyDescent="0.35">
      <c r="A131" s="316"/>
      <c r="B131" s="310"/>
      <c r="C131" s="310"/>
      <c r="D131" s="317"/>
      <c r="E131" s="317"/>
      <c r="F131" s="310"/>
      <c r="G131" s="310"/>
      <c r="H131" s="310"/>
      <c r="I131" s="310"/>
      <c r="J131" s="310"/>
      <c r="K131" s="310"/>
      <c r="L131" s="310"/>
      <c r="M131" s="310"/>
      <c r="N131" s="310"/>
      <c r="O131" s="310"/>
      <c r="P131" s="317"/>
      <c r="Q131" s="298"/>
      <c r="R131" s="298"/>
      <c r="S131" s="298"/>
      <c r="T131" s="298"/>
      <c r="U131" s="298"/>
      <c r="V131" s="298"/>
      <c r="W131" s="298"/>
      <c r="X131" s="298"/>
      <c r="Y131" s="299"/>
      <c r="Z131" s="298"/>
      <c r="AA131" s="298"/>
      <c r="AB131" s="298"/>
      <c r="AC131" s="298"/>
      <c r="AD131" s="298"/>
      <c r="AE131" s="298"/>
      <c r="AF131" s="298"/>
      <c r="AG131" s="298"/>
      <c r="AH131" s="298"/>
      <c r="AI131" s="299"/>
      <c r="AJ131" s="305" t="str">
        <f>IF('PAFAS Pre-Post'!F132="","",'PAFAS Pre-Post'!F132)</f>
        <v/>
      </c>
      <c r="AK131" s="306" t="str">
        <f>IF('PAFAS Pre-Post'!AK132="","",'PAFAS Pre-Post'!AK132)</f>
        <v/>
      </c>
      <c r="AL131" s="302" t="str">
        <f>IF('SDQ Pre-Post'!G132="","",'SDQ Pre-Post'!G132)</f>
        <v/>
      </c>
      <c r="AM131" s="303" t="str">
        <f>IF('SDQ Pre-Post'!AG132="","",'SDQ Pre-Post'!AG132)</f>
        <v/>
      </c>
    </row>
    <row r="132" spans="1:39" s="304" customFormat="1" ht="15" customHeight="1" x14ac:dyDescent="0.35">
      <c r="A132" s="314"/>
      <c r="B132" s="300"/>
      <c r="C132" s="300"/>
      <c r="D132" s="315"/>
      <c r="E132" s="315"/>
      <c r="F132" s="300"/>
      <c r="G132" s="300"/>
      <c r="H132" s="300"/>
      <c r="I132" s="300"/>
      <c r="J132" s="300"/>
      <c r="K132" s="300"/>
      <c r="L132" s="300"/>
      <c r="M132" s="300"/>
      <c r="N132" s="300"/>
      <c r="O132" s="300"/>
      <c r="P132" s="315"/>
      <c r="Q132" s="300"/>
      <c r="R132" s="300"/>
      <c r="S132" s="300"/>
      <c r="T132" s="300"/>
      <c r="U132" s="300"/>
      <c r="V132" s="300"/>
      <c r="W132" s="300"/>
      <c r="X132" s="300"/>
      <c r="Y132" s="301"/>
      <c r="Z132" s="300"/>
      <c r="AA132" s="300"/>
      <c r="AB132" s="300"/>
      <c r="AC132" s="300"/>
      <c r="AD132" s="300"/>
      <c r="AE132" s="300"/>
      <c r="AF132" s="300"/>
      <c r="AG132" s="300"/>
      <c r="AH132" s="300"/>
      <c r="AI132" s="301"/>
      <c r="AJ132" s="305" t="str">
        <f>IF('PAFAS Pre-Post'!F133="","",'PAFAS Pre-Post'!F133)</f>
        <v/>
      </c>
      <c r="AK132" s="306" t="str">
        <f>IF('PAFAS Pre-Post'!AK133="","",'PAFAS Pre-Post'!AK133)</f>
        <v/>
      </c>
      <c r="AL132" s="302" t="str">
        <f>IF('SDQ Pre-Post'!G133="","",'SDQ Pre-Post'!G133)</f>
        <v/>
      </c>
      <c r="AM132" s="303" t="str">
        <f>IF('SDQ Pre-Post'!AG133="","",'SDQ Pre-Post'!AG133)</f>
        <v/>
      </c>
    </row>
    <row r="133" spans="1:39" s="304" customFormat="1" ht="15" customHeight="1" x14ac:dyDescent="0.35">
      <c r="A133" s="316"/>
      <c r="B133" s="310"/>
      <c r="C133" s="310"/>
      <c r="D133" s="317"/>
      <c r="E133" s="317"/>
      <c r="F133" s="310"/>
      <c r="G133" s="310"/>
      <c r="H133" s="310"/>
      <c r="I133" s="310"/>
      <c r="J133" s="310"/>
      <c r="K133" s="310"/>
      <c r="L133" s="310"/>
      <c r="M133" s="310"/>
      <c r="N133" s="310"/>
      <c r="O133" s="310"/>
      <c r="P133" s="317"/>
      <c r="Q133" s="298"/>
      <c r="R133" s="298"/>
      <c r="S133" s="298"/>
      <c r="T133" s="298"/>
      <c r="U133" s="298"/>
      <c r="V133" s="298"/>
      <c r="W133" s="298"/>
      <c r="X133" s="298"/>
      <c r="Y133" s="299"/>
      <c r="Z133" s="298"/>
      <c r="AA133" s="298"/>
      <c r="AB133" s="298"/>
      <c r="AC133" s="298"/>
      <c r="AD133" s="298"/>
      <c r="AE133" s="298"/>
      <c r="AF133" s="298"/>
      <c r="AG133" s="298"/>
      <c r="AH133" s="298"/>
      <c r="AI133" s="299"/>
      <c r="AJ133" s="305" t="str">
        <f>IF('PAFAS Pre-Post'!F134="","",'PAFAS Pre-Post'!F134)</f>
        <v/>
      </c>
      <c r="AK133" s="306" t="str">
        <f>IF('PAFAS Pre-Post'!AK134="","",'PAFAS Pre-Post'!AK134)</f>
        <v/>
      </c>
      <c r="AL133" s="302" t="str">
        <f>IF('SDQ Pre-Post'!G134="","",'SDQ Pre-Post'!G134)</f>
        <v/>
      </c>
      <c r="AM133" s="303" t="str">
        <f>IF('SDQ Pre-Post'!AG134="","",'SDQ Pre-Post'!AG134)</f>
        <v/>
      </c>
    </row>
    <row r="134" spans="1:39" s="304" customFormat="1" ht="15" customHeight="1" x14ac:dyDescent="0.35">
      <c r="A134" s="314"/>
      <c r="B134" s="300"/>
      <c r="C134" s="300"/>
      <c r="D134" s="315"/>
      <c r="E134" s="315"/>
      <c r="F134" s="300"/>
      <c r="G134" s="300"/>
      <c r="H134" s="300"/>
      <c r="I134" s="300"/>
      <c r="J134" s="300"/>
      <c r="K134" s="300"/>
      <c r="L134" s="300"/>
      <c r="M134" s="300"/>
      <c r="N134" s="300"/>
      <c r="O134" s="300"/>
      <c r="P134" s="315"/>
      <c r="Q134" s="300"/>
      <c r="R134" s="300"/>
      <c r="S134" s="300"/>
      <c r="T134" s="300"/>
      <c r="U134" s="300"/>
      <c r="V134" s="300"/>
      <c r="W134" s="300"/>
      <c r="X134" s="300"/>
      <c r="Y134" s="301"/>
      <c r="Z134" s="300"/>
      <c r="AA134" s="300"/>
      <c r="AB134" s="300"/>
      <c r="AC134" s="300"/>
      <c r="AD134" s="300"/>
      <c r="AE134" s="300"/>
      <c r="AF134" s="300"/>
      <c r="AG134" s="300"/>
      <c r="AH134" s="300"/>
      <c r="AI134" s="301"/>
      <c r="AJ134" s="305" t="str">
        <f>IF('PAFAS Pre-Post'!F135="","",'PAFAS Pre-Post'!F135)</f>
        <v/>
      </c>
      <c r="AK134" s="306" t="str">
        <f>IF('PAFAS Pre-Post'!AK135="","",'PAFAS Pre-Post'!AK135)</f>
        <v/>
      </c>
      <c r="AL134" s="302" t="str">
        <f>IF('SDQ Pre-Post'!G135="","",'SDQ Pre-Post'!G135)</f>
        <v/>
      </c>
      <c r="AM134" s="303" t="str">
        <f>IF('SDQ Pre-Post'!AG135="","",'SDQ Pre-Post'!AG135)</f>
        <v/>
      </c>
    </row>
    <row r="135" spans="1:39" s="304" customFormat="1" ht="15" customHeight="1" x14ac:dyDescent="0.35">
      <c r="A135" s="316"/>
      <c r="B135" s="310"/>
      <c r="C135" s="310"/>
      <c r="D135" s="317"/>
      <c r="E135" s="317"/>
      <c r="F135" s="310"/>
      <c r="G135" s="310"/>
      <c r="H135" s="310"/>
      <c r="I135" s="310"/>
      <c r="J135" s="310"/>
      <c r="K135" s="310"/>
      <c r="L135" s="310"/>
      <c r="M135" s="310"/>
      <c r="N135" s="310"/>
      <c r="O135" s="310"/>
      <c r="P135" s="317"/>
      <c r="Q135" s="298"/>
      <c r="R135" s="298"/>
      <c r="S135" s="298"/>
      <c r="T135" s="298"/>
      <c r="U135" s="298"/>
      <c r="V135" s="298"/>
      <c r="W135" s="298"/>
      <c r="X135" s="298"/>
      <c r="Y135" s="299"/>
      <c r="Z135" s="298"/>
      <c r="AA135" s="298"/>
      <c r="AB135" s="298"/>
      <c r="AC135" s="298"/>
      <c r="AD135" s="298"/>
      <c r="AE135" s="298"/>
      <c r="AF135" s="298"/>
      <c r="AG135" s="298"/>
      <c r="AH135" s="298"/>
      <c r="AI135" s="299"/>
      <c r="AJ135" s="305" t="str">
        <f>IF('PAFAS Pre-Post'!F136="","",'PAFAS Pre-Post'!F136)</f>
        <v/>
      </c>
      <c r="AK135" s="306" t="str">
        <f>IF('PAFAS Pre-Post'!AK136="","",'PAFAS Pre-Post'!AK136)</f>
        <v/>
      </c>
      <c r="AL135" s="302" t="str">
        <f>IF('SDQ Pre-Post'!G136="","",'SDQ Pre-Post'!G136)</f>
        <v/>
      </c>
      <c r="AM135" s="303" t="str">
        <f>IF('SDQ Pre-Post'!AG136="","",'SDQ Pre-Post'!AG136)</f>
        <v/>
      </c>
    </row>
    <row r="136" spans="1:39" s="304" customFormat="1" ht="15" customHeight="1" x14ac:dyDescent="0.35">
      <c r="A136" s="314"/>
      <c r="B136" s="300"/>
      <c r="C136" s="300"/>
      <c r="D136" s="315"/>
      <c r="E136" s="315"/>
      <c r="F136" s="300"/>
      <c r="G136" s="300"/>
      <c r="H136" s="300"/>
      <c r="I136" s="300"/>
      <c r="J136" s="300"/>
      <c r="K136" s="300"/>
      <c r="L136" s="300"/>
      <c r="M136" s="300"/>
      <c r="N136" s="300"/>
      <c r="O136" s="300"/>
      <c r="P136" s="315"/>
      <c r="Q136" s="300"/>
      <c r="R136" s="300"/>
      <c r="S136" s="300"/>
      <c r="T136" s="300"/>
      <c r="U136" s="300"/>
      <c r="V136" s="300"/>
      <c r="W136" s="300"/>
      <c r="X136" s="300"/>
      <c r="Y136" s="301"/>
      <c r="Z136" s="300"/>
      <c r="AA136" s="300"/>
      <c r="AB136" s="300"/>
      <c r="AC136" s="300"/>
      <c r="AD136" s="300"/>
      <c r="AE136" s="300"/>
      <c r="AF136" s="300"/>
      <c r="AG136" s="300"/>
      <c r="AH136" s="300"/>
      <c r="AI136" s="301"/>
      <c r="AJ136" s="305" t="str">
        <f>IF('PAFAS Pre-Post'!F137="","",'PAFAS Pre-Post'!F137)</f>
        <v/>
      </c>
      <c r="AK136" s="306" t="str">
        <f>IF('PAFAS Pre-Post'!AK137="","",'PAFAS Pre-Post'!AK137)</f>
        <v/>
      </c>
      <c r="AL136" s="302" t="str">
        <f>IF('SDQ Pre-Post'!G137="","",'SDQ Pre-Post'!G137)</f>
        <v/>
      </c>
      <c r="AM136" s="303" t="str">
        <f>IF('SDQ Pre-Post'!AG137="","",'SDQ Pre-Post'!AG137)</f>
        <v/>
      </c>
    </row>
    <row r="137" spans="1:39" s="304" customFormat="1" ht="15" customHeight="1" x14ac:dyDescent="0.35">
      <c r="A137" s="316"/>
      <c r="B137" s="310"/>
      <c r="C137" s="310"/>
      <c r="D137" s="317"/>
      <c r="E137" s="317"/>
      <c r="F137" s="310"/>
      <c r="G137" s="310"/>
      <c r="H137" s="310"/>
      <c r="I137" s="310"/>
      <c r="J137" s="310"/>
      <c r="K137" s="310"/>
      <c r="L137" s="310"/>
      <c r="M137" s="310"/>
      <c r="N137" s="310"/>
      <c r="O137" s="310"/>
      <c r="P137" s="317"/>
      <c r="Q137" s="298"/>
      <c r="R137" s="298"/>
      <c r="S137" s="298"/>
      <c r="T137" s="298"/>
      <c r="U137" s="298"/>
      <c r="V137" s="298"/>
      <c r="W137" s="298"/>
      <c r="X137" s="298"/>
      <c r="Y137" s="299"/>
      <c r="Z137" s="298"/>
      <c r="AA137" s="298"/>
      <c r="AB137" s="298"/>
      <c r="AC137" s="298"/>
      <c r="AD137" s="298"/>
      <c r="AE137" s="298"/>
      <c r="AF137" s="298"/>
      <c r="AG137" s="298"/>
      <c r="AH137" s="298"/>
      <c r="AI137" s="299"/>
      <c r="AJ137" s="305" t="str">
        <f>IF('PAFAS Pre-Post'!F138="","",'PAFAS Pre-Post'!F138)</f>
        <v/>
      </c>
      <c r="AK137" s="306" t="str">
        <f>IF('PAFAS Pre-Post'!AK138="","",'PAFAS Pre-Post'!AK138)</f>
        <v/>
      </c>
      <c r="AL137" s="302" t="str">
        <f>IF('SDQ Pre-Post'!G138="","",'SDQ Pre-Post'!G138)</f>
        <v/>
      </c>
      <c r="AM137" s="303" t="str">
        <f>IF('SDQ Pre-Post'!AG138="","",'SDQ Pre-Post'!AG138)</f>
        <v/>
      </c>
    </row>
    <row r="138" spans="1:39" s="304" customFormat="1" ht="15" customHeight="1" x14ac:dyDescent="0.35">
      <c r="A138" s="314"/>
      <c r="B138" s="300"/>
      <c r="C138" s="300"/>
      <c r="D138" s="315"/>
      <c r="E138" s="315"/>
      <c r="F138" s="300"/>
      <c r="G138" s="300"/>
      <c r="H138" s="300"/>
      <c r="I138" s="300"/>
      <c r="J138" s="300"/>
      <c r="K138" s="300"/>
      <c r="L138" s="300"/>
      <c r="M138" s="300"/>
      <c r="N138" s="300"/>
      <c r="O138" s="300"/>
      <c r="P138" s="315"/>
      <c r="Q138" s="300"/>
      <c r="R138" s="300"/>
      <c r="S138" s="300"/>
      <c r="T138" s="300"/>
      <c r="U138" s="300"/>
      <c r="V138" s="300"/>
      <c r="W138" s="300"/>
      <c r="X138" s="300"/>
      <c r="Y138" s="301"/>
      <c r="Z138" s="300"/>
      <c r="AA138" s="300"/>
      <c r="AB138" s="300"/>
      <c r="AC138" s="300"/>
      <c r="AD138" s="300"/>
      <c r="AE138" s="300"/>
      <c r="AF138" s="300"/>
      <c r="AG138" s="300"/>
      <c r="AH138" s="300"/>
      <c r="AI138" s="301"/>
      <c r="AJ138" s="305" t="str">
        <f>IF('PAFAS Pre-Post'!F139="","",'PAFAS Pre-Post'!F139)</f>
        <v/>
      </c>
      <c r="AK138" s="306" t="str">
        <f>IF('PAFAS Pre-Post'!AK139="","",'PAFAS Pre-Post'!AK139)</f>
        <v/>
      </c>
      <c r="AL138" s="302" t="str">
        <f>IF('SDQ Pre-Post'!G139="","",'SDQ Pre-Post'!G139)</f>
        <v/>
      </c>
      <c r="AM138" s="303" t="str">
        <f>IF('SDQ Pre-Post'!AG139="","",'SDQ Pre-Post'!AG139)</f>
        <v/>
      </c>
    </row>
    <row r="139" spans="1:39" s="304" customFormat="1" ht="15" customHeight="1" x14ac:dyDescent="0.35">
      <c r="A139" s="316"/>
      <c r="B139" s="310"/>
      <c r="C139" s="310"/>
      <c r="D139" s="317"/>
      <c r="E139" s="317"/>
      <c r="F139" s="310"/>
      <c r="G139" s="310"/>
      <c r="H139" s="310"/>
      <c r="I139" s="310"/>
      <c r="J139" s="310"/>
      <c r="K139" s="310"/>
      <c r="L139" s="310"/>
      <c r="M139" s="310"/>
      <c r="N139" s="310"/>
      <c r="O139" s="310"/>
      <c r="P139" s="317"/>
      <c r="Q139" s="298"/>
      <c r="R139" s="298"/>
      <c r="S139" s="298"/>
      <c r="T139" s="298"/>
      <c r="U139" s="298"/>
      <c r="V139" s="298"/>
      <c r="W139" s="298"/>
      <c r="X139" s="298"/>
      <c r="Y139" s="299"/>
      <c r="Z139" s="298"/>
      <c r="AA139" s="298"/>
      <c r="AB139" s="298"/>
      <c r="AC139" s="298"/>
      <c r="AD139" s="298"/>
      <c r="AE139" s="298"/>
      <c r="AF139" s="298"/>
      <c r="AG139" s="298"/>
      <c r="AH139" s="298"/>
      <c r="AI139" s="299"/>
      <c r="AJ139" s="305" t="str">
        <f>IF('PAFAS Pre-Post'!F140="","",'PAFAS Pre-Post'!F140)</f>
        <v/>
      </c>
      <c r="AK139" s="306" t="str">
        <f>IF('PAFAS Pre-Post'!AK140="","",'PAFAS Pre-Post'!AK140)</f>
        <v/>
      </c>
      <c r="AL139" s="302" t="str">
        <f>IF('SDQ Pre-Post'!G140="","",'SDQ Pre-Post'!G140)</f>
        <v/>
      </c>
      <c r="AM139" s="303" t="str">
        <f>IF('SDQ Pre-Post'!AG140="","",'SDQ Pre-Post'!AG140)</f>
        <v/>
      </c>
    </row>
    <row r="140" spans="1:39" s="304" customFormat="1" ht="15" customHeight="1" x14ac:dyDescent="0.35">
      <c r="A140" s="314"/>
      <c r="B140" s="300"/>
      <c r="C140" s="300"/>
      <c r="D140" s="315"/>
      <c r="E140" s="315"/>
      <c r="F140" s="300"/>
      <c r="G140" s="300"/>
      <c r="H140" s="300"/>
      <c r="I140" s="300"/>
      <c r="J140" s="300"/>
      <c r="K140" s="300"/>
      <c r="L140" s="300"/>
      <c r="M140" s="300"/>
      <c r="N140" s="300"/>
      <c r="O140" s="300"/>
      <c r="P140" s="315"/>
      <c r="Q140" s="300"/>
      <c r="R140" s="300"/>
      <c r="S140" s="300"/>
      <c r="T140" s="300"/>
      <c r="U140" s="300"/>
      <c r="V140" s="300"/>
      <c r="W140" s="300"/>
      <c r="X140" s="300"/>
      <c r="Y140" s="301"/>
      <c r="Z140" s="300"/>
      <c r="AA140" s="300"/>
      <c r="AB140" s="300"/>
      <c r="AC140" s="300"/>
      <c r="AD140" s="300"/>
      <c r="AE140" s="300"/>
      <c r="AF140" s="300"/>
      <c r="AG140" s="300"/>
      <c r="AH140" s="300"/>
      <c r="AI140" s="301"/>
      <c r="AJ140" s="305" t="str">
        <f>IF('PAFAS Pre-Post'!F141="","",'PAFAS Pre-Post'!F141)</f>
        <v/>
      </c>
      <c r="AK140" s="306" t="str">
        <f>IF('PAFAS Pre-Post'!AK141="","",'PAFAS Pre-Post'!AK141)</f>
        <v/>
      </c>
      <c r="AL140" s="302" t="str">
        <f>IF('SDQ Pre-Post'!G141="","",'SDQ Pre-Post'!G141)</f>
        <v/>
      </c>
      <c r="AM140" s="303" t="str">
        <f>IF('SDQ Pre-Post'!AG141="","",'SDQ Pre-Post'!AG141)</f>
        <v/>
      </c>
    </row>
    <row r="141" spans="1:39" s="304" customFormat="1" ht="15" customHeight="1" x14ac:dyDescent="0.35">
      <c r="A141" s="316"/>
      <c r="B141" s="310"/>
      <c r="C141" s="310"/>
      <c r="D141" s="317"/>
      <c r="E141" s="317"/>
      <c r="F141" s="310"/>
      <c r="G141" s="310"/>
      <c r="H141" s="310"/>
      <c r="I141" s="310"/>
      <c r="J141" s="310"/>
      <c r="K141" s="310"/>
      <c r="L141" s="310"/>
      <c r="M141" s="310"/>
      <c r="N141" s="310"/>
      <c r="O141" s="310"/>
      <c r="P141" s="317"/>
      <c r="Q141" s="298"/>
      <c r="R141" s="298"/>
      <c r="S141" s="298"/>
      <c r="T141" s="298"/>
      <c r="U141" s="298"/>
      <c r="V141" s="298"/>
      <c r="W141" s="298"/>
      <c r="X141" s="298"/>
      <c r="Y141" s="299"/>
      <c r="Z141" s="298"/>
      <c r="AA141" s="298"/>
      <c r="AB141" s="298"/>
      <c r="AC141" s="298"/>
      <c r="AD141" s="298"/>
      <c r="AE141" s="298"/>
      <c r="AF141" s="298"/>
      <c r="AG141" s="298"/>
      <c r="AH141" s="298"/>
      <c r="AI141" s="299"/>
      <c r="AJ141" s="305" t="str">
        <f>IF('PAFAS Pre-Post'!F142="","",'PAFAS Pre-Post'!F142)</f>
        <v/>
      </c>
      <c r="AK141" s="306" t="str">
        <f>IF('PAFAS Pre-Post'!AK142="","",'PAFAS Pre-Post'!AK142)</f>
        <v/>
      </c>
      <c r="AL141" s="302" t="str">
        <f>IF('SDQ Pre-Post'!G142="","",'SDQ Pre-Post'!G142)</f>
        <v/>
      </c>
      <c r="AM141" s="303" t="str">
        <f>IF('SDQ Pre-Post'!AG142="","",'SDQ Pre-Post'!AG142)</f>
        <v/>
      </c>
    </row>
    <row r="142" spans="1:39" s="304" customFormat="1" ht="15" customHeight="1" x14ac:dyDescent="0.35">
      <c r="A142" s="314"/>
      <c r="B142" s="300"/>
      <c r="C142" s="300"/>
      <c r="D142" s="315"/>
      <c r="E142" s="315"/>
      <c r="F142" s="300"/>
      <c r="G142" s="300"/>
      <c r="H142" s="300"/>
      <c r="I142" s="300"/>
      <c r="J142" s="300"/>
      <c r="K142" s="300"/>
      <c r="L142" s="300"/>
      <c r="M142" s="300"/>
      <c r="N142" s="300"/>
      <c r="O142" s="300"/>
      <c r="P142" s="315"/>
      <c r="Q142" s="300"/>
      <c r="R142" s="300"/>
      <c r="S142" s="300"/>
      <c r="T142" s="300"/>
      <c r="U142" s="300"/>
      <c r="V142" s="300"/>
      <c r="W142" s="300"/>
      <c r="X142" s="300"/>
      <c r="Y142" s="301"/>
      <c r="Z142" s="300"/>
      <c r="AA142" s="300"/>
      <c r="AB142" s="300"/>
      <c r="AC142" s="300"/>
      <c r="AD142" s="300"/>
      <c r="AE142" s="300"/>
      <c r="AF142" s="300"/>
      <c r="AG142" s="300"/>
      <c r="AH142" s="300"/>
      <c r="AI142" s="301"/>
      <c r="AJ142" s="305" t="str">
        <f>IF('PAFAS Pre-Post'!F143="","",'PAFAS Pre-Post'!F143)</f>
        <v/>
      </c>
      <c r="AK142" s="306" t="str">
        <f>IF('PAFAS Pre-Post'!AK143="","",'PAFAS Pre-Post'!AK143)</f>
        <v/>
      </c>
      <c r="AL142" s="302" t="str">
        <f>IF('SDQ Pre-Post'!G143="","",'SDQ Pre-Post'!G143)</f>
        <v/>
      </c>
      <c r="AM142" s="303" t="str">
        <f>IF('SDQ Pre-Post'!AG143="","",'SDQ Pre-Post'!AG143)</f>
        <v/>
      </c>
    </row>
    <row r="143" spans="1:39" s="304" customFormat="1" ht="15" customHeight="1" x14ac:dyDescent="0.35">
      <c r="A143" s="316"/>
      <c r="B143" s="310"/>
      <c r="C143" s="310"/>
      <c r="D143" s="317"/>
      <c r="E143" s="317"/>
      <c r="F143" s="310"/>
      <c r="G143" s="310"/>
      <c r="H143" s="310"/>
      <c r="I143" s="310"/>
      <c r="J143" s="310"/>
      <c r="K143" s="310"/>
      <c r="L143" s="310"/>
      <c r="M143" s="310"/>
      <c r="N143" s="310"/>
      <c r="O143" s="310"/>
      <c r="P143" s="317"/>
      <c r="Q143" s="298"/>
      <c r="R143" s="298"/>
      <c r="S143" s="298"/>
      <c r="T143" s="298"/>
      <c r="U143" s="298"/>
      <c r="V143" s="298"/>
      <c r="W143" s="298"/>
      <c r="X143" s="298"/>
      <c r="Y143" s="299"/>
      <c r="Z143" s="298"/>
      <c r="AA143" s="298"/>
      <c r="AB143" s="298"/>
      <c r="AC143" s="298"/>
      <c r="AD143" s="298"/>
      <c r="AE143" s="298"/>
      <c r="AF143" s="298"/>
      <c r="AG143" s="298"/>
      <c r="AH143" s="298"/>
      <c r="AI143" s="299"/>
      <c r="AJ143" s="305" t="str">
        <f>IF('PAFAS Pre-Post'!F144="","",'PAFAS Pre-Post'!F144)</f>
        <v/>
      </c>
      <c r="AK143" s="306" t="str">
        <f>IF('PAFAS Pre-Post'!AK144="","",'PAFAS Pre-Post'!AK144)</f>
        <v/>
      </c>
      <c r="AL143" s="302" t="str">
        <f>IF('SDQ Pre-Post'!G144="","",'SDQ Pre-Post'!G144)</f>
        <v/>
      </c>
      <c r="AM143" s="303" t="str">
        <f>IF('SDQ Pre-Post'!AG144="","",'SDQ Pre-Post'!AG144)</f>
        <v/>
      </c>
    </row>
    <row r="144" spans="1:39" s="304" customFormat="1" ht="15" customHeight="1" x14ac:dyDescent="0.35">
      <c r="A144" s="314"/>
      <c r="B144" s="300"/>
      <c r="C144" s="300"/>
      <c r="D144" s="315"/>
      <c r="E144" s="315"/>
      <c r="F144" s="300"/>
      <c r="G144" s="300"/>
      <c r="H144" s="300"/>
      <c r="I144" s="300"/>
      <c r="J144" s="300"/>
      <c r="K144" s="300"/>
      <c r="L144" s="300"/>
      <c r="M144" s="300"/>
      <c r="N144" s="300"/>
      <c r="O144" s="300"/>
      <c r="P144" s="315"/>
      <c r="Q144" s="300"/>
      <c r="R144" s="300"/>
      <c r="S144" s="300"/>
      <c r="T144" s="300"/>
      <c r="U144" s="300"/>
      <c r="V144" s="300"/>
      <c r="W144" s="300"/>
      <c r="X144" s="300"/>
      <c r="Y144" s="301"/>
      <c r="Z144" s="300"/>
      <c r="AA144" s="300"/>
      <c r="AB144" s="300"/>
      <c r="AC144" s="300"/>
      <c r="AD144" s="300"/>
      <c r="AE144" s="300"/>
      <c r="AF144" s="300"/>
      <c r="AG144" s="300"/>
      <c r="AH144" s="300"/>
      <c r="AI144" s="301"/>
      <c r="AJ144" s="305" t="str">
        <f>IF('PAFAS Pre-Post'!F145="","",'PAFAS Pre-Post'!F145)</f>
        <v/>
      </c>
      <c r="AK144" s="306" t="str">
        <f>IF('PAFAS Pre-Post'!AK145="","",'PAFAS Pre-Post'!AK145)</f>
        <v/>
      </c>
      <c r="AL144" s="302" t="str">
        <f>IF('SDQ Pre-Post'!G145="","",'SDQ Pre-Post'!G145)</f>
        <v/>
      </c>
      <c r="AM144" s="303" t="str">
        <f>IF('SDQ Pre-Post'!AG145="","",'SDQ Pre-Post'!AG145)</f>
        <v/>
      </c>
    </row>
    <row r="145" spans="1:39" s="304" customFormat="1" ht="15" customHeight="1" x14ac:dyDescent="0.35">
      <c r="A145" s="316"/>
      <c r="B145" s="310"/>
      <c r="C145" s="310"/>
      <c r="D145" s="317"/>
      <c r="E145" s="317"/>
      <c r="F145" s="310"/>
      <c r="G145" s="310"/>
      <c r="H145" s="310"/>
      <c r="I145" s="310"/>
      <c r="J145" s="310"/>
      <c r="K145" s="310"/>
      <c r="L145" s="310"/>
      <c r="M145" s="310"/>
      <c r="N145" s="310"/>
      <c r="O145" s="310"/>
      <c r="P145" s="317"/>
      <c r="Q145" s="298"/>
      <c r="R145" s="298"/>
      <c r="S145" s="298"/>
      <c r="T145" s="298"/>
      <c r="U145" s="298"/>
      <c r="V145" s="298"/>
      <c r="W145" s="298"/>
      <c r="X145" s="298"/>
      <c r="Y145" s="299"/>
      <c r="Z145" s="298"/>
      <c r="AA145" s="298"/>
      <c r="AB145" s="298"/>
      <c r="AC145" s="298"/>
      <c r="AD145" s="298"/>
      <c r="AE145" s="298"/>
      <c r="AF145" s="298"/>
      <c r="AG145" s="298"/>
      <c r="AH145" s="298"/>
      <c r="AI145" s="299"/>
      <c r="AJ145" s="305" t="str">
        <f>IF('PAFAS Pre-Post'!F146="","",'PAFAS Pre-Post'!F146)</f>
        <v/>
      </c>
      <c r="AK145" s="306" t="str">
        <f>IF('PAFAS Pre-Post'!AK146="","",'PAFAS Pre-Post'!AK146)</f>
        <v/>
      </c>
      <c r="AL145" s="302" t="str">
        <f>IF('SDQ Pre-Post'!G146="","",'SDQ Pre-Post'!G146)</f>
        <v/>
      </c>
      <c r="AM145" s="303" t="str">
        <f>IF('SDQ Pre-Post'!AG146="","",'SDQ Pre-Post'!AG146)</f>
        <v/>
      </c>
    </row>
    <row r="146" spans="1:39" s="304" customFormat="1" ht="15" customHeight="1" x14ac:dyDescent="0.35">
      <c r="A146" s="314"/>
      <c r="B146" s="300"/>
      <c r="C146" s="300"/>
      <c r="D146" s="315"/>
      <c r="E146" s="315"/>
      <c r="F146" s="300"/>
      <c r="G146" s="300"/>
      <c r="H146" s="300"/>
      <c r="I146" s="300"/>
      <c r="J146" s="300"/>
      <c r="K146" s="300"/>
      <c r="L146" s="300"/>
      <c r="M146" s="300"/>
      <c r="N146" s="300"/>
      <c r="O146" s="300"/>
      <c r="P146" s="315"/>
      <c r="Q146" s="300"/>
      <c r="R146" s="300"/>
      <c r="S146" s="300"/>
      <c r="T146" s="300"/>
      <c r="U146" s="300"/>
      <c r="V146" s="300"/>
      <c r="W146" s="300"/>
      <c r="X146" s="300"/>
      <c r="Y146" s="301"/>
      <c r="Z146" s="300"/>
      <c r="AA146" s="300"/>
      <c r="AB146" s="300"/>
      <c r="AC146" s="300"/>
      <c r="AD146" s="300"/>
      <c r="AE146" s="300"/>
      <c r="AF146" s="300"/>
      <c r="AG146" s="300"/>
      <c r="AH146" s="300"/>
      <c r="AI146" s="301"/>
      <c r="AJ146" s="305" t="str">
        <f>IF('PAFAS Pre-Post'!F147="","",'PAFAS Pre-Post'!F147)</f>
        <v/>
      </c>
      <c r="AK146" s="306" t="str">
        <f>IF('PAFAS Pre-Post'!AK147="","",'PAFAS Pre-Post'!AK147)</f>
        <v/>
      </c>
      <c r="AL146" s="302" t="str">
        <f>IF('SDQ Pre-Post'!G147="","",'SDQ Pre-Post'!G147)</f>
        <v/>
      </c>
      <c r="AM146" s="303" t="str">
        <f>IF('SDQ Pre-Post'!AG147="","",'SDQ Pre-Post'!AG147)</f>
        <v/>
      </c>
    </row>
    <row r="147" spans="1:39" s="304" customFormat="1" ht="15" customHeight="1" x14ac:dyDescent="0.35">
      <c r="A147" s="316"/>
      <c r="B147" s="310"/>
      <c r="C147" s="310"/>
      <c r="D147" s="317"/>
      <c r="E147" s="317"/>
      <c r="F147" s="310"/>
      <c r="G147" s="310"/>
      <c r="H147" s="310"/>
      <c r="I147" s="310"/>
      <c r="J147" s="310"/>
      <c r="K147" s="310"/>
      <c r="L147" s="310"/>
      <c r="M147" s="310"/>
      <c r="N147" s="310"/>
      <c r="O147" s="310"/>
      <c r="P147" s="317"/>
      <c r="Q147" s="298"/>
      <c r="R147" s="298"/>
      <c r="S147" s="298"/>
      <c r="T147" s="298"/>
      <c r="U147" s="298"/>
      <c r="V147" s="298"/>
      <c r="W147" s="298"/>
      <c r="X147" s="298"/>
      <c r="Y147" s="299"/>
      <c r="Z147" s="298"/>
      <c r="AA147" s="298"/>
      <c r="AB147" s="298"/>
      <c r="AC147" s="298"/>
      <c r="AD147" s="298"/>
      <c r="AE147" s="298"/>
      <c r="AF147" s="298"/>
      <c r="AG147" s="298"/>
      <c r="AH147" s="298"/>
      <c r="AI147" s="299"/>
      <c r="AJ147" s="305" t="str">
        <f>IF('PAFAS Pre-Post'!F148="","",'PAFAS Pre-Post'!F148)</f>
        <v/>
      </c>
      <c r="AK147" s="306" t="str">
        <f>IF('PAFAS Pre-Post'!AK148="","",'PAFAS Pre-Post'!AK148)</f>
        <v/>
      </c>
      <c r="AL147" s="302" t="str">
        <f>IF('SDQ Pre-Post'!G148="","",'SDQ Pre-Post'!G148)</f>
        <v/>
      </c>
      <c r="AM147" s="303" t="str">
        <f>IF('SDQ Pre-Post'!AG148="","",'SDQ Pre-Post'!AG148)</f>
        <v/>
      </c>
    </row>
    <row r="148" spans="1:39" s="304" customFormat="1" ht="15" customHeight="1" x14ac:dyDescent="0.35">
      <c r="A148" s="314"/>
      <c r="B148" s="300"/>
      <c r="C148" s="300"/>
      <c r="D148" s="315"/>
      <c r="E148" s="315"/>
      <c r="F148" s="300"/>
      <c r="G148" s="300"/>
      <c r="H148" s="300"/>
      <c r="I148" s="300"/>
      <c r="J148" s="300"/>
      <c r="K148" s="300"/>
      <c r="L148" s="300"/>
      <c r="M148" s="300"/>
      <c r="N148" s="300"/>
      <c r="O148" s="300"/>
      <c r="P148" s="315"/>
      <c r="Q148" s="300"/>
      <c r="R148" s="300"/>
      <c r="S148" s="300"/>
      <c r="T148" s="300"/>
      <c r="U148" s="300"/>
      <c r="V148" s="300"/>
      <c r="W148" s="300"/>
      <c r="X148" s="300"/>
      <c r="Y148" s="301"/>
      <c r="Z148" s="300"/>
      <c r="AA148" s="300"/>
      <c r="AB148" s="300"/>
      <c r="AC148" s="300"/>
      <c r="AD148" s="300"/>
      <c r="AE148" s="300"/>
      <c r="AF148" s="300"/>
      <c r="AG148" s="300"/>
      <c r="AH148" s="300"/>
      <c r="AI148" s="301"/>
      <c r="AJ148" s="305" t="str">
        <f>IF('PAFAS Pre-Post'!F149="","",'PAFAS Pre-Post'!F149)</f>
        <v/>
      </c>
      <c r="AK148" s="306" t="str">
        <f>IF('PAFAS Pre-Post'!AK149="","",'PAFAS Pre-Post'!AK149)</f>
        <v/>
      </c>
      <c r="AL148" s="302" t="str">
        <f>IF('SDQ Pre-Post'!G149="","",'SDQ Pre-Post'!G149)</f>
        <v/>
      </c>
      <c r="AM148" s="303" t="str">
        <f>IF('SDQ Pre-Post'!AG149="","",'SDQ Pre-Post'!AG149)</f>
        <v/>
      </c>
    </row>
    <row r="149" spans="1:39" s="304" customFormat="1" ht="15" customHeight="1" x14ac:dyDescent="0.35">
      <c r="A149" s="316"/>
      <c r="B149" s="310"/>
      <c r="C149" s="310"/>
      <c r="D149" s="317"/>
      <c r="E149" s="317"/>
      <c r="F149" s="310"/>
      <c r="G149" s="310"/>
      <c r="H149" s="310"/>
      <c r="I149" s="310"/>
      <c r="J149" s="310"/>
      <c r="K149" s="310"/>
      <c r="L149" s="310"/>
      <c r="M149" s="310"/>
      <c r="N149" s="310"/>
      <c r="O149" s="310"/>
      <c r="P149" s="317"/>
      <c r="Q149" s="298"/>
      <c r="R149" s="298"/>
      <c r="S149" s="298"/>
      <c r="T149" s="298"/>
      <c r="U149" s="298"/>
      <c r="V149" s="298"/>
      <c r="W149" s="298"/>
      <c r="X149" s="298"/>
      <c r="Y149" s="299"/>
      <c r="Z149" s="298"/>
      <c r="AA149" s="298"/>
      <c r="AB149" s="298"/>
      <c r="AC149" s="298"/>
      <c r="AD149" s="298"/>
      <c r="AE149" s="298"/>
      <c r="AF149" s="298"/>
      <c r="AG149" s="298"/>
      <c r="AH149" s="298"/>
      <c r="AI149" s="299"/>
      <c r="AJ149" s="305" t="str">
        <f>IF('PAFAS Pre-Post'!F150="","",'PAFAS Pre-Post'!F150)</f>
        <v/>
      </c>
      <c r="AK149" s="306" t="str">
        <f>IF('PAFAS Pre-Post'!AK150="","",'PAFAS Pre-Post'!AK150)</f>
        <v/>
      </c>
      <c r="AL149" s="302" t="str">
        <f>IF('SDQ Pre-Post'!G150="","",'SDQ Pre-Post'!G150)</f>
        <v/>
      </c>
      <c r="AM149" s="303" t="str">
        <f>IF('SDQ Pre-Post'!AG150="","",'SDQ Pre-Post'!AG150)</f>
        <v/>
      </c>
    </row>
    <row r="150" spans="1:39" s="304" customFormat="1" ht="15" customHeight="1" x14ac:dyDescent="0.35">
      <c r="A150" s="314"/>
      <c r="B150" s="300"/>
      <c r="C150" s="300"/>
      <c r="D150" s="315"/>
      <c r="E150" s="315"/>
      <c r="F150" s="300"/>
      <c r="G150" s="300"/>
      <c r="H150" s="300"/>
      <c r="I150" s="300"/>
      <c r="J150" s="300"/>
      <c r="K150" s="300"/>
      <c r="L150" s="300"/>
      <c r="M150" s="300"/>
      <c r="N150" s="300"/>
      <c r="O150" s="300"/>
      <c r="P150" s="315"/>
      <c r="Q150" s="300"/>
      <c r="R150" s="300"/>
      <c r="S150" s="300"/>
      <c r="T150" s="300"/>
      <c r="U150" s="300"/>
      <c r="V150" s="300"/>
      <c r="W150" s="300"/>
      <c r="X150" s="300"/>
      <c r="Y150" s="301"/>
      <c r="Z150" s="300"/>
      <c r="AA150" s="300"/>
      <c r="AB150" s="300"/>
      <c r="AC150" s="300"/>
      <c r="AD150" s="300"/>
      <c r="AE150" s="300"/>
      <c r="AF150" s="300"/>
      <c r="AG150" s="300"/>
      <c r="AH150" s="300"/>
      <c r="AI150" s="301"/>
      <c r="AJ150" s="305" t="str">
        <f>IF('PAFAS Pre-Post'!F151="","",'PAFAS Pre-Post'!F151)</f>
        <v/>
      </c>
      <c r="AK150" s="306" t="str">
        <f>IF('PAFAS Pre-Post'!AK151="","",'PAFAS Pre-Post'!AK151)</f>
        <v/>
      </c>
      <c r="AL150" s="302" t="str">
        <f>IF('SDQ Pre-Post'!G151="","",'SDQ Pre-Post'!G151)</f>
        <v/>
      </c>
      <c r="AM150" s="303" t="str">
        <f>IF('SDQ Pre-Post'!AG151="","",'SDQ Pre-Post'!AG151)</f>
        <v/>
      </c>
    </row>
    <row r="151" spans="1:39" s="304" customFormat="1" ht="15" customHeight="1" x14ac:dyDescent="0.35">
      <c r="A151" s="316"/>
      <c r="B151" s="310"/>
      <c r="C151" s="310"/>
      <c r="D151" s="317"/>
      <c r="E151" s="317"/>
      <c r="F151" s="310"/>
      <c r="G151" s="310"/>
      <c r="H151" s="310"/>
      <c r="I151" s="310"/>
      <c r="J151" s="310"/>
      <c r="K151" s="310"/>
      <c r="L151" s="310"/>
      <c r="M151" s="310"/>
      <c r="N151" s="310"/>
      <c r="O151" s="310"/>
      <c r="P151" s="317"/>
      <c r="Q151" s="298"/>
      <c r="R151" s="298"/>
      <c r="S151" s="298"/>
      <c r="T151" s="298"/>
      <c r="U151" s="298"/>
      <c r="V151" s="298"/>
      <c r="W151" s="298"/>
      <c r="X151" s="298"/>
      <c r="Y151" s="299"/>
      <c r="Z151" s="298"/>
      <c r="AA151" s="298"/>
      <c r="AB151" s="298"/>
      <c r="AC151" s="298"/>
      <c r="AD151" s="298"/>
      <c r="AE151" s="298"/>
      <c r="AF151" s="298"/>
      <c r="AG151" s="298"/>
      <c r="AH151" s="298"/>
      <c r="AI151" s="299"/>
      <c r="AJ151" s="305" t="str">
        <f>IF('PAFAS Pre-Post'!F152="","",'PAFAS Pre-Post'!F152)</f>
        <v/>
      </c>
      <c r="AK151" s="306" t="str">
        <f>IF('PAFAS Pre-Post'!AK152="","",'PAFAS Pre-Post'!AK152)</f>
        <v/>
      </c>
      <c r="AL151" s="302" t="str">
        <f>IF('SDQ Pre-Post'!G152="","",'SDQ Pre-Post'!G152)</f>
        <v/>
      </c>
      <c r="AM151" s="303" t="str">
        <f>IF('SDQ Pre-Post'!AG152="","",'SDQ Pre-Post'!AG152)</f>
        <v/>
      </c>
    </row>
    <row r="152" spans="1:39" s="304" customFormat="1" ht="15" customHeight="1" x14ac:dyDescent="0.35">
      <c r="A152" s="314"/>
      <c r="B152" s="300"/>
      <c r="C152" s="300"/>
      <c r="D152" s="315"/>
      <c r="E152" s="315"/>
      <c r="F152" s="300"/>
      <c r="G152" s="300"/>
      <c r="H152" s="300"/>
      <c r="I152" s="300"/>
      <c r="J152" s="300"/>
      <c r="K152" s="300"/>
      <c r="L152" s="300"/>
      <c r="M152" s="300"/>
      <c r="N152" s="300"/>
      <c r="O152" s="300"/>
      <c r="P152" s="315"/>
      <c r="Q152" s="300"/>
      <c r="R152" s="300"/>
      <c r="S152" s="300"/>
      <c r="T152" s="300"/>
      <c r="U152" s="300"/>
      <c r="V152" s="300"/>
      <c r="W152" s="300"/>
      <c r="X152" s="300"/>
      <c r="Y152" s="301"/>
      <c r="Z152" s="300"/>
      <c r="AA152" s="300"/>
      <c r="AB152" s="300"/>
      <c r="AC152" s="300"/>
      <c r="AD152" s="300"/>
      <c r="AE152" s="300"/>
      <c r="AF152" s="300"/>
      <c r="AG152" s="300"/>
      <c r="AH152" s="300"/>
      <c r="AI152" s="301"/>
      <c r="AJ152" s="305" t="str">
        <f>IF('PAFAS Pre-Post'!F153="","",'PAFAS Pre-Post'!F153)</f>
        <v/>
      </c>
      <c r="AK152" s="306" t="str">
        <f>IF('PAFAS Pre-Post'!AK153="","",'PAFAS Pre-Post'!AK153)</f>
        <v/>
      </c>
      <c r="AL152" s="302" t="str">
        <f>IF('SDQ Pre-Post'!G153="","",'SDQ Pre-Post'!G153)</f>
        <v/>
      </c>
      <c r="AM152" s="303" t="str">
        <f>IF('SDQ Pre-Post'!AG153="","",'SDQ Pre-Post'!AG153)</f>
        <v/>
      </c>
    </row>
    <row r="153" spans="1:39" s="304" customFormat="1" ht="15" customHeight="1" x14ac:dyDescent="0.35">
      <c r="A153" s="316"/>
      <c r="B153" s="310"/>
      <c r="C153" s="310"/>
      <c r="D153" s="317"/>
      <c r="E153" s="317"/>
      <c r="F153" s="310"/>
      <c r="G153" s="310"/>
      <c r="H153" s="310"/>
      <c r="I153" s="310"/>
      <c r="J153" s="310"/>
      <c r="K153" s="310"/>
      <c r="L153" s="310"/>
      <c r="M153" s="310"/>
      <c r="N153" s="310"/>
      <c r="O153" s="310"/>
      <c r="P153" s="317"/>
      <c r="Q153" s="298"/>
      <c r="R153" s="298"/>
      <c r="S153" s="298"/>
      <c r="T153" s="298"/>
      <c r="U153" s="298"/>
      <c r="V153" s="298"/>
      <c r="W153" s="298"/>
      <c r="X153" s="298"/>
      <c r="Y153" s="299"/>
      <c r="Z153" s="298"/>
      <c r="AA153" s="298"/>
      <c r="AB153" s="298"/>
      <c r="AC153" s="298"/>
      <c r="AD153" s="298"/>
      <c r="AE153" s="298"/>
      <c r="AF153" s="298"/>
      <c r="AG153" s="298"/>
      <c r="AH153" s="298"/>
      <c r="AI153" s="299"/>
      <c r="AJ153" s="305" t="str">
        <f>IF('PAFAS Pre-Post'!F154="","",'PAFAS Pre-Post'!F154)</f>
        <v/>
      </c>
      <c r="AK153" s="306" t="str">
        <f>IF('PAFAS Pre-Post'!AK154="","",'PAFAS Pre-Post'!AK154)</f>
        <v/>
      </c>
      <c r="AL153" s="302" t="str">
        <f>IF('SDQ Pre-Post'!G154="","",'SDQ Pre-Post'!G154)</f>
        <v/>
      </c>
      <c r="AM153" s="303" t="str">
        <f>IF('SDQ Pre-Post'!AG154="","",'SDQ Pre-Post'!AG154)</f>
        <v/>
      </c>
    </row>
    <row r="154" spans="1:39" s="304" customFormat="1" ht="15" customHeight="1" x14ac:dyDescent="0.35">
      <c r="A154" s="314"/>
      <c r="B154" s="300"/>
      <c r="C154" s="300"/>
      <c r="D154" s="315"/>
      <c r="E154" s="315"/>
      <c r="F154" s="300"/>
      <c r="G154" s="300"/>
      <c r="H154" s="300"/>
      <c r="I154" s="300"/>
      <c r="J154" s="300"/>
      <c r="K154" s="300"/>
      <c r="L154" s="300"/>
      <c r="M154" s="300"/>
      <c r="N154" s="300"/>
      <c r="O154" s="300"/>
      <c r="P154" s="315"/>
      <c r="Q154" s="300"/>
      <c r="R154" s="300"/>
      <c r="S154" s="300"/>
      <c r="T154" s="300"/>
      <c r="U154" s="300"/>
      <c r="V154" s="300"/>
      <c r="W154" s="300"/>
      <c r="X154" s="300"/>
      <c r="Y154" s="301"/>
      <c r="Z154" s="300"/>
      <c r="AA154" s="300"/>
      <c r="AB154" s="300"/>
      <c r="AC154" s="300"/>
      <c r="AD154" s="300"/>
      <c r="AE154" s="300"/>
      <c r="AF154" s="300"/>
      <c r="AG154" s="300"/>
      <c r="AH154" s="300"/>
      <c r="AI154" s="301"/>
      <c r="AJ154" s="305" t="str">
        <f>IF('PAFAS Pre-Post'!F155="","",'PAFAS Pre-Post'!F155)</f>
        <v/>
      </c>
      <c r="AK154" s="306" t="str">
        <f>IF('PAFAS Pre-Post'!AK155="","",'PAFAS Pre-Post'!AK155)</f>
        <v/>
      </c>
      <c r="AL154" s="302" t="str">
        <f>IF('SDQ Pre-Post'!G155="","",'SDQ Pre-Post'!G155)</f>
        <v/>
      </c>
      <c r="AM154" s="303" t="str">
        <f>IF('SDQ Pre-Post'!AG155="","",'SDQ Pre-Post'!AG155)</f>
        <v/>
      </c>
    </row>
    <row r="155" spans="1:39" s="304" customFormat="1" ht="15" customHeight="1" x14ac:dyDescent="0.35">
      <c r="A155" s="316"/>
      <c r="B155" s="310"/>
      <c r="C155" s="310"/>
      <c r="D155" s="317"/>
      <c r="E155" s="317"/>
      <c r="F155" s="310"/>
      <c r="G155" s="310"/>
      <c r="H155" s="310"/>
      <c r="I155" s="310"/>
      <c r="J155" s="310"/>
      <c r="K155" s="310"/>
      <c r="L155" s="310"/>
      <c r="M155" s="310"/>
      <c r="N155" s="310"/>
      <c r="O155" s="310"/>
      <c r="P155" s="317"/>
      <c r="Q155" s="298"/>
      <c r="R155" s="298"/>
      <c r="S155" s="298"/>
      <c r="T155" s="298"/>
      <c r="U155" s="298"/>
      <c r="V155" s="298"/>
      <c r="W155" s="298"/>
      <c r="X155" s="298"/>
      <c r="Y155" s="299"/>
      <c r="Z155" s="298"/>
      <c r="AA155" s="298"/>
      <c r="AB155" s="298"/>
      <c r="AC155" s="298"/>
      <c r="AD155" s="298"/>
      <c r="AE155" s="298"/>
      <c r="AF155" s="298"/>
      <c r="AG155" s="298"/>
      <c r="AH155" s="298"/>
      <c r="AI155" s="299"/>
      <c r="AJ155" s="305" t="str">
        <f>IF('PAFAS Pre-Post'!F156="","",'PAFAS Pre-Post'!F156)</f>
        <v/>
      </c>
      <c r="AK155" s="306" t="str">
        <f>IF('PAFAS Pre-Post'!AK156="","",'PAFAS Pre-Post'!AK156)</f>
        <v/>
      </c>
      <c r="AL155" s="302" t="str">
        <f>IF('SDQ Pre-Post'!G156="","",'SDQ Pre-Post'!G156)</f>
        <v/>
      </c>
      <c r="AM155" s="303" t="str">
        <f>IF('SDQ Pre-Post'!AG156="","",'SDQ Pre-Post'!AG156)</f>
        <v/>
      </c>
    </row>
    <row r="156" spans="1:39" s="304" customFormat="1" ht="15" customHeight="1" x14ac:dyDescent="0.35">
      <c r="A156" s="314"/>
      <c r="B156" s="300"/>
      <c r="C156" s="300"/>
      <c r="D156" s="315"/>
      <c r="E156" s="315"/>
      <c r="F156" s="300"/>
      <c r="G156" s="300"/>
      <c r="H156" s="300"/>
      <c r="I156" s="300"/>
      <c r="J156" s="300"/>
      <c r="K156" s="300"/>
      <c r="L156" s="300"/>
      <c r="M156" s="300"/>
      <c r="N156" s="300"/>
      <c r="O156" s="300"/>
      <c r="P156" s="315"/>
      <c r="Q156" s="300"/>
      <c r="R156" s="300"/>
      <c r="S156" s="300"/>
      <c r="T156" s="300"/>
      <c r="U156" s="300"/>
      <c r="V156" s="300"/>
      <c r="W156" s="300"/>
      <c r="X156" s="300"/>
      <c r="Y156" s="301"/>
      <c r="Z156" s="300"/>
      <c r="AA156" s="300"/>
      <c r="AB156" s="300"/>
      <c r="AC156" s="300"/>
      <c r="AD156" s="300"/>
      <c r="AE156" s="300"/>
      <c r="AF156" s="300"/>
      <c r="AG156" s="300"/>
      <c r="AH156" s="300"/>
      <c r="AI156" s="301"/>
      <c r="AJ156" s="305" t="str">
        <f>IF('PAFAS Pre-Post'!F157="","",'PAFAS Pre-Post'!F157)</f>
        <v/>
      </c>
      <c r="AK156" s="306" t="str">
        <f>IF('PAFAS Pre-Post'!AK157="","",'PAFAS Pre-Post'!AK157)</f>
        <v/>
      </c>
      <c r="AL156" s="302" t="str">
        <f>IF('SDQ Pre-Post'!G157="","",'SDQ Pre-Post'!G157)</f>
        <v/>
      </c>
      <c r="AM156" s="303" t="str">
        <f>IF('SDQ Pre-Post'!AG157="","",'SDQ Pre-Post'!AG157)</f>
        <v/>
      </c>
    </row>
    <row r="157" spans="1:39" s="304" customFormat="1" ht="15" customHeight="1" x14ac:dyDescent="0.35">
      <c r="A157" s="316"/>
      <c r="B157" s="310"/>
      <c r="C157" s="310"/>
      <c r="D157" s="317"/>
      <c r="E157" s="317"/>
      <c r="F157" s="310"/>
      <c r="G157" s="310"/>
      <c r="H157" s="310"/>
      <c r="I157" s="310"/>
      <c r="J157" s="310"/>
      <c r="K157" s="310"/>
      <c r="L157" s="310"/>
      <c r="M157" s="310"/>
      <c r="N157" s="310"/>
      <c r="O157" s="310"/>
      <c r="P157" s="317"/>
      <c r="Q157" s="298"/>
      <c r="R157" s="298"/>
      <c r="S157" s="298"/>
      <c r="T157" s="298"/>
      <c r="U157" s="298"/>
      <c r="V157" s="298"/>
      <c r="W157" s="298"/>
      <c r="X157" s="298"/>
      <c r="Y157" s="299"/>
      <c r="Z157" s="298"/>
      <c r="AA157" s="298"/>
      <c r="AB157" s="298"/>
      <c r="AC157" s="298"/>
      <c r="AD157" s="298"/>
      <c r="AE157" s="298"/>
      <c r="AF157" s="298"/>
      <c r="AG157" s="298"/>
      <c r="AH157" s="298"/>
      <c r="AI157" s="299"/>
      <c r="AJ157" s="305" t="str">
        <f>IF('PAFAS Pre-Post'!F158="","",'PAFAS Pre-Post'!F158)</f>
        <v/>
      </c>
      <c r="AK157" s="306" t="str">
        <f>IF('PAFAS Pre-Post'!AK158="","",'PAFAS Pre-Post'!AK158)</f>
        <v/>
      </c>
      <c r="AL157" s="302" t="str">
        <f>IF('SDQ Pre-Post'!G158="","",'SDQ Pre-Post'!G158)</f>
        <v/>
      </c>
      <c r="AM157" s="303" t="str">
        <f>IF('SDQ Pre-Post'!AG158="","",'SDQ Pre-Post'!AG158)</f>
        <v/>
      </c>
    </row>
    <row r="158" spans="1:39" s="304" customFormat="1" ht="15" customHeight="1" x14ac:dyDescent="0.35">
      <c r="A158" s="314"/>
      <c r="B158" s="300"/>
      <c r="C158" s="300"/>
      <c r="D158" s="315"/>
      <c r="E158" s="315"/>
      <c r="F158" s="300"/>
      <c r="G158" s="300"/>
      <c r="H158" s="300"/>
      <c r="I158" s="300"/>
      <c r="J158" s="300"/>
      <c r="K158" s="300"/>
      <c r="L158" s="300"/>
      <c r="M158" s="300"/>
      <c r="N158" s="300"/>
      <c r="O158" s="300"/>
      <c r="P158" s="315"/>
      <c r="Q158" s="300"/>
      <c r="R158" s="300"/>
      <c r="S158" s="300"/>
      <c r="T158" s="300"/>
      <c r="U158" s="300"/>
      <c r="V158" s="300"/>
      <c r="W158" s="300"/>
      <c r="X158" s="300"/>
      <c r="Y158" s="301"/>
      <c r="Z158" s="300"/>
      <c r="AA158" s="300"/>
      <c r="AB158" s="300"/>
      <c r="AC158" s="300"/>
      <c r="AD158" s="300"/>
      <c r="AE158" s="300"/>
      <c r="AF158" s="300"/>
      <c r="AG158" s="300"/>
      <c r="AH158" s="300"/>
      <c r="AI158" s="301"/>
      <c r="AJ158" s="305" t="str">
        <f>IF('PAFAS Pre-Post'!F159="","",'PAFAS Pre-Post'!F159)</f>
        <v/>
      </c>
      <c r="AK158" s="306" t="str">
        <f>IF('PAFAS Pre-Post'!AK159="","",'PAFAS Pre-Post'!AK159)</f>
        <v/>
      </c>
      <c r="AL158" s="302" t="str">
        <f>IF('SDQ Pre-Post'!G159="","",'SDQ Pre-Post'!G159)</f>
        <v/>
      </c>
      <c r="AM158" s="303" t="str">
        <f>IF('SDQ Pre-Post'!AG159="","",'SDQ Pre-Post'!AG159)</f>
        <v/>
      </c>
    </row>
    <row r="159" spans="1:39" s="304" customFormat="1" ht="15" customHeight="1" x14ac:dyDescent="0.35">
      <c r="A159" s="316"/>
      <c r="B159" s="310"/>
      <c r="C159" s="310"/>
      <c r="D159" s="317"/>
      <c r="E159" s="317"/>
      <c r="F159" s="310"/>
      <c r="G159" s="310"/>
      <c r="H159" s="310"/>
      <c r="I159" s="310"/>
      <c r="J159" s="310"/>
      <c r="K159" s="310"/>
      <c r="L159" s="310"/>
      <c r="M159" s="310"/>
      <c r="N159" s="310"/>
      <c r="O159" s="310"/>
      <c r="P159" s="317"/>
      <c r="Q159" s="298"/>
      <c r="R159" s="298"/>
      <c r="S159" s="298"/>
      <c r="T159" s="298"/>
      <c r="U159" s="298"/>
      <c r="V159" s="298"/>
      <c r="W159" s="298"/>
      <c r="X159" s="298"/>
      <c r="Y159" s="299"/>
      <c r="Z159" s="298"/>
      <c r="AA159" s="298"/>
      <c r="AB159" s="298"/>
      <c r="AC159" s="298"/>
      <c r="AD159" s="298"/>
      <c r="AE159" s="298"/>
      <c r="AF159" s="298"/>
      <c r="AG159" s="298"/>
      <c r="AH159" s="298"/>
      <c r="AI159" s="299"/>
      <c r="AJ159" s="305" t="str">
        <f>IF('PAFAS Pre-Post'!F160="","",'PAFAS Pre-Post'!F160)</f>
        <v/>
      </c>
      <c r="AK159" s="306" t="str">
        <f>IF('PAFAS Pre-Post'!AK160="","",'PAFAS Pre-Post'!AK160)</f>
        <v/>
      </c>
      <c r="AL159" s="302" t="str">
        <f>IF('SDQ Pre-Post'!G160="","",'SDQ Pre-Post'!G160)</f>
        <v/>
      </c>
      <c r="AM159" s="303" t="str">
        <f>IF('SDQ Pre-Post'!AG160="","",'SDQ Pre-Post'!AG160)</f>
        <v/>
      </c>
    </row>
    <row r="160" spans="1:39" s="304" customFormat="1" ht="15" customHeight="1" x14ac:dyDescent="0.35">
      <c r="A160" s="314"/>
      <c r="B160" s="300"/>
      <c r="C160" s="300"/>
      <c r="D160" s="315"/>
      <c r="E160" s="315"/>
      <c r="F160" s="300"/>
      <c r="G160" s="300"/>
      <c r="H160" s="300"/>
      <c r="I160" s="300"/>
      <c r="J160" s="300"/>
      <c r="K160" s="300"/>
      <c r="L160" s="300"/>
      <c r="M160" s="300"/>
      <c r="N160" s="300"/>
      <c r="O160" s="300"/>
      <c r="P160" s="315"/>
      <c r="Q160" s="300"/>
      <c r="R160" s="300"/>
      <c r="S160" s="300"/>
      <c r="T160" s="300"/>
      <c r="U160" s="300"/>
      <c r="V160" s="300"/>
      <c r="W160" s="300"/>
      <c r="X160" s="300"/>
      <c r="Y160" s="301"/>
      <c r="Z160" s="300"/>
      <c r="AA160" s="300"/>
      <c r="AB160" s="300"/>
      <c r="AC160" s="300"/>
      <c r="AD160" s="300"/>
      <c r="AE160" s="300"/>
      <c r="AF160" s="300"/>
      <c r="AG160" s="300"/>
      <c r="AH160" s="300"/>
      <c r="AI160" s="301"/>
      <c r="AJ160" s="305" t="str">
        <f>IF('PAFAS Pre-Post'!F161="","",'PAFAS Pre-Post'!F161)</f>
        <v/>
      </c>
      <c r="AK160" s="306" t="str">
        <f>IF('PAFAS Pre-Post'!AK161="","",'PAFAS Pre-Post'!AK161)</f>
        <v/>
      </c>
      <c r="AL160" s="302" t="str">
        <f>IF('SDQ Pre-Post'!G161="","",'SDQ Pre-Post'!G161)</f>
        <v/>
      </c>
      <c r="AM160" s="303" t="str">
        <f>IF('SDQ Pre-Post'!AG161="","",'SDQ Pre-Post'!AG161)</f>
        <v/>
      </c>
    </row>
    <row r="161" spans="1:39" s="304" customFormat="1" ht="15" customHeight="1" x14ac:dyDescent="0.35">
      <c r="A161" s="316"/>
      <c r="B161" s="310"/>
      <c r="C161" s="310"/>
      <c r="D161" s="317"/>
      <c r="E161" s="317"/>
      <c r="F161" s="310"/>
      <c r="G161" s="310"/>
      <c r="H161" s="310"/>
      <c r="I161" s="310"/>
      <c r="J161" s="310"/>
      <c r="K161" s="310"/>
      <c r="L161" s="310"/>
      <c r="M161" s="310"/>
      <c r="N161" s="310"/>
      <c r="O161" s="310"/>
      <c r="P161" s="317"/>
      <c r="Q161" s="298"/>
      <c r="R161" s="298"/>
      <c r="S161" s="298"/>
      <c r="T161" s="298"/>
      <c r="U161" s="298"/>
      <c r="V161" s="298"/>
      <c r="W161" s="298"/>
      <c r="X161" s="298"/>
      <c r="Y161" s="299"/>
      <c r="Z161" s="298"/>
      <c r="AA161" s="298"/>
      <c r="AB161" s="298"/>
      <c r="AC161" s="298"/>
      <c r="AD161" s="298"/>
      <c r="AE161" s="298"/>
      <c r="AF161" s="298"/>
      <c r="AG161" s="298"/>
      <c r="AH161" s="298"/>
      <c r="AI161" s="299"/>
      <c r="AJ161" s="305" t="str">
        <f>IF('PAFAS Pre-Post'!F162="","",'PAFAS Pre-Post'!F162)</f>
        <v/>
      </c>
      <c r="AK161" s="306" t="str">
        <f>IF('PAFAS Pre-Post'!AK162="","",'PAFAS Pre-Post'!AK162)</f>
        <v/>
      </c>
      <c r="AL161" s="302" t="str">
        <f>IF('SDQ Pre-Post'!G162="","",'SDQ Pre-Post'!G162)</f>
        <v/>
      </c>
      <c r="AM161" s="303" t="str">
        <f>IF('SDQ Pre-Post'!AG162="","",'SDQ Pre-Post'!AG162)</f>
        <v/>
      </c>
    </row>
    <row r="162" spans="1:39" s="304" customFormat="1" ht="15" customHeight="1" x14ac:dyDescent="0.35">
      <c r="A162" s="314"/>
      <c r="B162" s="300"/>
      <c r="C162" s="300"/>
      <c r="D162" s="315"/>
      <c r="E162" s="315"/>
      <c r="F162" s="300"/>
      <c r="G162" s="300"/>
      <c r="H162" s="300"/>
      <c r="I162" s="300"/>
      <c r="J162" s="300"/>
      <c r="K162" s="300"/>
      <c r="L162" s="300"/>
      <c r="M162" s="300"/>
      <c r="N162" s="300"/>
      <c r="O162" s="300"/>
      <c r="P162" s="315"/>
      <c r="Q162" s="300"/>
      <c r="R162" s="300"/>
      <c r="S162" s="300"/>
      <c r="T162" s="300"/>
      <c r="U162" s="300"/>
      <c r="V162" s="300"/>
      <c r="W162" s="300"/>
      <c r="X162" s="300"/>
      <c r="Y162" s="301"/>
      <c r="Z162" s="300"/>
      <c r="AA162" s="300"/>
      <c r="AB162" s="300"/>
      <c r="AC162" s="300"/>
      <c r="AD162" s="300"/>
      <c r="AE162" s="300"/>
      <c r="AF162" s="300"/>
      <c r="AG162" s="300"/>
      <c r="AH162" s="300"/>
      <c r="AI162" s="301"/>
      <c r="AJ162" s="305" t="str">
        <f>IF('PAFAS Pre-Post'!F163="","",'PAFAS Pre-Post'!F163)</f>
        <v/>
      </c>
      <c r="AK162" s="306" t="str">
        <f>IF('PAFAS Pre-Post'!AK163="","",'PAFAS Pre-Post'!AK163)</f>
        <v/>
      </c>
      <c r="AL162" s="302" t="str">
        <f>IF('SDQ Pre-Post'!G163="","",'SDQ Pre-Post'!G163)</f>
        <v/>
      </c>
      <c r="AM162" s="303" t="str">
        <f>IF('SDQ Pre-Post'!AG163="","",'SDQ Pre-Post'!AG163)</f>
        <v/>
      </c>
    </row>
    <row r="163" spans="1:39" s="304" customFormat="1" ht="15" customHeight="1" x14ac:dyDescent="0.35">
      <c r="A163" s="316"/>
      <c r="B163" s="310"/>
      <c r="C163" s="310"/>
      <c r="D163" s="317"/>
      <c r="E163" s="317"/>
      <c r="F163" s="310"/>
      <c r="G163" s="310"/>
      <c r="H163" s="310"/>
      <c r="I163" s="310"/>
      <c r="J163" s="310"/>
      <c r="K163" s="310"/>
      <c r="L163" s="310"/>
      <c r="M163" s="310"/>
      <c r="N163" s="310"/>
      <c r="O163" s="310"/>
      <c r="P163" s="317"/>
      <c r="Q163" s="298"/>
      <c r="R163" s="298"/>
      <c r="S163" s="298"/>
      <c r="T163" s="298"/>
      <c r="U163" s="298"/>
      <c r="V163" s="298"/>
      <c r="W163" s="298"/>
      <c r="X163" s="298"/>
      <c r="Y163" s="299"/>
      <c r="Z163" s="298"/>
      <c r="AA163" s="298"/>
      <c r="AB163" s="298"/>
      <c r="AC163" s="298"/>
      <c r="AD163" s="298"/>
      <c r="AE163" s="298"/>
      <c r="AF163" s="298"/>
      <c r="AG163" s="298"/>
      <c r="AH163" s="298"/>
      <c r="AI163" s="299"/>
      <c r="AJ163" s="305" t="str">
        <f>IF('PAFAS Pre-Post'!F164="","",'PAFAS Pre-Post'!F164)</f>
        <v/>
      </c>
      <c r="AK163" s="306" t="str">
        <f>IF('PAFAS Pre-Post'!AK164="","",'PAFAS Pre-Post'!AK164)</f>
        <v/>
      </c>
      <c r="AL163" s="302" t="str">
        <f>IF('SDQ Pre-Post'!G164="","",'SDQ Pre-Post'!G164)</f>
        <v/>
      </c>
      <c r="AM163" s="303" t="str">
        <f>IF('SDQ Pre-Post'!AG164="","",'SDQ Pre-Post'!AG164)</f>
        <v/>
      </c>
    </row>
    <row r="164" spans="1:39" s="304" customFormat="1" ht="15" customHeight="1" x14ac:dyDescent="0.35">
      <c r="A164" s="314"/>
      <c r="B164" s="300"/>
      <c r="C164" s="300"/>
      <c r="D164" s="315"/>
      <c r="E164" s="315"/>
      <c r="F164" s="300"/>
      <c r="G164" s="300"/>
      <c r="H164" s="300"/>
      <c r="I164" s="300"/>
      <c r="J164" s="300"/>
      <c r="K164" s="300"/>
      <c r="L164" s="300"/>
      <c r="M164" s="300"/>
      <c r="N164" s="300"/>
      <c r="O164" s="300"/>
      <c r="P164" s="315"/>
      <c r="Q164" s="300"/>
      <c r="R164" s="300"/>
      <c r="S164" s="300"/>
      <c r="T164" s="300"/>
      <c r="U164" s="300"/>
      <c r="V164" s="300"/>
      <c r="W164" s="300"/>
      <c r="X164" s="300"/>
      <c r="Y164" s="301"/>
      <c r="Z164" s="300"/>
      <c r="AA164" s="300"/>
      <c r="AB164" s="300"/>
      <c r="AC164" s="300"/>
      <c r="AD164" s="300"/>
      <c r="AE164" s="300"/>
      <c r="AF164" s="300"/>
      <c r="AG164" s="300"/>
      <c r="AH164" s="300"/>
      <c r="AI164" s="301"/>
      <c r="AJ164" s="305" t="str">
        <f>IF('PAFAS Pre-Post'!F165="","",'PAFAS Pre-Post'!F165)</f>
        <v/>
      </c>
      <c r="AK164" s="306" t="str">
        <f>IF('PAFAS Pre-Post'!AK165="","",'PAFAS Pre-Post'!AK165)</f>
        <v/>
      </c>
      <c r="AL164" s="302" t="str">
        <f>IF('SDQ Pre-Post'!G165="","",'SDQ Pre-Post'!G165)</f>
        <v/>
      </c>
      <c r="AM164" s="303" t="str">
        <f>IF('SDQ Pre-Post'!AG165="","",'SDQ Pre-Post'!AG165)</f>
        <v/>
      </c>
    </row>
    <row r="165" spans="1:39" s="304" customFormat="1" ht="15" customHeight="1" x14ac:dyDescent="0.35">
      <c r="A165" s="316"/>
      <c r="B165" s="310"/>
      <c r="C165" s="310"/>
      <c r="D165" s="317"/>
      <c r="E165" s="317"/>
      <c r="F165" s="310"/>
      <c r="G165" s="310"/>
      <c r="H165" s="310"/>
      <c r="I165" s="310"/>
      <c r="J165" s="310"/>
      <c r="K165" s="310"/>
      <c r="L165" s="310"/>
      <c r="M165" s="310"/>
      <c r="N165" s="310"/>
      <c r="O165" s="310"/>
      <c r="P165" s="317"/>
      <c r="Q165" s="298"/>
      <c r="R165" s="298"/>
      <c r="S165" s="298"/>
      <c r="T165" s="298"/>
      <c r="U165" s="298"/>
      <c r="V165" s="298"/>
      <c r="W165" s="298"/>
      <c r="X165" s="298"/>
      <c r="Y165" s="299"/>
      <c r="Z165" s="298"/>
      <c r="AA165" s="298"/>
      <c r="AB165" s="298"/>
      <c r="AC165" s="298"/>
      <c r="AD165" s="298"/>
      <c r="AE165" s="298"/>
      <c r="AF165" s="298"/>
      <c r="AG165" s="298"/>
      <c r="AH165" s="298"/>
      <c r="AI165" s="299"/>
      <c r="AJ165" s="305" t="str">
        <f>IF('PAFAS Pre-Post'!F166="","",'PAFAS Pre-Post'!F166)</f>
        <v/>
      </c>
      <c r="AK165" s="306" t="str">
        <f>IF('PAFAS Pre-Post'!AK166="","",'PAFAS Pre-Post'!AK166)</f>
        <v/>
      </c>
      <c r="AL165" s="302" t="str">
        <f>IF('SDQ Pre-Post'!G166="","",'SDQ Pre-Post'!G166)</f>
        <v/>
      </c>
      <c r="AM165" s="303" t="str">
        <f>IF('SDQ Pre-Post'!AG166="","",'SDQ Pre-Post'!AG166)</f>
        <v/>
      </c>
    </row>
    <row r="166" spans="1:39" s="304" customFormat="1" ht="15" customHeight="1" x14ac:dyDescent="0.35">
      <c r="A166" s="314"/>
      <c r="B166" s="300"/>
      <c r="C166" s="300"/>
      <c r="D166" s="315"/>
      <c r="E166" s="315"/>
      <c r="F166" s="300"/>
      <c r="G166" s="300"/>
      <c r="H166" s="300"/>
      <c r="I166" s="300"/>
      <c r="J166" s="300"/>
      <c r="K166" s="300"/>
      <c r="L166" s="300"/>
      <c r="M166" s="300"/>
      <c r="N166" s="300"/>
      <c r="O166" s="300"/>
      <c r="P166" s="315"/>
      <c r="Q166" s="300"/>
      <c r="R166" s="300"/>
      <c r="S166" s="300"/>
      <c r="T166" s="300"/>
      <c r="U166" s="300"/>
      <c r="V166" s="300"/>
      <c r="W166" s="300"/>
      <c r="X166" s="300"/>
      <c r="Y166" s="301"/>
      <c r="Z166" s="300"/>
      <c r="AA166" s="300"/>
      <c r="AB166" s="300"/>
      <c r="AC166" s="300"/>
      <c r="AD166" s="300"/>
      <c r="AE166" s="300"/>
      <c r="AF166" s="300"/>
      <c r="AG166" s="300"/>
      <c r="AH166" s="300"/>
      <c r="AI166" s="301"/>
      <c r="AJ166" s="305" t="str">
        <f>IF('PAFAS Pre-Post'!F167="","",'PAFAS Pre-Post'!F167)</f>
        <v/>
      </c>
      <c r="AK166" s="306" t="str">
        <f>IF('PAFAS Pre-Post'!AK167="","",'PAFAS Pre-Post'!AK167)</f>
        <v/>
      </c>
      <c r="AL166" s="302" t="str">
        <f>IF('SDQ Pre-Post'!G167="","",'SDQ Pre-Post'!G167)</f>
        <v/>
      </c>
      <c r="AM166" s="303" t="str">
        <f>IF('SDQ Pre-Post'!AG167="","",'SDQ Pre-Post'!AG167)</f>
        <v/>
      </c>
    </row>
    <row r="167" spans="1:39" s="304" customFormat="1" ht="15" customHeight="1" x14ac:dyDescent="0.35">
      <c r="A167" s="316"/>
      <c r="B167" s="310"/>
      <c r="C167" s="310"/>
      <c r="D167" s="317"/>
      <c r="E167" s="317"/>
      <c r="F167" s="310"/>
      <c r="G167" s="310"/>
      <c r="H167" s="310"/>
      <c r="I167" s="310"/>
      <c r="J167" s="310"/>
      <c r="K167" s="310"/>
      <c r="L167" s="310"/>
      <c r="M167" s="310"/>
      <c r="N167" s="310"/>
      <c r="O167" s="310"/>
      <c r="P167" s="317"/>
      <c r="Q167" s="298"/>
      <c r="R167" s="298"/>
      <c r="S167" s="298"/>
      <c r="T167" s="298"/>
      <c r="U167" s="298"/>
      <c r="V167" s="298"/>
      <c r="W167" s="298"/>
      <c r="X167" s="298"/>
      <c r="Y167" s="299"/>
      <c r="Z167" s="298"/>
      <c r="AA167" s="298"/>
      <c r="AB167" s="298"/>
      <c r="AC167" s="298"/>
      <c r="AD167" s="298"/>
      <c r="AE167" s="298"/>
      <c r="AF167" s="298"/>
      <c r="AG167" s="298"/>
      <c r="AH167" s="298"/>
      <c r="AI167" s="299"/>
      <c r="AJ167" s="305" t="str">
        <f>IF('PAFAS Pre-Post'!F168="","",'PAFAS Pre-Post'!F168)</f>
        <v/>
      </c>
      <c r="AK167" s="306" t="str">
        <f>IF('PAFAS Pre-Post'!AK168="","",'PAFAS Pre-Post'!AK168)</f>
        <v/>
      </c>
      <c r="AL167" s="302" t="str">
        <f>IF('SDQ Pre-Post'!G168="","",'SDQ Pre-Post'!G168)</f>
        <v/>
      </c>
      <c r="AM167" s="303" t="str">
        <f>IF('SDQ Pre-Post'!AG168="","",'SDQ Pre-Post'!AG168)</f>
        <v/>
      </c>
    </row>
    <row r="168" spans="1:39" s="304" customFormat="1" ht="15" customHeight="1" x14ac:dyDescent="0.35">
      <c r="A168" s="314"/>
      <c r="B168" s="300"/>
      <c r="C168" s="300"/>
      <c r="D168" s="315"/>
      <c r="E168" s="315"/>
      <c r="F168" s="300"/>
      <c r="G168" s="300"/>
      <c r="H168" s="300"/>
      <c r="I168" s="300"/>
      <c r="J168" s="300"/>
      <c r="K168" s="300"/>
      <c r="L168" s="300"/>
      <c r="M168" s="300"/>
      <c r="N168" s="300"/>
      <c r="O168" s="300"/>
      <c r="P168" s="315"/>
      <c r="Q168" s="300"/>
      <c r="R168" s="300"/>
      <c r="S168" s="300"/>
      <c r="T168" s="300"/>
      <c r="U168" s="300"/>
      <c r="V168" s="300"/>
      <c r="W168" s="300"/>
      <c r="X168" s="300"/>
      <c r="Y168" s="301"/>
      <c r="Z168" s="300"/>
      <c r="AA168" s="300"/>
      <c r="AB168" s="300"/>
      <c r="AC168" s="300"/>
      <c r="AD168" s="300"/>
      <c r="AE168" s="300"/>
      <c r="AF168" s="300"/>
      <c r="AG168" s="300"/>
      <c r="AH168" s="300"/>
      <c r="AI168" s="301"/>
      <c r="AJ168" s="305" t="str">
        <f>IF('PAFAS Pre-Post'!F169="","",'PAFAS Pre-Post'!F169)</f>
        <v/>
      </c>
      <c r="AK168" s="306" t="str">
        <f>IF('PAFAS Pre-Post'!AK169="","",'PAFAS Pre-Post'!AK169)</f>
        <v/>
      </c>
      <c r="AL168" s="302" t="str">
        <f>IF('SDQ Pre-Post'!G169="","",'SDQ Pre-Post'!G169)</f>
        <v/>
      </c>
      <c r="AM168" s="303" t="str">
        <f>IF('SDQ Pre-Post'!AG169="","",'SDQ Pre-Post'!AG169)</f>
        <v/>
      </c>
    </row>
    <row r="169" spans="1:39" s="304" customFormat="1" ht="15" customHeight="1" x14ac:dyDescent="0.35">
      <c r="A169" s="316"/>
      <c r="B169" s="310"/>
      <c r="C169" s="310"/>
      <c r="D169" s="317"/>
      <c r="E169" s="317"/>
      <c r="F169" s="310"/>
      <c r="G169" s="310"/>
      <c r="H169" s="310"/>
      <c r="I169" s="310"/>
      <c r="J169" s="310"/>
      <c r="K169" s="310"/>
      <c r="L169" s="310"/>
      <c r="M169" s="310"/>
      <c r="N169" s="310"/>
      <c r="O169" s="310"/>
      <c r="P169" s="317"/>
      <c r="Q169" s="298"/>
      <c r="R169" s="298"/>
      <c r="S169" s="298"/>
      <c r="T169" s="298"/>
      <c r="U169" s="298"/>
      <c r="V169" s="298"/>
      <c r="W169" s="298"/>
      <c r="X169" s="298"/>
      <c r="Y169" s="299"/>
      <c r="Z169" s="298"/>
      <c r="AA169" s="298"/>
      <c r="AB169" s="298"/>
      <c r="AC169" s="298"/>
      <c r="AD169" s="298"/>
      <c r="AE169" s="298"/>
      <c r="AF169" s="298"/>
      <c r="AG169" s="298"/>
      <c r="AH169" s="298"/>
      <c r="AI169" s="299"/>
      <c r="AJ169" s="305" t="str">
        <f>IF('PAFAS Pre-Post'!F170="","",'PAFAS Pre-Post'!F170)</f>
        <v/>
      </c>
      <c r="AK169" s="306" t="str">
        <f>IF('PAFAS Pre-Post'!AK170="","",'PAFAS Pre-Post'!AK170)</f>
        <v/>
      </c>
      <c r="AL169" s="302" t="str">
        <f>IF('SDQ Pre-Post'!G170="","",'SDQ Pre-Post'!G170)</f>
        <v/>
      </c>
      <c r="AM169" s="303" t="str">
        <f>IF('SDQ Pre-Post'!AG170="","",'SDQ Pre-Post'!AG170)</f>
        <v/>
      </c>
    </row>
    <row r="170" spans="1:39" s="304" customFormat="1" ht="15" customHeight="1" x14ac:dyDescent="0.35">
      <c r="A170" s="314"/>
      <c r="B170" s="300"/>
      <c r="C170" s="300"/>
      <c r="D170" s="315"/>
      <c r="E170" s="315"/>
      <c r="F170" s="300"/>
      <c r="G170" s="300"/>
      <c r="H170" s="300"/>
      <c r="I170" s="300"/>
      <c r="J170" s="300"/>
      <c r="K170" s="300"/>
      <c r="L170" s="300"/>
      <c r="M170" s="300"/>
      <c r="N170" s="300"/>
      <c r="O170" s="300"/>
      <c r="P170" s="315"/>
      <c r="Q170" s="300"/>
      <c r="R170" s="300"/>
      <c r="S170" s="300"/>
      <c r="T170" s="300"/>
      <c r="U170" s="300"/>
      <c r="V170" s="300"/>
      <c r="W170" s="300"/>
      <c r="X170" s="300"/>
      <c r="Y170" s="301"/>
      <c r="Z170" s="300"/>
      <c r="AA170" s="300"/>
      <c r="AB170" s="300"/>
      <c r="AC170" s="300"/>
      <c r="AD170" s="300"/>
      <c r="AE170" s="300"/>
      <c r="AF170" s="300"/>
      <c r="AG170" s="300"/>
      <c r="AH170" s="300"/>
      <c r="AI170" s="301"/>
      <c r="AJ170" s="305" t="str">
        <f>IF('PAFAS Pre-Post'!F171="","",'PAFAS Pre-Post'!F171)</f>
        <v/>
      </c>
      <c r="AK170" s="306" t="str">
        <f>IF('PAFAS Pre-Post'!AK171="","",'PAFAS Pre-Post'!AK171)</f>
        <v/>
      </c>
      <c r="AL170" s="302" t="str">
        <f>IF('SDQ Pre-Post'!G171="","",'SDQ Pre-Post'!G171)</f>
        <v/>
      </c>
      <c r="AM170" s="303" t="str">
        <f>IF('SDQ Pre-Post'!AG171="","",'SDQ Pre-Post'!AG171)</f>
        <v/>
      </c>
    </row>
    <row r="171" spans="1:39" s="304" customFormat="1" ht="15" customHeight="1" x14ac:dyDescent="0.35">
      <c r="A171" s="316"/>
      <c r="B171" s="310"/>
      <c r="C171" s="310"/>
      <c r="D171" s="317"/>
      <c r="E171" s="317"/>
      <c r="F171" s="310"/>
      <c r="G171" s="310"/>
      <c r="H171" s="310"/>
      <c r="I171" s="310"/>
      <c r="J171" s="310"/>
      <c r="K171" s="310"/>
      <c r="L171" s="310"/>
      <c r="M171" s="310"/>
      <c r="N171" s="310"/>
      <c r="O171" s="310"/>
      <c r="P171" s="317"/>
      <c r="Q171" s="298"/>
      <c r="R171" s="298"/>
      <c r="S171" s="298"/>
      <c r="T171" s="298"/>
      <c r="U171" s="298"/>
      <c r="V171" s="298"/>
      <c r="W171" s="298"/>
      <c r="X171" s="298"/>
      <c r="Y171" s="299"/>
      <c r="Z171" s="298"/>
      <c r="AA171" s="298"/>
      <c r="AB171" s="298"/>
      <c r="AC171" s="298"/>
      <c r="AD171" s="298"/>
      <c r="AE171" s="298"/>
      <c r="AF171" s="298"/>
      <c r="AG171" s="298"/>
      <c r="AH171" s="298"/>
      <c r="AI171" s="299"/>
      <c r="AJ171" s="305" t="str">
        <f>IF('PAFAS Pre-Post'!F172="","",'PAFAS Pre-Post'!F172)</f>
        <v/>
      </c>
      <c r="AK171" s="306" t="str">
        <f>IF('PAFAS Pre-Post'!AK172="","",'PAFAS Pre-Post'!AK172)</f>
        <v/>
      </c>
      <c r="AL171" s="302" t="str">
        <f>IF('SDQ Pre-Post'!G172="","",'SDQ Pre-Post'!G172)</f>
        <v/>
      </c>
      <c r="AM171" s="303" t="str">
        <f>IF('SDQ Pre-Post'!AG172="","",'SDQ Pre-Post'!AG172)</f>
        <v/>
      </c>
    </row>
    <row r="172" spans="1:39" s="304" customFormat="1" ht="15" customHeight="1" x14ac:dyDescent="0.35">
      <c r="A172" s="314"/>
      <c r="B172" s="300"/>
      <c r="C172" s="300"/>
      <c r="D172" s="315"/>
      <c r="E172" s="315"/>
      <c r="F172" s="300"/>
      <c r="G172" s="300"/>
      <c r="H172" s="300"/>
      <c r="I172" s="300"/>
      <c r="J172" s="300"/>
      <c r="K172" s="300"/>
      <c r="L172" s="300"/>
      <c r="M172" s="300"/>
      <c r="N172" s="300"/>
      <c r="O172" s="300"/>
      <c r="P172" s="315"/>
      <c r="Q172" s="300"/>
      <c r="R172" s="300"/>
      <c r="S172" s="300"/>
      <c r="T172" s="300"/>
      <c r="U172" s="300"/>
      <c r="V172" s="300"/>
      <c r="W172" s="300"/>
      <c r="X172" s="300"/>
      <c r="Y172" s="301"/>
      <c r="Z172" s="300"/>
      <c r="AA172" s="300"/>
      <c r="AB172" s="300"/>
      <c r="AC172" s="300"/>
      <c r="AD172" s="300"/>
      <c r="AE172" s="300"/>
      <c r="AF172" s="300"/>
      <c r="AG172" s="300"/>
      <c r="AH172" s="300"/>
      <c r="AI172" s="301"/>
      <c r="AJ172" s="305" t="str">
        <f>IF('PAFAS Pre-Post'!F173="","",'PAFAS Pre-Post'!F173)</f>
        <v/>
      </c>
      <c r="AK172" s="306" t="str">
        <f>IF('PAFAS Pre-Post'!AK173="","",'PAFAS Pre-Post'!AK173)</f>
        <v/>
      </c>
      <c r="AL172" s="302" t="str">
        <f>IF('SDQ Pre-Post'!G173="","",'SDQ Pre-Post'!G173)</f>
        <v/>
      </c>
      <c r="AM172" s="303" t="str">
        <f>IF('SDQ Pre-Post'!AG173="","",'SDQ Pre-Post'!AG173)</f>
        <v/>
      </c>
    </row>
    <row r="173" spans="1:39" s="304" customFormat="1" ht="15" customHeight="1" x14ac:dyDescent="0.35">
      <c r="A173" s="316"/>
      <c r="B173" s="310"/>
      <c r="C173" s="310"/>
      <c r="D173" s="317"/>
      <c r="E173" s="317"/>
      <c r="F173" s="310"/>
      <c r="G173" s="310"/>
      <c r="H173" s="310"/>
      <c r="I173" s="310"/>
      <c r="J173" s="310"/>
      <c r="K173" s="310"/>
      <c r="L173" s="310"/>
      <c r="M173" s="310"/>
      <c r="N173" s="310"/>
      <c r="O173" s="310"/>
      <c r="P173" s="317"/>
      <c r="Q173" s="298"/>
      <c r="R173" s="298"/>
      <c r="S173" s="298"/>
      <c r="T173" s="298"/>
      <c r="U173" s="298"/>
      <c r="V173" s="298"/>
      <c r="W173" s="298"/>
      <c r="X173" s="298"/>
      <c r="Y173" s="299"/>
      <c r="Z173" s="298"/>
      <c r="AA173" s="298"/>
      <c r="AB173" s="298"/>
      <c r="AC173" s="298"/>
      <c r="AD173" s="298"/>
      <c r="AE173" s="298"/>
      <c r="AF173" s="298"/>
      <c r="AG173" s="298"/>
      <c r="AH173" s="298"/>
      <c r="AI173" s="299"/>
      <c r="AJ173" s="305" t="str">
        <f>IF('PAFAS Pre-Post'!F174="","",'PAFAS Pre-Post'!F174)</f>
        <v/>
      </c>
      <c r="AK173" s="306" t="str">
        <f>IF('PAFAS Pre-Post'!AK174="","",'PAFAS Pre-Post'!AK174)</f>
        <v/>
      </c>
      <c r="AL173" s="302" t="str">
        <f>IF('SDQ Pre-Post'!G174="","",'SDQ Pre-Post'!G174)</f>
        <v/>
      </c>
      <c r="AM173" s="303" t="str">
        <f>IF('SDQ Pre-Post'!AG174="","",'SDQ Pre-Post'!AG174)</f>
        <v/>
      </c>
    </row>
    <row r="174" spans="1:39" s="304" customFormat="1" ht="15" customHeight="1" x14ac:dyDescent="0.35">
      <c r="A174" s="314"/>
      <c r="B174" s="300"/>
      <c r="C174" s="300"/>
      <c r="D174" s="315"/>
      <c r="E174" s="315"/>
      <c r="F174" s="300"/>
      <c r="G174" s="300"/>
      <c r="H174" s="300"/>
      <c r="I174" s="300"/>
      <c r="J174" s="300"/>
      <c r="K174" s="300"/>
      <c r="L174" s="300"/>
      <c r="M174" s="300"/>
      <c r="N174" s="300"/>
      <c r="O174" s="300"/>
      <c r="P174" s="315"/>
      <c r="Q174" s="300"/>
      <c r="R174" s="300"/>
      <c r="S174" s="300"/>
      <c r="T174" s="300"/>
      <c r="U174" s="300"/>
      <c r="V174" s="300"/>
      <c r="W174" s="300"/>
      <c r="X174" s="300"/>
      <c r="Y174" s="301"/>
      <c r="Z174" s="300"/>
      <c r="AA174" s="300"/>
      <c r="AB174" s="300"/>
      <c r="AC174" s="300"/>
      <c r="AD174" s="300"/>
      <c r="AE174" s="300"/>
      <c r="AF174" s="300"/>
      <c r="AG174" s="300"/>
      <c r="AH174" s="300"/>
      <c r="AI174" s="301"/>
      <c r="AJ174" s="305" t="str">
        <f>IF('PAFAS Pre-Post'!F175="","",'PAFAS Pre-Post'!F175)</f>
        <v/>
      </c>
      <c r="AK174" s="306" t="str">
        <f>IF('PAFAS Pre-Post'!AK175="","",'PAFAS Pre-Post'!AK175)</f>
        <v/>
      </c>
      <c r="AL174" s="302" t="str">
        <f>IF('SDQ Pre-Post'!G175="","",'SDQ Pre-Post'!G175)</f>
        <v/>
      </c>
      <c r="AM174" s="303" t="str">
        <f>IF('SDQ Pre-Post'!AG175="","",'SDQ Pre-Post'!AG175)</f>
        <v/>
      </c>
    </row>
    <row r="175" spans="1:39" s="304" customFormat="1" ht="15" customHeight="1" x14ac:dyDescent="0.35">
      <c r="A175" s="316"/>
      <c r="B175" s="310"/>
      <c r="C175" s="310"/>
      <c r="D175" s="317"/>
      <c r="E175" s="317"/>
      <c r="F175" s="310"/>
      <c r="G175" s="310"/>
      <c r="H175" s="310"/>
      <c r="I175" s="310"/>
      <c r="J175" s="310"/>
      <c r="K175" s="310"/>
      <c r="L175" s="310"/>
      <c r="M175" s="310"/>
      <c r="N175" s="310"/>
      <c r="O175" s="310"/>
      <c r="P175" s="317"/>
      <c r="Q175" s="298"/>
      <c r="R175" s="298"/>
      <c r="S175" s="298"/>
      <c r="T175" s="298"/>
      <c r="U175" s="298"/>
      <c r="V175" s="298"/>
      <c r="W175" s="298"/>
      <c r="X175" s="298"/>
      <c r="Y175" s="299"/>
      <c r="Z175" s="298"/>
      <c r="AA175" s="298"/>
      <c r="AB175" s="298"/>
      <c r="AC175" s="298"/>
      <c r="AD175" s="298"/>
      <c r="AE175" s="298"/>
      <c r="AF175" s="298"/>
      <c r="AG175" s="298"/>
      <c r="AH175" s="298"/>
      <c r="AI175" s="299"/>
      <c r="AJ175" s="305" t="str">
        <f>IF('PAFAS Pre-Post'!F176="","",'PAFAS Pre-Post'!F176)</f>
        <v/>
      </c>
      <c r="AK175" s="306" t="str">
        <f>IF('PAFAS Pre-Post'!AK176="","",'PAFAS Pre-Post'!AK176)</f>
        <v/>
      </c>
      <c r="AL175" s="302" t="str">
        <f>IF('SDQ Pre-Post'!G176="","",'SDQ Pre-Post'!G176)</f>
        <v/>
      </c>
      <c r="AM175" s="303" t="str">
        <f>IF('SDQ Pre-Post'!AG176="","",'SDQ Pre-Post'!AG176)</f>
        <v/>
      </c>
    </row>
    <row r="176" spans="1:39" s="304" customFormat="1" ht="15" customHeight="1" x14ac:dyDescent="0.35">
      <c r="A176" s="314"/>
      <c r="B176" s="300"/>
      <c r="C176" s="300"/>
      <c r="D176" s="315"/>
      <c r="E176" s="315"/>
      <c r="F176" s="300"/>
      <c r="G176" s="300"/>
      <c r="H176" s="300"/>
      <c r="I176" s="300"/>
      <c r="J176" s="300"/>
      <c r="K176" s="300"/>
      <c r="L176" s="300"/>
      <c r="M176" s="300"/>
      <c r="N176" s="300"/>
      <c r="O176" s="300"/>
      <c r="P176" s="315"/>
      <c r="Q176" s="300"/>
      <c r="R176" s="300"/>
      <c r="S176" s="300"/>
      <c r="T176" s="300"/>
      <c r="U176" s="300"/>
      <c r="V176" s="300"/>
      <c r="W176" s="300"/>
      <c r="X176" s="300"/>
      <c r="Y176" s="301"/>
      <c r="Z176" s="300"/>
      <c r="AA176" s="300"/>
      <c r="AB176" s="300"/>
      <c r="AC176" s="300"/>
      <c r="AD176" s="300"/>
      <c r="AE176" s="300"/>
      <c r="AF176" s="300"/>
      <c r="AG176" s="300"/>
      <c r="AH176" s="300"/>
      <c r="AI176" s="301"/>
      <c r="AJ176" s="305" t="str">
        <f>IF('PAFAS Pre-Post'!F177="","",'PAFAS Pre-Post'!F177)</f>
        <v/>
      </c>
      <c r="AK176" s="306" t="str">
        <f>IF('PAFAS Pre-Post'!AK177="","",'PAFAS Pre-Post'!AK177)</f>
        <v/>
      </c>
      <c r="AL176" s="302" t="str">
        <f>IF('SDQ Pre-Post'!G177="","",'SDQ Pre-Post'!G177)</f>
        <v/>
      </c>
      <c r="AM176" s="303" t="str">
        <f>IF('SDQ Pre-Post'!AG177="","",'SDQ Pre-Post'!AG177)</f>
        <v/>
      </c>
    </row>
    <row r="177" spans="1:39" s="304" customFormat="1" ht="15" customHeight="1" x14ac:dyDescent="0.35">
      <c r="A177" s="316"/>
      <c r="B177" s="310"/>
      <c r="C177" s="310"/>
      <c r="D177" s="317"/>
      <c r="E177" s="317"/>
      <c r="F177" s="310"/>
      <c r="G177" s="310"/>
      <c r="H177" s="310"/>
      <c r="I177" s="310"/>
      <c r="J177" s="310"/>
      <c r="K177" s="310"/>
      <c r="L177" s="310"/>
      <c r="M177" s="310"/>
      <c r="N177" s="310"/>
      <c r="O177" s="310"/>
      <c r="P177" s="317"/>
      <c r="Q177" s="298"/>
      <c r="R177" s="298"/>
      <c r="S177" s="298"/>
      <c r="T177" s="298"/>
      <c r="U177" s="298"/>
      <c r="V177" s="298"/>
      <c r="W177" s="298"/>
      <c r="X177" s="298"/>
      <c r="Y177" s="299"/>
      <c r="Z177" s="298"/>
      <c r="AA177" s="298"/>
      <c r="AB177" s="298"/>
      <c r="AC177" s="298"/>
      <c r="AD177" s="298"/>
      <c r="AE177" s="298"/>
      <c r="AF177" s="298"/>
      <c r="AG177" s="298"/>
      <c r="AH177" s="298"/>
      <c r="AI177" s="299"/>
      <c r="AJ177" s="305" t="str">
        <f>IF('PAFAS Pre-Post'!F178="","",'PAFAS Pre-Post'!F178)</f>
        <v/>
      </c>
      <c r="AK177" s="306" t="str">
        <f>IF('PAFAS Pre-Post'!AK178="","",'PAFAS Pre-Post'!AK178)</f>
        <v/>
      </c>
      <c r="AL177" s="302" t="str">
        <f>IF('SDQ Pre-Post'!G178="","",'SDQ Pre-Post'!G178)</f>
        <v/>
      </c>
      <c r="AM177" s="303" t="str">
        <f>IF('SDQ Pre-Post'!AG178="","",'SDQ Pre-Post'!AG178)</f>
        <v/>
      </c>
    </row>
    <row r="178" spans="1:39" s="304" customFormat="1" ht="15" customHeight="1" x14ac:dyDescent="0.35">
      <c r="A178" s="314"/>
      <c r="B178" s="300"/>
      <c r="C178" s="300"/>
      <c r="D178" s="315"/>
      <c r="E178" s="315"/>
      <c r="F178" s="300"/>
      <c r="G178" s="300"/>
      <c r="H178" s="300"/>
      <c r="I178" s="300"/>
      <c r="J178" s="300"/>
      <c r="K178" s="300"/>
      <c r="L178" s="300"/>
      <c r="M178" s="300"/>
      <c r="N178" s="300"/>
      <c r="O178" s="300"/>
      <c r="P178" s="315"/>
      <c r="Q178" s="300"/>
      <c r="R178" s="300"/>
      <c r="S178" s="300"/>
      <c r="T178" s="300"/>
      <c r="U178" s="300"/>
      <c r="V178" s="300"/>
      <c r="W178" s="300"/>
      <c r="X178" s="300"/>
      <c r="Y178" s="301"/>
      <c r="Z178" s="300"/>
      <c r="AA178" s="300"/>
      <c r="AB178" s="300"/>
      <c r="AC178" s="300"/>
      <c r="AD178" s="300"/>
      <c r="AE178" s="300"/>
      <c r="AF178" s="300"/>
      <c r="AG178" s="300"/>
      <c r="AH178" s="300"/>
      <c r="AI178" s="301"/>
      <c r="AJ178" s="305" t="str">
        <f>IF('PAFAS Pre-Post'!F179="","",'PAFAS Pre-Post'!F179)</f>
        <v/>
      </c>
      <c r="AK178" s="306" t="str">
        <f>IF('PAFAS Pre-Post'!AK179="","",'PAFAS Pre-Post'!AK179)</f>
        <v/>
      </c>
      <c r="AL178" s="302" t="str">
        <f>IF('SDQ Pre-Post'!G179="","",'SDQ Pre-Post'!G179)</f>
        <v/>
      </c>
      <c r="AM178" s="303" t="str">
        <f>IF('SDQ Pre-Post'!AG179="","",'SDQ Pre-Post'!AG179)</f>
        <v/>
      </c>
    </row>
    <row r="179" spans="1:39" s="304" customFormat="1" ht="15" customHeight="1" x14ac:dyDescent="0.35">
      <c r="A179" s="316"/>
      <c r="B179" s="310"/>
      <c r="C179" s="310"/>
      <c r="D179" s="317"/>
      <c r="E179" s="317"/>
      <c r="F179" s="310"/>
      <c r="G179" s="310"/>
      <c r="H179" s="310"/>
      <c r="I179" s="310"/>
      <c r="J179" s="310"/>
      <c r="K179" s="310"/>
      <c r="L179" s="310"/>
      <c r="M179" s="310"/>
      <c r="N179" s="310"/>
      <c r="O179" s="310"/>
      <c r="P179" s="317"/>
      <c r="Q179" s="298"/>
      <c r="R179" s="298"/>
      <c r="S179" s="298"/>
      <c r="T179" s="298"/>
      <c r="U179" s="298"/>
      <c r="V179" s="298"/>
      <c r="W179" s="298"/>
      <c r="X179" s="298"/>
      <c r="Y179" s="299"/>
      <c r="Z179" s="298"/>
      <c r="AA179" s="298"/>
      <c r="AB179" s="298"/>
      <c r="AC179" s="298"/>
      <c r="AD179" s="298"/>
      <c r="AE179" s="298"/>
      <c r="AF179" s="298"/>
      <c r="AG179" s="298"/>
      <c r="AH179" s="298"/>
      <c r="AI179" s="299"/>
      <c r="AJ179" s="305" t="str">
        <f>IF('PAFAS Pre-Post'!F180="","",'PAFAS Pre-Post'!F180)</f>
        <v/>
      </c>
      <c r="AK179" s="306" t="str">
        <f>IF('PAFAS Pre-Post'!AK180="","",'PAFAS Pre-Post'!AK180)</f>
        <v/>
      </c>
      <c r="AL179" s="302" t="str">
        <f>IF('SDQ Pre-Post'!G180="","",'SDQ Pre-Post'!G180)</f>
        <v/>
      </c>
      <c r="AM179" s="303" t="str">
        <f>IF('SDQ Pre-Post'!AG180="","",'SDQ Pre-Post'!AG180)</f>
        <v/>
      </c>
    </row>
    <row r="180" spans="1:39" s="304" customFormat="1" ht="15" customHeight="1" x14ac:dyDescent="0.35">
      <c r="A180" s="314"/>
      <c r="B180" s="300"/>
      <c r="C180" s="300"/>
      <c r="D180" s="315"/>
      <c r="E180" s="315"/>
      <c r="F180" s="300"/>
      <c r="G180" s="300"/>
      <c r="H180" s="300"/>
      <c r="I180" s="300"/>
      <c r="J180" s="300"/>
      <c r="K180" s="300"/>
      <c r="L180" s="300"/>
      <c r="M180" s="300"/>
      <c r="N180" s="300"/>
      <c r="O180" s="300"/>
      <c r="P180" s="315"/>
      <c r="Q180" s="300"/>
      <c r="R180" s="300"/>
      <c r="S180" s="300"/>
      <c r="T180" s="300"/>
      <c r="U180" s="300"/>
      <c r="V180" s="300"/>
      <c r="W180" s="300"/>
      <c r="X180" s="300"/>
      <c r="Y180" s="301"/>
      <c r="Z180" s="300"/>
      <c r="AA180" s="300"/>
      <c r="AB180" s="300"/>
      <c r="AC180" s="300"/>
      <c r="AD180" s="300"/>
      <c r="AE180" s="300"/>
      <c r="AF180" s="300"/>
      <c r="AG180" s="300"/>
      <c r="AH180" s="300"/>
      <c r="AI180" s="301"/>
      <c r="AJ180" s="305" t="str">
        <f>IF('PAFAS Pre-Post'!F181="","",'PAFAS Pre-Post'!F181)</f>
        <v/>
      </c>
      <c r="AK180" s="306" t="str">
        <f>IF('PAFAS Pre-Post'!AK181="","",'PAFAS Pre-Post'!AK181)</f>
        <v/>
      </c>
      <c r="AL180" s="302" t="str">
        <f>IF('SDQ Pre-Post'!G181="","",'SDQ Pre-Post'!G181)</f>
        <v/>
      </c>
      <c r="AM180" s="303" t="str">
        <f>IF('SDQ Pre-Post'!AG181="","",'SDQ Pre-Post'!AG181)</f>
        <v/>
      </c>
    </row>
    <row r="181" spans="1:39" s="304" customFormat="1" ht="15" customHeight="1" x14ac:dyDescent="0.35">
      <c r="A181" s="316"/>
      <c r="B181" s="310"/>
      <c r="C181" s="310"/>
      <c r="D181" s="317"/>
      <c r="E181" s="317"/>
      <c r="F181" s="310"/>
      <c r="G181" s="310"/>
      <c r="H181" s="310"/>
      <c r="I181" s="310"/>
      <c r="J181" s="310"/>
      <c r="K181" s="310"/>
      <c r="L181" s="310"/>
      <c r="M181" s="310"/>
      <c r="N181" s="310"/>
      <c r="O181" s="310"/>
      <c r="P181" s="317"/>
      <c r="Q181" s="298"/>
      <c r="R181" s="298"/>
      <c r="S181" s="298"/>
      <c r="T181" s="298"/>
      <c r="U181" s="298"/>
      <c r="V181" s="298"/>
      <c r="W181" s="298"/>
      <c r="X181" s="298"/>
      <c r="Y181" s="299"/>
      <c r="Z181" s="298"/>
      <c r="AA181" s="298"/>
      <c r="AB181" s="298"/>
      <c r="AC181" s="298"/>
      <c r="AD181" s="298"/>
      <c r="AE181" s="298"/>
      <c r="AF181" s="298"/>
      <c r="AG181" s="298"/>
      <c r="AH181" s="298"/>
      <c r="AI181" s="299"/>
      <c r="AJ181" s="305" t="str">
        <f>IF('PAFAS Pre-Post'!F182="","",'PAFAS Pre-Post'!F182)</f>
        <v/>
      </c>
      <c r="AK181" s="306" t="str">
        <f>IF('PAFAS Pre-Post'!AK182="","",'PAFAS Pre-Post'!AK182)</f>
        <v/>
      </c>
      <c r="AL181" s="302" t="str">
        <f>IF('SDQ Pre-Post'!G182="","",'SDQ Pre-Post'!G182)</f>
        <v/>
      </c>
      <c r="AM181" s="303" t="str">
        <f>IF('SDQ Pre-Post'!AG182="","",'SDQ Pre-Post'!AG182)</f>
        <v/>
      </c>
    </row>
    <row r="182" spans="1:39" s="304" customFormat="1" ht="15" customHeight="1" x14ac:dyDescent="0.35">
      <c r="A182" s="314"/>
      <c r="B182" s="300"/>
      <c r="C182" s="300"/>
      <c r="D182" s="315"/>
      <c r="E182" s="315"/>
      <c r="F182" s="300"/>
      <c r="G182" s="300"/>
      <c r="H182" s="300"/>
      <c r="I182" s="300"/>
      <c r="J182" s="300"/>
      <c r="K182" s="300"/>
      <c r="L182" s="300"/>
      <c r="M182" s="300"/>
      <c r="N182" s="300"/>
      <c r="O182" s="300"/>
      <c r="P182" s="315"/>
      <c r="Q182" s="300"/>
      <c r="R182" s="300"/>
      <c r="S182" s="300"/>
      <c r="T182" s="300"/>
      <c r="U182" s="300"/>
      <c r="V182" s="300"/>
      <c r="W182" s="300"/>
      <c r="X182" s="300"/>
      <c r="Y182" s="301"/>
      <c r="Z182" s="300"/>
      <c r="AA182" s="300"/>
      <c r="AB182" s="300"/>
      <c r="AC182" s="300"/>
      <c r="AD182" s="300"/>
      <c r="AE182" s="300"/>
      <c r="AF182" s="300"/>
      <c r="AG182" s="300"/>
      <c r="AH182" s="300"/>
      <c r="AI182" s="301"/>
      <c r="AJ182" s="305" t="str">
        <f>IF('PAFAS Pre-Post'!F183="","",'PAFAS Pre-Post'!F183)</f>
        <v/>
      </c>
      <c r="AK182" s="306" t="str">
        <f>IF('PAFAS Pre-Post'!AK183="","",'PAFAS Pre-Post'!AK183)</f>
        <v/>
      </c>
      <c r="AL182" s="302" t="str">
        <f>IF('SDQ Pre-Post'!G183="","",'SDQ Pre-Post'!G183)</f>
        <v/>
      </c>
      <c r="AM182" s="303" t="str">
        <f>IF('SDQ Pre-Post'!AG183="","",'SDQ Pre-Post'!AG183)</f>
        <v/>
      </c>
    </row>
    <row r="183" spans="1:39" s="304" customFormat="1" ht="15" customHeight="1" x14ac:dyDescent="0.35">
      <c r="A183" s="316"/>
      <c r="B183" s="310"/>
      <c r="C183" s="310"/>
      <c r="D183" s="317"/>
      <c r="E183" s="317"/>
      <c r="F183" s="310"/>
      <c r="G183" s="310"/>
      <c r="H183" s="310"/>
      <c r="I183" s="310"/>
      <c r="J183" s="310"/>
      <c r="K183" s="310"/>
      <c r="L183" s="310"/>
      <c r="M183" s="310"/>
      <c r="N183" s="310"/>
      <c r="O183" s="310"/>
      <c r="P183" s="317"/>
      <c r="Q183" s="298"/>
      <c r="R183" s="298"/>
      <c r="S183" s="298"/>
      <c r="T183" s="298"/>
      <c r="U183" s="298"/>
      <c r="V183" s="298"/>
      <c r="W183" s="298"/>
      <c r="X183" s="298"/>
      <c r="Y183" s="299"/>
      <c r="Z183" s="298"/>
      <c r="AA183" s="298"/>
      <c r="AB183" s="298"/>
      <c r="AC183" s="298"/>
      <c r="AD183" s="298"/>
      <c r="AE183" s="298"/>
      <c r="AF183" s="298"/>
      <c r="AG183" s="298"/>
      <c r="AH183" s="298"/>
      <c r="AI183" s="299"/>
      <c r="AJ183" s="305" t="str">
        <f>IF('PAFAS Pre-Post'!F184="","",'PAFAS Pre-Post'!F184)</f>
        <v/>
      </c>
      <c r="AK183" s="306" t="str">
        <f>IF('PAFAS Pre-Post'!AK184="","",'PAFAS Pre-Post'!AK184)</f>
        <v/>
      </c>
      <c r="AL183" s="302" t="str">
        <f>IF('SDQ Pre-Post'!G184="","",'SDQ Pre-Post'!G184)</f>
        <v/>
      </c>
      <c r="AM183" s="303" t="str">
        <f>IF('SDQ Pre-Post'!AG184="","",'SDQ Pre-Post'!AG184)</f>
        <v/>
      </c>
    </row>
    <row r="184" spans="1:39" s="304" customFormat="1" ht="15" customHeight="1" x14ac:dyDescent="0.35">
      <c r="A184" s="314"/>
      <c r="B184" s="300"/>
      <c r="C184" s="300"/>
      <c r="D184" s="315"/>
      <c r="E184" s="315"/>
      <c r="F184" s="300"/>
      <c r="G184" s="300"/>
      <c r="H184" s="300"/>
      <c r="I184" s="300"/>
      <c r="J184" s="300"/>
      <c r="K184" s="300"/>
      <c r="L184" s="300"/>
      <c r="M184" s="300"/>
      <c r="N184" s="300"/>
      <c r="O184" s="300"/>
      <c r="P184" s="315"/>
      <c r="Q184" s="300"/>
      <c r="R184" s="300"/>
      <c r="S184" s="300"/>
      <c r="T184" s="300"/>
      <c r="U184" s="300"/>
      <c r="V184" s="300"/>
      <c r="W184" s="300"/>
      <c r="X184" s="300"/>
      <c r="Y184" s="301"/>
      <c r="Z184" s="300"/>
      <c r="AA184" s="300"/>
      <c r="AB184" s="300"/>
      <c r="AC184" s="300"/>
      <c r="AD184" s="300"/>
      <c r="AE184" s="300"/>
      <c r="AF184" s="300"/>
      <c r="AG184" s="300"/>
      <c r="AH184" s="300"/>
      <c r="AI184" s="301"/>
      <c r="AJ184" s="305" t="str">
        <f>IF('PAFAS Pre-Post'!F185="","",'PAFAS Pre-Post'!F185)</f>
        <v/>
      </c>
      <c r="AK184" s="306" t="str">
        <f>IF('PAFAS Pre-Post'!AK185="","",'PAFAS Pre-Post'!AK185)</f>
        <v/>
      </c>
      <c r="AL184" s="302" t="str">
        <f>IF('SDQ Pre-Post'!G185="","",'SDQ Pre-Post'!G185)</f>
        <v/>
      </c>
      <c r="AM184" s="303" t="str">
        <f>IF('SDQ Pre-Post'!AG185="","",'SDQ Pre-Post'!AG185)</f>
        <v/>
      </c>
    </row>
    <row r="185" spans="1:39" s="304" customFormat="1" ht="15" customHeight="1" x14ac:dyDescent="0.35">
      <c r="A185" s="316"/>
      <c r="B185" s="310"/>
      <c r="C185" s="310"/>
      <c r="D185" s="317"/>
      <c r="E185" s="317"/>
      <c r="F185" s="310"/>
      <c r="G185" s="310"/>
      <c r="H185" s="310"/>
      <c r="I185" s="310"/>
      <c r="J185" s="310"/>
      <c r="K185" s="310"/>
      <c r="L185" s="310"/>
      <c r="M185" s="310"/>
      <c r="N185" s="310"/>
      <c r="O185" s="310"/>
      <c r="P185" s="317"/>
      <c r="Q185" s="298"/>
      <c r="R185" s="298"/>
      <c r="S185" s="298"/>
      <c r="T185" s="298"/>
      <c r="U185" s="298"/>
      <c r="V185" s="298"/>
      <c r="W185" s="298"/>
      <c r="X185" s="298"/>
      <c r="Y185" s="299"/>
      <c r="Z185" s="298"/>
      <c r="AA185" s="298"/>
      <c r="AB185" s="298"/>
      <c r="AC185" s="298"/>
      <c r="AD185" s="298"/>
      <c r="AE185" s="298"/>
      <c r="AF185" s="298"/>
      <c r="AG185" s="298"/>
      <c r="AH185" s="298"/>
      <c r="AI185" s="299"/>
      <c r="AJ185" s="305" t="str">
        <f>IF('PAFAS Pre-Post'!F186="","",'PAFAS Pre-Post'!F186)</f>
        <v/>
      </c>
      <c r="AK185" s="306" t="str">
        <f>IF('PAFAS Pre-Post'!AK186="","",'PAFAS Pre-Post'!AK186)</f>
        <v/>
      </c>
      <c r="AL185" s="302" t="str">
        <f>IF('SDQ Pre-Post'!G186="","",'SDQ Pre-Post'!G186)</f>
        <v/>
      </c>
      <c r="AM185" s="303" t="str">
        <f>IF('SDQ Pre-Post'!AG186="","",'SDQ Pre-Post'!AG186)</f>
        <v/>
      </c>
    </row>
    <row r="186" spans="1:39" s="304" customFormat="1" ht="15" customHeight="1" x14ac:dyDescent="0.35">
      <c r="A186" s="314"/>
      <c r="B186" s="300"/>
      <c r="C186" s="300"/>
      <c r="D186" s="315"/>
      <c r="E186" s="315"/>
      <c r="F186" s="300"/>
      <c r="G186" s="300"/>
      <c r="H186" s="300"/>
      <c r="I186" s="300"/>
      <c r="J186" s="300"/>
      <c r="K186" s="300"/>
      <c r="L186" s="300"/>
      <c r="M186" s="300"/>
      <c r="N186" s="300"/>
      <c r="O186" s="300"/>
      <c r="P186" s="315"/>
      <c r="Q186" s="300"/>
      <c r="R186" s="300"/>
      <c r="S186" s="300"/>
      <c r="T186" s="300"/>
      <c r="U186" s="300"/>
      <c r="V186" s="300"/>
      <c r="W186" s="300"/>
      <c r="X186" s="300"/>
      <c r="Y186" s="301"/>
      <c r="Z186" s="300"/>
      <c r="AA186" s="300"/>
      <c r="AB186" s="300"/>
      <c r="AC186" s="300"/>
      <c r="AD186" s="300"/>
      <c r="AE186" s="300"/>
      <c r="AF186" s="300"/>
      <c r="AG186" s="300"/>
      <c r="AH186" s="300"/>
      <c r="AI186" s="301"/>
      <c r="AJ186" s="305" t="str">
        <f>IF('PAFAS Pre-Post'!F187="","",'PAFAS Pre-Post'!F187)</f>
        <v/>
      </c>
      <c r="AK186" s="306" t="str">
        <f>IF('PAFAS Pre-Post'!AK187="","",'PAFAS Pre-Post'!AK187)</f>
        <v/>
      </c>
      <c r="AL186" s="302" t="str">
        <f>IF('SDQ Pre-Post'!G187="","",'SDQ Pre-Post'!G187)</f>
        <v/>
      </c>
      <c r="AM186" s="303" t="str">
        <f>IF('SDQ Pre-Post'!AG187="","",'SDQ Pre-Post'!AG187)</f>
        <v/>
      </c>
    </row>
    <row r="187" spans="1:39" s="304" customFormat="1" ht="15" customHeight="1" x14ac:dyDescent="0.35">
      <c r="A187" s="316"/>
      <c r="B187" s="310"/>
      <c r="C187" s="310"/>
      <c r="D187" s="317"/>
      <c r="E187" s="317"/>
      <c r="F187" s="310"/>
      <c r="G187" s="310"/>
      <c r="H187" s="310"/>
      <c r="I187" s="310"/>
      <c r="J187" s="310"/>
      <c r="K187" s="310"/>
      <c r="L187" s="310"/>
      <c r="M187" s="310"/>
      <c r="N187" s="310"/>
      <c r="O187" s="310"/>
      <c r="P187" s="317"/>
      <c r="Q187" s="298"/>
      <c r="R187" s="298"/>
      <c r="S187" s="298"/>
      <c r="T187" s="298"/>
      <c r="U187" s="298"/>
      <c r="V187" s="298"/>
      <c r="W187" s="298"/>
      <c r="X187" s="298"/>
      <c r="Y187" s="299"/>
      <c r="Z187" s="298"/>
      <c r="AA187" s="298"/>
      <c r="AB187" s="298"/>
      <c r="AC187" s="298"/>
      <c r="AD187" s="298"/>
      <c r="AE187" s="298"/>
      <c r="AF187" s="298"/>
      <c r="AG187" s="298"/>
      <c r="AH187" s="298"/>
      <c r="AI187" s="299"/>
      <c r="AJ187" s="305" t="str">
        <f>IF('PAFAS Pre-Post'!F188="","",'PAFAS Pre-Post'!F188)</f>
        <v/>
      </c>
      <c r="AK187" s="306" t="str">
        <f>IF('PAFAS Pre-Post'!AK188="","",'PAFAS Pre-Post'!AK188)</f>
        <v/>
      </c>
      <c r="AL187" s="302" t="str">
        <f>IF('SDQ Pre-Post'!G188="","",'SDQ Pre-Post'!G188)</f>
        <v/>
      </c>
      <c r="AM187" s="303" t="str">
        <f>IF('SDQ Pre-Post'!AG188="","",'SDQ Pre-Post'!AG188)</f>
        <v/>
      </c>
    </row>
    <row r="188" spans="1:39" s="304" customFormat="1" ht="15" customHeight="1" x14ac:dyDescent="0.35">
      <c r="A188" s="314"/>
      <c r="B188" s="300"/>
      <c r="C188" s="300"/>
      <c r="D188" s="315"/>
      <c r="E188" s="315"/>
      <c r="F188" s="300"/>
      <c r="G188" s="300"/>
      <c r="H188" s="300"/>
      <c r="I188" s="300"/>
      <c r="J188" s="300"/>
      <c r="K188" s="300"/>
      <c r="L188" s="300"/>
      <c r="M188" s="300"/>
      <c r="N188" s="300"/>
      <c r="O188" s="300"/>
      <c r="P188" s="315"/>
      <c r="Q188" s="300"/>
      <c r="R188" s="300"/>
      <c r="S188" s="300"/>
      <c r="T188" s="300"/>
      <c r="U188" s="300"/>
      <c r="V188" s="300"/>
      <c r="W188" s="300"/>
      <c r="X188" s="300"/>
      <c r="Y188" s="301"/>
      <c r="Z188" s="300"/>
      <c r="AA188" s="300"/>
      <c r="AB188" s="300"/>
      <c r="AC188" s="300"/>
      <c r="AD188" s="300"/>
      <c r="AE188" s="300"/>
      <c r="AF188" s="300"/>
      <c r="AG188" s="300"/>
      <c r="AH188" s="300"/>
      <c r="AI188" s="301"/>
      <c r="AJ188" s="305" t="str">
        <f>IF('PAFAS Pre-Post'!F189="","",'PAFAS Pre-Post'!F189)</f>
        <v/>
      </c>
      <c r="AK188" s="306" t="str">
        <f>IF('PAFAS Pre-Post'!AK189="","",'PAFAS Pre-Post'!AK189)</f>
        <v/>
      </c>
      <c r="AL188" s="302" t="str">
        <f>IF('SDQ Pre-Post'!G189="","",'SDQ Pre-Post'!G189)</f>
        <v/>
      </c>
      <c r="AM188" s="303" t="str">
        <f>IF('SDQ Pre-Post'!AG189="","",'SDQ Pre-Post'!AG189)</f>
        <v/>
      </c>
    </row>
    <row r="189" spans="1:39" s="304" customFormat="1" ht="15" customHeight="1" x14ac:dyDescent="0.35">
      <c r="A189" s="316"/>
      <c r="B189" s="310"/>
      <c r="C189" s="310"/>
      <c r="D189" s="317"/>
      <c r="E189" s="317"/>
      <c r="F189" s="310"/>
      <c r="G189" s="310"/>
      <c r="H189" s="310"/>
      <c r="I189" s="310"/>
      <c r="J189" s="310"/>
      <c r="K189" s="310"/>
      <c r="L189" s="310"/>
      <c r="M189" s="310"/>
      <c r="N189" s="310"/>
      <c r="O189" s="310"/>
      <c r="P189" s="317"/>
      <c r="Q189" s="298"/>
      <c r="R189" s="298"/>
      <c r="S189" s="298"/>
      <c r="T189" s="298"/>
      <c r="U189" s="298"/>
      <c r="V189" s="298"/>
      <c r="W189" s="298"/>
      <c r="X189" s="298"/>
      <c r="Y189" s="299"/>
      <c r="Z189" s="298"/>
      <c r="AA189" s="298"/>
      <c r="AB189" s="298"/>
      <c r="AC189" s="298"/>
      <c r="AD189" s="298"/>
      <c r="AE189" s="298"/>
      <c r="AF189" s="298"/>
      <c r="AG189" s="298"/>
      <c r="AH189" s="298"/>
      <c r="AI189" s="299"/>
      <c r="AJ189" s="305" t="str">
        <f>IF('PAFAS Pre-Post'!F190="","",'PAFAS Pre-Post'!F190)</f>
        <v/>
      </c>
      <c r="AK189" s="306" t="str">
        <f>IF('PAFAS Pre-Post'!AK190="","",'PAFAS Pre-Post'!AK190)</f>
        <v/>
      </c>
      <c r="AL189" s="302" t="str">
        <f>IF('SDQ Pre-Post'!G190="","",'SDQ Pre-Post'!G190)</f>
        <v/>
      </c>
      <c r="AM189" s="303" t="str">
        <f>IF('SDQ Pre-Post'!AG190="","",'SDQ Pre-Post'!AG190)</f>
        <v/>
      </c>
    </row>
    <row r="190" spans="1:39" s="304" customFormat="1" ht="15" customHeight="1" x14ac:dyDescent="0.35">
      <c r="A190" s="314"/>
      <c r="B190" s="300"/>
      <c r="C190" s="300"/>
      <c r="D190" s="315"/>
      <c r="E190" s="315"/>
      <c r="F190" s="300"/>
      <c r="G190" s="300"/>
      <c r="H190" s="300"/>
      <c r="I190" s="300"/>
      <c r="J190" s="300"/>
      <c r="K190" s="300"/>
      <c r="L190" s="300"/>
      <c r="M190" s="300"/>
      <c r="N190" s="300"/>
      <c r="O190" s="300"/>
      <c r="P190" s="315"/>
      <c r="Q190" s="300"/>
      <c r="R190" s="300"/>
      <c r="S190" s="300"/>
      <c r="T190" s="300"/>
      <c r="U190" s="300"/>
      <c r="V190" s="300"/>
      <c r="W190" s="300"/>
      <c r="X190" s="300"/>
      <c r="Y190" s="301"/>
      <c r="Z190" s="300"/>
      <c r="AA190" s="300"/>
      <c r="AB190" s="300"/>
      <c r="AC190" s="300"/>
      <c r="AD190" s="300"/>
      <c r="AE190" s="300"/>
      <c r="AF190" s="300"/>
      <c r="AG190" s="300"/>
      <c r="AH190" s="300"/>
      <c r="AI190" s="301"/>
      <c r="AJ190" s="305" t="str">
        <f>IF('PAFAS Pre-Post'!F191="","",'PAFAS Pre-Post'!F191)</f>
        <v/>
      </c>
      <c r="AK190" s="306" t="str">
        <f>IF('PAFAS Pre-Post'!AK191="","",'PAFAS Pre-Post'!AK191)</f>
        <v/>
      </c>
      <c r="AL190" s="302" t="str">
        <f>IF('SDQ Pre-Post'!G191="","",'SDQ Pre-Post'!G191)</f>
        <v/>
      </c>
      <c r="AM190" s="303" t="str">
        <f>IF('SDQ Pre-Post'!AG191="","",'SDQ Pre-Post'!AG191)</f>
        <v/>
      </c>
    </row>
    <row r="191" spans="1:39" s="304" customFormat="1" ht="15" customHeight="1" x14ac:dyDescent="0.35">
      <c r="A191" s="316"/>
      <c r="B191" s="310"/>
      <c r="C191" s="310"/>
      <c r="D191" s="317"/>
      <c r="E191" s="317"/>
      <c r="F191" s="310"/>
      <c r="G191" s="310"/>
      <c r="H191" s="310"/>
      <c r="I191" s="310"/>
      <c r="J191" s="310"/>
      <c r="K191" s="310"/>
      <c r="L191" s="310"/>
      <c r="M191" s="310"/>
      <c r="N191" s="310"/>
      <c r="O191" s="310"/>
      <c r="P191" s="317"/>
      <c r="Q191" s="298"/>
      <c r="R191" s="298"/>
      <c r="S191" s="298"/>
      <c r="T191" s="298"/>
      <c r="U191" s="298"/>
      <c r="V191" s="298"/>
      <c r="W191" s="298"/>
      <c r="X191" s="298"/>
      <c r="Y191" s="299"/>
      <c r="Z191" s="298"/>
      <c r="AA191" s="298"/>
      <c r="AB191" s="298"/>
      <c r="AC191" s="298"/>
      <c r="AD191" s="298"/>
      <c r="AE191" s="298"/>
      <c r="AF191" s="298"/>
      <c r="AG191" s="298"/>
      <c r="AH191" s="298"/>
      <c r="AI191" s="299"/>
      <c r="AJ191" s="305" t="str">
        <f>IF('PAFAS Pre-Post'!F192="","",'PAFAS Pre-Post'!F192)</f>
        <v/>
      </c>
      <c r="AK191" s="306" t="str">
        <f>IF('PAFAS Pre-Post'!AK192="","",'PAFAS Pre-Post'!AK192)</f>
        <v/>
      </c>
      <c r="AL191" s="302" t="str">
        <f>IF('SDQ Pre-Post'!G192="","",'SDQ Pre-Post'!G192)</f>
        <v/>
      </c>
      <c r="AM191" s="303" t="str">
        <f>IF('SDQ Pre-Post'!AG192="","",'SDQ Pre-Post'!AG192)</f>
        <v/>
      </c>
    </row>
    <row r="192" spans="1:39" s="304" customFormat="1" ht="15" customHeight="1" x14ac:dyDescent="0.35">
      <c r="A192" s="314"/>
      <c r="B192" s="300"/>
      <c r="C192" s="300"/>
      <c r="D192" s="315"/>
      <c r="E192" s="315"/>
      <c r="F192" s="300"/>
      <c r="G192" s="300"/>
      <c r="H192" s="300"/>
      <c r="I192" s="300"/>
      <c r="J192" s="300"/>
      <c r="K192" s="300"/>
      <c r="L192" s="300"/>
      <c r="M192" s="300"/>
      <c r="N192" s="300"/>
      <c r="O192" s="300"/>
      <c r="P192" s="315"/>
      <c r="Q192" s="300"/>
      <c r="R192" s="300"/>
      <c r="S192" s="300"/>
      <c r="T192" s="300"/>
      <c r="U192" s="300"/>
      <c r="V192" s="300"/>
      <c r="W192" s="300"/>
      <c r="X192" s="300"/>
      <c r="Y192" s="301"/>
      <c r="Z192" s="300"/>
      <c r="AA192" s="300"/>
      <c r="AB192" s="300"/>
      <c r="AC192" s="300"/>
      <c r="AD192" s="300"/>
      <c r="AE192" s="300"/>
      <c r="AF192" s="300"/>
      <c r="AG192" s="300"/>
      <c r="AH192" s="300"/>
      <c r="AI192" s="301"/>
      <c r="AJ192" s="305" t="str">
        <f>IF('PAFAS Pre-Post'!F193="","",'PAFAS Pre-Post'!F193)</f>
        <v/>
      </c>
      <c r="AK192" s="306" t="str">
        <f>IF('PAFAS Pre-Post'!AK193="","",'PAFAS Pre-Post'!AK193)</f>
        <v/>
      </c>
      <c r="AL192" s="302" t="str">
        <f>IF('SDQ Pre-Post'!G193="","",'SDQ Pre-Post'!G193)</f>
        <v/>
      </c>
      <c r="AM192" s="303" t="str">
        <f>IF('SDQ Pre-Post'!AG193="","",'SDQ Pre-Post'!AG193)</f>
        <v/>
      </c>
    </row>
    <row r="193" spans="1:39" s="304" customFormat="1" ht="15" customHeight="1" x14ac:dyDescent="0.35">
      <c r="A193" s="316"/>
      <c r="B193" s="310"/>
      <c r="C193" s="310"/>
      <c r="D193" s="317"/>
      <c r="E193" s="317"/>
      <c r="F193" s="310"/>
      <c r="G193" s="310"/>
      <c r="H193" s="310"/>
      <c r="I193" s="310"/>
      <c r="J193" s="310"/>
      <c r="K193" s="310"/>
      <c r="L193" s="310"/>
      <c r="M193" s="310"/>
      <c r="N193" s="310"/>
      <c r="O193" s="310"/>
      <c r="P193" s="317"/>
      <c r="Q193" s="298"/>
      <c r="R193" s="298"/>
      <c r="S193" s="298"/>
      <c r="T193" s="298"/>
      <c r="U193" s="298"/>
      <c r="V193" s="298"/>
      <c r="W193" s="298"/>
      <c r="X193" s="298"/>
      <c r="Y193" s="299"/>
      <c r="Z193" s="298"/>
      <c r="AA193" s="298"/>
      <c r="AB193" s="298"/>
      <c r="AC193" s="298"/>
      <c r="AD193" s="298"/>
      <c r="AE193" s="298"/>
      <c r="AF193" s="298"/>
      <c r="AG193" s="298"/>
      <c r="AH193" s="298"/>
      <c r="AI193" s="299"/>
      <c r="AJ193" s="305" t="str">
        <f>IF('PAFAS Pre-Post'!F194="","",'PAFAS Pre-Post'!F194)</f>
        <v/>
      </c>
      <c r="AK193" s="306" t="str">
        <f>IF('PAFAS Pre-Post'!AK194="","",'PAFAS Pre-Post'!AK194)</f>
        <v/>
      </c>
      <c r="AL193" s="302" t="str">
        <f>IF('SDQ Pre-Post'!G194="","",'SDQ Pre-Post'!G194)</f>
        <v/>
      </c>
      <c r="AM193" s="303" t="str">
        <f>IF('SDQ Pre-Post'!AG194="","",'SDQ Pre-Post'!AG194)</f>
        <v/>
      </c>
    </row>
    <row r="194" spans="1:39" s="304" customFormat="1" ht="15" customHeight="1" x14ac:dyDescent="0.35">
      <c r="A194" s="314"/>
      <c r="B194" s="300"/>
      <c r="C194" s="300"/>
      <c r="D194" s="315"/>
      <c r="E194" s="315"/>
      <c r="F194" s="300"/>
      <c r="G194" s="300"/>
      <c r="H194" s="300"/>
      <c r="I194" s="300"/>
      <c r="J194" s="300"/>
      <c r="K194" s="300"/>
      <c r="L194" s="300"/>
      <c r="M194" s="300"/>
      <c r="N194" s="300"/>
      <c r="O194" s="300"/>
      <c r="P194" s="315"/>
      <c r="Q194" s="300"/>
      <c r="R194" s="300"/>
      <c r="S194" s="300"/>
      <c r="T194" s="300"/>
      <c r="U194" s="300"/>
      <c r="V194" s="300"/>
      <c r="W194" s="300"/>
      <c r="X194" s="300"/>
      <c r="Y194" s="301"/>
      <c r="Z194" s="300"/>
      <c r="AA194" s="300"/>
      <c r="AB194" s="300"/>
      <c r="AC194" s="300"/>
      <c r="AD194" s="300"/>
      <c r="AE194" s="300"/>
      <c r="AF194" s="300"/>
      <c r="AG194" s="300"/>
      <c r="AH194" s="300"/>
      <c r="AI194" s="301"/>
      <c r="AJ194" s="305" t="str">
        <f>IF('PAFAS Pre-Post'!F195="","",'PAFAS Pre-Post'!F195)</f>
        <v/>
      </c>
      <c r="AK194" s="306" t="str">
        <f>IF('PAFAS Pre-Post'!AK195="","",'PAFAS Pre-Post'!AK195)</f>
        <v/>
      </c>
      <c r="AL194" s="302" t="str">
        <f>IF('SDQ Pre-Post'!G195="","",'SDQ Pre-Post'!G195)</f>
        <v/>
      </c>
      <c r="AM194" s="303" t="str">
        <f>IF('SDQ Pre-Post'!AG195="","",'SDQ Pre-Post'!AG195)</f>
        <v/>
      </c>
    </row>
    <row r="195" spans="1:39" s="304" customFormat="1" ht="15" customHeight="1" x14ac:dyDescent="0.35">
      <c r="A195" s="316"/>
      <c r="B195" s="310"/>
      <c r="C195" s="310"/>
      <c r="D195" s="317"/>
      <c r="E195" s="317"/>
      <c r="F195" s="310"/>
      <c r="G195" s="310"/>
      <c r="H195" s="310"/>
      <c r="I195" s="310"/>
      <c r="J195" s="310"/>
      <c r="K195" s="310"/>
      <c r="L195" s="310"/>
      <c r="M195" s="310"/>
      <c r="N195" s="310"/>
      <c r="O195" s="310"/>
      <c r="P195" s="317"/>
      <c r="Q195" s="298"/>
      <c r="R195" s="298"/>
      <c r="S195" s="298"/>
      <c r="T195" s="298"/>
      <c r="U195" s="298"/>
      <c r="V195" s="298"/>
      <c r="W195" s="298"/>
      <c r="X195" s="298"/>
      <c r="Y195" s="299"/>
      <c r="Z195" s="298"/>
      <c r="AA195" s="298"/>
      <c r="AB195" s="298"/>
      <c r="AC195" s="298"/>
      <c r="AD195" s="298"/>
      <c r="AE195" s="298"/>
      <c r="AF195" s="298"/>
      <c r="AG195" s="298"/>
      <c r="AH195" s="298"/>
      <c r="AI195" s="299"/>
      <c r="AJ195" s="305" t="str">
        <f>IF('PAFAS Pre-Post'!F196="","",'PAFAS Pre-Post'!F196)</f>
        <v/>
      </c>
      <c r="AK195" s="306" t="str">
        <f>IF('PAFAS Pre-Post'!AK196="","",'PAFAS Pre-Post'!AK196)</f>
        <v/>
      </c>
      <c r="AL195" s="302" t="str">
        <f>IF('SDQ Pre-Post'!G196="","",'SDQ Pre-Post'!G196)</f>
        <v/>
      </c>
      <c r="AM195" s="303" t="str">
        <f>IF('SDQ Pre-Post'!AG196="","",'SDQ Pre-Post'!AG196)</f>
        <v/>
      </c>
    </row>
    <row r="196" spans="1:39" s="304" customFormat="1" ht="15" customHeight="1" x14ac:dyDescent="0.35">
      <c r="A196" s="314"/>
      <c r="B196" s="300"/>
      <c r="C196" s="300"/>
      <c r="D196" s="315"/>
      <c r="E196" s="315"/>
      <c r="F196" s="300"/>
      <c r="G196" s="300"/>
      <c r="H196" s="300"/>
      <c r="I196" s="300"/>
      <c r="J196" s="300"/>
      <c r="K196" s="300"/>
      <c r="L196" s="300"/>
      <c r="M196" s="300"/>
      <c r="N196" s="300"/>
      <c r="O196" s="300"/>
      <c r="P196" s="315"/>
      <c r="Q196" s="300"/>
      <c r="R196" s="300"/>
      <c r="S196" s="300"/>
      <c r="T196" s="300"/>
      <c r="U196" s="300"/>
      <c r="V196" s="300"/>
      <c r="W196" s="300"/>
      <c r="X196" s="300"/>
      <c r="Y196" s="301"/>
      <c r="Z196" s="300"/>
      <c r="AA196" s="300"/>
      <c r="AB196" s="300"/>
      <c r="AC196" s="300"/>
      <c r="AD196" s="300"/>
      <c r="AE196" s="300"/>
      <c r="AF196" s="300"/>
      <c r="AG196" s="300"/>
      <c r="AH196" s="300"/>
      <c r="AI196" s="301"/>
      <c r="AJ196" s="305" t="str">
        <f>IF('PAFAS Pre-Post'!F197="","",'PAFAS Pre-Post'!F197)</f>
        <v/>
      </c>
      <c r="AK196" s="306" t="str">
        <f>IF('PAFAS Pre-Post'!AK197="","",'PAFAS Pre-Post'!AK197)</f>
        <v/>
      </c>
      <c r="AL196" s="302" t="str">
        <f>IF('SDQ Pre-Post'!G197="","",'SDQ Pre-Post'!G197)</f>
        <v/>
      </c>
      <c r="AM196" s="303" t="str">
        <f>IF('SDQ Pre-Post'!AG197="","",'SDQ Pre-Post'!AG197)</f>
        <v/>
      </c>
    </row>
    <row r="197" spans="1:39" s="304" customFormat="1" ht="15" customHeight="1" x14ac:dyDescent="0.35">
      <c r="A197" s="316"/>
      <c r="B197" s="310"/>
      <c r="C197" s="310"/>
      <c r="D197" s="317"/>
      <c r="E197" s="317"/>
      <c r="F197" s="310"/>
      <c r="G197" s="310"/>
      <c r="H197" s="310"/>
      <c r="I197" s="310"/>
      <c r="J197" s="310"/>
      <c r="K197" s="310"/>
      <c r="L197" s="310"/>
      <c r="M197" s="310"/>
      <c r="N197" s="310"/>
      <c r="O197" s="310"/>
      <c r="P197" s="317"/>
      <c r="Q197" s="298"/>
      <c r="R197" s="298"/>
      <c r="S197" s="298"/>
      <c r="T197" s="298"/>
      <c r="U197" s="298"/>
      <c r="V197" s="298"/>
      <c r="W197" s="298"/>
      <c r="X197" s="298"/>
      <c r="Y197" s="299"/>
      <c r="Z197" s="298"/>
      <c r="AA197" s="298"/>
      <c r="AB197" s="298"/>
      <c r="AC197" s="298"/>
      <c r="AD197" s="298"/>
      <c r="AE197" s="298"/>
      <c r="AF197" s="298"/>
      <c r="AG197" s="298"/>
      <c r="AH197" s="298"/>
      <c r="AI197" s="299"/>
      <c r="AJ197" s="305" t="str">
        <f>IF('PAFAS Pre-Post'!F198="","",'PAFAS Pre-Post'!F198)</f>
        <v/>
      </c>
      <c r="AK197" s="306" t="str">
        <f>IF('PAFAS Pre-Post'!AK198="","",'PAFAS Pre-Post'!AK198)</f>
        <v/>
      </c>
      <c r="AL197" s="302" t="str">
        <f>IF('SDQ Pre-Post'!G198="","",'SDQ Pre-Post'!G198)</f>
        <v/>
      </c>
      <c r="AM197" s="303" t="str">
        <f>IF('SDQ Pre-Post'!AG198="","",'SDQ Pre-Post'!AG198)</f>
        <v/>
      </c>
    </row>
    <row r="198" spans="1:39" s="304" customFormat="1" ht="15" customHeight="1" x14ac:dyDescent="0.35">
      <c r="A198" s="314"/>
      <c r="B198" s="300"/>
      <c r="C198" s="300"/>
      <c r="D198" s="315"/>
      <c r="E198" s="315"/>
      <c r="F198" s="300"/>
      <c r="G198" s="300"/>
      <c r="H198" s="300"/>
      <c r="I198" s="300"/>
      <c r="J198" s="300"/>
      <c r="K198" s="300"/>
      <c r="L198" s="300"/>
      <c r="M198" s="300"/>
      <c r="N198" s="300"/>
      <c r="O198" s="300"/>
      <c r="P198" s="315"/>
      <c r="Q198" s="300"/>
      <c r="R198" s="300"/>
      <c r="S198" s="300"/>
      <c r="T198" s="300"/>
      <c r="U198" s="300"/>
      <c r="V198" s="300"/>
      <c r="W198" s="300"/>
      <c r="X198" s="300"/>
      <c r="Y198" s="301"/>
      <c r="Z198" s="300"/>
      <c r="AA198" s="300"/>
      <c r="AB198" s="300"/>
      <c r="AC198" s="300"/>
      <c r="AD198" s="300"/>
      <c r="AE198" s="300"/>
      <c r="AF198" s="300"/>
      <c r="AG198" s="300"/>
      <c r="AH198" s="300"/>
      <c r="AI198" s="301"/>
      <c r="AJ198" s="305" t="str">
        <f>IF('PAFAS Pre-Post'!F199="","",'PAFAS Pre-Post'!F199)</f>
        <v/>
      </c>
      <c r="AK198" s="306" t="str">
        <f>IF('PAFAS Pre-Post'!AK199="","",'PAFAS Pre-Post'!AK199)</f>
        <v/>
      </c>
      <c r="AL198" s="302" t="str">
        <f>IF('SDQ Pre-Post'!G199="","",'SDQ Pre-Post'!G199)</f>
        <v/>
      </c>
      <c r="AM198" s="303" t="str">
        <f>IF('SDQ Pre-Post'!AG199="","",'SDQ Pre-Post'!AG199)</f>
        <v/>
      </c>
    </row>
    <row r="199" spans="1:39" s="304" customFormat="1" ht="15" customHeight="1" x14ac:dyDescent="0.35">
      <c r="A199" s="316"/>
      <c r="B199" s="310"/>
      <c r="C199" s="310"/>
      <c r="D199" s="317"/>
      <c r="E199" s="317"/>
      <c r="F199" s="310"/>
      <c r="G199" s="310"/>
      <c r="H199" s="310"/>
      <c r="I199" s="310"/>
      <c r="J199" s="310"/>
      <c r="K199" s="310"/>
      <c r="L199" s="310"/>
      <c r="M199" s="310"/>
      <c r="N199" s="310"/>
      <c r="O199" s="310"/>
      <c r="P199" s="317"/>
      <c r="Q199" s="298"/>
      <c r="R199" s="298"/>
      <c r="S199" s="298"/>
      <c r="T199" s="298"/>
      <c r="U199" s="298"/>
      <c r="V199" s="298"/>
      <c r="W199" s="298"/>
      <c r="X199" s="298"/>
      <c r="Y199" s="299"/>
      <c r="Z199" s="298"/>
      <c r="AA199" s="298"/>
      <c r="AB199" s="298"/>
      <c r="AC199" s="298"/>
      <c r="AD199" s="298"/>
      <c r="AE199" s="298"/>
      <c r="AF199" s="298"/>
      <c r="AG199" s="298"/>
      <c r="AH199" s="298"/>
      <c r="AI199" s="299"/>
      <c r="AJ199" s="305" t="str">
        <f>IF('PAFAS Pre-Post'!F200="","",'PAFAS Pre-Post'!F200)</f>
        <v/>
      </c>
      <c r="AK199" s="306" t="str">
        <f>IF('PAFAS Pre-Post'!AK200="","",'PAFAS Pre-Post'!AK200)</f>
        <v/>
      </c>
      <c r="AL199" s="302" t="str">
        <f>IF('SDQ Pre-Post'!G200="","",'SDQ Pre-Post'!G200)</f>
        <v/>
      </c>
      <c r="AM199" s="303" t="str">
        <f>IF('SDQ Pre-Post'!AG200="","",'SDQ Pre-Post'!AG200)</f>
        <v/>
      </c>
    </row>
    <row r="200" spans="1:39" s="304" customFormat="1" ht="15" customHeight="1" x14ac:dyDescent="0.35">
      <c r="A200" s="314"/>
      <c r="B200" s="300"/>
      <c r="C200" s="300"/>
      <c r="D200" s="315"/>
      <c r="E200" s="315"/>
      <c r="F200" s="300"/>
      <c r="G200" s="300"/>
      <c r="H200" s="300"/>
      <c r="I200" s="300"/>
      <c r="J200" s="300"/>
      <c r="K200" s="300"/>
      <c r="L200" s="300"/>
      <c r="M200" s="300"/>
      <c r="N200" s="300"/>
      <c r="O200" s="300"/>
      <c r="P200" s="315"/>
      <c r="Q200" s="300"/>
      <c r="R200" s="300"/>
      <c r="S200" s="300"/>
      <c r="T200" s="300"/>
      <c r="U200" s="300"/>
      <c r="V200" s="300"/>
      <c r="W200" s="300"/>
      <c r="X200" s="300"/>
      <c r="Y200" s="301"/>
      <c r="Z200" s="300"/>
      <c r="AA200" s="300"/>
      <c r="AB200" s="300"/>
      <c r="AC200" s="300"/>
      <c r="AD200" s="300"/>
      <c r="AE200" s="300"/>
      <c r="AF200" s="300"/>
      <c r="AG200" s="300"/>
      <c r="AH200" s="300"/>
      <c r="AI200" s="301"/>
      <c r="AJ200" s="305" t="str">
        <f>IF('PAFAS Pre-Post'!F201="","",'PAFAS Pre-Post'!F201)</f>
        <v/>
      </c>
      <c r="AK200" s="306" t="str">
        <f>IF('PAFAS Pre-Post'!AK201="","",'PAFAS Pre-Post'!AK201)</f>
        <v/>
      </c>
      <c r="AL200" s="302" t="str">
        <f>IF('SDQ Pre-Post'!G201="","",'SDQ Pre-Post'!G201)</f>
        <v/>
      </c>
      <c r="AM200" s="303" t="str">
        <f>IF('SDQ Pre-Post'!AG201="","",'SDQ Pre-Post'!AG201)</f>
        <v/>
      </c>
    </row>
    <row r="201" spans="1:39" s="304" customFormat="1" ht="15" customHeight="1" x14ac:dyDescent="0.35">
      <c r="A201" s="316"/>
      <c r="B201" s="310"/>
      <c r="C201" s="310"/>
      <c r="D201" s="317"/>
      <c r="E201" s="317"/>
      <c r="F201" s="310"/>
      <c r="G201" s="310"/>
      <c r="H201" s="310"/>
      <c r="I201" s="310"/>
      <c r="J201" s="310"/>
      <c r="K201" s="310"/>
      <c r="L201" s="310"/>
      <c r="M201" s="310"/>
      <c r="N201" s="310"/>
      <c r="O201" s="310"/>
      <c r="P201" s="317"/>
      <c r="Q201" s="298"/>
      <c r="R201" s="298"/>
      <c r="S201" s="298"/>
      <c r="T201" s="298"/>
      <c r="U201" s="298"/>
      <c r="V201" s="298"/>
      <c r="W201" s="298"/>
      <c r="X201" s="298"/>
      <c r="Y201" s="299"/>
      <c r="Z201" s="298"/>
      <c r="AA201" s="298"/>
      <c r="AB201" s="298"/>
      <c r="AC201" s="298"/>
      <c r="AD201" s="298"/>
      <c r="AE201" s="298"/>
      <c r="AF201" s="298"/>
      <c r="AG201" s="298"/>
      <c r="AH201" s="298"/>
      <c r="AI201" s="299"/>
      <c r="AJ201" s="305" t="str">
        <f>IF('PAFAS Pre-Post'!F202="","",'PAFAS Pre-Post'!F202)</f>
        <v/>
      </c>
      <c r="AK201" s="306" t="str">
        <f>IF('PAFAS Pre-Post'!AK202="","",'PAFAS Pre-Post'!AK202)</f>
        <v/>
      </c>
      <c r="AL201" s="302" t="str">
        <f>IF('SDQ Pre-Post'!G202="","",'SDQ Pre-Post'!G202)</f>
        <v/>
      </c>
      <c r="AM201" s="303" t="str">
        <f>IF('SDQ Pre-Post'!AG202="","",'SDQ Pre-Post'!AG202)</f>
        <v/>
      </c>
    </row>
    <row r="202" spans="1:39" s="304" customFormat="1" ht="15" customHeight="1" x14ac:dyDescent="0.35">
      <c r="A202" s="314"/>
      <c r="B202" s="300"/>
      <c r="C202" s="300"/>
      <c r="D202" s="315"/>
      <c r="E202" s="315"/>
      <c r="F202" s="300"/>
      <c r="G202" s="300"/>
      <c r="H202" s="300"/>
      <c r="I202" s="300"/>
      <c r="J202" s="300"/>
      <c r="K202" s="300"/>
      <c r="L202" s="300"/>
      <c r="M202" s="300"/>
      <c r="N202" s="300"/>
      <c r="O202" s="300"/>
      <c r="P202" s="315"/>
      <c r="Q202" s="300"/>
      <c r="R202" s="300"/>
      <c r="S202" s="300"/>
      <c r="T202" s="300"/>
      <c r="U202" s="300"/>
      <c r="V202" s="300"/>
      <c r="W202" s="300"/>
      <c r="X202" s="300"/>
      <c r="Y202" s="301"/>
      <c r="Z202" s="300"/>
      <c r="AA202" s="300"/>
      <c r="AB202" s="300"/>
      <c r="AC202" s="300"/>
      <c r="AD202" s="300"/>
      <c r="AE202" s="300"/>
      <c r="AF202" s="300"/>
      <c r="AG202" s="300"/>
      <c r="AH202" s="300"/>
      <c r="AI202" s="301"/>
      <c r="AJ202" s="305" t="str">
        <f>IF('PAFAS Pre-Post'!F203="","",'PAFAS Pre-Post'!F203)</f>
        <v/>
      </c>
      <c r="AK202" s="306" t="str">
        <f>IF('PAFAS Pre-Post'!AK203="","",'PAFAS Pre-Post'!AK203)</f>
        <v/>
      </c>
      <c r="AL202" s="302" t="str">
        <f>IF('SDQ Pre-Post'!G203="","",'SDQ Pre-Post'!G203)</f>
        <v/>
      </c>
      <c r="AM202" s="303" t="str">
        <f>IF('SDQ Pre-Post'!AG203="","",'SDQ Pre-Post'!AG203)</f>
        <v/>
      </c>
    </row>
    <row r="203" spans="1:39" s="304" customFormat="1" ht="15" customHeight="1" x14ac:dyDescent="0.35">
      <c r="A203" s="316"/>
      <c r="B203" s="310"/>
      <c r="C203" s="310"/>
      <c r="D203" s="317"/>
      <c r="E203" s="317"/>
      <c r="F203" s="310"/>
      <c r="G203" s="310"/>
      <c r="H203" s="310"/>
      <c r="I203" s="310"/>
      <c r="J203" s="310"/>
      <c r="K203" s="310"/>
      <c r="L203" s="310"/>
      <c r="M203" s="310"/>
      <c r="N203" s="310"/>
      <c r="O203" s="310"/>
      <c r="P203" s="317"/>
      <c r="Q203" s="298"/>
      <c r="R203" s="298"/>
      <c r="S203" s="298"/>
      <c r="T203" s="298"/>
      <c r="U203" s="298"/>
      <c r="V203" s="298"/>
      <c r="W203" s="298"/>
      <c r="X203" s="298"/>
      <c r="Y203" s="299"/>
      <c r="Z203" s="298"/>
      <c r="AA203" s="298"/>
      <c r="AB203" s="298"/>
      <c r="AC203" s="298"/>
      <c r="AD203" s="298"/>
      <c r="AE203" s="298"/>
      <c r="AF203" s="298"/>
      <c r="AG203" s="298"/>
      <c r="AH203" s="298"/>
      <c r="AI203" s="299"/>
      <c r="AJ203" s="305" t="str">
        <f>IF('PAFAS Pre-Post'!F204="","",'PAFAS Pre-Post'!F204)</f>
        <v/>
      </c>
      <c r="AK203" s="306" t="str">
        <f>IF('PAFAS Pre-Post'!AK204="","",'PAFAS Pre-Post'!AK204)</f>
        <v/>
      </c>
      <c r="AL203" s="302" t="str">
        <f>IF('SDQ Pre-Post'!G204="","",'SDQ Pre-Post'!G204)</f>
        <v/>
      </c>
      <c r="AM203" s="303" t="str">
        <f>IF('SDQ Pre-Post'!AG204="","",'SDQ Pre-Post'!AG204)</f>
        <v/>
      </c>
    </row>
    <row r="204" spans="1:39" s="304" customFormat="1" ht="15" customHeight="1" x14ac:dyDescent="0.35">
      <c r="A204" s="314"/>
      <c r="B204" s="300"/>
      <c r="C204" s="300"/>
      <c r="D204" s="315"/>
      <c r="E204" s="315"/>
      <c r="F204" s="300"/>
      <c r="G204" s="300"/>
      <c r="H204" s="300"/>
      <c r="I204" s="300"/>
      <c r="J204" s="300"/>
      <c r="K204" s="300"/>
      <c r="L204" s="300"/>
      <c r="M204" s="300"/>
      <c r="N204" s="300"/>
      <c r="O204" s="300"/>
      <c r="P204" s="315"/>
      <c r="Q204" s="300"/>
      <c r="R204" s="300"/>
      <c r="S204" s="300"/>
      <c r="T204" s="300"/>
      <c r="U204" s="300"/>
      <c r="V204" s="300"/>
      <c r="W204" s="300"/>
      <c r="X204" s="300"/>
      <c r="Y204" s="301"/>
      <c r="Z204" s="300"/>
      <c r="AA204" s="300"/>
      <c r="AB204" s="300"/>
      <c r="AC204" s="300"/>
      <c r="AD204" s="300"/>
      <c r="AE204" s="300"/>
      <c r="AF204" s="300"/>
      <c r="AG204" s="300"/>
      <c r="AH204" s="300"/>
      <c r="AI204" s="301"/>
      <c r="AJ204" s="305" t="str">
        <f>IF('PAFAS Pre-Post'!F205="","",'PAFAS Pre-Post'!F205)</f>
        <v/>
      </c>
      <c r="AK204" s="306" t="str">
        <f>IF('PAFAS Pre-Post'!AK205="","",'PAFAS Pre-Post'!AK205)</f>
        <v/>
      </c>
      <c r="AL204" s="302" t="str">
        <f>IF('SDQ Pre-Post'!G205="","",'SDQ Pre-Post'!G205)</f>
        <v/>
      </c>
      <c r="AM204" s="303" t="str">
        <f>IF('SDQ Pre-Post'!AG205="","",'SDQ Pre-Post'!AG205)</f>
        <v/>
      </c>
    </row>
    <row r="205" spans="1:39" s="304" customFormat="1" ht="15" customHeight="1" x14ac:dyDescent="0.35">
      <c r="A205" s="316"/>
      <c r="B205" s="310"/>
      <c r="C205" s="310"/>
      <c r="D205" s="317"/>
      <c r="E205" s="317"/>
      <c r="F205" s="310"/>
      <c r="G205" s="310"/>
      <c r="H205" s="310"/>
      <c r="I205" s="310"/>
      <c r="J205" s="310"/>
      <c r="K205" s="310"/>
      <c r="L205" s="310"/>
      <c r="M205" s="310"/>
      <c r="N205" s="310"/>
      <c r="O205" s="310"/>
      <c r="P205" s="317"/>
      <c r="Q205" s="298"/>
      <c r="R205" s="298"/>
      <c r="S205" s="298"/>
      <c r="T205" s="298"/>
      <c r="U205" s="298"/>
      <c r="V205" s="298"/>
      <c r="W205" s="298"/>
      <c r="X205" s="298"/>
      <c r="Y205" s="299"/>
      <c r="Z205" s="298"/>
      <c r="AA205" s="298"/>
      <c r="AB205" s="298"/>
      <c r="AC205" s="298"/>
      <c r="AD205" s="298"/>
      <c r="AE205" s="298"/>
      <c r="AF205" s="298"/>
      <c r="AG205" s="298"/>
      <c r="AH205" s="298"/>
      <c r="AI205" s="299"/>
      <c r="AJ205" s="305" t="str">
        <f>IF('PAFAS Pre-Post'!F206="","",'PAFAS Pre-Post'!F206)</f>
        <v/>
      </c>
      <c r="AK205" s="306" t="str">
        <f>IF('PAFAS Pre-Post'!AK206="","",'PAFAS Pre-Post'!AK206)</f>
        <v/>
      </c>
      <c r="AL205" s="302" t="str">
        <f>IF('SDQ Pre-Post'!G206="","",'SDQ Pre-Post'!G206)</f>
        <v/>
      </c>
      <c r="AM205" s="303" t="str">
        <f>IF('SDQ Pre-Post'!AG206="","",'SDQ Pre-Post'!AG206)</f>
        <v/>
      </c>
    </row>
    <row r="206" spans="1:39" s="304" customFormat="1" ht="15" customHeight="1" x14ac:dyDescent="0.35">
      <c r="A206" s="314"/>
      <c r="B206" s="300"/>
      <c r="C206" s="300"/>
      <c r="D206" s="315"/>
      <c r="E206" s="315"/>
      <c r="F206" s="300"/>
      <c r="G206" s="300"/>
      <c r="H206" s="300"/>
      <c r="I206" s="300"/>
      <c r="J206" s="300"/>
      <c r="K206" s="300"/>
      <c r="L206" s="300"/>
      <c r="M206" s="300"/>
      <c r="N206" s="300"/>
      <c r="O206" s="300"/>
      <c r="P206" s="315"/>
      <c r="Q206" s="300"/>
      <c r="R206" s="300"/>
      <c r="S206" s="300"/>
      <c r="T206" s="300"/>
      <c r="U206" s="300"/>
      <c r="V206" s="300"/>
      <c r="W206" s="300"/>
      <c r="X206" s="300"/>
      <c r="Y206" s="301"/>
      <c r="Z206" s="300"/>
      <c r="AA206" s="300"/>
      <c r="AB206" s="300"/>
      <c r="AC206" s="300"/>
      <c r="AD206" s="300"/>
      <c r="AE206" s="300"/>
      <c r="AF206" s="300"/>
      <c r="AG206" s="300"/>
      <c r="AH206" s="300"/>
      <c r="AI206" s="301"/>
      <c r="AJ206" s="305" t="str">
        <f>IF('PAFAS Pre-Post'!F207="","",'PAFAS Pre-Post'!F207)</f>
        <v/>
      </c>
      <c r="AK206" s="306" t="str">
        <f>IF('PAFAS Pre-Post'!AK207="","",'PAFAS Pre-Post'!AK207)</f>
        <v/>
      </c>
      <c r="AL206" s="302" t="str">
        <f>IF('SDQ Pre-Post'!G207="","",'SDQ Pre-Post'!G207)</f>
        <v/>
      </c>
      <c r="AM206" s="303" t="str">
        <f>IF('SDQ Pre-Post'!AG207="","",'SDQ Pre-Post'!AG207)</f>
        <v/>
      </c>
    </row>
    <row r="207" spans="1:39" s="304" customFormat="1" ht="15" customHeight="1" x14ac:dyDescent="0.35">
      <c r="A207" s="316"/>
      <c r="B207" s="310"/>
      <c r="C207" s="310"/>
      <c r="D207" s="317"/>
      <c r="E207" s="317"/>
      <c r="F207" s="310"/>
      <c r="G207" s="310"/>
      <c r="H207" s="310"/>
      <c r="I207" s="310"/>
      <c r="J207" s="310"/>
      <c r="K207" s="310"/>
      <c r="L207" s="310"/>
      <c r="M207" s="310"/>
      <c r="N207" s="310"/>
      <c r="O207" s="310"/>
      <c r="P207" s="317"/>
      <c r="Q207" s="298"/>
      <c r="R207" s="298"/>
      <c r="S207" s="298"/>
      <c r="T207" s="298"/>
      <c r="U207" s="298"/>
      <c r="V207" s="298"/>
      <c r="W207" s="298"/>
      <c r="X207" s="298"/>
      <c r="Y207" s="299"/>
      <c r="Z207" s="298"/>
      <c r="AA207" s="298"/>
      <c r="AB207" s="298"/>
      <c r="AC207" s="298"/>
      <c r="AD207" s="298"/>
      <c r="AE207" s="298"/>
      <c r="AF207" s="298"/>
      <c r="AG207" s="298"/>
      <c r="AH207" s="298"/>
      <c r="AI207" s="299"/>
      <c r="AJ207" s="305" t="str">
        <f>IF('PAFAS Pre-Post'!F208="","",'PAFAS Pre-Post'!F208)</f>
        <v/>
      </c>
      <c r="AK207" s="306" t="str">
        <f>IF('PAFAS Pre-Post'!AK208="","",'PAFAS Pre-Post'!AK208)</f>
        <v/>
      </c>
      <c r="AL207" s="302" t="str">
        <f>IF('SDQ Pre-Post'!G208="","",'SDQ Pre-Post'!G208)</f>
        <v/>
      </c>
      <c r="AM207" s="303" t="str">
        <f>IF('SDQ Pre-Post'!AG208="","",'SDQ Pre-Post'!AG208)</f>
        <v/>
      </c>
    </row>
    <row r="208" spans="1:39" s="304" customFormat="1" ht="15" customHeight="1" x14ac:dyDescent="0.35">
      <c r="A208" s="314"/>
      <c r="B208" s="300"/>
      <c r="C208" s="300"/>
      <c r="D208" s="315"/>
      <c r="E208" s="315"/>
      <c r="F208" s="300"/>
      <c r="G208" s="300"/>
      <c r="H208" s="300"/>
      <c r="I208" s="300"/>
      <c r="J208" s="300"/>
      <c r="K208" s="300"/>
      <c r="L208" s="300"/>
      <c r="M208" s="300"/>
      <c r="N208" s="300"/>
      <c r="O208" s="300"/>
      <c r="P208" s="315"/>
      <c r="Q208" s="300"/>
      <c r="R208" s="300"/>
      <c r="S208" s="300"/>
      <c r="T208" s="300"/>
      <c r="U208" s="300"/>
      <c r="V208" s="300"/>
      <c r="W208" s="300"/>
      <c r="X208" s="300"/>
      <c r="Y208" s="301"/>
      <c r="Z208" s="300"/>
      <c r="AA208" s="300"/>
      <c r="AB208" s="300"/>
      <c r="AC208" s="300"/>
      <c r="AD208" s="300"/>
      <c r="AE208" s="300"/>
      <c r="AF208" s="300"/>
      <c r="AG208" s="300"/>
      <c r="AH208" s="300"/>
      <c r="AI208" s="301"/>
      <c r="AJ208" s="305" t="str">
        <f>IF('PAFAS Pre-Post'!F209="","",'PAFAS Pre-Post'!F209)</f>
        <v/>
      </c>
      <c r="AK208" s="306" t="str">
        <f>IF('PAFAS Pre-Post'!AK209="","",'PAFAS Pre-Post'!AK209)</f>
        <v/>
      </c>
      <c r="AL208" s="302" t="str">
        <f>IF('SDQ Pre-Post'!G209="","",'SDQ Pre-Post'!G209)</f>
        <v/>
      </c>
      <c r="AM208" s="303" t="str">
        <f>IF('SDQ Pre-Post'!AG209="","",'SDQ Pre-Post'!AG209)</f>
        <v/>
      </c>
    </row>
    <row r="209" spans="1:39" s="304" customFormat="1" ht="15" customHeight="1" x14ac:dyDescent="0.35">
      <c r="A209" s="316"/>
      <c r="B209" s="310"/>
      <c r="C209" s="310"/>
      <c r="D209" s="317"/>
      <c r="E209" s="317"/>
      <c r="F209" s="310"/>
      <c r="G209" s="310"/>
      <c r="H209" s="310"/>
      <c r="I209" s="310"/>
      <c r="J209" s="310"/>
      <c r="K209" s="310"/>
      <c r="L209" s="310"/>
      <c r="M209" s="310"/>
      <c r="N209" s="310"/>
      <c r="O209" s="310"/>
      <c r="P209" s="317"/>
      <c r="Q209" s="298"/>
      <c r="R209" s="298"/>
      <c r="S209" s="298"/>
      <c r="T209" s="298"/>
      <c r="U209" s="298"/>
      <c r="V209" s="298"/>
      <c r="W209" s="298"/>
      <c r="X209" s="298"/>
      <c r="Y209" s="299"/>
      <c r="Z209" s="298"/>
      <c r="AA209" s="298"/>
      <c r="AB209" s="298"/>
      <c r="AC209" s="298"/>
      <c r="AD209" s="298"/>
      <c r="AE209" s="298"/>
      <c r="AF209" s="298"/>
      <c r="AG209" s="298"/>
      <c r="AH209" s="298"/>
      <c r="AI209" s="299"/>
      <c r="AJ209" s="305" t="str">
        <f>IF('PAFAS Pre-Post'!F210="","",'PAFAS Pre-Post'!F210)</f>
        <v/>
      </c>
      <c r="AK209" s="306" t="str">
        <f>IF('PAFAS Pre-Post'!AK210="","",'PAFAS Pre-Post'!AK210)</f>
        <v/>
      </c>
      <c r="AL209" s="302" t="str">
        <f>IF('SDQ Pre-Post'!G210="","",'SDQ Pre-Post'!G210)</f>
        <v/>
      </c>
      <c r="AM209" s="303" t="str">
        <f>IF('SDQ Pre-Post'!AG210="","",'SDQ Pre-Post'!AG210)</f>
        <v/>
      </c>
    </row>
    <row r="210" spans="1:39" s="304" customFormat="1" ht="15" customHeight="1" x14ac:dyDescent="0.35">
      <c r="A210" s="314"/>
      <c r="B210" s="300"/>
      <c r="C210" s="300"/>
      <c r="D210" s="315"/>
      <c r="E210" s="315"/>
      <c r="F210" s="300"/>
      <c r="G210" s="300"/>
      <c r="H210" s="300"/>
      <c r="I210" s="300"/>
      <c r="J210" s="300"/>
      <c r="K210" s="300"/>
      <c r="L210" s="300"/>
      <c r="M210" s="300"/>
      <c r="N210" s="300"/>
      <c r="O210" s="300"/>
      <c r="P210" s="315"/>
      <c r="Q210" s="300"/>
      <c r="R210" s="300"/>
      <c r="S210" s="300"/>
      <c r="T210" s="300"/>
      <c r="U210" s="300"/>
      <c r="V210" s="300"/>
      <c r="W210" s="300"/>
      <c r="X210" s="300"/>
      <c r="Y210" s="301"/>
      <c r="Z210" s="300"/>
      <c r="AA210" s="300"/>
      <c r="AB210" s="300"/>
      <c r="AC210" s="300"/>
      <c r="AD210" s="300"/>
      <c r="AE210" s="300"/>
      <c r="AF210" s="300"/>
      <c r="AG210" s="300"/>
      <c r="AH210" s="300"/>
      <c r="AI210" s="301"/>
      <c r="AJ210" s="305" t="str">
        <f>IF('PAFAS Pre-Post'!F211="","",'PAFAS Pre-Post'!F211)</f>
        <v/>
      </c>
      <c r="AK210" s="306" t="str">
        <f>IF('PAFAS Pre-Post'!AK211="","",'PAFAS Pre-Post'!AK211)</f>
        <v/>
      </c>
      <c r="AL210" s="302" t="str">
        <f>IF('SDQ Pre-Post'!G211="","",'SDQ Pre-Post'!G211)</f>
        <v/>
      </c>
      <c r="AM210" s="303" t="str">
        <f>IF('SDQ Pre-Post'!AG211="","",'SDQ Pre-Post'!AG211)</f>
        <v/>
      </c>
    </row>
    <row r="211" spans="1:39" s="304" customFormat="1" ht="15" customHeight="1" x14ac:dyDescent="0.35">
      <c r="A211" s="316"/>
      <c r="B211" s="310"/>
      <c r="C211" s="310"/>
      <c r="D211" s="317"/>
      <c r="E211" s="317"/>
      <c r="F211" s="310"/>
      <c r="G211" s="310"/>
      <c r="H211" s="310"/>
      <c r="I211" s="310"/>
      <c r="J211" s="310"/>
      <c r="K211" s="310"/>
      <c r="L211" s="310"/>
      <c r="M211" s="310"/>
      <c r="N211" s="310"/>
      <c r="O211" s="310"/>
      <c r="P211" s="317"/>
      <c r="Q211" s="298"/>
      <c r="R211" s="298"/>
      <c r="S211" s="298"/>
      <c r="T211" s="298"/>
      <c r="U211" s="298"/>
      <c r="V211" s="298"/>
      <c r="W211" s="298"/>
      <c r="X211" s="298"/>
      <c r="Y211" s="299"/>
      <c r="Z211" s="298"/>
      <c r="AA211" s="298"/>
      <c r="AB211" s="298"/>
      <c r="AC211" s="298"/>
      <c r="AD211" s="298"/>
      <c r="AE211" s="298"/>
      <c r="AF211" s="298"/>
      <c r="AG211" s="298"/>
      <c r="AH211" s="298"/>
      <c r="AI211" s="299"/>
      <c r="AJ211" s="305" t="str">
        <f>IF('PAFAS Pre-Post'!F212="","",'PAFAS Pre-Post'!F212)</f>
        <v/>
      </c>
      <c r="AK211" s="306" t="str">
        <f>IF('PAFAS Pre-Post'!AK212="","",'PAFAS Pre-Post'!AK212)</f>
        <v/>
      </c>
      <c r="AL211" s="302" t="str">
        <f>IF('SDQ Pre-Post'!G212="","",'SDQ Pre-Post'!G212)</f>
        <v/>
      </c>
      <c r="AM211" s="303" t="str">
        <f>IF('SDQ Pre-Post'!AG212="","",'SDQ Pre-Post'!AG212)</f>
        <v/>
      </c>
    </row>
    <row r="212" spans="1:39" s="304" customFormat="1" ht="15" customHeight="1" x14ac:dyDescent="0.35">
      <c r="A212" s="314"/>
      <c r="B212" s="300"/>
      <c r="C212" s="300"/>
      <c r="D212" s="315"/>
      <c r="E212" s="315"/>
      <c r="F212" s="300"/>
      <c r="G212" s="300"/>
      <c r="H212" s="300"/>
      <c r="I212" s="300"/>
      <c r="J212" s="300"/>
      <c r="K212" s="300"/>
      <c r="L212" s="300"/>
      <c r="M212" s="300"/>
      <c r="N212" s="300"/>
      <c r="O212" s="300"/>
      <c r="P212" s="315"/>
      <c r="Q212" s="300"/>
      <c r="R212" s="300"/>
      <c r="S212" s="300"/>
      <c r="T212" s="300"/>
      <c r="U212" s="300"/>
      <c r="V212" s="300"/>
      <c r="W212" s="300"/>
      <c r="X212" s="300"/>
      <c r="Y212" s="301"/>
      <c r="Z212" s="300"/>
      <c r="AA212" s="300"/>
      <c r="AB212" s="300"/>
      <c r="AC212" s="300"/>
      <c r="AD212" s="300"/>
      <c r="AE212" s="300"/>
      <c r="AF212" s="300"/>
      <c r="AG212" s="300"/>
      <c r="AH212" s="300"/>
      <c r="AI212" s="301"/>
      <c r="AJ212" s="305" t="str">
        <f>IF('PAFAS Pre-Post'!F213="","",'PAFAS Pre-Post'!F213)</f>
        <v/>
      </c>
      <c r="AK212" s="306" t="str">
        <f>IF('PAFAS Pre-Post'!AK213="","",'PAFAS Pre-Post'!AK213)</f>
        <v/>
      </c>
      <c r="AL212" s="302" t="str">
        <f>IF('SDQ Pre-Post'!G213="","",'SDQ Pre-Post'!G213)</f>
        <v/>
      </c>
      <c r="AM212" s="303" t="str">
        <f>IF('SDQ Pre-Post'!AG213="","",'SDQ Pre-Post'!AG213)</f>
        <v/>
      </c>
    </row>
    <row r="213" spans="1:39" s="304" customFormat="1" ht="15" customHeight="1" x14ac:dyDescent="0.35">
      <c r="A213" s="316"/>
      <c r="B213" s="310"/>
      <c r="C213" s="310"/>
      <c r="D213" s="317"/>
      <c r="E213" s="317"/>
      <c r="F213" s="310"/>
      <c r="G213" s="310"/>
      <c r="H213" s="310"/>
      <c r="I213" s="310"/>
      <c r="J213" s="310"/>
      <c r="K213" s="310"/>
      <c r="L213" s="310"/>
      <c r="M213" s="310"/>
      <c r="N213" s="310"/>
      <c r="O213" s="310"/>
      <c r="P213" s="317"/>
      <c r="Q213" s="298"/>
      <c r="R213" s="298"/>
      <c r="S213" s="298"/>
      <c r="T213" s="298"/>
      <c r="U213" s="298"/>
      <c r="V213" s="298"/>
      <c r="W213" s="298"/>
      <c r="X213" s="298"/>
      <c r="Y213" s="299"/>
      <c r="Z213" s="298"/>
      <c r="AA213" s="298"/>
      <c r="AB213" s="298"/>
      <c r="AC213" s="298"/>
      <c r="AD213" s="298"/>
      <c r="AE213" s="298"/>
      <c r="AF213" s="298"/>
      <c r="AG213" s="298"/>
      <c r="AH213" s="298"/>
      <c r="AI213" s="299"/>
      <c r="AJ213" s="305" t="str">
        <f>IF('PAFAS Pre-Post'!F214="","",'PAFAS Pre-Post'!F214)</f>
        <v/>
      </c>
      <c r="AK213" s="306" t="str">
        <f>IF('PAFAS Pre-Post'!AK214="","",'PAFAS Pre-Post'!AK214)</f>
        <v/>
      </c>
      <c r="AL213" s="302" t="str">
        <f>IF('SDQ Pre-Post'!G214="","",'SDQ Pre-Post'!G214)</f>
        <v/>
      </c>
      <c r="AM213" s="303" t="str">
        <f>IF('SDQ Pre-Post'!AG214="","",'SDQ Pre-Post'!AG214)</f>
        <v/>
      </c>
    </row>
    <row r="214" spans="1:39" s="304" customFormat="1" ht="15" customHeight="1" x14ac:dyDescent="0.35">
      <c r="A214" s="314"/>
      <c r="B214" s="300"/>
      <c r="C214" s="300"/>
      <c r="D214" s="315"/>
      <c r="E214" s="315"/>
      <c r="F214" s="300"/>
      <c r="G214" s="300"/>
      <c r="H214" s="300"/>
      <c r="I214" s="300"/>
      <c r="J214" s="300"/>
      <c r="K214" s="300"/>
      <c r="L214" s="300"/>
      <c r="M214" s="300"/>
      <c r="N214" s="300"/>
      <c r="O214" s="300"/>
      <c r="P214" s="315"/>
      <c r="Q214" s="300"/>
      <c r="R214" s="300"/>
      <c r="S214" s="300"/>
      <c r="T214" s="300"/>
      <c r="U214" s="300"/>
      <c r="V214" s="300"/>
      <c r="W214" s="300"/>
      <c r="X214" s="300"/>
      <c r="Y214" s="301"/>
      <c r="Z214" s="300"/>
      <c r="AA214" s="300"/>
      <c r="AB214" s="300"/>
      <c r="AC214" s="300"/>
      <c r="AD214" s="300"/>
      <c r="AE214" s="300"/>
      <c r="AF214" s="300"/>
      <c r="AG214" s="300"/>
      <c r="AH214" s="300"/>
      <c r="AI214" s="301"/>
      <c r="AJ214" s="305" t="str">
        <f>IF('PAFAS Pre-Post'!F215="","",'PAFAS Pre-Post'!F215)</f>
        <v/>
      </c>
      <c r="AK214" s="306" t="str">
        <f>IF('PAFAS Pre-Post'!AK215="","",'PAFAS Pre-Post'!AK215)</f>
        <v/>
      </c>
      <c r="AL214" s="302" t="str">
        <f>IF('SDQ Pre-Post'!G215="","",'SDQ Pre-Post'!G215)</f>
        <v/>
      </c>
      <c r="AM214" s="303" t="str">
        <f>IF('SDQ Pre-Post'!AG215="","",'SDQ Pre-Post'!AG215)</f>
        <v/>
      </c>
    </row>
    <row r="215" spans="1:39" s="304" customFormat="1" ht="15" customHeight="1" x14ac:dyDescent="0.35">
      <c r="A215" s="316"/>
      <c r="B215" s="310"/>
      <c r="C215" s="310"/>
      <c r="D215" s="317"/>
      <c r="E215" s="317"/>
      <c r="F215" s="310"/>
      <c r="G215" s="310"/>
      <c r="H215" s="310"/>
      <c r="I215" s="310"/>
      <c r="J215" s="310"/>
      <c r="K215" s="310"/>
      <c r="L215" s="310"/>
      <c r="M215" s="310"/>
      <c r="N215" s="310"/>
      <c r="O215" s="310"/>
      <c r="P215" s="317"/>
      <c r="Q215" s="298"/>
      <c r="R215" s="298"/>
      <c r="S215" s="298"/>
      <c r="T215" s="298"/>
      <c r="U215" s="298"/>
      <c r="V215" s="298"/>
      <c r="W215" s="298"/>
      <c r="X215" s="298"/>
      <c r="Y215" s="299"/>
      <c r="Z215" s="298"/>
      <c r="AA215" s="298"/>
      <c r="AB215" s="298"/>
      <c r="AC215" s="298"/>
      <c r="AD215" s="298"/>
      <c r="AE215" s="298"/>
      <c r="AF215" s="298"/>
      <c r="AG215" s="298"/>
      <c r="AH215" s="298"/>
      <c r="AI215" s="299"/>
      <c r="AJ215" s="305" t="str">
        <f>IF('PAFAS Pre-Post'!F216="","",'PAFAS Pre-Post'!F216)</f>
        <v/>
      </c>
      <c r="AK215" s="306" t="str">
        <f>IF('PAFAS Pre-Post'!AK216="","",'PAFAS Pre-Post'!AK216)</f>
        <v/>
      </c>
      <c r="AL215" s="302" t="str">
        <f>IF('SDQ Pre-Post'!G216="","",'SDQ Pre-Post'!G216)</f>
        <v/>
      </c>
      <c r="AM215" s="303" t="str">
        <f>IF('SDQ Pre-Post'!AG216="","",'SDQ Pre-Post'!AG216)</f>
        <v/>
      </c>
    </row>
    <row r="216" spans="1:39" s="304" customFormat="1" ht="15" customHeight="1" x14ac:dyDescent="0.35">
      <c r="A216" s="314"/>
      <c r="B216" s="300"/>
      <c r="C216" s="300"/>
      <c r="D216" s="315"/>
      <c r="E216" s="315"/>
      <c r="F216" s="300"/>
      <c r="G216" s="300"/>
      <c r="H216" s="300"/>
      <c r="I216" s="300"/>
      <c r="J216" s="300"/>
      <c r="K216" s="300"/>
      <c r="L216" s="300"/>
      <c r="M216" s="300"/>
      <c r="N216" s="300"/>
      <c r="O216" s="300"/>
      <c r="P216" s="315"/>
      <c r="Q216" s="300"/>
      <c r="R216" s="300"/>
      <c r="S216" s="300"/>
      <c r="T216" s="300"/>
      <c r="U216" s="300"/>
      <c r="V216" s="300"/>
      <c r="W216" s="300"/>
      <c r="X216" s="300"/>
      <c r="Y216" s="301"/>
      <c r="Z216" s="300"/>
      <c r="AA216" s="300"/>
      <c r="AB216" s="300"/>
      <c r="AC216" s="300"/>
      <c r="AD216" s="300"/>
      <c r="AE216" s="300"/>
      <c r="AF216" s="300"/>
      <c r="AG216" s="300"/>
      <c r="AH216" s="300"/>
      <c r="AI216" s="301"/>
      <c r="AJ216" s="305" t="str">
        <f>IF('PAFAS Pre-Post'!F217="","",'PAFAS Pre-Post'!F217)</f>
        <v/>
      </c>
      <c r="AK216" s="306" t="str">
        <f>IF('PAFAS Pre-Post'!AK217="","",'PAFAS Pre-Post'!AK217)</f>
        <v/>
      </c>
      <c r="AL216" s="302" t="str">
        <f>IF('SDQ Pre-Post'!G217="","",'SDQ Pre-Post'!G217)</f>
        <v/>
      </c>
      <c r="AM216" s="303" t="str">
        <f>IF('SDQ Pre-Post'!AG217="","",'SDQ Pre-Post'!AG217)</f>
        <v/>
      </c>
    </row>
    <row r="217" spans="1:39" s="304" customFormat="1" ht="15" customHeight="1" x14ac:dyDescent="0.35">
      <c r="A217" s="316"/>
      <c r="B217" s="310"/>
      <c r="C217" s="310"/>
      <c r="D217" s="317"/>
      <c r="E217" s="317"/>
      <c r="F217" s="310"/>
      <c r="G217" s="310"/>
      <c r="H217" s="310"/>
      <c r="I217" s="310"/>
      <c r="J217" s="310"/>
      <c r="K217" s="310"/>
      <c r="L217" s="310"/>
      <c r="M217" s="310"/>
      <c r="N217" s="310"/>
      <c r="O217" s="310"/>
      <c r="P217" s="317"/>
      <c r="Q217" s="298"/>
      <c r="R217" s="298"/>
      <c r="S217" s="298"/>
      <c r="T217" s="298"/>
      <c r="U217" s="298"/>
      <c r="V217" s="298"/>
      <c r="W217" s="298"/>
      <c r="X217" s="298"/>
      <c r="Y217" s="299"/>
      <c r="Z217" s="298"/>
      <c r="AA217" s="298"/>
      <c r="AB217" s="298"/>
      <c r="AC217" s="298"/>
      <c r="AD217" s="298"/>
      <c r="AE217" s="298"/>
      <c r="AF217" s="298"/>
      <c r="AG217" s="298"/>
      <c r="AH217" s="298"/>
      <c r="AI217" s="299"/>
      <c r="AJ217" s="305" t="str">
        <f>IF('PAFAS Pre-Post'!F218="","",'PAFAS Pre-Post'!F218)</f>
        <v/>
      </c>
      <c r="AK217" s="306" t="str">
        <f>IF('PAFAS Pre-Post'!AK218="","",'PAFAS Pre-Post'!AK218)</f>
        <v/>
      </c>
      <c r="AL217" s="302" t="str">
        <f>IF('SDQ Pre-Post'!G218="","",'SDQ Pre-Post'!G218)</f>
        <v/>
      </c>
      <c r="AM217" s="303" t="str">
        <f>IF('SDQ Pre-Post'!AG218="","",'SDQ Pre-Post'!AG218)</f>
        <v/>
      </c>
    </row>
    <row r="218" spans="1:39" s="304" customFormat="1" ht="15" customHeight="1" x14ac:dyDescent="0.35">
      <c r="A218" s="314"/>
      <c r="B218" s="300"/>
      <c r="C218" s="300"/>
      <c r="D218" s="315"/>
      <c r="E218" s="315"/>
      <c r="F218" s="300"/>
      <c r="G218" s="300"/>
      <c r="H218" s="300"/>
      <c r="I218" s="300"/>
      <c r="J218" s="300"/>
      <c r="K218" s="300"/>
      <c r="L218" s="300"/>
      <c r="M218" s="300"/>
      <c r="N218" s="300"/>
      <c r="O218" s="300"/>
      <c r="P218" s="315"/>
      <c r="Q218" s="300"/>
      <c r="R218" s="300"/>
      <c r="S218" s="300"/>
      <c r="T218" s="300"/>
      <c r="U218" s="300"/>
      <c r="V218" s="300"/>
      <c r="W218" s="300"/>
      <c r="X218" s="300"/>
      <c r="Y218" s="301"/>
      <c r="Z218" s="300"/>
      <c r="AA218" s="300"/>
      <c r="AB218" s="300"/>
      <c r="AC218" s="300"/>
      <c r="AD218" s="300"/>
      <c r="AE218" s="300"/>
      <c r="AF218" s="300"/>
      <c r="AG218" s="300"/>
      <c r="AH218" s="300"/>
      <c r="AI218" s="301"/>
      <c r="AJ218" s="305" t="str">
        <f>IF('PAFAS Pre-Post'!F219="","",'PAFAS Pre-Post'!F219)</f>
        <v/>
      </c>
      <c r="AK218" s="306" t="str">
        <f>IF('PAFAS Pre-Post'!AK219="","",'PAFAS Pre-Post'!AK219)</f>
        <v/>
      </c>
      <c r="AL218" s="302" t="str">
        <f>IF('SDQ Pre-Post'!G219="","",'SDQ Pre-Post'!G219)</f>
        <v/>
      </c>
      <c r="AM218" s="303" t="str">
        <f>IF('SDQ Pre-Post'!AG219="","",'SDQ Pre-Post'!AG219)</f>
        <v/>
      </c>
    </row>
    <row r="219" spans="1:39" s="304" customFormat="1" ht="15" customHeight="1" x14ac:dyDescent="0.35">
      <c r="A219" s="316"/>
      <c r="B219" s="310"/>
      <c r="C219" s="310"/>
      <c r="D219" s="317"/>
      <c r="E219" s="317"/>
      <c r="F219" s="310"/>
      <c r="G219" s="310"/>
      <c r="H219" s="310"/>
      <c r="I219" s="310"/>
      <c r="J219" s="310"/>
      <c r="K219" s="310"/>
      <c r="L219" s="310"/>
      <c r="M219" s="310"/>
      <c r="N219" s="310"/>
      <c r="O219" s="310"/>
      <c r="P219" s="317"/>
      <c r="Q219" s="298"/>
      <c r="R219" s="298"/>
      <c r="S219" s="298"/>
      <c r="T219" s="298"/>
      <c r="U219" s="298"/>
      <c r="V219" s="298"/>
      <c r="W219" s="298"/>
      <c r="X219" s="298"/>
      <c r="Y219" s="299"/>
      <c r="Z219" s="298"/>
      <c r="AA219" s="298"/>
      <c r="AB219" s="298"/>
      <c r="AC219" s="298"/>
      <c r="AD219" s="298"/>
      <c r="AE219" s="298"/>
      <c r="AF219" s="298"/>
      <c r="AG219" s="298"/>
      <c r="AH219" s="298"/>
      <c r="AI219" s="299"/>
      <c r="AJ219" s="305" t="str">
        <f>IF('PAFAS Pre-Post'!F220="","",'PAFAS Pre-Post'!F220)</f>
        <v/>
      </c>
      <c r="AK219" s="306" t="str">
        <f>IF('PAFAS Pre-Post'!AK220="","",'PAFAS Pre-Post'!AK220)</f>
        <v/>
      </c>
      <c r="AL219" s="302" t="str">
        <f>IF('SDQ Pre-Post'!G220="","",'SDQ Pre-Post'!G220)</f>
        <v/>
      </c>
      <c r="AM219" s="303" t="str">
        <f>IF('SDQ Pre-Post'!AG220="","",'SDQ Pre-Post'!AG220)</f>
        <v/>
      </c>
    </row>
    <row r="220" spans="1:39" s="304" customFormat="1" ht="15" customHeight="1" x14ac:dyDescent="0.35">
      <c r="A220" s="314"/>
      <c r="B220" s="300"/>
      <c r="C220" s="300"/>
      <c r="D220" s="315"/>
      <c r="E220" s="315"/>
      <c r="F220" s="300"/>
      <c r="G220" s="300"/>
      <c r="H220" s="300"/>
      <c r="I220" s="300"/>
      <c r="J220" s="300"/>
      <c r="K220" s="300"/>
      <c r="L220" s="300"/>
      <c r="M220" s="300"/>
      <c r="N220" s="300"/>
      <c r="O220" s="300"/>
      <c r="P220" s="315"/>
      <c r="Q220" s="300"/>
      <c r="R220" s="300"/>
      <c r="S220" s="300"/>
      <c r="T220" s="300"/>
      <c r="U220" s="300"/>
      <c r="V220" s="300"/>
      <c r="W220" s="300"/>
      <c r="X220" s="300"/>
      <c r="Y220" s="301"/>
      <c r="Z220" s="300"/>
      <c r="AA220" s="300"/>
      <c r="AB220" s="300"/>
      <c r="AC220" s="300"/>
      <c r="AD220" s="300"/>
      <c r="AE220" s="300"/>
      <c r="AF220" s="300"/>
      <c r="AG220" s="300"/>
      <c r="AH220" s="300"/>
      <c r="AI220" s="301"/>
      <c r="AJ220" s="305" t="str">
        <f>IF('PAFAS Pre-Post'!F221="","",'PAFAS Pre-Post'!F221)</f>
        <v/>
      </c>
      <c r="AK220" s="306" t="str">
        <f>IF('PAFAS Pre-Post'!AK221="","",'PAFAS Pre-Post'!AK221)</f>
        <v/>
      </c>
      <c r="AL220" s="302" t="str">
        <f>IF('SDQ Pre-Post'!G221="","",'SDQ Pre-Post'!G221)</f>
        <v/>
      </c>
      <c r="AM220" s="303" t="str">
        <f>IF('SDQ Pre-Post'!AG221="","",'SDQ Pre-Post'!AG221)</f>
        <v/>
      </c>
    </row>
    <row r="221" spans="1:39" s="304" customFormat="1" ht="15" customHeight="1" x14ac:dyDescent="0.35">
      <c r="A221" s="316"/>
      <c r="B221" s="310"/>
      <c r="C221" s="310"/>
      <c r="D221" s="317"/>
      <c r="E221" s="317"/>
      <c r="F221" s="310"/>
      <c r="G221" s="310"/>
      <c r="H221" s="310"/>
      <c r="I221" s="310"/>
      <c r="J221" s="310"/>
      <c r="K221" s="310"/>
      <c r="L221" s="310"/>
      <c r="M221" s="310"/>
      <c r="N221" s="310"/>
      <c r="O221" s="310"/>
      <c r="P221" s="317"/>
      <c r="Q221" s="298"/>
      <c r="R221" s="298"/>
      <c r="S221" s="298"/>
      <c r="T221" s="298"/>
      <c r="U221" s="298"/>
      <c r="V221" s="298"/>
      <c r="W221" s="298"/>
      <c r="X221" s="298"/>
      <c r="Y221" s="299"/>
      <c r="Z221" s="298"/>
      <c r="AA221" s="298"/>
      <c r="AB221" s="298"/>
      <c r="AC221" s="298"/>
      <c r="AD221" s="298"/>
      <c r="AE221" s="298"/>
      <c r="AF221" s="298"/>
      <c r="AG221" s="298"/>
      <c r="AH221" s="298"/>
      <c r="AI221" s="299"/>
      <c r="AJ221" s="305" t="str">
        <f>IF('PAFAS Pre-Post'!F222="","",'PAFAS Pre-Post'!F222)</f>
        <v/>
      </c>
      <c r="AK221" s="306" t="str">
        <f>IF('PAFAS Pre-Post'!AK222="","",'PAFAS Pre-Post'!AK222)</f>
        <v/>
      </c>
      <c r="AL221" s="302" t="str">
        <f>IF('SDQ Pre-Post'!G222="","",'SDQ Pre-Post'!G222)</f>
        <v/>
      </c>
      <c r="AM221" s="303" t="str">
        <f>IF('SDQ Pre-Post'!AG222="","",'SDQ Pre-Post'!AG222)</f>
        <v/>
      </c>
    </row>
    <row r="222" spans="1:39" s="304" customFormat="1" ht="15" customHeight="1" x14ac:dyDescent="0.35">
      <c r="A222" s="314"/>
      <c r="B222" s="300"/>
      <c r="C222" s="300"/>
      <c r="D222" s="315"/>
      <c r="E222" s="315"/>
      <c r="F222" s="300"/>
      <c r="G222" s="300"/>
      <c r="H222" s="300"/>
      <c r="I222" s="300"/>
      <c r="J222" s="300"/>
      <c r="K222" s="300"/>
      <c r="L222" s="300"/>
      <c r="M222" s="300"/>
      <c r="N222" s="300"/>
      <c r="O222" s="300"/>
      <c r="P222" s="315"/>
      <c r="Q222" s="300"/>
      <c r="R222" s="300"/>
      <c r="S222" s="300"/>
      <c r="T222" s="300"/>
      <c r="U222" s="300"/>
      <c r="V222" s="300"/>
      <c r="W222" s="300"/>
      <c r="X222" s="300"/>
      <c r="Y222" s="301"/>
      <c r="Z222" s="300"/>
      <c r="AA222" s="300"/>
      <c r="AB222" s="300"/>
      <c r="AC222" s="300"/>
      <c r="AD222" s="300"/>
      <c r="AE222" s="300"/>
      <c r="AF222" s="300"/>
      <c r="AG222" s="300"/>
      <c r="AH222" s="300"/>
      <c r="AI222" s="301"/>
      <c r="AJ222" s="305" t="str">
        <f>IF('PAFAS Pre-Post'!F223="","",'PAFAS Pre-Post'!F223)</f>
        <v/>
      </c>
      <c r="AK222" s="306" t="str">
        <f>IF('PAFAS Pre-Post'!AK223="","",'PAFAS Pre-Post'!AK223)</f>
        <v/>
      </c>
      <c r="AL222" s="302" t="str">
        <f>IF('SDQ Pre-Post'!G223="","",'SDQ Pre-Post'!G223)</f>
        <v/>
      </c>
      <c r="AM222" s="303" t="str">
        <f>IF('SDQ Pre-Post'!AG223="","",'SDQ Pre-Post'!AG223)</f>
        <v/>
      </c>
    </row>
    <row r="223" spans="1:39" s="304" customFormat="1" ht="15" customHeight="1" x14ac:dyDescent="0.35">
      <c r="A223" s="316"/>
      <c r="B223" s="310"/>
      <c r="C223" s="310"/>
      <c r="D223" s="317"/>
      <c r="E223" s="317"/>
      <c r="F223" s="310"/>
      <c r="G223" s="310"/>
      <c r="H223" s="310"/>
      <c r="I223" s="310"/>
      <c r="J223" s="310"/>
      <c r="K223" s="310"/>
      <c r="L223" s="310"/>
      <c r="M223" s="310"/>
      <c r="N223" s="310"/>
      <c r="O223" s="310"/>
      <c r="P223" s="317"/>
      <c r="Q223" s="298"/>
      <c r="R223" s="298"/>
      <c r="S223" s="298"/>
      <c r="T223" s="298"/>
      <c r="U223" s="298"/>
      <c r="V223" s="298"/>
      <c r="W223" s="298"/>
      <c r="X223" s="298"/>
      <c r="Y223" s="299"/>
      <c r="Z223" s="298"/>
      <c r="AA223" s="298"/>
      <c r="AB223" s="298"/>
      <c r="AC223" s="298"/>
      <c r="AD223" s="298"/>
      <c r="AE223" s="298"/>
      <c r="AF223" s="298"/>
      <c r="AG223" s="298"/>
      <c r="AH223" s="298"/>
      <c r="AI223" s="299"/>
      <c r="AJ223" s="305" t="str">
        <f>IF('PAFAS Pre-Post'!F224="","",'PAFAS Pre-Post'!F224)</f>
        <v/>
      </c>
      <c r="AK223" s="306" t="str">
        <f>IF('PAFAS Pre-Post'!AK224="","",'PAFAS Pre-Post'!AK224)</f>
        <v/>
      </c>
      <c r="AL223" s="302" t="str">
        <f>IF('SDQ Pre-Post'!G224="","",'SDQ Pre-Post'!G224)</f>
        <v/>
      </c>
      <c r="AM223" s="303" t="str">
        <f>IF('SDQ Pre-Post'!AG224="","",'SDQ Pre-Post'!AG224)</f>
        <v/>
      </c>
    </row>
    <row r="224" spans="1:39" s="304" customFormat="1" ht="15" customHeight="1" x14ac:dyDescent="0.35">
      <c r="A224" s="314"/>
      <c r="B224" s="300"/>
      <c r="C224" s="300"/>
      <c r="D224" s="315"/>
      <c r="E224" s="315"/>
      <c r="F224" s="300"/>
      <c r="G224" s="300"/>
      <c r="H224" s="300"/>
      <c r="I224" s="300"/>
      <c r="J224" s="300"/>
      <c r="K224" s="300"/>
      <c r="L224" s="300"/>
      <c r="M224" s="300"/>
      <c r="N224" s="300"/>
      <c r="O224" s="300"/>
      <c r="P224" s="315"/>
      <c r="Q224" s="300"/>
      <c r="R224" s="300"/>
      <c r="S224" s="300"/>
      <c r="T224" s="300"/>
      <c r="U224" s="300"/>
      <c r="V224" s="300"/>
      <c r="W224" s="300"/>
      <c r="X224" s="300"/>
      <c r="Y224" s="301"/>
      <c r="Z224" s="300"/>
      <c r="AA224" s="300"/>
      <c r="AB224" s="300"/>
      <c r="AC224" s="300"/>
      <c r="AD224" s="300"/>
      <c r="AE224" s="300"/>
      <c r="AF224" s="300"/>
      <c r="AG224" s="300"/>
      <c r="AH224" s="300"/>
      <c r="AI224" s="301"/>
      <c r="AJ224" s="305" t="str">
        <f>IF('PAFAS Pre-Post'!F225="","",'PAFAS Pre-Post'!F225)</f>
        <v/>
      </c>
      <c r="AK224" s="306" t="str">
        <f>IF('PAFAS Pre-Post'!AK225="","",'PAFAS Pre-Post'!AK225)</f>
        <v/>
      </c>
      <c r="AL224" s="302" t="str">
        <f>IF('SDQ Pre-Post'!G225="","",'SDQ Pre-Post'!G225)</f>
        <v/>
      </c>
      <c r="AM224" s="303" t="str">
        <f>IF('SDQ Pre-Post'!AG225="","",'SDQ Pre-Post'!AG225)</f>
        <v/>
      </c>
    </row>
    <row r="225" spans="1:39" s="304" customFormat="1" ht="15" customHeight="1" x14ac:dyDescent="0.35">
      <c r="A225" s="316"/>
      <c r="B225" s="310"/>
      <c r="C225" s="310"/>
      <c r="D225" s="317"/>
      <c r="E225" s="317"/>
      <c r="F225" s="310"/>
      <c r="G225" s="310"/>
      <c r="H225" s="310"/>
      <c r="I225" s="310"/>
      <c r="J225" s="310"/>
      <c r="K225" s="310"/>
      <c r="L225" s="310"/>
      <c r="M225" s="310"/>
      <c r="N225" s="310"/>
      <c r="O225" s="310"/>
      <c r="P225" s="317"/>
      <c r="Q225" s="298"/>
      <c r="R225" s="298"/>
      <c r="S225" s="298"/>
      <c r="T225" s="298"/>
      <c r="U225" s="298"/>
      <c r="V225" s="298"/>
      <c r="W225" s="298"/>
      <c r="X225" s="298"/>
      <c r="Y225" s="299"/>
      <c r="Z225" s="298"/>
      <c r="AA225" s="298"/>
      <c r="AB225" s="298"/>
      <c r="AC225" s="298"/>
      <c r="AD225" s="298"/>
      <c r="AE225" s="298"/>
      <c r="AF225" s="298"/>
      <c r="AG225" s="298"/>
      <c r="AH225" s="298"/>
      <c r="AI225" s="299"/>
      <c r="AJ225" s="305" t="str">
        <f>IF('PAFAS Pre-Post'!F226="","",'PAFAS Pre-Post'!F226)</f>
        <v/>
      </c>
      <c r="AK225" s="306" t="str">
        <f>IF('PAFAS Pre-Post'!AK226="","",'PAFAS Pre-Post'!AK226)</f>
        <v/>
      </c>
      <c r="AL225" s="302" t="str">
        <f>IF('SDQ Pre-Post'!G226="","",'SDQ Pre-Post'!G226)</f>
        <v/>
      </c>
      <c r="AM225" s="303" t="str">
        <f>IF('SDQ Pre-Post'!AG226="","",'SDQ Pre-Post'!AG226)</f>
        <v/>
      </c>
    </row>
    <row r="226" spans="1:39" s="304" customFormat="1" ht="15" customHeight="1" x14ac:dyDescent="0.35">
      <c r="A226" s="314"/>
      <c r="B226" s="300"/>
      <c r="C226" s="300"/>
      <c r="D226" s="315"/>
      <c r="E226" s="315"/>
      <c r="F226" s="300"/>
      <c r="G226" s="300"/>
      <c r="H226" s="300"/>
      <c r="I226" s="300"/>
      <c r="J226" s="300"/>
      <c r="K226" s="300"/>
      <c r="L226" s="300"/>
      <c r="M226" s="300"/>
      <c r="N226" s="300"/>
      <c r="O226" s="300"/>
      <c r="P226" s="315"/>
      <c r="Q226" s="300"/>
      <c r="R226" s="300"/>
      <c r="S226" s="300"/>
      <c r="T226" s="300"/>
      <c r="U226" s="300"/>
      <c r="V226" s="300"/>
      <c r="W226" s="300"/>
      <c r="X226" s="300"/>
      <c r="Y226" s="301"/>
      <c r="Z226" s="300"/>
      <c r="AA226" s="300"/>
      <c r="AB226" s="300"/>
      <c r="AC226" s="300"/>
      <c r="AD226" s="300"/>
      <c r="AE226" s="300"/>
      <c r="AF226" s="300"/>
      <c r="AG226" s="300"/>
      <c r="AH226" s="300"/>
      <c r="AI226" s="301"/>
      <c r="AJ226" s="305" t="str">
        <f>IF('PAFAS Pre-Post'!F227="","",'PAFAS Pre-Post'!F227)</f>
        <v/>
      </c>
      <c r="AK226" s="306" t="str">
        <f>IF('PAFAS Pre-Post'!AK227="","",'PAFAS Pre-Post'!AK227)</f>
        <v/>
      </c>
      <c r="AL226" s="302" t="str">
        <f>IF('SDQ Pre-Post'!G227="","",'SDQ Pre-Post'!G227)</f>
        <v/>
      </c>
      <c r="AM226" s="303" t="str">
        <f>IF('SDQ Pre-Post'!AG227="","",'SDQ Pre-Post'!AG227)</f>
        <v/>
      </c>
    </row>
    <row r="227" spans="1:39" s="304" customFormat="1" ht="15" customHeight="1" x14ac:dyDescent="0.35">
      <c r="A227" s="316"/>
      <c r="B227" s="310"/>
      <c r="C227" s="310"/>
      <c r="D227" s="317"/>
      <c r="E227" s="317"/>
      <c r="F227" s="310"/>
      <c r="G227" s="310"/>
      <c r="H227" s="310"/>
      <c r="I227" s="310"/>
      <c r="J227" s="310"/>
      <c r="K227" s="310"/>
      <c r="L227" s="310"/>
      <c r="M227" s="310"/>
      <c r="N227" s="310"/>
      <c r="O227" s="310"/>
      <c r="P227" s="317"/>
      <c r="Q227" s="298"/>
      <c r="R227" s="298"/>
      <c r="S227" s="298"/>
      <c r="T227" s="298"/>
      <c r="U227" s="298"/>
      <c r="V227" s="298"/>
      <c r="W227" s="298"/>
      <c r="X227" s="298"/>
      <c r="Y227" s="299"/>
      <c r="Z227" s="298"/>
      <c r="AA227" s="298"/>
      <c r="AB227" s="298"/>
      <c r="AC227" s="298"/>
      <c r="AD227" s="298"/>
      <c r="AE227" s="298"/>
      <c r="AF227" s="298"/>
      <c r="AG227" s="298"/>
      <c r="AH227" s="298"/>
      <c r="AI227" s="299"/>
      <c r="AJ227" s="305" t="str">
        <f>IF('PAFAS Pre-Post'!F228="","",'PAFAS Pre-Post'!F228)</f>
        <v/>
      </c>
      <c r="AK227" s="306" t="str">
        <f>IF('PAFAS Pre-Post'!AK228="","",'PAFAS Pre-Post'!AK228)</f>
        <v/>
      </c>
      <c r="AL227" s="302" t="str">
        <f>IF('SDQ Pre-Post'!G228="","",'SDQ Pre-Post'!G228)</f>
        <v/>
      </c>
      <c r="AM227" s="303" t="str">
        <f>IF('SDQ Pre-Post'!AG228="","",'SDQ Pre-Post'!AG228)</f>
        <v/>
      </c>
    </row>
    <row r="228" spans="1:39" s="304" customFormat="1" ht="15" customHeight="1" x14ac:dyDescent="0.35">
      <c r="A228" s="314"/>
      <c r="B228" s="300"/>
      <c r="C228" s="300"/>
      <c r="D228" s="315"/>
      <c r="E228" s="315"/>
      <c r="F228" s="300"/>
      <c r="G228" s="300"/>
      <c r="H228" s="300"/>
      <c r="I228" s="300"/>
      <c r="J228" s="300"/>
      <c r="K228" s="300"/>
      <c r="L228" s="300"/>
      <c r="M228" s="300"/>
      <c r="N228" s="300"/>
      <c r="O228" s="300"/>
      <c r="P228" s="315"/>
      <c r="Q228" s="300"/>
      <c r="R228" s="300"/>
      <c r="S228" s="300"/>
      <c r="T228" s="300"/>
      <c r="U228" s="300"/>
      <c r="V228" s="300"/>
      <c r="W228" s="300"/>
      <c r="X228" s="300"/>
      <c r="Y228" s="301"/>
      <c r="Z228" s="300"/>
      <c r="AA228" s="300"/>
      <c r="AB228" s="300"/>
      <c r="AC228" s="300"/>
      <c r="AD228" s="300"/>
      <c r="AE228" s="300"/>
      <c r="AF228" s="300"/>
      <c r="AG228" s="300"/>
      <c r="AH228" s="300"/>
      <c r="AI228" s="301"/>
      <c r="AJ228" s="305" t="str">
        <f>IF('PAFAS Pre-Post'!F229="","",'PAFAS Pre-Post'!F229)</f>
        <v/>
      </c>
      <c r="AK228" s="306" t="str">
        <f>IF('PAFAS Pre-Post'!AK229="","",'PAFAS Pre-Post'!AK229)</f>
        <v/>
      </c>
      <c r="AL228" s="302" t="str">
        <f>IF('SDQ Pre-Post'!G229="","",'SDQ Pre-Post'!G229)</f>
        <v/>
      </c>
      <c r="AM228" s="303" t="str">
        <f>IF('SDQ Pre-Post'!AG229="","",'SDQ Pre-Post'!AG229)</f>
        <v/>
      </c>
    </row>
    <row r="229" spans="1:39" s="304" customFormat="1" ht="15" customHeight="1" x14ac:dyDescent="0.35">
      <c r="A229" s="316"/>
      <c r="B229" s="310"/>
      <c r="C229" s="310"/>
      <c r="D229" s="317"/>
      <c r="E229" s="317"/>
      <c r="F229" s="310"/>
      <c r="G229" s="310"/>
      <c r="H229" s="310"/>
      <c r="I229" s="310"/>
      <c r="J229" s="310"/>
      <c r="K229" s="310"/>
      <c r="L229" s="310"/>
      <c r="M229" s="310"/>
      <c r="N229" s="310"/>
      <c r="O229" s="310"/>
      <c r="P229" s="317"/>
      <c r="Q229" s="298"/>
      <c r="R229" s="298"/>
      <c r="S229" s="298"/>
      <c r="T229" s="298"/>
      <c r="U229" s="298"/>
      <c r="V229" s="298"/>
      <c r="W229" s="298"/>
      <c r="X229" s="298"/>
      <c r="Y229" s="299"/>
      <c r="Z229" s="298"/>
      <c r="AA229" s="298"/>
      <c r="AB229" s="298"/>
      <c r="AC229" s="298"/>
      <c r="AD229" s="298"/>
      <c r="AE229" s="298"/>
      <c r="AF229" s="298"/>
      <c r="AG229" s="298"/>
      <c r="AH229" s="298"/>
      <c r="AI229" s="299"/>
      <c r="AJ229" s="305" t="str">
        <f>IF('PAFAS Pre-Post'!F230="","",'PAFAS Pre-Post'!F230)</f>
        <v/>
      </c>
      <c r="AK229" s="306" t="str">
        <f>IF('PAFAS Pre-Post'!AK230="","",'PAFAS Pre-Post'!AK230)</f>
        <v/>
      </c>
      <c r="AL229" s="302" t="str">
        <f>IF('SDQ Pre-Post'!G230="","",'SDQ Pre-Post'!G230)</f>
        <v/>
      </c>
      <c r="AM229" s="303" t="str">
        <f>IF('SDQ Pre-Post'!AG230="","",'SDQ Pre-Post'!AG230)</f>
        <v/>
      </c>
    </row>
    <row r="230" spans="1:39" s="304" customFormat="1" ht="15" customHeight="1" x14ac:dyDescent="0.35">
      <c r="A230" s="314"/>
      <c r="B230" s="300"/>
      <c r="C230" s="300"/>
      <c r="D230" s="315"/>
      <c r="E230" s="315"/>
      <c r="F230" s="300"/>
      <c r="G230" s="300"/>
      <c r="H230" s="300"/>
      <c r="I230" s="300"/>
      <c r="J230" s="300"/>
      <c r="K230" s="300"/>
      <c r="L230" s="300"/>
      <c r="M230" s="300"/>
      <c r="N230" s="300"/>
      <c r="O230" s="300"/>
      <c r="P230" s="315"/>
      <c r="Q230" s="300"/>
      <c r="R230" s="300"/>
      <c r="S230" s="300"/>
      <c r="T230" s="300"/>
      <c r="U230" s="300"/>
      <c r="V230" s="300"/>
      <c r="W230" s="300"/>
      <c r="X230" s="300"/>
      <c r="Y230" s="301"/>
      <c r="Z230" s="300"/>
      <c r="AA230" s="300"/>
      <c r="AB230" s="300"/>
      <c r="AC230" s="300"/>
      <c r="AD230" s="300"/>
      <c r="AE230" s="300"/>
      <c r="AF230" s="300"/>
      <c r="AG230" s="300"/>
      <c r="AH230" s="300"/>
      <c r="AI230" s="301"/>
      <c r="AJ230" s="305" t="str">
        <f>IF('PAFAS Pre-Post'!F231="","",'PAFAS Pre-Post'!F231)</f>
        <v/>
      </c>
      <c r="AK230" s="306" t="str">
        <f>IF('PAFAS Pre-Post'!AK231="","",'PAFAS Pre-Post'!AK231)</f>
        <v/>
      </c>
      <c r="AL230" s="302" t="str">
        <f>IF('SDQ Pre-Post'!G231="","",'SDQ Pre-Post'!G231)</f>
        <v/>
      </c>
      <c r="AM230" s="303" t="str">
        <f>IF('SDQ Pre-Post'!AG231="","",'SDQ Pre-Post'!AG231)</f>
        <v/>
      </c>
    </row>
    <row r="231" spans="1:39" s="304" customFormat="1" ht="15" customHeight="1" x14ac:dyDescent="0.35">
      <c r="A231" s="316"/>
      <c r="B231" s="310"/>
      <c r="C231" s="310"/>
      <c r="D231" s="317"/>
      <c r="E231" s="317"/>
      <c r="F231" s="310"/>
      <c r="G231" s="310"/>
      <c r="H231" s="310"/>
      <c r="I231" s="310"/>
      <c r="J231" s="310"/>
      <c r="K231" s="310"/>
      <c r="L231" s="310"/>
      <c r="M231" s="310"/>
      <c r="N231" s="310"/>
      <c r="O231" s="310"/>
      <c r="P231" s="317"/>
      <c r="Q231" s="298"/>
      <c r="R231" s="298"/>
      <c r="S231" s="298"/>
      <c r="T231" s="298"/>
      <c r="U231" s="298"/>
      <c r="V231" s="298"/>
      <c r="W231" s="298"/>
      <c r="X231" s="298"/>
      <c r="Y231" s="299"/>
      <c r="Z231" s="298"/>
      <c r="AA231" s="298"/>
      <c r="AB231" s="298"/>
      <c r="AC231" s="298"/>
      <c r="AD231" s="298"/>
      <c r="AE231" s="298"/>
      <c r="AF231" s="298"/>
      <c r="AG231" s="298"/>
      <c r="AH231" s="298"/>
      <c r="AI231" s="299"/>
      <c r="AJ231" s="305" t="str">
        <f>IF('PAFAS Pre-Post'!F232="","",'PAFAS Pre-Post'!F232)</f>
        <v/>
      </c>
      <c r="AK231" s="306" t="str">
        <f>IF('PAFAS Pre-Post'!AK232="","",'PAFAS Pre-Post'!AK232)</f>
        <v/>
      </c>
      <c r="AL231" s="302" t="str">
        <f>IF('SDQ Pre-Post'!G232="","",'SDQ Pre-Post'!G232)</f>
        <v/>
      </c>
      <c r="AM231" s="303" t="str">
        <f>IF('SDQ Pre-Post'!AG232="","",'SDQ Pre-Post'!AG232)</f>
        <v/>
      </c>
    </row>
    <row r="232" spans="1:39" s="304" customFormat="1" ht="15" customHeight="1" x14ac:dyDescent="0.35">
      <c r="A232" s="314"/>
      <c r="B232" s="300"/>
      <c r="C232" s="300"/>
      <c r="D232" s="315"/>
      <c r="E232" s="315"/>
      <c r="F232" s="300"/>
      <c r="G232" s="300"/>
      <c r="H232" s="300"/>
      <c r="I232" s="300"/>
      <c r="J232" s="300"/>
      <c r="K232" s="300"/>
      <c r="L232" s="300"/>
      <c r="M232" s="300"/>
      <c r="N232" s="300"/>
      <c r="O232" s="300"/>
      <c r="P232" s="315"/>
      <c r="Q232" s="300"/>
      <c r="R232" s="300"/>
      <c r="S232" s="300"/>
      <c r="T232" s="300"/>
      <c r="U232" s="300"/>
      <c r="V232" s="300"/>
      <c r="W232" s="300"/>
      <c r="X232" s="300"/>
      <c r="Y232" s="301"/>
      <c r="Z232" s="300"/>
      <c r="AA232" s="300"/>
      <c r="AB232" s="300"/>
      <c r="AC232" s="300"/>
      <c r="AD232" s="300"/>
      <c r="AE232" s="300"/>
      <c r="AF232" s="300"/>
      <c r="AG232" s="300"/>
      <c r="AH232" s="300"/>
      <c r="AI232" s="301"/>
      <c r="AJ232" s="305" t="str">
        <f>IF('PAFAS Pre-Post'!F233="","",'PAFAS Pre-Post'!F233)</f>
        <v/>
      </c>
      <c r="AK232" s="306" t="str">
        <f>IF('PAFAS Pre-Post'!AK233="","",'PAFAS Pre-Post'!AK233)</f>
        <v/>
      </c>
      <c r="AL232" s="302" t="str">
        <f>IF('SDQ Pre-Post'!G233="","",'SDQ Pre-Post'!G233)</f>
        <v/>
      </c>
      <c r="AM232" s="303" t="str">
        <f>IF('SDQ Pre-Post'!AG233="","",'SDQ Pre-Post'!AG233)</f>
        <v/>
      </c>
    </row>
    <row r="233" spans="1:39" s="304" customFormat="1" ht="15" customHeight="1" x14ac:dyDescent="0.35">
      <c r="A233" s="316"/>
      <c r="B233" s="310"/>
      <c r="C233" s="310"/>
      <c r="D233" s="317"/>
      <c r="E233" s="317"/>
      <c r="F233" s="310"/>
      <c r="G233" s="310"/>
      <c r="H233" s="310"/>
      <c r="I233" s="310"/>
      <c r="J233" s="310"/>
      <c r="K233" s="310"/>
      <c r="L233" s="310"/>
      <c r="M233" s="310"/>
      <c r="N233" s="310"/>
      <c r="O233" s="310"/>
      <c r="P233" s="317"/>
      <c r="Q233" s="298"/>
      <c r="R233" s="298"/>
      <c r="S233" s="298"/>
      <c r="T233" s="298"/>
      <c r="U233" s="298"/>
      <c r="V233" s="298"/>
      <c r="W233" s="298"/>
      <c r="X233" s="298"/>
      <c r="Y233" s="299"/>
      <c r="Z233" s="298"/>
      <c r="AA233" s="298"/>
      <c r="AB233" s="298"/>
      <c r="AC233" s="298"/>
      <c r="AD233" s="298"/>
      <c r="AE233" s="298"/>
      <c r="AF233" s="298"/>
      <c r="AG233" s="298"/>
      <c r="AH233" s="298"/>
      <c r="AI233" s="299"/>
      <c r="AJ233" s="305" t="str">
        <f>IF('PAFAS Pre-Post'!F234="","",'PAFAS Pre-Post'!F234)</f>
        <v/>
      </c>
      <c r="AK233" s="306" t="str">
        <f>IF('PAFAS Pre-Post'!AK234="","",'PAFAS Pre-Post'!AK234)</f>
        <v/>
      </c>
      <c r="AL233" s="302" t="str">
        <f>IF('SDQ Pre-Post'!G234="","",'SDQ Pre-Post'!G234)</f>
        <v/>
      </c>
      <c r="AM233" s="303" t="str">
        <f>IF('SDQ Pre-Post'!AG234="","",'SDQ Pre-Post'!AG234)</f>
        <v/>
      </c>
    </row>
    <row r="234" spans="1:39" s="304" customFormat="1" ht="15" customHeight="1" x14ac:dyDescent="0.35">
      <c r="A234" s="314"/>
      <c r="B234" s="300"/>
      <c r="C234" s="300"/>
      <c r="D234" s="315"/>
      <c r="E234" s="315"/>
      <c r="F234" s="300"/>
      <c r="G234" s="300"/>
      <c r="H234" s="300"/>
      <c r="I234" s="300"/>
      <c r="J234" s="300"/>
      <c r="K234" s="300"/>
      <c r="L234" s="300"/>
      <c r="M234" s="300"/>
      <c r="N234" s="300"/>
      <c r="O234" s="300"/>
      <c r="P234" s="315"/>
      <c r="Q234" s="300"/>
      <c r="R234" s="300"/>
      <c r="S234" s="300"/>
      <c r="T234" s="300"/>
      <c r="U234" s="300"/>
      <c r="V234" s="300"/>
      <c r="W234" s="300"/>
      <c r="X234" s="300"/>
      <c r="Y234" s="301"/>
      <c r="Z234" s="300"/>
      <c r="AA234" s="300"/>
      <c r="AB234" s="300"/>
      <c r="AC234" s="300"/>
      <c r="AD234" s="300"/>
      <c r="AE234" s="300"/>
      <c r="AF234" s="300"/>
      <c r="AG234" s="300"/>
      <c r="AH234" s="300"/>
      <c r="AI234" s="301"/>
      <c r="AJ234" s="305" t="str">
        <f>IF('PAFAS Pre-Post'!F235="","",'PAFAS Pre-Post'!F235)</f>
        <v/>
      </c>
      <c r="AK234" s="306" t="str">
        <f>IF('PAFAS Pre-Post'!AK235="","",'PAFAS Pre-Post'!AK235)</f>
        <v/>
      </c>
      <c r="AL234" s="302" t="str">
        <f>IF('SDQ Pre-Post'!G235="","",'SDQ Pre-Post'!G235)</f>
        <v/>
      </c>
      <c r="AM234" s="303" t="str">
        <f>IF('SDQ Pre-Post'!AG235="","",'SDQ Pre-Post'!AG235)</f>
        <v/>
      </c>
    </row>
    <row r="235" spans="1:39" s="304" customFormat="1" ht="15" customHeight="1" x14ac:dyDescent="0.35">
      <c r="A235" s="316"/>
      <c r="B235" s="310"/>
      <c r="C235" s="310"/>
      <c r="D235" s="317"/>
      <c r="E235" s="317"/>
      <c r="F235" s="310"/>
      <c r="G235" s="310"/>
      <c r="H235" s="310"/>
      <c r="I235" s="310"/>
      <c r="J235" s="310"/>
      <c r="K235" s="310"/>
      <c r="L235" s="310"/>
      <c r="M235" s="310"/>
      <c r="N235" s="310"/>
      <c r="O235" s="310"/>
      <c r="P235" s="317"/>
      <c r="Q235" s="298"/>
      <c r="R235" s="298"/>
      <c r="S235" s="298"/>
      <c r="T235" s="298"/>
      <c r="U235" s="298"/>
      <c r="V235" s="298"/>
      <c r="W235" s="298"/>
      <c r="X235" s="298"/>
      <c r="Y235" s="299"/>
      <c r="Z235" s="298"/>
      <c r="AA235" s="298"/>
      <c r="AB235" s="298"/>
      <c r="AC235" s="298"/>
      <c r="AD235" s="298"/>
      <c r="AE235" s="298"/>
      <c r="AF235" s="298"/>
      <c r="AG235" s="298"/>
      <c r="AH235" s="298"/>
      <c r="AI235" s="299"/>
      <c r="AJ235" s="305" t="str">
        <f>IF('PAFAS Pre-Post'!F236="","",'PAFAS Pre-Post'!F236)</f>
        <v/>
      </c>
      <c r="AK235" s="306" t="str">
        <f>IF('PAFAS Pre-Post'!AK236="","",'PAFAS Pre-Post'!AK236)</f>
        <v/>
      </c>
      <c r="AL235" s="302" t="str">
        <f>IF('SDQ Pre-Post'!G236="","",'SDQ Pre-Post'!G236)</f>
        <v/>
      </c>
      <c r="AM235" s="303" t="str">
        <f>IF('SDQ Pre-Post'!AG236="","",'SDQ Pre-Post'!AG236)</f>
        <v/>
      </c>
    </row>
    <row r="236" spans="1:39" s="304" customFormat="1" ht="15" customHeight="1" x14ac:dyDescent="0.35">
      <c r="A236" s="314"/>
      <c r="B236" s="300"/>
      <c r="C236" s="300"/>
      <c r="D236" s="315"/>
      <c r="E236" s="315"/>
      <c r="F236" s="300"/>
      <c r="G236" s="300"/>
      <c r="H236" s="300"/>
      <c r="I236" s="300"/>
      <c r="J236" s="300"/>
      <c r="K236" s="300"/>
      <c r="L236" s="300"/>
      <c r="M236" s="300"/>
      <c r="N236" s="300"/>
      <c r="O236" s="300"/>
      <c r="P236" s="315"/>
      <c r="Q236" s="300"/>
      <c r="R236" s="300"/>
      <c r="S236" s="300"/>
      <c r="T236" s="300"/>
      <c r="U236" s="300"/>
      <c r="V236" s="300"/>
      <c r="W236" s="300"/>
      <c r="X236" s="300"/>
      <c r="Y236" s="301"/>
      <c r="Z236" s="300"/>
      <c r="AA236" s="300"/>
      <c r="AB236" s="300"/>
      <c r="AC236" s="300"/>
      <c r="AD236" s="300"/>
      <c r="AE236" s="300"/>
      <c r="AF236" s="300"/>
      <c r="AG236" s="300"/>
      <c r="AH236" s="300"/>
      <c r="AI236" s="301"/>
      <c r="AJ236" s="305" t="str">
        <f>IF('PAFAS Pre-Post'!F237="","",'PAFAS Pre-Post'!F237)</f>
        <v/>
      </c>
      <c r="AK236" s="306" t="str">
        <f>IF('PAFAS Pre-Post'!AK237="","",'PAFAS Pre-Post'!AK237)</f>
        <v/>
      </c>
      <c r="AL236" s="302" t="str">
        <f>IF('SDQ Pre-Post'!G237="","",'SDQ Pre-Post'!G237)</f>
        <v/>
      </c>
      <c r="AM236" s="303" t="str">
        <f>IF('SDQ Pre-Post'!AG237="","",'SDQ Pre-Post'!AG237)</f>
        <v/>
      </c>
    </row>
    <row r="237" spans="1:39" s="304" customFormat="1" ht="15" customHeight="1" x14ac:dyDescent="0.35">
      <c r="A237" s="316"/>
      <c r="B237" s="310"/>
      <c r="C237" s="310"/>
      <c r="D237" s="317"/>
      <c r="E237" s="317"/>
      <c r="F237" s="310"/>
      <c r="G237" s="310"/>
      <c r="H237" s="310"/>
      <c r="I237" s="310"/>
      <c r="J237" s="310"/>
      <c r="K237" s="310"/>
      <c r="L237" s="310"/>
      <c r="M237" s="310"/>
      <c r="N237" s="310"/>
      <c r="O237" s="310"/>
      <c r="P237" s="317"/>
      <c r="Q237" s="298"/>
      <c r="R237" s="298"/>
      <c r="S237" s="298"/>
      <c r="T237" s="298"/>
      <c r="U237" s="298"/>
      <c r="V237" s="298"/>
      <c r="W237" s="298"/>
      <c r="X237" s="298"/>
      <c r="Y237" s="299"/>
      <c r="Z237" s="298"/>
      <c r="AA237" s="298"/>
      <c r="AB237" s="298"/>
      <c r="AC237" s="298"/>
      <c r="AD237" s="298"/>
      <c r="AE237" s="298"/>
      <c r="AF237" s="298"/>
      <c r="AG237" s="298"/>
      <c r="AH237" s="298"/>
      <c r="AI237" s="299"/>
      <c r="AJ237" s="305" t="str">
        <f>IF('PAFAS Pre-Post'!F238="","",'PAFAS Pre-Post'!F238)</f>
        <v/>
      </c>
      <c r="AK237" s="306" t="str">
        <f>IF('PAFAS Pre-Post'!AK238="","",'PAFAS Pre-Post'!AK238)</f>
        <v/>
      </c>
      <c r="AL237" s="302" t="str">
        <f>IF('SDQ Pre-Post'!G238="","",'SDQ Pre-Post'!G238)</f>
        <v/>
      </c>
      <c r="AM237" s="303" t="str">
        <f>IF('SDQ Pre-Post'!AG238="","",'SDQ Pre-Post'!AG238)</f>
        <v/>
      </c>
    </row>
    <row r="238" spans="1:39" s="304" customFormat="1" ht="15" customHeight="1" x14ac:dyDescent="0.35">
      <c r="A238" s="314"/>
      <c r="B238" s="300"/>
      <c r="C238" s="300"/>
      <c r="D238" s="315"/>
      <c r="E238" s="315"/>
      <c r="F238" s="300"/>
      <c r="G238" s="300"/>
      <c r="H238" s="300"/>
      <c r="I238" s="300"/>
      <c r="J238" s="300"/>
      <c r="K238" s="300"/>
      <c r="L238" s="300"/>
      <c r="M238" s="300"/>
      <c r="N238" s="300"/>
      <c r="O238" s="300"/>
      <c r="P238" s="315"/>
      <c r="Q238" s="300"/>
      <c r="R238" s="300"/>
      <c r="S238" s="300"/>
      <c r="T238" s="300"/>
      <c r="U238" s="300"/>
      <c r="V238" s="300"/>
      <c r="W238" s="300"/>
      <c r="X238" s="300"/>
      <c r="Y238" s="301"/>
      <c r="Z238" s="300"/>
      <c r="AA238" s="300"/>
      <c r="AB238" s="300"/>
      <c r="AC238" s="300"/>
      <c r="AD238" s="300"/>
      <c r="AE238" s="300"/>
      <c r="AF238" s="300"/>
      <c r="AG238" s="300"/>
      <c r="AH238" s="300"/>
      <c r="AI238" s="301"/>
      <c r="AJ238" s="305" t="str">
        <f>IF('PAFAS Pre-Post'!F239="","",'PAFAS Pre-Post'!F239)</f>
        <v/>
      </c>
      <c r="AK238" s="306" t="str">
        <f>IF('PAFAS Pre-Post'!AK239="","",'PAFAS Pre-Post'!AK239)</f>
        <v/>
      </c>
      <c r="AL238" s="302" t="str">
        <f>IF('SDQ Pre-Post'!G239="","",'SDQ Pre-Post'!G239)</f>
        <v/>
      </c>
      <c r="AM238" s="303" t="str">
        <f>IF('SDQ Pre-Post'!AG239="","",'SDQ Pre-Post'!AG239)</f>
        <v/>
      </c>
    </row>
    <row r="239" spans="1:39" s="304" customFormat="1" ht="15" customHeight="1" x14ac:dyDescent="0.35">
      <c r="A239" s="316"/>
      <c r="B239" s="310"/>
      <c r="C239" s="310"/>
      <c r="D239" s="317"/>
      <c r="E239" s="317"/>
      <c r="F239" s="310"/>
      <c r="G239" s="310"/>
      <c r="H239" s="310"/>
      <c r="I239" s="310"/>
      <c r="J239" s="310"/>
      <c r="K239" s="310"/>
      <c r="L239" s="310"/>
      <c r="M239" s="310"/>
      <c r="N239" s="310"/>
      <c r="O239" s="310"/>
      <c r="P239" s="317"/>
      <c r="Q239" s="298"/>
      <c r="R239" s="298"/>
      <c r="S239" s="298"/>
      <c r="T239" s="298"/>
      <c r="U239" s="298"/>
      <c r="V239" s="298"/>
      <c r="W239" s="298"/>
      <c r="X239" s="298"/>
      <c r="Y239" s="299"/>
      <c r="Z239" s="298"/>
      <c r="AA239" s="298"/>
      <c r="AB239" s="298"/>
      <c r="AC239" s="298"/>
      <c r="AD239" s="298"/>
      <c r="AE239" s="298"/>
      <c r="AF239" s="298"/>
      <c r="AG239" s="298"/>
      <c r="AH239" s="298"/>
      <c r="AI239" s="299"/>
      <c r="AJ239" s="305" t="str">
        <f>IF('PAFAS Pre-Post'!F240="","",'PAFAS Pre-Post'!F240)</f>
        <v/>
      </c>
      <c r="AK239" s="306" t="str">
        <f>IF('PAFAS Pre-Post'!AK240="","",'PAFAS Pre-Post'!AK240)</f>
        <v/>
      </c>
      <c r="AL239" s="302" t="str">
        <f>IF('SDQ Pre-Post'!G240="","",'SDQ Pre-Post'!G240)</f>
        <v/>
      </c>
      <c r="AM239" s="303" t="str">
        <f>IF('SDQ Pre-Post'!AG240="","",'SDQ Pre-Post'!AG240)</f>
        <v/>
      </c>
    </row>
    <row r="240" spans="1:39" s="304" customFormat="1" ht="15" customHeight="1" x14ac:dyDescent="0.35">
      <c r="A240" s="314"/>
      <c r="B240" s="300"/>
      <c r="C240" s="300"/>
      <c r="D240" s="315"/>
      <c r="E240" s="315"/>
      <c r="F240" s="300"/>
      <c r="G240" s="300"/>
      <c r="H240" s="300"/>
      <c r="I240" s="300"/>
      <c r="J240" s="300"/>
      <c r="K240" s="300"/>
      <c r="L240" s="300"/>
      <c r="M240" s="300"/>
      <c r="N240" s="300"/>
      <c r="O240" s="300"/>
      <c r="P240" s="315"/>
      <c r="Q240" s="300"/>
      <c r="R240" s="300"/>
      <c r="S240" s="300"/>
      <c r="T240" s="300"/>
      <c r="U240" s="300"/>
      <c r="V240" s="300"/>
      <c r="W240" s="300"/>
      <c r="X240" s="300"/>
      <c r="Y240" s="301"/>
      <c r="Z240" s="300"/>
      <c r="AA240" s="300"/>
      <c r="AB240" s="300"/>
      <c r="AC240" s="300"/>
      <c r="AD240" s="300"/>
      <c r="AE240" s="300"/>
      <c r="AF240" s="300"/>
      <c r="AG240" s="300"/>
      <c r="AH240" s="300"/>
      <c r="AI240" s="301"/>
      <c r="AJ240" s="305" t="str">
        <f>IF('PAFAS Pre-Post'!F241="","",'PAFAS Pre-Post'!F241)</f>
        <v/>
      </c>
      <c r="AK240" s="306" t="str">
        <f>IF('PAFAS Pre-Post'!AK241="","",'PAFAS Pre-Post'!AK241)</f>
        <v/>
      </c>
      <c r="AL240" s="302" t="str">
        <f>IF('SDQ Pre-Post'!G241="","",'SDQ Pre-Post'!G241)</f>
        <v/>
      </c>
      <c r="AM240" s="303" t="str">
        <f>IF('SDQ Pre-Post'!AG241="","",'SDQ Pre-Post'!AG241)</f>
        <v/>
      </c>
    </row>
    <row r="241" spans="1:39" s="304" customFormat="1" ht="15" customHeight="1" x14ac:dyDescent="0.35">
      <c r="A241" s="316"/>
      <c r="B241" s="310"/>
      <c r="C241" s="310"/>
      <c r="D241" s="317"/>
      <c r="E241" s="317"/>
      <c r="F241" s="310"/>
      <c r="G241" s="310"/>
      <c r="H241" s="310"/>
      <c r="I241" s="310"/>
      <c r="J241" s="310"/>
      <c r="K241" s="310"/>
      <c r="L241" s="310"/>
      <c r="M241" s="310"/>
      <c r="N241" s="310"/>
      <c r="O241" s="310"/>
      <c r="P241" s="317"/>
      <c r="Q241" s="298"/>
      <c r="R241" s="298"/>
      <c r="S241" s="298"/>
      <c r="T241" s="298"/>
      <c r="U241" s="298"/>
      <c r="V241" s="298"/>
      <c r="W241" s="298"/>
      <c r="X241" s="298"/>
      <c r="Y241" s="299"/>
      <c r="Z241" s="298"/>
      <c r="AA241" s="298"/>
      <c r="AB241" s="298"/>
      <c r="AC241" s="298"/>
      <c r="AD241" s="298"/>
      <c r="AE241" s="298"/>
      <c r="AF241" s="298"/>
      <c r="AG241" s="298"/>
      <c r="AH241" s="298"/>
      <c r="AI241" s="299"/>
      <c r="AJ241" s="305" t="str">
        <f>IF('PAFAS Pre-Post'!F242="","",'PAFAS Pre-Post'!F242)</f>
        <v/>
      </c>
      <c r="AK241" s="306" t="str">
        <f>IF('PAFAS Pre-Post'!AK242="","",'PAFAS Pre-Post'!AK242)</f>
        <v/>
      </c>
      <c r="AL241" s="302" t="str">
        <f>IF('SDQ Pre-Post'!G242="","",'SDQ Pre-Post'!G242)</f>
        <v/>
      </c>
      <c r="AM241" s="303" t="str">
        <f>IF('SDQ Pre-Post'!AG242="","",'SDQ Pre-Post'!AG242)</f>
        <v/>
      </c>
    </row>
    <row r="242" spans="1:39" s="304" customFormat="1" ht="15" customHeight="1" x14ac:dyDescent="0.35">
      <c r="A242" s="314"/>
      <c r="B242" s="300"/>
      <c r="C242" s="300"/>
      <c r="D242" s="315"/>
      <c r="E242" s="315"/>
      <c r="F242" s="300"/>
      <c r="G242" s="300"/>
      <c r="H242" s="300"/>
      <c r="I242" s="300"/>
      <c r="J242" s="300"/>
      <c r="K242" s="300"/>
      <c r="L242" s="300"/>
      <c r="M242" s="300"/>
      <c r="N242" s="300"/>
      <c r="O242" s="300"/>
      <c r="P242" s="315"/>
      <c r="Q242" s="300"/>
      <c r="R242" s="300"/>
      <c r="S242" s="300"/>
      <c r="T242" s="300"/>
      <c r="U242" s="300"/>
      <c r="V242" s="300"/>
      <c r="W242" s="300"/>
      <c r="X242" s="300"/>
      <c r="Y242" s="301"/>
      <c r="Z242" s="300"/>
      <c r="AA242" s="300"/>
      <c r="AB242" s="300"/>
      <c r="AC242" s="300"/>
      <c r="AD242" s="300"/>
      <c r="AE242" s="300"/>
      <c r="AF242" s="300"/>
      <c r="AG242" s="300"/>
      <c r="AH242" s="300"/>
      <c r="AI242" s="301"/>
      <c r="AJ242" s="305" t="str">
        <f>IF('PAFAS Pre-Post'!F243="","",'PAFAS Pre-Post'!F243)</f>
        <v/>
      </c>
      <c r="AK242" s="306" t="str">
        <f>IF('PAFAS Pre-Post'!AK243="","",'PAFAS Pre-Post'!AK243)</f>
        <v/>
      </c>
      <c r="AL242" s="302" t="str">
        <f>IF('SDQ Pre-Post'!G243="","",'SDQ Pre-Post'!G243)</f>
        <v/>
      </c>
      <c r="AM242" s="303" t="str">
        <f>IF('SDQ Pre-Post'!AG243="","",'SDQ Pre-Post'!AG243)</f>
        <v/>
      </c>
    </row>
    <row r="243" spans="1:39" s="304" customFormat="1" ht="15" customHeight="1" x14ac:dyDescent="0.35">
      <c r="A243" s="316"/>
      <c r="B243" s="310"/>
      <c r="C243" s="310"/>
      <c r="D243" s="317"/>
      <c r="E243" s="317"/>
      <c r="F243" s="310"/>
      <c r="G243" s="310"/>
      <c r="H243" s="310"/>
      <c r="I243" s="310"/>
      <c r="J243" s="310"/>
      <c r="K243" s="310"/>
      <c r="L243" s="310"/>
      <c r="M243" s="310"/>
      <c r="N243" s="310"/>
      <c r="O243" s="310"/>
      <c r="P243" s="317"/>
      <c r="Q243" s="298"/>
      <c r="R243" s="298"/>
      <c r="S243" s="298"/>
      <c r="T243" s="298"/>
      <c r="U243" s="298"/>
      <c r="V243" s="298"/>
      <c r="W243" s="298"/>
      <c r="X243" s="298"/>
      <c r="Y243" s="299"/>
      <c r="Z243" s="298"/>
      <c r="AA243" s="298"/>
      <c r="AB243" s="298"/>
      <c r="AC243" s="298"/>
      <c r="AD243" s="298"/>
      <c r="AE243" s="298"/>
      <c r="AF243" s="298"/>
      <c r="AG243" s="298"/>
      <c r="AH243" s="298"/>
      <c r="AI243" s="299"/>
      <c r="AJ243" s="305" t="str">
        <f>IF('PAFAS Pre-Post'!F244="","",'PAFAS Pre-Post'!F244)</f>
        <v/>
      </c>
      <c r="AK243" s="306" t="str">
        <f>IF('PAFAS Pre-Post'!AK244="","",'PAFAS Pre-Post'!AK244)</f>
        <v/>
      </c>
      <c r="AL243" s="302" t="str">
        <f>IF('SDQ Pre-Post'!G244="","",'SDQ Pre-Post'!G244)</f>
        <v/>
      </c>
      <c r="AM243" s="303" t="str">
        <f>IF('SDQ Pre-Post'!AG244="","",'SDQ Pre-Post'!AG244)</f>
        <v/>
      </c>
    </row>
    <row r="244" spans="1:39" s="304" customFormat="1" ht="15" customHeight="1" x14ac:dyDescent="0.35">
      <c r="A244" s="314"/>
      <c r="B244" s="300"/>
      <c r="C244" s="300"/>
      <c r="D244" s="315"/>
      <c r="E244" s="315"/>
      <c r="F244" s="300"/>
      <c r="G244" s="300"/>
      <c r="H244" s="300"/>
      <c r="I244" s="300"/>
      <c r="J244" s="300"/>
      <c r="K244" s="300"/>
      <c r="L244" s="300"/>
      <c r="M244" s="300"/>
      <c r="N244" s="300"/>
      <c r="O244" s="300"/>
      <c r="P244" s="315"/>
      <c r="Q244" s="300"/>
      <c r="R244" s="300"/>
      <c r="S244" s="300"/>
      <c r="T244" s="300"/>
      <c r="U244" s="300"/>
      <c r="V244" s="300"/>
      <c r="W244" s="300"/>
      <c r="X244" s="300"/>
      <c r="Y244" s="301"/>
      <c r="Z244" s="300"/>
      <c r="AA244" s="300"/>
      <c r="AB244" s="300"/>
      <c r="AC244" s="300"/>
      <c r="AD244" s="300"/>
      <c r="AE244" s="300"/>
      <c r="AF244" s="300"/>
      <c r="AG244" s="300"/>
      <c r="AH244" s="300"/>
      <c r="AI244" s="301"/>
      <c r="AJ244" s="305" t="str">
        <f>IF('PAFAS Pre-Post'!F245="","",'PAFAS Pre-Post'!F245)</f>
        <v/>
      </c>
      <c r="AK244" s="306" t="str">
        <f>IF('PAFAS Pre-Post'!AK245="","",'PAFAS Pre-Post'!AK245)</f>
        <v/>
      </c>
      <c r="AL244" s="302" t="str">
        <f>IF('SDQ Pre-Post'!G245="","",'SDQ Pre-Post'!G245)</f>
        <v/>
      </c>
      <c r="AM244" s="303" t="str">
        <f>IF('SDQ Pre-Post'!AG245="","",'SDQ Pre-Post'!AG245)</f>
        <v/>
      </c>
    </row>
    <row r="245" spans="1:39" s="304" customFormat="1" ht="15" customHeight="1" x14ac:dyDescent="0.35">
      <c r="A245" s="316"/>
      <c r="B245" s="310"/>
      <c r="C245" s="310"/>
      <c r="D245" s="317"/>
      <c r="E245" s="317"/>
      <c r="F245" s="310"/>
      <c r="G245" s="310"/>
      <c r="H245" s="310"/>
      <c r="I245" s="310"/>
      <c r="J245" s="310"/>
      <c r="K245" s="310"/>
      <c r="L245" s="310"/>
      <c r="M245" s="310"/>
      <c r="N245" s="310"/>
      <c r="O245" s="310"/>
      <c r="P245" s="317"/>
      <c r="Q245" s="298"/>
      <c r="R245" s="298"/>
      <c r="S245" s="298"/>
      <c r="T245" s="298"/>
      <c r="U245" s="298"/>
      <c r="V245" s="298"/>
      <c r="W245" s="298"/>
      <c r="X245" s="298"/>
      <c r="Y245" s="299"/>
      <c r="Z245" s="298"/>
      <c r="AA245" s="298"/>
      <c r="AB245" s="298"/>
      <c r="AC245" s="298"/>
      <c r="AD245" s="298"/>
      <c r="AE245" s="298"/>
      <c r="AF245" s="298"/>
      <c r="AG245" s="298"/>
      <c r="AH245" s="298"/>
      <c r="AI245" s="299"/>
      <c r="AJ245" s="305" t="str">
        <f>IF('PAFAS Pre-Post'!F246="","",'PAFAS Pre-Post'!F246)</f>
        <v/>
      </c>
      <c r="AK245" s="306" t="str">
        <f>IF('PAFAS Pre-Post'!AK246="","",'PAFAS Pre-Post'!AK246)</f>
        <v/>
      </c>
      <c r="AL245" s="302" t="str">
        <f>IF('SDQ Pre-Post'!G246="","",'SDQ Pre-Post'!G246)</f>
        <v/>
      </c>
      <c r="AM245" s="303" t="str">
        <f>IF('SDQ Pre-Post'!AG246="","",'SDQ Pre-Post'!AG246)</f>
        <v/>
      </c>
    </row>
    <row r="246" spans="1:39" s="304" customFormat="1" ht="15" customHeight="1" x14ac:dyDescent="0.35">
      <c r="A246" s="314"/>
      <c r="B246" s="300"/>
      <c r="C246" s="300"/>
      <c r="D246" s="315"/>
      <c r="E246" s="315"/>
      <c r="F246" s="300"/>
      <c r="G246" s="300"/>
      <c r="H246" s="300"/>
      <c r="I246" s="300"/>
      <c r="J246" s="300"/>
      <c r="K246" s="300"/>
      <c r="L246" s="300"/>
      <c r="M246" s="300"/>
      <c r="N246" s="300"/>
      <c r="O246" s="300"/>
      <c r="P246" s="315"/>
      <c r="Q246" s="300"/>
      <c r="R246" s="300"/>
      <c r="S246" s="300"/>
      <c r="T246" s="300"/>
      <c r="U246" s="300"/>
      <c r="V246" s="300"/>
      <c r="W246" s="300"/>
      <c r="X246" s="300"/>
      <c r="Y246" s="301"/>
      <c r="Z246" s="300"/>
      <c r="AA246" s="300"/>
      <c r="AB246" s="300"/>
      <c r="AC246" s="300"/>
      <c r="AD246" s="300"/>
      <c r="AE246" s="300"/>
      <c r="AF246" s="300"/>
      <c r="AG246" s="300"/>
      <c r="AH246" s="300"/>
      <c r="AI246" s="301"/>
      <c r="AJ246" s="305" t="str">
        <f>IF('PAFAS Pre-Post'!F247="","",'PAFAS Pre-Post'!F247)</f>
        <v/>
      </c>
      <c r="AK246" s="306" t="str">
        <f>IF('PAFAS Pre-Post'!AK247="","",'PAFAS Pre-Post'!AK247)</f>
        <v/>
      </c>
      <c r="AL246" s="302" t="str">
        <f>IF('SDQ Pre-Post'!G247="","",'SDQ Pre-Post'!G247)</f>
        <v/>
      </c>
      <c r="AM246" s="303" t="str">
        <f>IF('SDQ Pre-Post'!AG247="","",'SDQ Pre-Post'!AG247)</f>
        <v/>
      </c>
    </row>
    <row r="247" spans="1:39" s="304" customFormat="1" ht="15" customHeight="1" x14ac:dyDescent="0.35">
      <c r="A247" s="316"/>
      <c r="B247" s="310"/>
      <c r="C247" s="310"/>
      <c r="D247" s="317"/>
      <c r="E247" s="317"/>
      <c r="F247" s="310"/>
      <c r="G247" s="310"/>
      <c r="H247" s="310"/>
      <c r="I247" s="310"/>
      <c r="J247" s="310"/>
      <c r="K247" s="310"/>
      <c r="L247" s="310"/>
      <c r="M247" s="310"/>
      <c r="N247" s="310"/>
      <c r="O247" s="310"/>
      <c r="P247" s="317"/>
      <c r="Q247" s="298"/>
      <c r="R247" s="298"/>
      <c r="S247" s="298"/>
      <c r="T247" s="298"/>
      <c r="U247" s="298"/>
      <c r="V247" s="298"/>
      <c r="W247" s="298"/>
      <c r="X247" s="298"/>
      <c r="Y247" s="299"/>
      <c r="Z247" s="298"/>
      <c r="AA247" s="298"/>
      <c r="AB247" s="298"/>
      <c r="AC247" s="298"/>
      <c r="AD247" s="298"/>
      <c r="AE247" s="298"/>
      <c r="AF247" s="298"/>
      <c r="AG247" s="298"/>
      <c r="AH247" s="298"/>
      <c r="AI247" s="299"/>
      <c r="AJ247" s="305" t="str">
        <f>IF('PAFAS Pre-Post'!F248="","",'PAFAS Pre-Post'!F248)</f>
        <v/>
      </c>
      <c r="AK247" s="306" t="str">
        <f>IF('PAFAS Pre-Post'!AK248="","",'PAFAS Pre-Post'!AK248)</f>
        <v/>
      </c>
      <c r="AL247" s="302" t="str">
        <f>IF('SDQ Pre-Post'!G248="","",'SDQ Pre-Post'!G248)</f>
        <v/>
      </c>
      <c r="AM247" s="303" t="str">
        <f>IF('SDQ Pre-Post'!AG248="","",'SDQ Pre-Post'!AG248)</f>
        <v/>
      </c>
    </row>
    <row r="248" spans="1:39" s="304" customFormat="1" ht="15" customHeight="1" x14ac:dyDescent="0.35">
      <c r="A248" s="314"/>
      <c r="B248" s="300"/>
      <c r="C248" s="300"/>
      <c r="D248" s="315"/>
      <c r="E248" s="315"/>
      <c r="F248" s="300"/>
      <c r="G248" s="300"/>
      <c r="H248" s="300"/>
      <c r="I248" s="300"/>
      <c r="J248" s="300"/>
      <c r="K248" s="300"/>
      <c r="L248" s="300"/>
      <c r="M248" s="300"/>
      <c r="N248" s="300"/>
      <c r="O248" s="300"/>
      <c r="P248" s="315"/>
      <c r="Q248" s="300"/>
      <c r="R248" s="300"/>
      <c r="S248" s="300"/>
      <c r="T248" s="300"/>
      <c r="U248" s="300"/>
      <c r="V248" s="300"/>
      <c r="W248" s="300"/>
      <c r="X248" s="300"/>
      <c r="Y248" s="301"/>
      <c r="Z248" s="300"/>
      <c r="AA248" s="300"/>
      <c r="AB248" s="300"/>
      <c r="AC248" s="300"/>
      <c r="AD248" s="300"/>
      <c r="AE248" s="300"/>
      <c r="AF248" s="300"/>
      <c r="AG248" s="300"/>
      <c r="AH248" s="300"/>
      <c r="AI248" s="301"/>
      <c r="AJ248" s="305" t="str">
        <f>IF('PAFAS Pre-Post'!F249="","",'PAFAS Pre-Post'!F249)</f>
        <v/>
      </c>
      <c r="AK248" s="306" t="str">
        <f>IF('PAFAS Pre-Post'!AK249="","",'PAFAS Pre-Post'!AK249)</f>
        <v/>
      </c>
      <c r="AL248" s="302" t="str">
        <f>IF('SDQ Pre-Post'!G249="","",'SDQ Pre-Post'!G249)</f>
        <v/>
      </c>
      <c r="AM248" s="303" t="str">
        <f>IF('SDQ Pre-Post'!AG249="","",'SDQ Pre-Post'!AG249)</f>
        <v/>
      </c>
    </row>
    <row r="249" spans="1:39" s="304" customFormat="1" ht="15" customHeight="1" x14ac:dyDescent="0.35">
      <c r="A249" s="316"/>
      <c r="B249" s="310"/>
      <c r="C249" s="310"/>
      <c r="D249" s="317"/>
      <c r="E249" s="317"/>
      <c r="F249" s="310"/>
      <c r="G249" s="310"/>
      <c r="H249" s="310"/>
      <c r="I249" s="310"/>
      <c r="J249" s="310"/>
      <c r="K249" s="310"/>
      <c r="L249" s="310"/>
      <c r="M249" s="310"/>
      <c r="N249" s="310"/>
      <c r="O249" s="310"/>
      <c r="P249" s="317"/>
      <c r="Q249" s="298"/>
      <c r="R249" s="298"/>
      <c r="S249" s="298"/>
      <c r="T249" s="298"/>
      <c r="U249" s="298"/>
      <c r="V249" s="298"/>
      <c r="W249" s="298"/>
      <c r="X249" s="298"/>
      <c r="Y249" s="299"/>
      <c r="Z249" s="298"/>
      <c r="AA249" s="298"/>
      <c r="AB249" s="298"/>
      <c r="AC249" s="298"/>
      <c r="AD249" s="298"/>
      <c r="AE249" s="298"/>
      <c r="AF249" s="298"/>
      <c r="AG249" s="298"/>
      <c r="AH249" s="298"/>
      <c r="AI249" s="299"/>
      <c r="AJ249" s="305" t="str">
        <f>IF('PAFAS Pre-Post'!F250="","",'PAFAS Pre-Post'!F250)</f>
        <v/>
      </c>
      <c r="AK249" s="306" t="str">
        <f>IF('PAFAS Pre-Post'!AK250="","",'PAFAS Pre-Post'!AK250)</f>
        <v/>
      </c>
      <c r="AL249" s="302" t="str">
        <f>IF('SDQ Pre-Post'!G250="","",'SDQ Pre-Post'!G250)</f>
        <v/>
      </c>
      <c r="AM249" s="303" t="str">
        <f>IF('SDQ Pre-Post'!AG250="","",'SDQ Pre-Post'!AG250)</f>
        <v/>
      </c>
    </row>
    <row r="250" spans="1:39" s="304" customFormat="1" ht="15" customHeight="1" x14ac:dyDescent="0.35">
      <c r="A250" s="314"/>
      <c r="B250" s="300"/>
      <c r="C250" s="300"/>
      <c r="D250" s="315"/>
      <c r="E250" s="315"/>
      <c r="F250" s="300"/>
      <c r="G250" s="300"/>
      <c r="H250" s="300"/>
      <c r="I250" s="300"/>
      <c r="J250" s="300"/>
      <c r="K250" s="300"/>
      <c r="L250" s="300"/>
      <c r="M250" s="300"/>
      <c r="N250" s="300"/>
      <c r="O250" s="300"/>
      <c r="P250" s="315"/>
      <c r="Q250" s="300"/>
      <c r="R250" s="300"/>
      <c r="S250" s="300"/>
      <c r="T250" s="300"/>
      <c r="U250" s="300"/>
      <c r="V250" s="300"/>
      <c r="W250" s="300"/>
      <c r="X250" s="300"/>
      <c r="Y250" s="301"/>
      <c r="Z250" s="300"/>
      <c r="AA250" s="300"/>
      <c r="AB250" s="300"/>
      <c r="AC250" s="300"/>
      <c r="AD250" s="300"/>
      <c r="AE250" s="300"/>
      <c r="AF250" s="300"/>
      <c r="AG250" s="300"/>
      <c r="AH250" s="300"/>
      <c r="AI250" s="301"/>
      <c r="AJ250" s="305" t="str">
        <f>IF('PAFAS Pre-Post'!F251="","",'PAFAS Pre-Post'!F251)</f>
        <v/>
      </c>
      <c r="AK250" s="306" t="str">
        <f>IF('PAFAS Pre-Post'!AK251="","",'PAFAS Pre-Post'!AK251)</f>
        <v/>
      </c>
      <c r="AL250" s="302" t="str">
        <f>IF('SDQ Pre-Post'!G251="","",'SDQ Pre-Post'!G251)</f>
        <v/>
      </c>
      <c r="AM250" s="303" t="str">
        <f>IF('SDQ Pre-Post'!AG251="","",'SDQ Pre-Post'!AG251)</f>
        <v/>
      </c>
    </row>
    <row r="251" spans="1:39" s="304" customFormat="1" ht="15" customHeight="1" x14ac:dyDescent="0.35">
      <c r="A251" s="316"/>
      <c r="B251" s="310"/>
      <c r="C251" s="310"/>
      <c r="D251" s="317"/>
      <c r="E251" s="317"/>
      <c r="F251" s="310"/>
      <c r="G251" s="310"/>
      <c r="H251" s="310"/>
      <c r="I251" s="310"/>
      <c r="J251" s="310"/>
      <c r="K251" s="310"/>
      <c r="L251" s="310"/>
      <c r="M251" s="310"/>
      <c r="N251" s="310"/>
      <c r="O251" s="310"/>
      <c r="P251" s="317"/>
      <c r="Q251" s="298"/>
      <c r="R251" s="298"/>
      <c r="S251" s="298"/>
      <c r="T251" s="298"/>
      <c r="U251" s="298"/>
      <c r="V251" s="298"/>
      <c r="W251" s="298"/>
      <c r="X251" s="298"/>
      <c r="Y251" s="299"/>
      <c r="Z251" s="298"/>
      <c r="AA251" s="298"/>
      <c r="AB251" s="298"/>
      <c r="AC251" s="298"/>
      <c r="AD251" s="298"/>
      <c r="AE251" s="298"/>
      <c r="AF251" s="298"/>
      <c r="AG251" s="298"/>
      <c r="AH251" s="298"/>
      <c r="AI251" s="299"/>
      <c r="AJ251" s="305" t="str">
        <f>IF('PAFAS Pre-Post'!F252="","",'PAFAS Pre-Post'!F252)</f>
        <v/>
      </c>
      <c r="AK251" s="306" t="str">
        <f>IF('PAFAS Pre-Post'!AK252="","",'PAFAS Pre-Post'!AK252)</f>
        <v/>
      </c>
      <c r="AL251" s="302" t="str">
        <f>IF('SDQ Pre-Post'!G252="","",'SDQ Pre-Post'!G252)</f>
        <v/>
      </c>
      <c r="AM251" s="303" t="str">
        <f>IF('SDQ Pre-Post'!AG252="","",'SDQ Pre-Post'!AG252)</f>
        <v/>
      </c>
    </row>
    <row r="252" spans="1:39" s="304" customFormat="1" ht="15" customHeight="1" x14ac:dyDescent="0.35">
      <c r="A252" s="314"/>
      <c r="B252" s="300"/>
      <c r="C252" s="300"/>
      <c r="D252" s="315"/>
      <c r="E252" s="315"/>
      <c r="F252" s="300"/>
      <c r="G252" s="300"/>
      <c r="H252" s="300"/>
      <c r="I252" s="300"/>
      <c r="J252" s="300"/>
      <c r="K252" s="300"/>
      <c r="L252" s="300"/>
      <c r="M252" s="300"/>
      <c r="N252" s="300"/>
      <c r="O252" s="300"/>
      <c r="P252" s="315"/>
      <c r="Q252" s="300"/>
      <c r="R252" s="300"/>
      <c r="S252" s="300"/>
      <c r="T252" s="300"/>
      <c r="U252" s="300"/>
      <c r="V252" s="300"/>
      <c r="W252" s="300"/>
      <c r="X252" s="300"/>
      <c r="Y252" s="301"/>
      <c r="Z252" s="300"/>
      <c r="AA252" s="300"/>
      <c r="AB252" s="300"/>
      <c r="AC252" s="300"/>
      <c r="AD252" s="300"/>
      <c r="AE252" s="300"/>
      <c r="AF252" s="300"/>
      <c r="AG252" s="300"/>
      <c r="AH252" s="300"/>
      <c r="AI252" s="301"/>
      <c r="AJ252" s="305" t="str">
        <f>IF('PAFAS Pre-Post'!F253="","",'PAFAS Pre-Post'!F253)</f>
        <v/>
      </c>
      <c r="AK252" s="306" t="str">
        <f>IF('PAFAS Pre-Post'!AK253="","",'PAFAS Pre-Post'!AK253)</f>
        <v/>
      </c>
      <c r="AL252" s="302" t="str">
        <f>IF('SDQ Pre-Post'!G253="","",'SDQ Pre-Post'!G253)</f>
        <v/>
      </c>
      <c r="AM252" s="303" t="str">
        <f>IF('SDQ Pre-Post'!AG253="","",'SDQ Pre-Post'!AG253)</f>
        <v/>
      </c>
    </row>
    <row r="253" spans="1:39" s="304" customFormat="1" ht="15" customHeight="1" x14ac:dyDescent="0.35">
      <c r="A253" s="316"/>
      <c r="B253" s="310"/>
      <c r="C253" s="310"/>
      <c r="D253" s="317"/>
      <c r="E253" s="317"/>
      <c r="F253" s="310"/>
      <c r="G253" s="310"/>
      <c r="H253" s="310"/>
      <c r="I253" s="310"/>
      <c r="J253" s="310"/>
      <c r="K253" s="310"/>
      <c r="L253" s="310"/>
      <c r="M253" s="310"/>
      <c r="N253" s="310"/>
      <c r="O253" s="310"/>
      <c r="P253" s="317"/>
      <c r="Q253" s="298"/>
      <c r="R253" s="298"/>
      <c r="S253" s="298"/>
      <c r="T253" s="298"/>
      <c r="U253" s="298"/>
      <c r="V253" s="298"/>
      <c r="W253" s="298"/>
      <c r="X253" s="298"/>
      <c r="Y253" s="299"/>
      <c r="Z253" s="298"/>
      <c r="AA253" s="298"/>
      <c r="AB253" s="298"/>
      <c r="AC253" s="298"/>
      <c r="AD253" s="298"/>
      <c r="AE253" s="298"/>
      <c r="AF253" s="298"/>
      <c r="AG253" s="298"/>
      <c r="AH253" s="298"/>
      <c r="AI253" s="299"/>
      <c r="AJ253" s="305" t="str">
        <f>IF('PAFAS Pre-Post'!F254="","",'PAFAS Pre-Post'!F254)</f>
        <v/>
      </c>
      <c r="AK253" s="306" t="str">
        <f>IF('PAFAS Pre-Post'!AK254="","",'PAFAS Pre-Post'!AK254)</f>
        <v/>
      </c>
      <c r="AL253" s="302" t="str">
        <f>IF('SDQ Pre-Post'!G254="","",'SDQ Pre-Post'!G254)</f>
        <v/>
      </c>
      <c r="AM253" s="303" t="str">
        <f>IF('SDQ Pre-Post'!AG254="","",'SDQ Pre-Post'!AG254)</f>
        <v/>
      </c>
    </row>
    <row r="254" spans="1:39" s="304" customFormat="1" ht="15" customHeight="1" x14ac:dyDescent="0.35">
      <c r="A254" s="314"/>
      <c r="B254" s="300"/>
      <c r="C254" s="300"/>
      <c r="D254" s="315"/>
      <c r="E254" s="315"/>
      <c r="F254" s="300"/>
      <c r="G254" s="300"/>
      <c r="H254" s="300"/>
      <c r="I254" s="300"/>
      <c r="J254" s="300"/>
      <c r="K254" s="300"/>
      <c r="L254" s="300"/>
      <c r="M254" s="300"/>
      <c r="N254" s="300"/>
      <c r="O254" s="300"/>
      <c r="P254" s="315"/>
      <c r="Q254" s="300"/>
      <c r="R254" s="300"/>
      <c r="S254" s="300"/>
      <c r="T254" s="300"/>
      <c r="U254" s="300"/>
      <c r="V254" s="300"/>
      <c r="W254" s="300"/>
      <c r="X254" s="300"/>
      <c r="Y254" s="301"/>
      <c r="Z254" s="300"/>
      <c r="AA254" s="300"/>
      <c r="AB254" s="300"/>
      <c r="AC254" s="300"/>
      <c r="AD254" s="300"/>
      <c r="AE254" s="300"/>
      <c r="AF254" s="300"/>
      <c r="AG254" s="300"/>
      <c r="AH254" s="300"/>
      <c r="AI254" s="301"/>
      <c r="AJ254" s="305" t="str">
        <f>IF('PAFAS Pre-Post'!F255="","",'PAFAS Pre-Post'!F255)</f>
        <v/>
      </c>
      <c r="AK254" s="306" t="str">
        <f>IF('PAFAS Pre-Post'!AK255="","",'PAFAS Pre-Post'!AK255)</f>
        <v/>
      </c>
      <c r="AL254" s="302" t="str">
        <f>IF('SDQ Pre-Post'!G255="","",'SDQ Pre-Post'!G255)</f>
        <v/>
      </c>
      <c r="AM254" s="303" t="str">
        <f>IF('SDQ Pre-Post'!AG255="","",'SDQ Pre-Post'!AG255)</f>
        <v/>
      </c>
    </row>
    <row r="255" spans="1:39" s="304" customFormat="1" ht="15" customHeight="1" x14ac:dyDescent="0.35">
      <c r="A255" s="316"/>
      <c r="B255" s="310"/>
      <c r="C255" s="310"/>
      <c r="D255" s="317"/>
      <c r="E255" s="317"/>
      <c r="F255" s="310"/>
      <c r="G255" s="310"/>
      <c r="H255" s="310"/>
      <c r="I255" s="310"/>
      <c r="J255" s="310"/>
      <c r="K255" s="310"/>
      <c r="L255" s="310"/>
      <c r="M255" s="310"/>
      <c r="N255" s="310"/>
      <c r="O255" s="310"/>
      <c r="P255" s="317"/>
      <c r="Q255" s="298"/>
      <c r="R255" s="298"/>
      <c r="S255" s="298"/>
      <c r="T255" s="298"/>
      <c r="U255" s="298"/>
      <c r="V255" s="298"/>
      <c r="W255" s="298"/>
      <c r="X255" s="298"/>
      <c r="Y255" s="299"/>
      <c r="Z255" s="298"/>
      <c r="AA255" s="298"/>
      <c r="AB255" s="298"/>
      <c r="AC255" s="298"/>
      <c r="AD255" s="298"/>
      <c r="AE255" s="298"/>
      <c r="AF255" s="298"/>
      <c r="AG255" s="298"/>
      <c r="AH255" s="298"/>
      <c r="AI255" s="299"/>
      <c r="AJ255" s="305" t="str">
        <f>IF('PAFAS Pre-Post'!F256="","",'PAFAS Pre-Post'!F256)</f>
        <v/>
      </c>
      <c r="AK255" s="306" t="str">
        <f>IF('PAFAS Pre-Post'!AK256="","",'PAFAS Pre-Post'!AK256)</f>
        <v/>
      </c>
      <c r="AL255" s="302" t="str">
        <f>IF('SDQ Pre-Post'!G256="","",'SDQ Pre-Post'!G256)</f>
        <v/>
      </c>
      <c r="AM255" s="303" t="str">
        <f>IF('SDQ Pre-Post'!AG256="","",'SDQ Pre-Post'!AG256)</f>
        <v/>
      </c>
    </row>
    <row r="256" spans="1:39" s="304" customFormat="1" ht="15" customHeight="1" x14ac:dyDescent="0.35">
      <c r="A256" s="314"/>
      <c r="B256" s="300"/>
      <c r="C256" s="300"/>
      <c r="D256" s="315"/>
      <c r="E256" s="315"/>
      <c r="F256" s="300"/>
      <c r="G256" s="300"/>
      <c r="H256" s="300"/>
      <c r="I256" s="300"/>
      <c r="J256" s="300"/>
      <c r="K256" s="300"/>
      <c r="L256" s="300"/>
      <c r="M256" s="300"/>
      <c r="N256" s="300"/>
      <c r="O256" s="300"/>
      <c r="P256" s="315"/>
      <c r="Q256" s="300"/>
      <c r="R256" s="300"/>
      <c r="S256" s="300"/>
      <c r="T256" s="300"/>
      <c r="U256" s="300"/>
      <c r="V256" s="300"/>
      <c r="W256" s="300"/>
      <c r="X256" s="300"/>
      <c r="Y256" s="301"/>
      <c r="Z256" s="300"/>
      <c r="AA256" s="300"/>
      <c r="AB256" s="300"/>
      <c r="AC256" s="300"/>
      <c r="AD256" s="300"/>
      <c r="AE256" s="300"/>
      <c r="AF256" s="300"/>
      <c r="AG256" s="300"/>
      <c r="AH256" s="300"/>
      <c r="AI256" s="301"/>
      <c r="AJ256" s="305" t="str">
        <f>IF('PAFAS Pre-Post'!F257="","",'PAFAS Pre-Post'!F257)</f>
        <v/>
      </c>
      <c r="AK256" s="306" t="str">
        <f>IF('PAFAS Pre-Post'!AK257="","",'PAFAS Pre-Post'!AK257)</f>
        <v/>
      </c>
      <c r="AL256" s="302" t="str">
        <f>IF('SDQ Pre-Post'!G257="","",'SDQ Pre-Post'!G257)</f>
        <v/>
      </c>
      <c r="AM256" s="303" t="str">
        <f>IF('SDQ Pre-Post'!AG257="","",'SDQ Pre-Post'!AG257)</f>
        <v/>
      </c>
    </row>
    <row r="257" spans="1:39" s="304" customFormat="1" ht="15" customHeight="1" x14ac:dyDescent="0.35">
      <c r="A257" s="316"/>
      <c r="B257" s="310"/>
      <c r="C257" s="310"/>
      <c r="D257" s="317"/>
      <c r="E257" s="317"/>
      <c r="F257" s="310"/>
      <c r="G257" s="310"/>
      <c r="H257" s="310"/>
      <c r="I257" s="310"/>
      <c r="J257" s="310"/>
      <c r="K257" s="310"/>
      <c r="L257" s="310"/>
      <c r="M257" s="310"/>
      <c r="N257" s="310"/>
      <c r="O257" s="310"/>
      <c r="P257" s="317"/>
      <c r="Q257" s="298"/>
      <c r="R257" s="298"/>
      <c r="S257" s="298"/>
      <c r="T257" s="298"/>
      <c r="U257" s="298"/>
      <c r="V257" s="298"/>
      <c r="W257" s="298"/>
      <c r="X257" s="298"/>
      <c r="Y257" s="299"/>
      <c r="Z257" s="298"/>
      <c r="AA257" s="298"/>
      <c r="AB257" s="298"/>
      <c r="AC257" s="298"/>
      <c r="AD257" s="298"/>
      <c r="AE257" s="298"/>
      <c r="AF257" s="298"/>
      <c r="AG257" s="298"/>
      <c r="AH257" s="298"/>
      <c r="AI257" s="299"/>
      <c r="AJ257" s="305" t="str">
        <f>IF('PAFAS Pre-Post'!F258="","",'PAFAS Pre-Post'!F258)</f>
        <v/>
      </c>
      <c r="AK257" s="306" t="str">
        <f>IF('PAFAS Pre-Post'!AK258="","",'PAFAS Pre-Post'!AK258)</f>
        <v/>
      </c>
      <c r="AL257" s="302" t="str">
        <f>IF('SDQ Pre-Post'!G258="","",'SDQ Pre-Post'!G258)</f>
        <v/>
      </c>
      <c r="AM257" s="303" t="str">
        <f>IF('SDQ Pre-Post'!AG258="","",'SDQ Pre-Post'!AG258)</f>
        <v/>
      </c>
    </row>
    <row r="258" spans="1:39" s="304" customFormat="1" ht="15" customHeight="1" x14ac:dyDescent="0.35">
      <c r="A258" s="314"/>
      <c r="B258" s="300"/>
      <c r="C258" s="300"/>
      <c r="D258" s="315"/>
      <c r="E258" s="315"/>
      <c r="F258" s="300"/>
      <c r="G258" s="300"/>
      <c r="H258" s="300"/>
      <c r="I258" s="300"/>
      <c r="J258" s="300"/>
      <c r="K258" s="300"/>
      <c r="L258" s="300"/>
      <c r="M258" s="300"/>
      <c r="N258" s="300"/>
      <c r="O258" s="300"/>
      <c r="P258" s="315"/>
      <c r="Q258" s="300"/>
      <c r="R258" s="300"/>
      <c r="S258" s="300"/>
      <c r="T258" s="300"/>
      <c r="U258" s="300"/>
      <c r="V258" s="300"/>
      <c r="W258" s="300"/>
      <c r="X258" s="300"/>
      <c r="Y258" s="301"/>
      <c r="Z258" s="300"/>
      <c r="AA258" s="300"/>
      <c r="AB258" s="300"/>
      <c r="AC258" s="300"/>
      <c r="AD258" s="300"/>
      <c r="AE258" s="300"/>
      <c r="AF258" s="300"/>
      <c r="AG258" s="300"/>
      <c r="AH258" s="300"/>
      <c r="AI258" s="301"/>
      <c r="AJ258" s="305" t="str">
        <f>IF('PAFAS Pre-Post'!F259="","",'PAFAS Pre-Post'!F259)</f>
        <v/>
      </c>
      <c r="AK258" s="306" t="str">
        <f>IF('PAFAS Pre-Post'!AK259="","",'PAFAS Pre-Post'!AK259)</f>
        <v/>
      </c>
      <c r="AL258" s="302" t="str">
        <f>IF('SDQ Pre-Post'!G259="","",'SDQ Pre-Post'!G259)</f>
        <v/>
      </c>
      <c r="AM258" s="303" t="str">
        <f>IF('SDQ Pre-Post'!AG259="","",'SDQ Pre-Post'!AG259)</f>
        <v/>
      </c>
    </row>
    <row r="259" spans="1:39" s="304" customFormat="1" ht="15" customHeight="1" x14ac:dyDescent="0.35">
      <c r="A259" s="316"/>
      <c r="B259" s="310"/>
      <c r="C259" s="310"/>
      <c r="D259" s="317"/>
      <c r="E259" s="317"/>
      <c r="F259" s="310"/>
      <c r="G259" s="310"/>
      <c r="H259" s="310"/>
      <c r="I259" s="310"/>
      <c r="J259" s="310"/>
      <c r="K259" s="310"/>
      <c r="L259" s="310"/>
      <c r="M259" s="310"/>
      <c r="N259" s="310"/>
      <c r="O259" s="310"/>
      <c r="P259" s="317"/>
      <c r="Q259" s="298"/>
      <c r="R259" s="298"/>
      <c r="S259" s="298"/>
      <c r="T259" s="298"/>
      <c r="U259" s="298"/>
      <c r="V259" s="298"/>
      <c r="W259" s="298"/>
      <c r="X259" s="298"/>
      <c r="Y259" s="299"/>
      <c r="Z259" s="298"/>
      <c r="AA259" s="298"/>
      <c r="AB259" s="298"/>
      <c r="AC259" s="298"/>
      <c r="AD259" s="298"/>
      <c r="AE259" s="298"/>
      <c r="AF259" s="298"/>
      <c r="AG259" s="298"/>
      <c r="AH259" s="298"/>
      <c r="AI259" s="299"/>
      <c r="AJ259" s="305" t="str">
        <f>IF('PAFAS Pre-Post'!F260="","",'PAFAS Pre-Post'!F260)</f>
        <v/>
      </c>
      <c r="AK259" s="306" t="str">
        <f>IF('PAFAS Pre-Post'!AK260="","",'PAFAS Pre-Post'!AK260)</f>
        <v/>
      </c>
      <c r="AL259" s="302" t="str">
        <f>IF('SDQ Pre-Post'!G260="","",'SDQ Pre-Post'!G260)</f>
        <v/>
      </c>
      <c r="AM259" s="303" t="str">
        <f>IF('SDQ Pre-Post'!AG260="","",'SDQ Pre-Post'!AG260)</f>
        <v/>
      </c>
    </row>
    <row r="260" spans="1:39" s="304" customFormat="1" ht="15" customHeight="1" x14ac:dyDescent="0.35">
      <c r="A260" s="314"/>
      <c r="B260" s="300"/>
      <c r="C260" s="300"/>
      <c r="D260" s="315"/>
      <c r="E260" s="315"/>
      <c r="F260" s="300"/>
      <c r="G260" s="300"/>
      <c r="H260" s="300"/>
      <c r="I260" s="300"/>
      <c r="J260" s="300"/>
      <c r="K260" s="300"/>
      <c r="L260" s="300"/>
      <c r="M260" s="300"/>
      <c r="N260" s="300"/>
      <c r="O260" s="300"/>
      <c r="P260" s="315"/>
      <c r="Q260" s="300"/>
      <c r="R260" s="300"/>
      <c r="S260" s="300"/>
      <c r="T260" s="300"/>
      <c r="U260" s="300"/>
      <c r="V260" s="300"/>
      <c r="W260" s="300"/>
      <c r="X260" s="300"/>
      <c r="Y260" s="301"/>
      <c r="Z260" s="300"/>
      <c r="AA260" s="300"/>
      <c r="AB260" s="300"/>
      <c r="AC260" s="300"/>
      <c r="AD260" s="300"/>
      <c r="AE260" s="300"/>
      <c r="AF260" s="300"/>
      <c r="AG260" s="300"/>
      <c r="AH260" s="300"/>
      <c r="AI260" s="301"/>
      <c r="AJ260" s="305" t="str">
        <f>IF('PAFAS Pre-Post'!F261="","",'PAFAS Pre-Post'!F261)</f>
        <v/>
      </c>
      <c r="AK260" s="306" t="str">
        <f>IF('PAFAS Pre-Post'!AK261="","",'PAFAS Pre-Post'!AK261)</f>
        <v/>
      </c>
      <c r="AL260" s="302" t="str">
        <f>IF('SDQ Pre-Post'!G261="","",'SDQ Pre-Post'!G261)</f>
        <v/>
      </c>
      <c r="AM260" s="303" t="str">
        <f>IF('SDQ Pre-Post'!AG261="","",'SDQ Pre-Post'!AG261)</f>
        <v/>
      </c>
    </row>
    <row r="261" spans="1:39" s="304" customFormat="1" ht="15" customHeight="1" x14ac:dyDescent="0.35">
      <c r="A261" s="316"/>
      <c r="B261" s="310"/>
      <c r="C261" s="310"/>
      <c r="D261" s="317"/>
      <c r="E261" s="317"/>
      <c r="F261" s="310"/>
      <c r="G261" s="310"/>
      <c r="H261" s="310"/>
      <c r="I261" s="310"/>
      <c r="J261" s="310"/>
      <c r="K261" s="310"/>
      <c r="L261" s="310"/>
      <c r="M261" s="310"/>
      <c r="N261" s="310"/>
      <c r="O261" s="310"/>
      <c r="P261" s="317"/>
      <c r="Q261" s="298"/>
      <c r="R261" s="298"/>
      <c r="S261" s="298"/>
      <c r="T261" s="298"/>
      <c r="U261" s="298"/>
      <c r="V261" s="298"/>
      <c r="W261" s="298"/>
      <c r="X261" s="298"/>
      <c r="Y261" s="299"/>
      <c r="Z261" s="298"/>
      <c r="AA261" s="298"/>
      <c r="AB261" s="298"/>
      <c r="AC261" s="298"/>
      <c r="AD261" s="298"/>
      <c r="AE261" s="298"/>
      <c r="AF261" s="298"/>
      <c r="AG261" s="298"/>
      <c r="AH261" s="298"/>
      <c r="AI261" s="299"/>
      <c r="AJ261" s="305" t="str">
        <f>IF('PAFAS Pre-Post'!F262="","",'PAFAS Pre-Post'!F262)</f>
        <v/>
      </c>
      <c r="AK261" s="306" t="str">
        <f>IF('PAFAS Pre-Post'!AK262="","",'PAFAS Pre-Post'!AK262)</f>
        <v/>
      </c>
      <c r="AL261" s="302" t="str">
        <f>IF('SDQ Pre-Post'!G262="","",'SDQ Pre-Post'!G262)</f>
        <v/>
      </c>
      <c r="AM261" s="303" t="str">
        <f>IF('SDQ Pre-Post'!AG262="","",'SDQ Pre-Post'!AG262)</f>
        <v/>
      </c>
    </row>
    <row r="262" spans="1:39" s="304" customFormat="1" ht="15" customHeight="1" x14ac:dyDescent="0.35">
      <c r="A262" s="314"/>
      <c r="B262" s="300"/>
      <c r="C262" s="300"/>
      <c r="D262" s="315"/>
      <c r="E262" s="315"/>
      <c r="F262" s="300"/>
      <c r="G262" s="300"/>
      <c r="H262" s="300"/>
      <c r="I262" s="300"/>
      <c r="J262" s="300"/>
      <c r="K262" s="300"/>
      <c r="L262" s="300"/>
      <c r="M262" s="300"/>
      <c r="N262" s="300"/>
      <c r="O262" s="300"/>
      <c r="P262" s="315"/>
      <c r="Q262" s="300"/>
      <c r="R262" s="300"/>
      <c r="S262" s="300"/>
      <c r="T262" s="300"/>
      <c r="U262" s="300"/>
      <c r="V262" s="300"/>
      <c r="W262" s="300"/>
      <c r="X262" s="300"/>
      <c r="Y262" s="301"/>
      <c r="Z262" s="300"/>
      <c r="AA262" s="300"/>
      <c r="AB262" s="300"/>
      <c r="AC262" s="300"/>
      <c r="AD262" s="300"/>
      <c r="AE262" s="300"/>
      <c r="AF262" s="300"/>
      <c r="AG262" s="300"/>
      <c r="AH262" s="300"/>
      <c r="AI262" s="301"/>
      <c r="AJ262" s="305" t="str">
        <f>IF('PAFAS Pre-Post'!F263="","",'PAFAS Pre-Post'!F263)</f>
        <v/>
      </c>
      <c r="AK262" s="306" t="str">
        <f>IF('PAFAS Pre-Post'!AK263="","",'PAFAS Pre-Post'!AK263)</f>
        <v/>
      </c>
      <c r="AL262" s="302" t="str">
        <f>IF('SDQ Pre-Post'!G263="","",'SDQ Pre-Post'!G263)</f>
        <v/>
      </c>
      <c r="AM262" s="303" t="str">
        <f>IF('SDQ Pre-Post'!AG263="","",'SDQ Pre-Post'!AG263)</f>
        <v/>
      </c>
    </row>
    <row r="263" spans="1:39" s="304" customFormat="1" ht="15" customHeight="1" x14ac:dyDescent="0.35">
      <c r="A263" s="316"/>
      <c r="B263" s="310"/>
      <c r="C263" s="310"/>
      <c r="D263" s="317"/>
      <c r="E263" s="317"/>
      <c r="F263" s="310"/>
      <c r="G263" s="310"/>
      <c r="H263" s="310"/>
      <c r="I263" s="310"/>
      <c r="J263" s="310"/>
      <c r="K263" s="310"/>
      <c r="L263" s="310"/>
      <c r="M263" s="310"/>
      <c r="N263" s="310"/>
      <c r="O263" s="310"/>
      <c r="P263" s="317"/>
      <c r="Q263" s="298"/>
      <c r="R263" s="298"/>
      <c r="S263" s="298"/>
      <c r="T263" s="298"/>
      <c r="U263" s="298"/>
      <c r="V263" s="298"/>
      <c r="W263" s="298"/>
      <c r="X263" s="298"/>
      <c r="Y263" s="299"/>
      <c r="Z263" s="298"/>
      <c r="AA263" s="298"/>
      <c r="AB263" s="298"/>
      <c r="AC263" s="298"/>
      <c r="AD263" s="298"/>
      <c r="AE263" s="298"/>
      <c r="AF263" s="298"/>
      <c r="AG263" s="298"/>
      <c r="AH263" s="298"/>
      <c r="AI263" s="299"/>
      <c r="AJ263" s="305" t="str">
        <f>IF('PAFAS Pre-Post'!F264="","",'PAFAS Pre-Post'!F264)</f>
        <v/>
      </c>
      <c r="AK263" s="306" t="str">
        <f>IF('PAFAS Pre-Post'!AK264="","",'PAFAS Pre-Post'!AK264)</f>
        <v/>
      </c>
      <c r="AL263" s="302" t="str">
        <f>IF('SDQ Pre-Post'!G264="","",'SDQ Pre-Post'!G264)</f>
        <v/>
      </c>
      <c r="AM263" s="303" t="str">
        <f>IF('SDQ Pre-Post'!AG264="","",'SDQ Pre-Post'!AG264)</f>
        <v/>
      </c>
    </row>
    <row r="264" spans="1:39" s="304" customFormat="1" ht="15" customHeight="1" x14ac:dyDescent="0.35">
      <c r="A264" s="314"/>
      <c r="B264" s="300"/>
      <c r="C264" s="300"/>
      <c r="D264" s="315"/>
      <c r="E264" s="315"/>
      <c r="F264" s="300"/>
      <c r="G264" s="300"/>
      <c r="H264" s="300"/>
      <c r="I264" s="300"/>
      <c r="J264" s="300"/>
      <c r="K264" s="300"/>
      <c r="L264" s="300"/>
      <c r="M264" s="300"/>
      <c r="N264" s="300"/>
      <c r="O264" s="300"/>
      <c r="P264" s="315"/>
      <c r="Q264" s="300"/>
      <c r="R264" s="300"/>
      <c r="S264" s="300"/>
      <c r="T264" s="300"/>
      <c r="U264" s="300"/>
      <c r="V264" s="300"/>
      <c r="W264" s="300"/>
      <c r="X264" s="300"/>
      <c r="Y264" s="301"/>
      <c r="Z264" s="300"/>
      <c r="AA264" s="300"/>
      <c r="AB264" s="300"/>
      <c r="AC264" s="300"/>
      <c r="AD264" s="300"/>
      <c r="AE264" s="300"/>
      <c r="AF264" s="300"/>
      <c r="AG264" s="300"/>
      <c r="AH264" s="300"/>
      <c r="AI264" s="301"/>
      <c r="AJ264" s="305" t="str">
        <f>IF('PAFAS Pre-Post'!F265="","",'PAFAS Pre-Post'!F265)</f>
        <v/>
      </c>
      <c r="AK264" s="306" t="str">
        <f>IF('PAFAS Pre-Post'!AK265="","",'PAFAS Pre-Post'!AK265)</f>
        <v/>
      </c>
      <c r="AL264" s="302" t="str">
        <f>IF('SDQ Pre-Post'!G265="","",'SDQ Pre-Post'!G265)</f>
        <v/>
      </c>
      <c r="AM264" s="303" t="str">
        <f>IF('SDQ Pre-Post'!AG265="","",'SDQ Pre-Post'!AG265)</f>
        <v/>
      </c>
    </row>
    <row r="265" spans="1:39" s="304" customFormat="1" ht="15" customHeight="1" x14ac:dyDescent="0.35">
      <c r="A265" s="316"/>
      <c r="B265" s="310"/>
      <c r="C265" s="310"/>
      <c r="D265" s="317"/>
      <c r="E265" s="317"/>
      <c r="F265" s="310"/>
      <c r="G265" s="310"/>
      <c r="H265" s="310"/>
      <c r="I265" s="310"/>
      <c r="J265" s="310"/>
      <c r="K265" s="310"/>
      <c r="L265" s="310"/>
      <c r="M265" s="310"/>
      <c r="N265" s="310"/>
      <c r="O265" s="310"/>
      <c r="P265" s="317"/>
      <c r="Q265" s="298"/>
      <c r="R265" s="298"/>
      <c r="S265" s="298"/>
      <c r="T265" s="298"/>
      <c r="U265" s="298"/>
      <c r="V265" s="298"/>
      <c r="W265" s="298"/>
      <c r="X265" s="298"/>
      <c r="Y265" s="299"/>
      <c r="Z265" s="298"/>
      <c r="AA265" s="298"/>
      <c r="AB265" s="298"/>
      <c r="AC265" s="298"/>
      <c r="AD265" s="298"/>
      <c r="AE265" s="298"/>
      <c r="AF265" s="298"/>
      <c r="AG265" s="298"/>
      <c r="AH265" s="298"/>
      <c r="AI265" s="299"/>
      <c r="AJ265" s="305" t="str">
        <f>IF('PAFAS Pre-Post'!F266="","",'PAFAS Pre-Post'!F266)</f>
        <v/>
      </c>
      <c r="AK265" s="306" t="str">
        <f>IF('PAFAS Pre-Post'!AK266="","",'PAFAS Pre-Post'!AK266)</f>
        <v/>
      </c>
      <c r="AL265" s="302" t="str">
        <f>IF('SDQ Pre-Post'!G266="","",'SDQ Pre-Post'!G266)</f>
        <v/>
      </c>
      <c r="AM265" s="303" t="str">
        <f>IF('SDQ Pre-Post'!AG266="","",'SDQ Pre-Post'!AG266)</f>
        <v/>
      </c>
    </row>
    <row r="266" spans="1:39" s="304" customFormat="1" ht="15" customHeight="1" x14ac:dyDescent="0.35">
      <c r="A266" s="314"/>
      <c r="B266" s="300"/>
      <c r="C266" s="300"/>
      <c r="D266" s="315"/>
      <c r="E266" s="315"/>
      <c r="F266" s="300"/>
      <c r="G266" s="300"/>
      <c r="H266" s="300"/>
      <c r="I266" s="300"/>
      <c r="J266" s="300"/>
      <c r="K266" s="300"/>
      <c r="L266" s="300"/>
      <c r="M266" s="300"/>
      <c r="N266" s="300"/>
      <c r="O266" s="300"/>
      <c r="P266" s="315"/>
      <c r="Q266" s="300"/>
      <c r="R266" s="300"/>
      <c r="S266" s="300"/>
      <c r="T266" s="300"/>
      <c r="U266" s="300"/>
      <c r="V266" s="300"/>
      <c r="W266" s="300"/>
      <c r="X266" s="300"/>
      <c r="Y266" s="301"/>
      <c r="Z266" s="300"/>
      <c r="AA266" s="300"/>
      <c r="AB266" s="300"/>
      <c r="AC266" s="300"/>
      <c r="AD266" s="300"/>
      <c r="AE266" s="300"/>
      <c r="AF266" s="300"/>
      <c r="AG266" s="300"/>
      <c r="AH266" s="300"/>
      <c r="AI266" s="301"/>
      <c r="AJ266" s="305" t="str">
        <f>IF('PAFAS Pre-Post'!F267="","",'PAFAS Pre-Post'!F267)</f>
        <v/>
      </c>
      <c r="AK266" s="306" t="str">
        <f>IF('PAFAS Pre-Post'!AK267="","",'PAFAS Pre-Post'!AK267)</f>
        <v/>
      </c>
      <c r="AL266" s="302" t="str">
        <f>IF('SDQ Pre-Post'!G267="","",'SDQ Pre-Post'!G267)</f>
        <v/>
      </c>
      <c r="AM266" s="303" t="str">
        <f>IF('SDQ Pre-Post'!AG267="","",'SDQ Pre-Post'!AG267)</f>
        <v/>
      </c>
    </row>
    <row r="267" spans="1:39" s="304" customFormat="1" ht="15" customHeight="1" x14ac:dyDescent="0.35">
      <c r="A267" s="316"/>
      <c r="B267" s="310"/>
      <c r="C267" s="310"/>
      <c r="D267" s="317"/>
      <c r="E267" s="317"/>
      <c r="F267" s="310"/>
      <c r="G267" s="310"/>
      <c r="H267" s="310"/>
      <c r="I267" s="310"/>
      <c r="J267" s="310"/>
      <c r="K267" s="310"/>
      <c r="L267" s="310"/>
      <c r="M267" s="310"/>
      <c r="N267" s="310"/>
      <c r="O267" s="310"/>
      <c r="P267" s="317"/>
      <c r="Q267" s="298"/>
      <c r="R267" s="298"/>
      <c r="S267" s="298"/>
      <c r="T267" s="298"/>
      <c r="U267" s="298"/>
      <c r="V267" s="298"/>
      <c r="W267" s="298"/>
      <c r="X267" s="298"/>
      <c r="Y267" s="299"/>
      <c r="Z267" s="298"/>
      <c r="AA267" s="298"/>
      <c r="AB267" s="298"/>
      <c r="AC267" s="298"/>
      <c r="AD267" s="298"/>
      <c r="AE267" s="298"/>
      <c r="AF267" s="298"/>
      <c r="AG267" s="298"/>
      <c r="AH267" s="298"/>
      <c r="AI267" s="299"/>
      <c r="AJ267" s="305" t="str">
        <f>IF('PAFAS Pre-Post'!F268="","",'PAFAS Pre-Post'!F268)</f>
        <v/>
      </c>
      <c r="AK267" s="306" t="str">
        <f>IF('PAFAS Pre-Post'!AK268="","",'PAFAS Pre-Post'!AK268)</f>
        <v/>
      </c>
      <c r="AL267" s="302" t="str">
        <f>IF('SDQ Pre-Post'!G268="","",'SDQ Pre-Post'!G268)</f>
        <v/>
      </c>
      <c r="AM267" s="303" t="str">
        <f>IF('SDQ Pre-Post'!AG268="","",'SDQ Pre-Post'!AG268)</f>
        <v/>
      </c>
    </row>
    <row r="268" spans="1:39" s="304" customFormat="1" ht="15" customHeight="1" x14ac:dyDescent="0.35">
      <c r="A268" s="314"/>
      <c r="B268" s="300"/>
      <c r="C268" s="300"/>
      <c r="D268" s="315"/>
      <c r="E268" s="315"/>
      <c r="F268" s="300"/>
      <c r="G268" s="300"/>
      <c r="H268" s="300"/>
      <c r="I268" s="300"/>
      <c r="J268" s="300"/>
      <c r="K268" s="300"/>
      <c r="L268" s="300"/>
      <c r="M268" s="300"/>
      <c r="N268" s="300"/>
      <c r="O268" s="300"/>
      <c r="P268" s="315"/>
      <c r="Q268" s="300"/>
      <c r="R268" s="300"/>
      <c r="S268" s="300"/>
      <c r="T268" s="300"/>
      <c r="U268" s="300"/>
      <c r="V268" s="300"/>
      <c r="W268" s="300"/>
      <c r="X268" s="300"/>
      <c r="Y268" s="301"/>
      <c r="Z268" s="300"/>
      <c r="AA268" s="300"/>
      <c r="AB268" s="300"/>
      <c r="AC268" s="300"/>
      <c r="AD268" s="300"/>
      <c r="AE268" s="300"/>
      <c r="AF268" s="300"/>
      <c r="AG268" s="300"/>
      <c r="AH268" s="300"/>
      <c r="AI268" s="301"/>
      <c r="AJ268" s="305" t="str">
        <f>IF('PAFAS Pre-Post'!F269="","",'PAFAS Pre-Post'!F269)</f>
        <v/>
      </c>
      <c r="AK268" s="306" t="str">
        <f>IF('PAFAS Pre-Post'!AK269="","",'PAFAS Pre-Post'!AK269)</f>
        <v/>
      </c>
      <c r="AL268" s="302" t="str">
        <f>IF('SDQ Pre-Post'!G269="","",'SDQ Pre-Post'!G269)</f>
        <v/>
      </c>
      <c r="AM268" s="303" t="str">
        <f>IF('SDQ Pre-Post'!AG269="","",'SDQ Pre-Post'!AG269)</f>
        <v/>
      </c>
    </row>
    <row r="269" spans="1:39" s="304" customFormat="1" ht="15" customHeight="1" x14ac:dyDescent="0.35">
      <c r="A269" s="316"/>
      <c r="B269" s="310"/>
      <c r="C269" s="310"/>
      <c r="D269" s="317"/>
      <c r="E269" s="317"/>
      <c r="F269" s="310"/>
      <c r="G269" s="310"/>
      <c r="H269" s="310"/>
      <c r="I269" s="310"/>
      <c r="J269" s="310"/>
      <c r="K269" s="310"/>
      <c r="L269" s="310"/>
      <c r="M269" s="310"/>
      <c r="N269" s="310"/>
      <c r="O269" s="310"/>
      <c r="P269" s="317"/>
      <c r="Q269" s="298"/>
      <c r="R269" s="298"/>
      <c r="S269" s="298"/>
      <c r="T269" s="298"/>
      <c r="U269" s="298"/>
      <c r="V269" s="298"/>
      <c r="W269" s="298"/>
      <c r="X269" s="298"/>
      <c r="Y269" s="299"/>
      <c r="Z269" s="298"/>
      <c r="AA269" s="298"/>
      <c r="AB269" s="298"/>
      <c r="AC269" s="298"/>
      <c r="AD269" s="298"/>
      <c r="AE269" s="298"/>
      <c r="AF269" s="298"/>
      <c r="AG269" s="298"/>
      <c r="AH269" s="298"/>
      <c r="AI269" s="299"/>
      <c r="AJ269" s="305" t="str">
        <f>IF('PAFAS Pre-Post'!F270="","",'PAFAS Pre-Post'!F270)</f>
        <v/>
      </c>
      <c r="AK269" s="306" t="str">
        <f>IF('PAFAS Pre-Post'!AK270="","",'PAFAS Pre-Post'!AK270)</f>
        <v/>
      </c>
      <c r="AL269" s="302" t="str">
        <f>IF('SDQ Pre-Post'!G270="","",'SDQ Pre-Post'!G270)</f>
        <v/>
      </c>
      <c r="AM269" s="303" t="str">
        <f>IF('SDQ Pre-Post'!AG270="","",'SDQ Pre-Post'!AG270)</f>
        <v/>
      </c>
    </row>
    <row r="270" spans="1:39" s="304" customFormat="1" ht="15" customHeight="1" x14ac:dyDescent="0.35">
      <c r="A270" s="314"/>
      <c r="B270" s="300"/>
      <c r="C270" s="300"/>
      <c r="D270" s="315"/>
      <c r="E270" s="315"/>
      <c r="F270" s="300"/>
      <c r="G270" s="300"/>
      <c r="H270" s="300"/>
      <c r="I270" s="300"/>
      <c r="J270" s="300"/>
      <c r="K270" s="300"/>
      <c r="L270" s="300"/>
      <c r="M270" s="300"/>
      <c r="N270" s="300"/>
      <c r="O270" s="300"/>
      <c r="P270" s="315"/>
      <c r="Q270" s="300"/>
      <c r="R270" s="300"/>
      <c r="S270" s="300"/>
      <c r="T270" s="300"/>
      <c r="U270" s="300"/>
      <c r="V270" s="300"/>
      <c r="W270" s="300"/>
      <c r="X270" s="300"/>
      <c r="Y270" s="301"/>
      <c r="Z270" s="300"/>
      <c r="AA270" s="300"/>
      <c r="AB270" s="300"/>
      <c r="AC270" s="300"/>
      <c r="AD270" s="300"/>
      <c r="AE270" s="300"/>
      <c r="AF270" s="300"/>
      <c r="AG270" s="300"/>
      <c r="AH270" s="300"/>
      <c r="AI270" s="301"/>
      <c r="AJ270" s="305" t="str">
        <f>IF('PAFAS Pre-Post'!F271="","",'PAFAS Pre-Post'!F271)</f>
        <v/>
      </c>
      <c r="AK270" s="306" t="str">
        <f>IF('PAFAS Pre-Post'!AK271="","",'PAFAS Pre-Post'!AK271)</f>
        <v/>
      </c>
      <c r="AL270" s="302" t="str">
        <f>IF('SDQ Pre-Post'!G271="","",'SDQ Pre-Post'!G271)</f>
        <v/>
      </c>
      <c r="AM270" s="303" t="str">
        <f>IF('SDQ Pre-Post'!AG271="","",'SDQ Pre-Post'!AG271)</f>
        <v/>
      </c>
    </row>
    <row r="271" spans="1:39" s="304" customFormat="1" ht="15" customHeight="1" x14ac:dyDescent="0.35">
      <c r="A271" s="316"/>
      <c r="B271" s="310"/>
      <c r="C271" s="310"/>
      <c r="D271" s="317"/>
      <c r="E271" s="317"/>
      <c r="F271" s="310"/>
      <c r="G271" s="310"/>
      <c r="H271" s="310"/>
      <c r="I271" s="310"/>
      <c r="J271" s="310"/>
      <c r="K271" s="310"/>
      <c r="L271" s="310"/>
      <c r="M271" s="310"/>
      <c r="N271" s="310"/>
      <c r="O271" s="310"/>
      <c r="P271" s="317"/>
      <c r="Q271" s="298"/>
      <c r="R271" s="298"/>
      <c r="S271" s="298"/>
      <c r="T271" s="298"/>
      <c r="U271" s="298"/>
      <c r="V271" s="298"/>
      <c r="W271" s="298"/>
      <c r="X271" s="298"/>
      <c r="Y271" s="299"/>
      <c r="Z271" s="298"/>
      <c r="AA271" s="298"/>
      <c r="AB271" s="298"/>
      <c r="AC271" s="298"/>
      <c r="AD271" s="298"/>
      <c r="AE271" s="298"/>
      <c r="AF271" s="298"/>
      <c r="AG271" s="298"/>
      <c r="AH271" s="298"/>
      <c r="AI271" s="299"/>
      <c r="AJ271" s="305" t="str">
        <f>IF('PAFAS Pre-Post'!F272="","",'PAFAS Pre-Post'!F272)</f>
        <v/>
      </c>
      <c r="AK271" s="306" t="str">
        <f>IF('PAFAS Pre-Post'!AK272="","",'PAFAS Pre-Post'!AK272)</f>
        <v/>
      </c>
      <c r="AL271" s="302" t="str">
        <f>IF('SDQ Pre-Post'!G272="","",'SDQ Pre-Post'!G272)</f>
        <v/>
      </c>
      <c r="AM271" s="303" t="str">
        <f>IF('SDQ Pre-Post'!AG272="","",'SDQ Pre-Post'!AG272)</f>
        <v/>
      </c>
    </row>
    <row r="272" spans="1:39" s="304" customFormat="1" ht="15" customHeight="1" x14ac:dyDescent="0.35">
      <c r="A272" s="314"/>
      <c r="B272" s="300"/>
      <c r="C272" s="300"/>
      <c r="D272" s="315"/>
      <c r="E272" s="315"/>
      <c r="F272" s="300"/>
      <c r="G272" s="300"/>
      <c r="H272" s="300"/>
      <c r="I272" s="300"/>
      <c r="J272" s="300"/>
      <c r="K272" s="300"/>
      <c r="L272" s="300"/>
      <c r="M272" s="300"/>
      <c r="N272" s="300"/>
      <c r="O272" s="300"/>
      <c r="P272" s="315"/>
      <c r="Q272" s="300"/>
      <c r="R272" s="300"/>
      <c r="S272" s="300"/>
      <c r="T272" s="300"/>
      <c r="U272" s="300"/>
      <c r="V272" s="300"/>
      <c r="W272" s="300"/>
      <c r="X272" s="300"/>
      <c r="Y272" s="301"/>
      <c r="Z272" s="300"/>
      <c r="AA272" s="300"/>
      <c r="AB272" s="300"/>
      <c r="AC272" s="300"/>
      <c r="AD272" s="300"/>
      <c r="AE272" s="300"/>
      <c r="AF272" s="300"/>
      <c r="AG272" s="300"/>
      <c r="AH272" s="300"/>
      <c r="AI272" s="301"/>
      <c r="AJ272" s="305" t="str">
        <f>IF('PAFAS Pre-Post'!F273="","",'PAFAS Pre-Post'!F273)</f>
        <v/>
      </c>
      <c r="AK272" s="306" t="str">
        <f>IF('PAFAS Pre-Post'!AK273="","",'PAFAS Pre-Post'!AK273)</f>
        <v/>
      </c>
      <c r="AL272" s="302" t="str">
        <f>IF('SDQ Pre-Post'!G273="","",'SDQ Pre-Post'!G273)</f>
        <v/>
      </c>
      <c r="AM272" s="303" t="str">
        <f>IF('SDQ Pre-Post'!AG273="","",'SDQ Pre-Post'!AG273)</f>
        <v/>
      </c>
    </row>
    <row r="273" spans="1:39" s="304" customFormat="1" ht="15" customHeight="1" x14ac:dyDescent="0.35">
      <c r="A273" s="316"/>
      <c r="B273" s="310"/>
      <c r="C273" s="310"/>
      <c r="D273" s="317"/>
      <c r="E273" s="317"/>
      <c r="F273" s="310"/>
      <c r="G273" s="310"/>
      <c r="H273" s="310"/>
      <c r="I273" s="310"/>
      <c r="J273" s="310"/>
      <c r="K273" s="310"/>
      <c r="L273" s="310"/>
      <c r="M273" s="310"/>
      <c r="N273" s="310"/>
      <c r="O273" s="310"/>
      <c r="P273" s="317"/>
      <c r="Q273" s="298"/>
      <c r="R273" s="298"/>
      <c r="S273" s="298"/>
      <c r="T273" s="298"/>
      <c r="U273" s="298"/>
      <c r="V273" s="298"/>
      <c r="W273" s="298"/>
      <c r="X273" s="298"/>
      <c r="Y273" s="299"/>
      <c r="Z273" s="298"/>
      <c r="AA273" s="298"/>
      <c r="AB273" s="298"/>
      <c r="AC273" s="298"/>
      <c r="AD273" s="298"/>
      <c r="AE273" s="298"/>
      <c r="AF273" s="298"/>
      <c r="AG273" s="298"/>
      <c r="AH273" s="298"/>
      <c r="AI273" s="299"/>
      <c r="AJ273" s="305" t="str">
        <f>IF('PAFAS Pre-Post'!F274="","",'PAFAS Pre-Post'!F274)</f>
        <v/>
      </c>
      <c r="AK273" s="306" t="str">
        <f>IF('PAFAS Pre-Post'!AK274="","",'PAFAS Pre-Post'!AK274)</f>
        <v/>
      </c>
      <c r="AL273" s="302" t="str">
        <f>IF('SDQ Pre-Post'!G274="","",'SDQ Pre-Post'!G274)</f>
        <v/>
      </c>
      <c r="AM273" s="303" t="str">
        <f>IF('SDQ Pre-Post'!AG274="","",'SDQ Pre-Post'!AG274)</f>
        <v/>
      </c>
    </row>
    <row r="274" spans="1:39" s="304" customFormat="1" ht="15" customHeight="1" x14ac:dyDescent="0.35">
      <c r="A274" s="314"/>
      <c r="B274" s="300"/>
      <c r="C274" s="300"/>
      <c r="D274" s="315"/>
      <c r="E274" s="315"/>
      <c r="F274" s="300"/>
      <c r="G274" s="300"/>
      <c r="H274" s="300"/>
      <c r="I274" s="300"/>
      <c r="J274" s="300"/>
      <c r="K274" s="300"/>
      <c r="L274" s="300"/>
      <c r="M274" s="300"/>
      <c r="N274" s="300"/>
      <c r="O274" s="300"/>
      <c r="P274" s="315"/>
      <c r="Q274" s="300"/>
      <c r="R274" s="300"/>
      <c r="S274" s="300"/>
      <c r="T274" s="300"/>
      <c r="U274" s="300"/>
      <c r="V274" s="300"/>
      <c r="W274" s="300"/>
      <c r="X274" s="300"/>
      <c r="Y274" s="301"/>
      <c r="Z274" s="300"/>
      <c r="AA274" s="300"/>
      <c r="AB274" s="300"/>
      <c r="AC274" s="300"/>
      <c r="AD274" s="300"/>
      <c r="AE274" s="300"/>
      <c r="AF274" s="300"/>
      <c r="AG274" s="300"/>
      <c r="AH274" s="300"/>
      <c r="AI274" s="301"/>
      <c r="AJ274" s="305" t="str">
        <f>IF('PAFAS Pre-Post'!F275="","",'PAFAS Pre-Post'!F275)</f>
        <v/>
      </c>
      <c r="AK274" s="306" t="str">
        <f>IF('PAFAS Pre-Post'!AK275="","",'PAFAS Pre-Post'!AK275)</f>
        <v/>
      </c>
      <c r="AL274" s="302" t="str">
        <f>IF('SDQ Pre-Post'!G275="","",'SDQ Pre-Post'!G275)</f>
        <v/>
      </c>
      <c r="AM274" s="303" t="str">
        <f>IF('SDQ Pre-Post'!AG275="","",'SDQ Pre-Post'!AG275)</f>
        <v/>
      </c>
    </row>
    <row r="275" spans="1:39" s="304" customFormat="1" ht="15" customHeight="1" x14ac:dyDescent="0.35">
      <c r="A275" s="316"/>
      <c r="B275" s="310"/>
      <c r="C275" s="310"/>
      <c r="D275" s="317"/>
      <c r="E275" s="317"/>
      <c r="F275" s="310"/>
      <c r="G275" s="310"/>
      <c r="H275" s="310"/>
      <c r="I275" s="310"/>
      <c r="J275" s="310"/>
      <c r="K275" s="310"/>
      <c r="L275" s="310"/>
      <c r="M275" s="310"/>
      <c r="N275" s="310"/>
      <c r="O275" s="310"/>
      <c r="P275" s="317"/>
      <c r="Q275" s="298"/>
      <c r="R275" s="298"/>
      <c r="S275" s="298"/>
      <c r="T275" s="298"/>
      <c r="U275" s="298"/>
      <c r="V275" s="298"/>
      <c r="W275" s="298"/>
      <c r="X275" s="298"/>
      <c r="Y275" s="299"/>
      <c r="Z275" s="298"/>
      <c r="AA275" s="298"/>
      <c r="AB275" s="298"/>
      <c r="AC275" s="298"/>
      <c r="AD275" s="298"/>
      <c r="AE275" s="298"/>
      <c r="AF275" s="298"/>
      <c r="AG275" s="298"/>
      <c r="AH275" s="298"/>
      <c r="AI275" s="299"/>
      <c r="AJ275" s="305" t="str">
        <f>IF('PAFAS Pre-Post'!F276="","",'PAFAS Pre-Post'!F276)</f>
        <v/>
      </c>
      <c r="AK275" s="306" t="str">
        <f>IF('PAFAS Pre-Post'!AK276="","",'PAFAS Pre-Post'!AK276)</f>
        <v/>
      </c>
      <c r="AL275" s="302" t="str">
        <f>IF('SDQ Pre-Post'!G276="","",'SDQ Pre-Post'!G276)</f>
        <v/>
      </c>
      <c r="AM275" s="303" t="str">
        <f>IF('SDQ Pre-Post'!AG276="","",'SDQ Pre-Post'!AG276)</f>
        <v/>
      </c>
    </row>
    <row r="276" spans="1:39" s="304" customFormat="1" ht="15" customHeight="1" x14ac:dyDescent="0.35">
      <c r="A276" s="314"/>
      <c r="B276" s="300"/>
      <c r="C276" s="300"/>
      <c r="D276" s="315"/>
      <c r="E276" s="315"/>
      <c r="F276" s="300"/>
      <c r="G276" s="300"/>
      <c r="H276" s="300"/>
      <c r="I276" s="300"/>
      <c r="J276" s="300"/>
      <c r="K276" s="300"/>
      <c r="L276" s="300"/>
      <c r="M276" s="300"/>
      <c r="N276" s="300"/>
      <c r="O276" s="300"/>
      <c r="P276" s="315"/>
      <c r="Q276" s="300"/>
      <c r="R276" s="300"/>
      <c r="S276" s="300"/>
      <c r="T276" s="300"/>
      <c r="U276" s="300"/>
      <c r="V276" s="300"/>
      <c r="W276" s="300"/>
      <c r="X276" s="300"/>
      <c r="Y276" s="301"/>
      <c r="Z276" s="300"/>
      <c r="AA276" s="300"/>
      <c r="AB276" s="300"/>
      <c r="AC276" s="300"/>
      <c r="AD276" s="300"/>
      <c r="AE276" s="300"/>
      <c r="AF276" s="300"/>
      <c r="AG276" s="300"/>
      <c r="AH276" s="300"/>
      <c r="AI276" s="301"/>
      <c r="AJ276" s="305" t="str">
        <f>IF('PAFAS Pre-Post'!F277="","",'PAFAS Pre-Post'!F277)</f>
        <v/>
      </c>
      <c r="AK276" s="306" t="str">
        <f>IF('PAFAS Pre-Post'!AK277="","",'PAFAS Pre-Post'!AK277)</f>
        <v/>
      </c>
      <c r="AL276" s="302" t="str">
        <f>IF('SDQ Pre-Post'!G277="","",'SDQ Pre-Post'!G277)</f>
        <v/>
      </c>
      <c r="AM276" s="303" t="str">
        <f>IF('SDQ Pre-Post'!AG277="","",'SDQ Pre-Post'!AG277)</f>
        <v/>
      </c>
    </row>
    <row r="277" spans="1:39" s="304" customFormat="1" ht="15" customHeight="1" x14ac:dyDescent="0.35">
      <c r="A277" s="316"/>
      <c r="B277" s="310"/>
      <c r="C277" s="310"/>
      <c r="D277" s="317"/>
      <c r="E277" s="317"/>
      <c r="F277" s="310"/>
      <c r="G277" s="310"/>
      <c r="H277" s="310"/>
      <c r="I277" s="310"/>
      <c r="J277" s="310"/>
      <c r="K277" s="310"/>
      <c r="L277" s="310"/>
      <c r="M277" s="310"/>
      <c r="N277" s="310"/>
      <c r="O277" s="310"/>
      <c r="P277" s="317"/>
      <c r="Q277" s="298"/>
      <c r="R277" s="298"/>
      <c r="S277" s="298"/>
      <c r="T277" s="298"/>
      <c r="U277" s="298"/>
      <c r="V277" s="298"/>
      <c r="W277" s="298"/>
      <c r="X277" s="298"/>
      <c r="Y277" s="299"/>
      <c r="Z277" s="298"/>
      <c r="AA277" s="298"/>
      <c r="AB277" s="298"/>
      <c r="AC277" s="298"/>
      <c r="AD277" s="298"/>
      <c r="AE277" s="298"/>
      <c r="AF277" s="298"/>
      <c r="AG277" s="298"/>
      <c r="AH277" s="298"/>
      <c r="AI277" s="299"/>
      <c r="AJ277" s="305" t="str">
        <f>IF('PAFAS Pre-Post'!F278="","",'PAFAS Pre-Post'!F278)</f>
        <v/>
      </c>
      <c r="AK277" s="306" t="str">
        <f>IF('PAFAS Pre-Post'!AK278="","",'PAFAS Pre-Post'!AK278)</f>
        <v/>
      </c>
      <c r="AL277" s="302" t="str">
        <f>IF('SDQ Pre-Post'!G278="","",'SDQ Pre-Post'!G278)</f>
        <v/>
      </c>
      <c r="AM277" s="303" t="str">
        <f>IF('SDQ Pre-Post'!AG278="","",'SDQ Pre-Post'!AG278)</f>
        <v/>
      </c>
    </row>
    <row r="278" spans="1:39" s="304" customFormat="1" ht="15" customHeight="1" x14ac:dyDescent="0.35">
      <c r="A278" s="314"/>
      <c r="B278" s="300"/>
      <c r="C278" s="300"/>
      <c r="D278" s="315"/>
      <c r="E278" s="315"/>
      <c r="F278" s="300"/>
      <c r="G278" s="300"/>
      <c r="H278" s="300"/>
      <c r="I278" s="300"/>
      <c r="J278" s="300"/>
      <c r="K278" s="300"/>
      <c r="L278" s="300"/>
      <c r="M278" s="300"/>
      <c r="N278" s="300"/>
      <c r="O278" s="300"/>
      <c r="P278" s="315"/>
      <c r="Q278" s="300"/>
      <c r="R278" s="300"/>
      <c r="S278" s="300"/>
      <c r="T278" s="300"/>
      <c r="U278" s="300"/>
      <c r="V278" s="300"/>
      <c r="W278" s="300"/>
      <c r="X278" s="300"/>
      <c r="Y278" s="301"/>
      <c r="Z278" s="300"/>
      <c r="AA278" s="300"/>
      <c r="AB278" s="300"/>
      <c r="AC278" s="300"/>
      <c r="AD278" s="300"/>
      <c r="AE278" s="300"/>
      <c r="AF278" s="300"/>
      <c r="AG278" s="300"/>
      <c r="AH278" s="300"/>
      <c r="AI278" s="301"/>
      <c r="AJ278" s="305" t="str">
        <f>IF('PAFAS Pre-Post'!F279="","",'PAFAS Pre-Post'!F279)</f>
        <v/>
      </c>
      <c r="AK278" s="306" t="str">
        <f>IF('PAFAS Pre-Post'!AK279="","",'PAFAS Pre-Post'!AK279)</f>
        <v/>
      </c>
      <c r="AL278" s="302" t="str">
        <f>IF('SDQ Pre-Post'!G279="","",'SDQ Pre-Post'!G279)</f>
        <v/>
      </c>
      <c r="AM278" s="303" t="str">
        <f>IF('SDQ Pre-Post'!AG279="","",'SDQ Pre-Post'!AG279)</f>
        <v/>
      </c>
    </row>
    <row r="279" spans="1:39" s="304" customFormat="1" ht="15" customHeight="1" x14ac:dyDescent="0.35">
      <c r="A279" s="316"/>
      <c r="B279" s="310"/>
      <c r="C279" s="310"/>
      <c r="D279" s="317"/>
      <c r="E279" s="317"/>
      <c r="F279" s="310"/>
      <c r="G279" s="310"/>
      <c r="H279" s="310"/>
      <c r="I279" s="310"/>
      <c r="J279" s="310"/>
      <c r="K279" s="310"/>
      <c r="L279" s="310"/>
      <c r="M279" s="310"/>
      <c r="N279" s="310"/>
      <c r="O279" s="310"/>
      <c r="P279" s="317"/>
      <c r="Q279" s="298"/>
      <c r="R279" s="298"/>
      <c r="S279" s="298"/>
      <c r="T279" s="298"/>
      <c r="U279" s="298"/>
      <c r="V279" s="298"/>
      <c r="W279" s="298"/>
      <c r="X279" s="298"/>
      <c r="Y279" s="299"/>
      <c r="Z279" s="298"/>
      <c r="AA279" s="298"/>
      <c r="AB279" s="298"/>
      <c r="AC279" s="298"/>
      <c r="AD279" s="298"/>
      <c r="AE279" s="298"/>
      <c r="AF279" s="298"/>
      <c r="AG279" s="298"/>
      <c r="AH279" s="298"/>
      <c r="AI279" s="299"/>
      <c r="AJ279" s="305" t="str">
        <f>IF('PAFAS Pre-Post'!F280="","",'PAFAS Pre-Post'!F280)</f>
        <v/>
      </c>
      <c r="AK279" s="306" t="str">
        <f>IF('PAFAS Pre-Post'!AK280="","",'PAFAS Pre-Post'!AK280)</f>
        <v/>
      </c>
      <c r="AL279" s="302" t="str">
        <f>IF('SDQ Pre-Post'!G280="","",'SDQ Pre-Post'!G280)</f>
        <v/>
      </c>
      <c r="AM279" s="303" t="str">
        <f>IF('SDQ Pre-Post'!AG280="","",'SDQ Pre-Post'!AG280)</f>
        <v/>
      </c>
    </row>
    <row r="280" spans="1:39" s="304" customFormat="1" ht="15" customHeight="1" x14ac:dyDescent="0.35">
      <c r="A280" s="314"/>
      <c r="B280" s="300"/>
      <c r="C280" s="300"/>
      <c r="D280" s="315"/>
      <c r="E280" s="315"/>
      <c r="F280" s="300"/>
      <c r="G280" s="300"/>
      <c r="H280" s="300"/>
      <c r="I280" s="300"/>
      <c r="J280" s="300"/>
      <c r="K280" s="300"/>
      <c r="L280" s="300"/>
      <c r="M280" s="300"/>
      <c r="N280" s="300"/>
      <c r="O280" s="300"/>
      <c r="P280" s="315"/>
      <c r="Q280" s="300"/>
      <c r="R280" s="300"/>
      <c r="S280" s="300"/>
      <c r="T280" s="300"/>
      <c r="U280" s="300"/>
      <c r="V280" s="300"/>
      <c r="W280" s="300"/>
      <c r="X280" s="300"/>
      <c r="Y280" s="301"/>
      <c r="Z280" s="300"/>
      <c r="AA280" s="300"/>
      <c r="AB280" s="300"/>
      <c r="AC280" s="300"/>
      <c r="AD280" s="300"/>
      <c r="AE280" s="300"/>
      <c r="AF280" s="300"/>
      <c r="AG280" s="300"/>
      <c r="AH280" s="300"/>
      <c r="AI280" s="301"/>
      <c r="AJ280" s="305" t="str">
        <f>IF('PAFAS Pre-Post'!F281="","",'PAFAS Pre-Post'!F281)</f>
        <v/>
      </c>
      <c r="AK280" s="306" t="str">
        <f>IF('PAFAS Pre-Post'!AK281="","",'PAFAS Pre-Post'!AK281)</f>
        <v/>
      </c>
      <c r="AL280" s="302" t="str">
        <f>IF('SDQ Pre-Post'!G281="","",'SDQ Pre-Post'!G281)</f>
        <v/>
      </c>
      <c r="AM280" s="303" t="str">
        <f>IF('SDQ Pre-Post'!AG281="","",'SDQ Pre-Post'!AG281)</f>
        <v/>
      </c>
    </row>
    <row r="281" spans="1:39" s="304" customFormat="1" ht="15" customHeight="1" x14ac:dyDescent="0.35">
      <c r="A281" s="316"/>
      <c r="B281" s="310"/>
      <c r="C281" s="310"/>
      <c r="D281" s="317"/>
      <c r="E281" s="317"/>
      <c r="F281" s="310"/>
      <c r="G281" s="310"/>
      <c r="H281" s="310"/>
      <c r="I281" s="310"/>
      <c r="J281" s="310"/>
      <c r="K281" s="310"/>
      <c r="L281" s="310"/>
      <c r="M281" s="310"/>
      <c r="N281" s="310"/>
      <c r="O281" s="310"/>
      <c r="P281" s="317"/>
      <c r="Q281" s="298"/>
      <c r="R281" s="298"/>
      <c r="S281" s="298"/>
      <c r="T281" s="298"/>
      <c r="U281" s="298"/>
      <c r="V281" s="298"/>
      <c r="W281" s="298"/>
      <c r="X281" s="298"/>
      <c r="Y281" s="299"/>
      <c r="Z281" s="298"/>
      <c r="AA281" s="298"/>
      <c r="AB281" s="298"/>
      <c r="AC281" s="298"/>
      <c r="AD281" s="298"/>
      <c r="AE281" s="298"/>
      <c r="AF281" s="298"/>
      <c r="AG281" s="298"/>
      <c r="AH281" s="298"/>
      <c r="AI281" s="299"/>
      <c r="AJ281" s="305" t="str">
        <f>IF('PAFAS Pre-Post'!F282="","",'PAFAS Pre-Post'!F282)</f>
        <v/>
      </c>
      <c r="AK281" s="306" t="str">
        <f>IF('PAFAS Pre-Post'!AK282="","",'PAFAS Pre-Post'!AK282)</f>
        <v/>
      </c>
      <c r="AL281" s="302" t="str">
        <f>IF('SDQ Pre-Post'!G282="","",'SDQ Pre-Post'!G282)</f>
        <v/>
      </c>
      <c r="AM281" s="303" t="str">
        <f>IF('SDQ Pre-Post'!AG282="","",'SDQ Pre-Post'!AG282)</f>
        <v/>
      </c>
    </row>
    <row r="282" spans="1:39" s="304" customFormat="1" ht="15" customHeight="1" x14ac:dyDescent="0.35">
      <c r="A282" s="314"/>
      <c r="B282" s="300"/>
      <c r="C282" s="300"/>
      <c r="D282" s="315"/>
      <c r="E282" s="315"/>
      <c r="F282" s="300"/>
      <c r="G282" s="300"/>
      <c r="H282" s="300"/>
      <c r="I282" s="300"/>
      <c r="J282" s="300"/>
      <c r="K282" s="300"/>
      <c r="L282" s="300"/>
      <c r="M282" s="300"/>
      <c r="N282" s="300"/>
      <c r="O282" s="300"/>
      <c r="P282" s="315"/>
      <c r="Q282" s="300"/>
      <c r="R282" s="300"/>
      <c r="S282" s="300"/>
      <c r="T282" s="300"/>
      <c r="U282" s="300"/>
      <c r="V282" s="300"/>
      <c r="W282" s="300"/>
      <c r="X282" s="300"/>
      <c r="Y282" s="301"/>
      <c r="Z282" s="300"/>
      <c r="AA282" s="300"/>
      <c r="AB282" s="300"/>
      <c r="AC282" s="300"/>
      <c r="AD282" s="300"/>
      <c r="AE282" s="300"/>
      <c r="AF282" s="300"/>
      <c r="AG282" s="300"/>
      <c r="AH282" s="300"/>
      <c r="AI282" s="301"/>
      <c r="AJ282" s="305" t="str">
        <f>IF('PAFAS Pre-Post'!F283="","",'PAFAS Pre-Post'!F283)</f>
        <v/>
      </c>
      <c r="AK282" s="306" t="str">
        <f>IF('PAFAS Pre-Post'!AK283="","",'PAFAS Pre-Post'!AK283)</f>
        <v/>
      </c>
      <c r="AL282" s="302" t="str">
        <f>IF('SDQ Pre-Post'!G283="","",'SDQ Pre-Post'!G283)</f>
        <v/>
      </c>
      <c r="AM282" s="303" t="str">
        <f>IF('SDQ Pre-Post'!AG283="","",'SDQ Pre-Post'!AG283)</f>
        <v/>
      </c>
    </row>
    <row r="283" spans="1:39" s="304" customFormat="1" ht="15" customHeight="1" x14ac:dyDescent="0.35">
      <c r="A283" s="316"/>
      <c r="B283" s="310"/>
      <c r="C283" s="310"/>
      <c r="D283" s="317"/>
      <c r="E283" s="317"/>
      <c r="F283" s="310"/>
      <c r="G283" s="310"/>
      <c r="H283" s="310"/>
      <c r="I283" s="310"/>
      <c r="J283" s="310"/>
      <c r="K283" s="310"/>
      <c r="L283" s="310"/>
      <c r="M283" s="310"/>
      <c r="N283" s="310"/>
      <c r="O283" s="310"/>
      <c r="P283" s="317"/>
      <c r="Q283" s="298"/>
      <c r="R283" s="298"/>
      <c r="S283" s="298"/>
      <c r="T283" s="298"/>
      <c r="U283" s="298"/>
      <c r="V283" s="298"/>
      <c r="W283" s="298"/>
      <c r="X283" s="298"/>
      <c r="Y283" s="299"/>
      <c r="Z283" s="298"/>
      <c r="AA283" s="298"/>
      <c r="AB283" s="298"/>
      <c r="AC283" s="298"/>
      <c r="AD283" s="298"/>
      <c r="AE283" s="298"/>
      <c r="AF283" s="298"/>
      <c r="AG283" s="298"/>
      <c r="AH283" s="298"/>
      <c r="AI283" s="299"/>
      <c r="AJ283" s="305" t="str">
        <f>IF('PAFAS Pre-Post'!F284="","",'PAFAS Pre-Post'!F284)</f>
        <v/>
      </c>
      <c r="AK283" s="306" t="str">
        <f>IF('PAFAS Pre-Post'!AK284="","",'PAFAS Pre-Post'!AK284)</f>
        <v/>
      </c>
      <c r="AL283" s="302" t="str">
        <f>IF('SDQ Pre-Post'!G284="","",'SDQ Pre-Post'!G284)</f>
        <v/>
      </c>
      <c r="AM283" s="303" t="str">
        <f>IF('SDQ Pre-Post'!AG284="","",'SDQ Pre-Post'!AG284)</f>
        <v/>
      </c>
    </row>
    <row r="284" spans="1:39" s="304" customFormat="1" ht="15" customHeight="1" x14ac:dyDescent="0.35">
      <c r="A284" s="314"/>
      <c r="B284" s="300"/>
      <c r="C284" s="300"/>
      <c r="D284" s="315"/>
      <c r="E284" s="315"/>
      <c r="F284" s="300"/>
      <c r="G284" s="300"/>
      <c r="H284" s="300"/>
      <c r="I284" s="300"/>
      <c r="J284" s="300"/>
      <c r="K284" s="300"/>
      <c r="L284" s="300"/>
      <c r="M284" s="300"/>
      <c r="N284" s="300"/>
      <c r="O284" s="300"/>
      <c r="P284" s="315"/>
      <c r="Q284" s="300"/>
      <c r="R284" s="300"/>
      <c r="S284" s="300"/>
      <c r="T284" s="300"/>
      <c r="U284" s="300"/>
      <c r="V284" s="300"/>
      <c r="W284" s="300"/>
      <c r="X284" s="300"/>
      <c r="Y284" s="301"/>
      <c r="Z284" s="300"/>
      <c r="AA284" s="300"/>
      <c r="AB284" s="300"/>
      <c r="AC284" s="300"/>
      <c r="AD284" s="300"/>
      <c r="AE284" s="300"/>
      <c r="AF284" s="300"/>
      <c r="AG284" s="300"/>
      <c r="AH284" s="300"/>
      <c r="AI284" s="301"/>
      <c r="AJ284" s="305" t="str">
        <f>IF('PAFAS Pre-Post'!F285="","",'PAFAS Pre-Post'!F285)</f>
        <v/>
      </c>
      <c r="AK284" s="306" t="str">
        <f>IF('PAFAS Pre-Post'!AK285="","",'PAFAS Pre-Post'!AK285)</f>
        <v/>
      </c>
      <c r="AL284" s="302" t="str">
        <f>IF('SDQ Pre-Post'!G285="","",'SDQ Pre-Post'!G285)</f>
        <v/>
      </c>
      <c r="AM284" s="303" t="str">
        <f>IF('SDQ Pre-Post'!AG285="","",'SDQ Pre-Post'!AG285)</f>
        <v/>
      </c>
    </row>
    <row r="285" spans="1:39" s="304" customFormat="1" ht="15" customHeight="1" x14ac:dyDescent="0.35">
      <c r="A285" s="316"/>
      <c r="B285" s="310"/>
      <c r="C285" s="310"/>
      <c r="D285" s="317"/>
      <c r="E285" s="317"/>
      <c r="F285" s="310"/>
      <c r="G285" s="310"/>
      <c r="H285" s="310"/>
      <c r="I285" s="310"/>
      <c r="J285" s="310"/>
      <c r="K285" s="310"/>
      <c r="L285" s="310"/>
      <c r="M285" s="310"/>
      <c r="N285" s="310"/>
      <c r="O285" s="310"/>
      <c r="P285" s="317"/>
      <c r="Q285" s="298"/>
      <c r="R285" s="298"/>
      <c r="S285" s="298"/>
      <c r="T285" s="298"/>
      <c r="U285" s="298"/>
      <c r="V285" s="298"/>
      <c r="W285" s="298"/>
      <c r="X285" s="298"/>
      <c r="Y285" s="299"/>
      <c r="Z285" s="298"/>
      <c r="AA285" s="298"/>
      <c r="AB285" s="298"/>
      <c r="AC285" s="298"/>
      <c r="AD285" s="298"/>
      <c r="AE285" s="298"/>
      <c r="AF285" s="298"/>
      <c r="AG285" s="298"/>
      <c r="AH285" s="298"/>
      <c r="AI285" s="299"/>
      <c r="AJ285" s="305" t="str">
        <f>IF('PAFAS Pre-Post'!F286="","",'PAFAS Pre-Post'!F286)</f>
        <v/>
      </c>
      <c r="AK285" s="306" t="str">
        <f>IF('PAFAS Pre-Post'!AK286="","",'PAFAS Pre-Post'!AK286)</f>
        <v/>
      </c>
      <c r="AL285" s="302" t="str">
        <f>IF('SDQ Pre-Post'!G286="","",'SDQ Pre-Post'!G286)</f>
        <v/>
      </c>
      <c r="AM285" s="303" t="str">
        <f>IF('SDQ Pre-Post'!AG286="","",'SDQ Pre-Post'!AG286)</f>
        <v/>
      </c>
    </row>
    <row r="286" spans="1:39" s="304" customFormat="1" ht="15" customHeight="1" x14ac:dyDescent="0.35">
      <c r="A286" s="314"/>
      <c r="B286" s="300"/>
      <c r="C286" s="300"/>
      <c r="D286" s="315"/>
      <c r="E286" s="315"/>
      <c r="F286" s="300"/>
      <c r="G286" s="300"/>
      <c r="H286" s="300"/>
      <c r="I286" s="300"/>
      <c r="J286" s="300"/>
      <c r="K286" s="300"/>
      <c r="L286" s="300"/>
      <c r="M286" s="300"/>
      <c r="N286" s="300"/>
      <c r="O286" s="300"/>
      <c r="P286" s="315"/>
      <c r="Q286" s="300"/>
      <c r="R286" s="300"/>
      <c r="S286" s="300"/>
      <c r="T286" s="300"/>
      <c r="U286" s="300"/>
      <c r="V286" s="300"/>
      <c r="W286" s="300"/>
      <c r="X286" s="300"/>
      <c r="Y286" s="301"/>
      <c r="Z286" s="300"/>
      <c r="AA286" s="300"/>
      <c r="AB286" s="300"/>
      <c r="AC286" s="300"/>
      <c r="AD286" s="300"/>
      <c r="AE286" s="300"/>
      <c r="AF286" s="300"/>
      <c r="AG286" s="300"/>
      <c r="AH286" s="300"/>
      <c r="AI286" s="301"/>
      <c r="AJ286" s="305" t="str">
        <f>IF('PAFAS Pre-Post'!F287="","",'PAFAS Pre-Post'!F287)</f>
        <v/>
      </c>
      <c r="AK286" s="306" t="str">
        <f>IF('PAFAS Pre-Post'!AK287="","",'PAFAS Pre-Post'!AK287)</f>
        <v/>
      </c>
      <c r="AL286" s="302" t="str">
        <f>IF('SDQ Pre-Post'!G287="","",'SDQ Pre-Post'!G287)</f>
        <v/>
      </c>
      <c r="AM286" s="303" t="str">
        <f>IF('SDQ Pre-Post'!AG287="","",'SDQ Pre-Post'!AG287)</f>
        <v/>
      </c>
    </row>
    <row r="287" spans="1:39" s="304" customFormat="1" ht="15" customHeight="1" x14ac:dyDescent="0.35">
      <c r="A287" s="316"/>
      <c r="B287" s="310"/>
      <c r="C287" s="310"/>
      <c r="D287" s="317"/>
      <c r="E287" s="317"/>
      <c r="F287" s="310"/>
      <c r="G287" s="310"/>
      <c r="H287" s="310"/>
      <c r="I287" s="310"/>
      <c r="J287" s="310"/>
      <c r="K287" s="310"/>
      <c r="L287" s="310"/>
      <c r="M287" s="310"/>
      <c r="N287" s="310"/>
      <c r="O287" s="310"/>
      <c r="P287" s="317"/>
      <c r="Q287" s="298"/>
      <c r="R287" s="298"/>
      <c r="S287" s="298"/>
      <c r="T287" s="298"/>
      <c r="U287" s="298"/>
      <c r="V287" s="298"/>
      <c r="W287" s="298"/>
      <c r="X287" s="298"/>
      <c r="Y287" s="299"/>
      <c r="Z287" s="298"/>
      <c r="AA287" s="298"/>
      <c r="AB287" s="298"/>
      <c r="AC287" s="298"/>
      <c r="AD287" s="298"/>
      <c r="AE287" s="298"/>
      <c r="AF287" s="298"/>
      <c r="AG287" s="298"/>
      <c r="AH287" s="298"/>
      <c r="AI287" s="299"/>
      <c r="AJ287" s="305" t="str">
        <f>IF('PAFAS Pre-Post'!F288="","",'PAFAS Pre-Post'!F288)</f>
        <v/>
      </c>
      <c r="AK287" s="306" t="str">
        <f>IF('PAFAS Pre-Post'!AK288="","",'PAFAS Pre-Post'!AK288)</f>
        <v/>
      </c>
      <c r="AL287" s="302" t="str">
        <f>IF('SDQ Pre-Post'!G288="","",'SDQ Pre-Post'!G288)</f>
        <v/>
      </c>
      <c r="AM287" s="303" t="str">
        <f>IF('SDQ Pre-Post'!AG288="","",'SDQ Pre-Post'!AG288)</f>
        <v/>
      </c>
    </row>
    <row r="288" spans="1:39" s="304" customFormat="1" ht="15" customHeight="1" x14ac:dyDescent="0.35">
      <c r="A288" s="314"/>
      <c r="B288" s="300"/>
      <c r="C288" s="300"/>
      <c r="D288" s="315"/>
      <c r="E288" s="315"/>
      <c r="F288" s="300"/>
      <c r="G288" s="300"/>
      <c r="H288" s="300"/>
      <c r="I288" s="300"/>
      <c r="J288" s="300"/>
      <c r="K288" s="300"/>
      <c r="L288" s="300"/>
      <c r="M288" s="300"/>
      <c r="N288" s="300"/>
      <c r="O288" s="300"/>
      <c r="P288" s="315"/>
      <c r="Q288" s="300"/>
      <c r="R288" s="300"/>
      <c r="S288" s="300"/>
      <c r="T288" s="300"/>
      <c r="U288" s="300"/>
      <c r="V288" s="300"/>
      <c r="W288" s="300"/>
      <c r="X288" s="300"/>
      <c r="Y288" s="301"/>
      <c r="Z288" s="300"/>
      <c r="AA288" s="300"/>
      <c r="AB288" s="300"/>
      <c r="AC288" s="300"/>
      <c r="AD288" s="300"/>
      <c r="AE288" s="300"/>
      <c r="AF288" s="300"/>
      <c r="AG288" s="300"/>
      <c r="AH288" s="300"/>
      <c r="AI288" s="301"/>
      <c r="AJ288" s="305" t="str">
        <f>IF('PAFAS Pre-Post'!F289="","",'PAFAS Pre-Post'!F289)</f>
        <v/>
      </c>
      <c r="AK288" s="306" t="str">
        <f>IF('PAFAS Pre-Post'!AK289="","",'PAFAS Pre-Post'!AK289)</f>
        <v/>
      </c>
      <c r="AL288" s="302" t="str">
        <f>IF('SDQ Pre-Post'!G289="","",'SDQ Pre-Post'!G289)</f>
        <v/>
      </c>
      <c r="AM288" s="303" t="str">
        <f>IF('SDQ Pre-Post'!AG289="","",'SDQ Pre-Post'!AG289)</f>
        <v/>
      </c>
    </row>
    <row r="289" spans="1:39" s="304" customFormat="1" ht="15" customHeight="1" x14ac:dyDescent="0.35">
      <c r="A289" s="316"/>
      <c r="B289" s="310"/>
      <c r="C289" s="310"/>
      <c r="D289" s="317"/>
      <c r="E289" s="317"/>
      <c r="F289" s="310"/>
      <c r="G289" s="310"/>
      <c r="H289" s="310"/>
      <c r="I289" s="310"/>
      <c r="J289" s="310"/>
      <c r="K289" s="310"/>
      <c r="L289" s="310"/>
      <c r="M289" s="310"/>
      <c r="N289" s="310"/>
      <c r="O289" s="310"/>
      <c r="P289" s="317"/>
      <c r="Q289" s="298"/>
      <c r="R289" s="298"/>
      <c r="S289" s="298"/>
      <c r="T289" s="298"/>
      <c r="U289" s="298"/>
      <c r="V289" s="298"/>
      <c r="W289" s="298"/>
      <c r="X289" s="298"/>
      <c r="Y289" s="299"/>
      <c r="Z289" s="298"/>
      <c r="AA289" s="298"/>
      <c r="AB289" s="298"/>
      <c r="AC289" s="298"/>
      <c r="AD289" s="298"/>
      <c r="AE289" s="298"/>
      <c r="AF289" s="298"/>
      <c r="AG289" s="298"/>
      <c r="AH289" s="298"/>
      <c r="AI289" s="299"/>
      <c r="AJ289" s="305" t="str">
        <f>IF('PAFAS Pre-Post'!F290="","",'PAFAS Pre-Post'!F290)</f>
        <v/>
      </c>
      <c r="AK289" s="306" t="str">
        <f>IF('PAFAS Pre-Post'!AK290="","",'PAFAS Pre-Post'!AK290)</f>
        <v/>
      </c>
      <c r="AL289" s="302" t="str">
        <f>IF('SDQ Pre-Post'!G290="","",'SDQ Pre-Post'!G290)</f>
        <v/>
      </c>
      <c r="AM289" s="303" t="str">
        <f>IF('SDQ Pre-Post'!AG290="","",'SDQ Pre-Post'!AG290)</f>
        <v/>
      </c>
    </row>
    <row r="290" spans="1:39" s="304" customFormat="1" ht="15" customHeight="1" x14ac:dyDescent="0.35">
      <c r="A290" s="314"/>
      <c r="B290" s="300"/>
      <c r="C290" s="300"/>
      <c r="D290" s="315"/>
      <c r="E290" s="315"/>
      <c r="F290" s="300"/>
      <c r="G290" s="300"/>
      <c r="H290" s="300"/>
      <c r="I290" s="300"/>
      <c r="J290" s="300"/>
      <c r="K290" s="300"/>
      <c r="L290" s="300"/>
      <c r="M290" s="300"/>
      <c r="N290" s="300"/>
      <c r="O290" s="300"/>
      <c r="P290" s="315"/>
      <c r="Q290" s="300"/>
      <c r="R290" s="300"/>
      <c r="S290" s="300"/>
      <c r="T290" s="300"/>
      <c r="U290" s="300"/>
      <c r="V290" s="300"/>
      <c r="W290" s="300"/>
      <c r="X290" s="300"/>
      <c r="Y290" s="301"/>
      <c r="Z290" s="300"/>
      <c r="AA290" s="300"/>
      <c r="AB290" s="300"/>
      <c r="AC290" s="300"/>
      <c r="AD290" s="300"/>
      <c r="AE290" s="300"/>
      <c r="AF290" s="300"/>
      <c r="AG290" s="300"/>
      <c r="AH290" s="300"/>
      <c r="AI290" s="301"/>
      <c r="AJ290" s="305" t="str">
        <f>IF('PAFAS Pre-Post'!F291="","",'PAFAS Pre-Post'!F291)</f>
        <v/>
      </c>
      <c r="AK290" s="306" t="str">
        <f>IF('PAFAS Pre-Post'!AK291="","",'PAFAS Pre-Post'!AK291)</f>
        <v/>
      </c>
      <c r="AL290" s="302" t="str">
        <f>IF('SDQ Pre-Post'!G291="","",'SDQ Pre-Post'!G291)</f>
        <v/>
      </c>
      <c r="AM290" s="303" t="str">
        <f>IF('SDQ Pre-Post'!AG291="","",'SDQ Pre-Post'!AG291)</f>
        <v/>
      </c>
    </row>
    <row r="291" spans="1:39" s="304" customFormat="1" ht="15" customHeight="1" x14ac:dyDescent="0.35">
      <c r="A291" s="316"/>
      <c r="B291" s="310"/>
      <c r="C291" s="310"/>
      <c r="D291" s="317"/>
      <c r="E291" s="317"/>
      <c r="F291" s="310"/>
      <c r="G291" s="310"/>
      <c r="H291" s="310"/>
      <c r="I291" s="310"/>
      <c r="J291" s="310"/>
      <c r="K291" s="310"/>
      <c r="L291" s="310"/>
      <c r="M291" s="310"/>
      <c r="N291" s="310"/>
      <c r="O291" s="310"/>
      <c r="P291" s="317"/>
      <c r="Q291" s="298"/>
      <c r="R291" s="298"/>
      <c r="S291" s="298"/>
      <c r="T291" s="298"/>
      <c r="U291" s="298"/>
      <c r="V291" s="298"/>
      <c r="W291" s="298"/>
      <c r="X291" s="298"/>
      <c r="Y291" s="299"/>
      <c r="Z291" s="298"/>
      <c r="AA291" s="298"/>
      <c r="AB291" s="298"/>
      <c r="AC291" s="298"/>
      <c r="AD291" s="298"/>
      <c r="AE291" s="298"/>
      <c r="AF291" s="298"/>
      <c r="AG291" s="298"/>
      <c r="AH291" s="298"/>
      <c r="AI291" s="299"/>
      <c r="AJ291" s="305" t="str">
        <f>IF('PAFAS Pre-Post'!F292="","",'PAFAS Pre-Post'!F292)</f>
        <v/>
      </c>
      <c r="AK291" s="306" t="str">
        <f>IF('PAFAS Pre-Post'!AK292="","",'PAFAS Pre-Post'!AK292)</f>
        <v/>
      </c>
      <c r="AL291" s="302" t="str">
        <f>IF('SDQ Pre-Post'!G292="","",'SDQ Pre-Post'!G292)</f>
        <v/>
      </c>
      <c r="AM291" s="303" t="str">
        <f>IF('SDQ Pre-Post'!AG292="","",'SDQ Pre-Post'!AG292)</f>
        <v/>
      </c>
    </row>
    <row r="292" spans="1:39" s="304" customFormat="1" ht="15" customHeight="1" x14ac:dyDescent="0.35">
      <c r="A292" s="314"/>
      <c r="B292" s="300"/>
      <c r="C292" s="300"/>
      <c r="D292" s="315"/>
      <c r="E292" s="315"/>
      <c r="F292" s="300"/>
      <c r="G292" s="300"/>
      <c r="H292" s="300"/>
      <c r="I292" s="300"/>
      <c r="J292" s="300"/>
      <c r="K292" s="300"/>
      <c r="L292" s="300"/>
      <c r="M292" s="300"/>
      <c r="N292" s="300"/>
      <c r="O292" s="300"/>
      <c r="P292" s="315"/>
      <c r="Q292" s="300"/>
      <c r="R292" s="300"/>
      <c r="S292" s="300"/>
      <c r="T292" s="300"/>
      <c r="U292" s="300"/>
      <c r="V292" s="300"/>
      <c r="W292" s="300"/>
      <c r="X292" s="300"/>
      <c r="Y292" s="301"/>
      <c r="Z292" s="300"/>
      <c r="AA292" s="300"/>
      <c r="AB292" s="300"/>
      <c r="AC292" s="300"/>
      <c r="AD292" s="300"/>
      <c r="AE292" s="300"/>
      <c r="AF292" s="300"/>
      <c r="AG292" s="300"/>
      <c r="AH292" s="300"/>
      <c r="AI292" s="301"/>
      <c r="AJ292" s="305" t="str">
        <f>IF('PAFAS Pre-Post'!F293="","",'PAFAS Pre-Post'!F293)</f>
        <v/>
      </c>
      <c r="AK292" s="306" t="str">
        <f>IF('PAFAS Pre-Post'!AK293="","",'PAFAS Pre-Post'!AK293)</f>
        <v/>
      </c>
      <c r="AL292" s="302" t="str">
        <f>IF('SDQ Pre-Post'!G293="","",'SDQ Pre-Post'!G293)</f>
        <v/>
      </c>
      <c r="AM292" s="303" t="str">
        <f>IF('SDQ Pre-Post'!AG293="","",'SDQ Pre-Post'!AG293)</f>
        <v/>
      </c>
    </row>
    <row r="293" spans="1:39" s="304" customFormat="1" ht="15" customHeight="1" x14ac:dyDescent="0.35">
      <c r="A293" s="316"/>
      <c r="B293" s="310"/>
      <c r="C293" s="310"/>
      <c r="D293" s="317"/>
      <c r="E293" s="317"/>
      <c r="F293" s="310"/>
      <c r="G293" s="310"/>
      <c r="H293" s="310"/>
      <c r="I293" s="310"/>
      <c r="J293" s="310"/>
      <c r="K293" s="310"/>
      <c r="L293" s="310"/>
      <c r="M293" s="310"/>
      <c r="N293" s="310"/>
      <c r="O293" s="310"/>
      <c r="P293" s="317"/>
      <c r="Q293" s="298"/>
      <c r="R293" s="298"/>
      <c r="S293" s="298"/>
      <c r="T293" s="298"/>
      <c r="U293" s="298"/>
      <c r="V293" s="298"/>
      <c r="W293" s="298"/>
      <c r="X293" s="298"/>
      <c r="Y293" s="299"/>
      <c r="Z293" s="298"/>
      <c r="AA293" s="298"/>
      <c r="AB293" s="298"/>
      <c r="AC293" s="298"/>
      <c r="AD293" s="298"/>
      <c r="AE293" s="298"/>
      <c r="AF293" s="298"/>
      <c r="AG293" s="298"/>
      <c r="AH293" s="298"/>
      <c r="AI293" s="299"/>
      <c r="AJ293" s="305" t="str">
        <f>IF('PAFAS Pre-Post'!F294="","",'PAFAS Pre-Post'!F294)</f>
        <v/>
      </c>
      <c r="AK293" s="306" t="str">
        <f>IF('PAFAS Pre-Post'!AK294="","",'PAFAS Pre-Post'!AK294)</f>
        <v/>
      </c>
      <c r="AL293" s="302" t="str">
        <f>IF('SDQ Pre-Post'!G294="","",'SDQ Pre-Post'!G294)</f>
        <v/>
      </c>
      <c r="AM293" s="303" t="str">
        <f>IF('SDQ Pre-Post'!AG294="","",'SDQ Pre-Post'!AG294)</f>
        <v/>
      </c>
    </row>
    <row r="294" spans="1:39" s="304" customFormat="1" ht="15" customHeight="1" x14ac:dyDescent="0.35">
      <c r="A294" s="314"/>
      <c r="B294" s="300"/>
      <c r="C294" s="300"/>
      <c r="D294" s="315"/>
      <c r="E294" s="315"/>
      <c r="F294" s="300"/>
      <c r="G294" s="300"/>
      <c r="H294" s="300"/>
      <c r="I294" s="300"/>
      <c r="J294" s="300"/>
      <c r="K294" s="300"/>
      <c r="L294" s="300"/>
      <c r="M294" s="300"/>
      <c r="N294" s="300"/>
      <c r="O294" s="300"/>
      <c r="P294" s="315"/>
      <c r="Q294" s="300"/>
      <c r="R294" s="300"/>
      <c r="S294" s="300"/>
      <c r="T294" s="300"/>
      <c r="U294" s="300"/>
      <c r="V294" s="300"/>
      <c r="W294" s="300"/>
      <c r="X294" s="300"/>
      <c r="Y294" s="301"/>
      <c r="Z294" s="300"/>
      <c r="AA294" s="300"/>
      <c r="AB294" s="300"/>
      <c r="AC294" s="300"/>
      <c r="AD294" s="300"/>
      <c r="AE294" s="300"/>
      <c r="AF294" s="300"/>
      <c r="AG294" s="300"/>
      <c r="AH294" s="300"/>
      <c r="AI294" s="301"/>
      <c r="AJ294" s="305" t="str">
        <f>IF('PAFAS Pre-Post'!F295="","",'PAFAS Pre-Post'!F295)</f>
        <v/>
      </c>
      <c r="AK294" s="306" t="str">
        <f>IF('PAFAS Pre-Post'!AK295="","",'PAFAS Pre-Post'!AK295)</f>
        <v/>
      </c>
      <c r="AL294" s="302" t="str">
        <f>IF('SDQ Pre-Post'!G295="","",'SDQ Pre-Post'!G295)</f>
        <v/>
      </c>
      <c r="AM294" s="303" t="str">
        <f>IF('SDQ Pre-Post'!AG295="","",'SDQ Pre-Post'!AG295)</f>
        <v/>
      </c>
    </row>
    <row r="295" spans="1:39" s="304" customFormat="1" ht="15" customHeight="1" x14ac:dyDescent="0.35">
      <c r="A295" s="316"/>
      <c r="B295" s="310"/>
      <c r="C295" s="310"/>
      <c r="D295" s="317"/>
      <c r="E295" s="317"/>
      <c r="F295" s="310"/>
      <c r="G295" s="310"/>
      <c r="H295" s="310"/>
      <c r="I295" s="310"/>
      <c r="J295" s="310"/>
      <c r="K295" s="310"/>
      <c r="L295" s="310"/>
      <c r="M295" s="310"/>
      <c r="N295" s="310"/>
      <c r="O295" s="310"/>
      <c r="P295" s="317"/>
      <c r="Q295" s="298"/>
      <c r="R295" s="298"/>
      <c r="S295" s="298"/>
      <c r="T295" s="298"/>
      <c r="U295" s="298"/>
      <c r="V295" s="298"/>
      <c r="W295" s="298"/>
      <c r="X295" s="298"/>
      <c r="Y295" s="299"/>
      <c r="Z295" s="298"/>
      <c r="AA295" s="298"/>
      <c r="AB295" s="298"/>
      <c r="AC295" s="298"/>
      <c r="AD295" s="298"/>
      <c r="AE295" s="298"/>
      <c r="AF295" s="298"/>
      <c r="AG295" s="298"/>
      <c r="AH295" s="298"/>
      <c r="AI295" s="299"/>
      <c r="AJ295" s="305" t="str">
        <f>IF('PAFAS Pre-Post'!F296="","",'PAFAS Pre-Post'!F296)</f>
        <v/>
      </c>
      <c r="AK295" s="306" t="str">
        <f>IF('PAFAS Pre-Post'!AK296="","",'PAFAS Pre-Post'!AK296)</f>
        <v/>
      </c>
      <c r="AL295" s="302" t="str">
        <f>IF('SDQ Pre-Post'!G296="","",'SDQ Pre-Post'!G296)</f>
        <v/>
      </c>
      <c r="AM295" s="303" t="str">
        <f>IF('SDQ Pre-Post'!AG296="","",'SDQ Pre-Post'!AG296)</f>
        <v/>
      </c>
    </row>
    <row r="296" spans="1:39" s="304" customFormat="1" ht="15" customHeight="1" x14ac:dyDescent="0.35">
      <c r="A296" s="314"/>
      <c r="B296" s="300"/>
      <c r="C296" s="300"/>
      <c r="D296" s="315"/>
      <c r="E296" s="315"/>
      <c r="F296" s="300"/>
      <c r="G296" s="300"/>
      <c r="H296" s="300"/>
      <c r="I296" s="300"/>
      <c r="J296" s="300"/>
      <c r="K296" s="300"/>
      <c r="L296" s="300"/>
      <c r="M296" s="300"/>
      <c r="N296" s="300"/>
      <c r="O296" s="300"/>
      <c r="P296" s="315"/>
      <c r="Q296" s="300"/>
      <c r="R296" s="300"/>
      <c r="S296" s="300"/>
      <c r="T296" s="300"/>
      <c r="U296" s="300"/>
      <c r="V296" s="300"/>
      <c r="W296" s="300"/>
      <c r="X296" s="300"/>
      <c r="Y296" s="301"/>
      <c r="Z296" s="300"/>
      <c r="AA296" s="300"/>
      <c r="AB296" s="300"/>
      <c r="AC296" s="300"/>
      <c r="AD296" s="300"/>
      <c r="AE296" s="300"/>
      <c r="AF296" s="300"/>
      <c r="AG296" s="300"/>
      <c r="AH296" s="300"/>
      <c r="AI296" s="301"/>
      <c r="AJ296" s="305" t="str">
        <f>IF('PAFAS Pre-Post'!F297="","",'PAFAS Pre-Post'!F297)</f>
        <v/>
      </c>
      <c r="AK296" s="306" t="str">
        <f>IF('PAFAS Pre-Post'!AK297="","",'PAFAS Pre-Post'!AK297)</f>
        <v/>
      </c>
      <c r="AL296" s="302" t="str">
        <f>IF('SDQ Pre-Post'!G297="","",'SDQ Pre-Post'!G297)</f>
        <v/>
      </c>
      <c r="AM296" s="303" t="str">
        <f>IF('SDQ Pre-Post'!AG297="","",'SDQ Pre-Post'!AG297)</f>
        <v/>
      </c>
    </row>
    <row r="297" spans="1:39" s="304" customFormat="1" ht="15" customHeight="1" x14ac:dyDescent="0.35">
      <c r="A297" s="316"/>
      <c r="B297" s="310"/>
      <c r="C297" s="310"/>
      <c r="D297" s="317"/>
      <c r="E297" s="317"/>
      <c r="F297" s="310"/>
      <c r="G297" s="310"/>
      <c r="H297" s="310"/>
      <c r="I297" s="310"/>
      <c r="J297" s="310"/>
      <c r="K297" s="310"/>
      <c r="L297" s="310"/>
      <c r="M297" s="310"/>
      <c r="N297" s="310"/>
      <c r="O297" s="310"/>
      <c r="P297" s="317"/>
      <c r="Q297" s="298"/>
      <c r="R297" s="298"/>
      <c r="S297" s="298"/>
      <c r="T297" s="298"/>
      <c r="U297" s="298"/>
      <c r="V297" s="298"/>
      <c r="W297" s="298"/>
      <c r="X297" s="298"/>
      <c r="Y297" s="299"/>
      <c r="Z297" s="298"/>
      <c r="AA297" s="298"/>
      <c r="AB297" s="298"/>
      <c r="AC297" s="298"/>
      <c r="AD297" s="298"/>
      <c r="AE297" s="298"/>
      <c r="AF297" s="298"/>
      <c r="AG297" s="298"/>
      <c r="AH297" s="298"/>
      <c r="AI297" s="299"/>
      <c r="AJ297" s="305" t="str">
        <f>IF('PAFAS Pre-Post'!F298="","",'PAFAS Pre-Post'!F298)</f>
        <v/>
      </c>
      <c r="AK297" s="306" t="str">
        <f>IF('PAFAS Pre-Post'!AK298="","",'PAFAS Pre-Post'!AK298)</f>
        <v/>
      </c>
      <c r="AL297" s="302" t="str">
        <f>IF('SDQ Pre-Post'!G298="","",'SDQ Pre-Post'!G298)</f>
        <v/>
      </c>
      <c r="AM297" s="303" t="str">
        <f>IF('SDQ Pre-Post'!AG298="","",'SDQ Pre-Post'!AG298)</f>
        <v/>
      </c>
    </row>
    <row r="298" spans="1:39" s="304" customFormat="1" ht="15" customHeight="1" x14ac:dyDescent="0.35">
      <c r="A298" s="314"/>
      <c r="B298" s="300"/>
      <c r="C298" s="300"/>
      <c r="D298" s="315"/>
      <c r="E298" s="315"/>
      <c r="F298" s="300"/>
      <c r="G298" s="300"/>
      <c r="H298" s="300"/>
      <c r="I298" s="300"/>
      <c r="J298" s="300"/>
      <c r="K298" s="300"/>
      <c r="L298" s="300"/>
      <c r="M298" s="300"/>
      <c r="N298" s="300"/>
      <c r="O298" s="300"/>
      <c r="P298" s="315"/>
      <c r="Q298" s="300"/>
      <c r="R298" s="300"/>
      <c r="S298" s="300"/>
      <c r="T298" s="300"/>
      <c r="U298" s="300"/>
      <c r="V298" s="300"/>
      <c r="W298" s="300"/>
      <c r="X298" s="300"/>
      <c r="Y298" s="301"/>
      <c r="Z298" s="300"/>
      <c r="AA298" s="300"/>
      <c r="AB298" s="300"/>
      <c r="AC298" s="300"/>
      <c r="AD298" s="300"/>
      <c r="AE298" s="300"/>
      <c r="AF298" s="300"/>
      <c r="AG298" s="300"/>
      <c r="AH298" s="300"/>
      <c r="AI298" s="301"/>
      <c r="AJ298" s="305" t="str">
        <f>IF('PAFAS Pre-Post'!F299="","",'PAFAS Pre-Post'!F299)</f>
        <v/>
      </c>
      <c r="AK298" s="306" t="str">
        <f>IF('PAFAS Pre-Post'!AK299="","",'PAFAS Pre-Post'!AK299)</f>
        <v/>
      </c>
      <c r="AL298" s="302" t="str">
        <f>IF('SDQ Pre-Post'!G299="","",'SDQ Pre-Post'!G299)</f>
        <v/>
      </c>
      <c r="AM298" s="303" t="str">
        <f>IF('SDQ Pre-Post'!AG299="","",'SDQ Pre-Post'!AG299)</f>
        <v/>
      </c>
    </row>
    <row r="299" spans="1:39" s="304" customFormat="1" ht="15" customHeight="1" x14ac:dyDescent="0.35">
      <c r="A299" s="316"/>
      <c r="B299" s="310"/>
      <c r="C299" s="310"/>
      <c r="D299" s="317"/>
      <c r="E299" s="317"/>
      <c r="F299" s="310"/>
      <c r="G299" s="310"/>
      <c r="H299" s="310"/>
      <c r="I299" s="310"/>
      <c r="J299" s="310"/>
      <c r="K299" s="310"/>
      <c r="L299" s="310"/>
      <c r="M299" s="310"/>
      <c r="N299" s="310"/>
      <c r="O299" s="310"/>
      <c r="P299" s="317"/>
      <c r="Q299" s="298"/>
      <c r="R299" s="298"/>
      <c r="S299" s="298"/>
      <c r="T299" s="298"/>
      <c r="U299" s="298"/>
      <c r="V299" s="298"/>
      <c r="W299" s="298"/>
      <c r="X299" s="298"/>
      <c r="Y299" s="299"/>
      <c r="Z299" s="298"/>
      <c r="AA299" s="298"/>
      <c r="AB299" s="298"/>
      <c r="AC299" s="298"/>
      <c r="AD299" s="298"/>
      <c r="AE299" s="298"/>
      <c r="AF299" s="298"/>
      <c r="AG299" s="298"/>
      <c r="AH299" s="298"/>
      <c r="AI299" s="299"/>
      <c r="AJ299" s="305" t="str">
        <f>IF('PAFAS Pre-Post'!F300="","",'PAFAS Pre-Post'!F300)</f>
        <v/>
      </c>
      <c r="AK299" s="306" t="str">
        <f>IF('PAFAS Pre-Post'!AK300="","",'PAFAS Pre-Post'!AK300)</f>
        <v/>
      </c>
      <c r="AL299" s="302" t="str">
        <f>IF('SDQ Pre-Post'!G300="","",'SDQ Pre-Post'!G300)</f>
        <v/>
      </c>
      <c r="AM299" s="303" t="str">
        <f>IF('SDQ Pre-Post'!AG300="","",'SDQ Pre-Post'!AG300)</f>
        <v/>
      </c>
    </row>
    <row r="300" spans="1:39" s="304" customFormat="1" ht="15" customHeight="1" x14ac:dyDescent="0.35">
      <c r="A300" s="314"/>
      <c r="B300" s="300"/>
      <c r="C300" s="300"/>
      <c r="D300" s="315"/>
      <c r="E300" s="315"/>
      <c r="F300" s="300"/>
      <c r="G300" s="300"/>
      <c r="H300" s="300"/>
      <c r="I300" s="300"/>
      <c r="J300" s="300"/>
      <c r="K300" s="300"/>
      <c r="L300" s="300"/>
      <c r="M300" s="300"/>
      <c r="N300" s="300"/>
      <c r="O300" s="300"/>
      <c r="P300" s="315"/>
      <c r="Q300" s="300"/>
      <c r="R300" s="300"/>
      <c r="S300" s="300"/>
      <c r="T300" s="300"/>
      <c r="U300" s="300"/>
      <c r="V300" s="300"/>
      <c r="W300" s="300"/>
      <c r="X300" s="300"/>
      <c r="Y300" s="301"/>
      <c r="Z300" s="300"/>
      <c r="AA300" s="300"/>
      <c r="AB300" s="300"/>
      <c r="AC300" s="300"/>
      <c r="AD300" s="300"/>
      <c r="AE300" s="300"/>
      <c r="AF300" s="300"/>
      <c r="AG300" s="300"/>
      <c r="AH300" s="300"/>
      <c r="AI300" s="301"/>
      <c r="AJ300" s="305" t="str">
        <f>IF('PAFAS Pre-Post'!F301="","",'PAFAS Pre-Post'!F301)</f>
        <v/>
      </c>
      <c r="AK300" s="306" t="str">
        <f>IF('PAFAS Pre-Post'!AK301="","",'PAFAS Pre-Post'!AK301)</f>
        <v/>
      </c>
      <c r="AL300" s="302" t="str">
        <f>IF('SDQ Pre-Post'!G301="","",'SDQ Pre-Post'!G301)</f>
        <v/>
      </c>
      <c r="AM300" s="303" t="str">
        <f>IF('SDQ Pre-Post'!AG301="","",'SDQ Pre-Post'!AG301)</f>
        <v/>
      </c>
    </row>
    <row r="301" spans="1:39" s="304" customFormat="1" ht="15" customHeight="1" x14ac:dyDescent="0.35">
      <c r="A301" s="316"/>
      <c r="B301" s="310"/>
      <c r="C301" s="310"/>
      <c r="D301" s="317"/>
      <c r="E301" s="317"/>
      <c r="F301" s="310"/>
      <c r="G301" s="310"/>
      <c r="H301" s="310"/>
      <c r="I301" s="310"/>
      <c r="J301" s="310"/>
      <c r="K301" s="310"/>
      <c r="L301" s="310"/>
      <c r="M301" s="310"/>
      <c r="N301" s="310"/>
      <c r="O301" s="310"/>
      <c r="P301" s="317"/>
      <c r="Q301" s="298"/>
      <c r="R301" s="298"/>
      <c r="S301" s="298"/>
      <c r="T301" s="298"/>
      <c r="U301" s="298"/>
      <c r="V301" s="298"/>
      <c r="W301" s="298"/>
      <c r="X301" s="298"/>
      <c r="Y301" s="299"/>
      <c r="Z301" s="298"/>
      <c r="AA301" s="298"/>
      <c r="AB301" s="298"/>
      <c r="AC301" s="298"/>
      <c r="AD301" s="298"/>
      <c r="AE301" s="298"/>
      <c r="AF301" s="298"/>
      <c r="AG301" s="298"/>
      <c r="AH301" s="298"/>
      <c r="AI301" s="299"/>
      <c r="AJ301" s="305" t="str">
        <f>IF('PAFAS Pre-Post'!F302="","",'PAFAS Pre-Post'!F302)</f>
        <v/>
      </c>
      <c r="AK301" s="306" t="str">
        <f>IF('PAFAS Pre-Post'!AK302="","",'PAFAS Pre-Post'!AK302)</f>
        <v/>
      </c>
      <c r="AL301" s="302" t="str">
        <f>IF('SDQ Pre-Post'!G302="","",'SDQ Pre-Post'!G302)</f>
        <v/>
      </c>
      <c r="AM301" s="303" t="str">
        <f>IF('SDQ Pre-Post'!AG302="","",'SDQ Pre-Post'!AG302)</f>
        <v/>
      </c>
    </row>
    <row r="302" spans="1:39" s="304" customFormat="1" ht="15" customHeight="1" x14ac:dyDescent="0.35">
      <c r="A302" s="314"/>
      <c r="B302" s="300"/>
      <c r="C302" s="300"/>
      <c r="D302" s="315"/>
      <c r="E302" s="315"/>
      <c r="F302" s="300"/>
      <c r="G302" s="300"/>
      <c r="H302" s="300"/>
      <c r="I302" s="300"/>
      <c r="J302" s="300"/>
      <c r="K302" s="300"/>
      <c r="L302" s="300"/>
      <c r="M302" s="300"/>
      <c r="N302" s="300"/>
      <c r="O302" s="300"/>
      <c r="P302" s="315"/>
      <c r="Q302" s="300"/>
      <c r="R302" s="300"/>
      <c r="S302" s="300"/>
      <c r="T302" s="300"/>
      <c r="U302" s="300"/>
      <c r="V302" s="300"/>
      <c r="W302" s="300"/>
      <c r="X302" s="300"/>
      <c r="Y302" s="301"/>
      <c r="Z302" s="300"/>
      <c r="AA302" s="300"/>
      <c r="AB302" s="300"/>
      <c r="AC302" s="300"/>
      <c r="AD302" s="300"/>
      <c r="AE302" s="300"/>
      <c r="AF302" s="300"/>
      <c r="AG302" s="300"/>
      <c r="AH302" s="300"/>
      <c r="AI302" s="301"/>
      <c r="AJ302" s="305" t="str">
        <f>IF('PAFAS Pre-Post'!F303="","",'PAFAS Pre-Post'!F303)</f>
        <v/>
      </c>
      <c r="AK302" s="306" t="str">
        <f>IF('PAFAS Pre-Post'!AK303="","",'PAFAS Pre-Post'!AK303)</f>
        <v/>
      </c>
      <c r="AL302" s="302" t="str">
        <f>IF('SDQ Pre-Post'!G303="","",'SDQ Pre-Post'!G303)</f>
        <v/>
      </c>
      <c r="AM302" s="303" t="str">
        <f>IF('SDQ Pre-Post'!AG303="","",'SDQ Pre-Post'!AG303)</f>
        <v/>
      </c>
    </row>
    <row r="303" spans="1:39" s="304" customFormat="1" ht="15" customHeight="1" x14ac:dyDescent="0.35">
      <c r="A303" s="316"/>
      <c r="B303" s="310"/>
      <c r="C303" s="310"/>
      <c r="D303" s="317"/>
      <c r="E303" s="317"/>
      <c r="F303" s="310"/>
      <c r="G303" s="310"/>
      <c r="H303" s="310"/>
      <c r="I303" s="310"/>
      <c r="J303" s="310"/>
      <c r="K303" s="310"/>
      <c r="L303" s="310"/>
      <c r="M303" s="310"/>
      <c r="N303" s="310"/>
      <c r="O303" s="310"/>
      <c r="P303" s="317"/>
      <c r="Q303" s="298"/>
      <c r="R303" s="298"/>
      <c r="S303" s="298"/>
      <c r="T303" s="298"/>
      <c r="U303" s="298"/>
      <c r="V303" s="298"/>
      <c r="W303" s="298"/>
      <c r="X303" s="298"/>
      <c r="Y303" s="299"/>
      <c r="Z303" s="298"/>
      <c r="AA303" s="298"/>
      <c r="AB303" s="298"/>
      <c r="AC303" s="298"/>
      <c r="AD303" s="298"/>
      <c r="AE303" s="298"/>
      <c r="AF303" s="298"/>
      <c r="AG303" s="298"/>
      <c r="AH303" s="298"/>
      <c r="AI303" s="299"/>
      <c r="AJ303" s="305" t="str">
        <f>IF('PAFAS Pre-Post'!F304="","",'PAFAS Pre-Post'!F304)</f>
        <v/>
      </c>
      <c r="AK303" s="306" t="str">
        <f>IF('PAFAS Pre-Post'!AK304="","",'PAFAS Pre-Post'!AK304)</f>
        <v/>
      </c>
      <c r="AL303" s="302" t="str">
        <f>IF('SDQ Pre-Post'!G304="","",'SDQ Pre-Post'!G304)</f>
        <v/>
      </c>
      <c r="AM303" s="303" t="str">
        <f>IF('SDQ Pre-Post'!AG304="","",'SDQ Pre-Post'!AG304)</f>
        <v/>
      </c>
    </row>
    <row r="304" spans="1:39" s="304" customFormat="1" ht="15" customHeight="1" x14ac:dyDescent="0.35">
      <c r="A304" s="314"/>
      <c r="B304" s="300"/>
      <c r="C304" s="300"/>
      <c r="D304" s="315"/>
      <c r="E304" s="315"/>
      <c r="F304" s="300"/>
      <c r="G304" s="300"/>
      <c r="H304" s="300"/>
      <c r="I304" s="300"/>
      <c r="J304" s="300"/>
      <c r="K304" s="300"/>
      <c r="L304" s="300"/>
      <c r="M304" s="300"/>
      <c r="N304" s="300"/>
      <c r="O304" s="300"/>
      <c r="P304" s="315"/>
      <c r="Q304" s="300"/>
      <c r="R304" s="300"/>
      <c r="S304" s="300"/>
      <c r="T304" s="300"/>
      <c r="U304" s="300"/>
      <c r="V304" s="300"/>
      <c r="W304" s="300"/>
      <c r="X304" s="300"/>
      <c r="Y304" s="301"/>
      <c r="Z304" s="300"/>
      <c r="AA304" s="300"/>
      <c r="AB304" s="300"/>
      <c r="AC304" s="300"/>
      <c r="AD304" s="300"/>
      <c r="AE304" s="300"/>
      <c r="AF304" s="300"/>
      <c r="AG304" s="300"/>
      <c r="AH304" s="300"/>
      <c r="AI304" s="301"/>
      <c r="AJ304" s="305" t="str">
        <f>IF('PAFAS Pre-Post'!F305="","",'PAFAS Pre-Post'!F305)</f>
        <v/>
      </c>
      <c r="AK304" s="306" t="str">
        <f>IF('PAFAS Pre-Post'!AK305="","",'PAFAS Pre-Post'!AK305)</f>
        <v/>
      </c>
      <c r="AL304" s="302" t="str">
        <f>IF('SDQ Pre-Post'!G305="","",'SDQ Pre-Post'!G305)</f>
        <v/>
      </c>
      <c r="AM304" s="303" t="str">
        <f>IF('SDQ Pre-Post'!AG305="","",'SDQ Pre-Post'!AG305)</f>
        <v/>
      </c>
    </row>
    <row r="305" spans="1:39" s="304" customFormat="1" ht="15" customHeight="1" x14ac:dyDescent="0.35">
      <c r="A305" s="316"/>
      <c r="B305" s="310"/>
      <c r="C305" s="310"/>
      <c r="D305" s="317"/>
      <c r="E305" s="317"/>
      <c r="F305" s="310"/>
      <c r="G305" s="310"/>
      <c r="H305" s="310"/>
      <c r="I305" s="310"/>
      <c r="J305" s="310"/>
      <c r="K305" s="310"/>
      <c r="L305" s="310"/>
      <c r="M305" s="310"/>
      <c r="N305" s="310"/>
      <c r="O305" s="310"/>
      <c r="P305" s="317"/>
      <c r="Q305" s="298"/>
      <c r="R305" s="298"/>
      <c r="S305" s="298"/>
      <c r="T305" s="298"/>
      <c r="U305" s="298"/>
      <c r="V305" s="298"/>
      <c r="W305" s="298"/>
      <c r="X305" s="298"/>
      <c r="Y305" s="299"/>
      <c r="Z305" s="298"/>
      <c r="AA305" s="298"/>
      <c r="AB305" s="298"/>
      <c r="AC305" s="298"/>
      <c r="AD305" s="298"/>
      <c r="AE305" s="298"/>
      <c r="AF305" s="298"/>
      <c r="AG305" s="298"/>
      <c r="AH305" s="298"/>
      <c r="AI305" s="299"/>
      <c r="AJ305" s="305" t="str">
        <f>IF('PAFAS Pre-Post'!F306="","",'PAFAS Pre-Post'!F306)</f>
        <v/>
      </c>
      <c r="AK305" s="306" t="str">
        <f>IF('PAFAS Pre-Post'!AK306="","",'PAFAS Pre-Post'!AK306)</f>
        <v/>
      </c>
      <c r="AL305" s="302" t="str">
        <f>IF('SDQ Pre-Post'!G306="","",'SDQ Pre-Post'!G306)</f>
        <v/>
      </c>
      <c r="AM305" s="303" t="str">
        <f>IF('SDQ Pre-Post'!AG306="","",'SDQ Pre-Post'!AG306)</f>
        <v/>
      </c>
    </row>
    <row r="306" spans="1:39" s="304" customFormat="1" ht="15" customHeight="1" x14ac:dyDescent="0.35">
      <c r="A306" s="314"/>
      <c r="B306" s="300"/>
      <c r="C306" s="300"/>
      <c r="D306" s="315"/>
      <c r="E306" s="315"/>
      <c r="F306" s="300"/>
      <c r="G306" s="300"/>
      <c r="H306" s="300"/>
      <c r="I306" s="300"/>
      <c r="J306" s="300"/>
      <c r="K306" s="300"/>
      <c r="L306" s="300"/>
      <c r="M306" s="300"/>
      <c r="N306" s="300"/>
      <c r="O306" s="300"/>
      <c r="P306" s="315"/>
      <c r="Q306" s="300"/>
      <c r="R306" s="300"/>
      <c r="S306" s="300"/>
      <c r="T306" s="300"/>
      <c r="U306" s="300"/>
      <c r="V306" s="300"/>
      <c r="W306" s="300"/>
      <c r="X306" s="300"/>
      <c r="Y306" s="301"/>
      <c r="Z306" s="300"/>
      <c r="AA306" s="300"/>
      <c r="AB306" s="300"/>
      <c r="AC306" s="300"/>
      <c r="AD306" s="300"/>
      <c r="AE306" s="300"/>
      <c r="AF306" s="300"/>
      <c r="AG306" s="300"/>
      <c r="AH306" s="300"/>
      <c r="AI306" s="301"/>
      <c r="AJ306" s="305" t="str">
        <f>IF('PAFAS Pre-Post'!F307="","",'PAFAS Pre-Post'!F307)</f>
        <v/>
      </c>
      <c r="AK306" s="306" t="str">
        <f>IF('PAFAS Pre-Post'!AK307="","",'PAFAS Pre-Post'!AK307)</f>
        <v/>
      </c>
      <c r="AL306" s="302" t="str">
        <f>IF('SDQ Pre-Post'!G307="","",'SDQ Pre-Post'!G307)</f>
        <v/>
      </c>
      <c r="AM306" s="303" t="str">
        <f>IF('SDQ Pre-Post'!AG307="","",'SDQ Pre-Post'!AG307)</f>
        <v/>
      </c>
    </row>
    <row r="307" spans="1:39" s="304" customFormat="1" ht="15" customHeight="1" x14ac:dyDescent="0.35">
      <c r="A307" s="316"/>
      <c r="B307" s="310"/>
      <c r="C307" s="310"/>
      <c r="D307" s="317"/>
      <c r="E307" s="317"/>
      <c r="F307" s="310"/>
      <c r="G307" s="310"/>
      <c r="H307" s="310"/>
      <c r="I307" s="310"/>
      <c r="J307" s="310"/>
      <c r="K307" s="310"/>
      <c r="L307" s="310"/>
      <c r="M307" s="310"/>
      <c r="N307" s="310"/>
      <c r="O307" s="310"/>
      <c r="P307" s="317"/>
      <c r="Q307" s="298"/>
      <c r="R307" s="298"/>
      <c r="S307" s="298"/>
      <c r="T307" s="298"/>
      <c r="U307" s="298"/>
      <c r="V307" s="298"/>
      <c r="W307" s="298"/>
      <c r="X307" s="298"/>
      <c r="Y307" s="299"/>
      <c r="Z307" s="298"/>
      <c r="AA307" s="298"/>
      <c r="AB307" s="298"/>
      <c r="AC307" s="298"/>
      <c r="AD307" s="298"/>
      <c r="AE307" s="298"/>
      <c r="AF307" s="298"/>
      <c r="AG307" s="298"/>
      <c r="AH307" s="298"/>
      <c r="AI307" s="299"/>
      <c r="AJ307" s="305" t="str">
        <f>IF('PAFAS Pre-Post'!F308="","",'PAFAS Pre-Post'!F308)</f>
        <v/>
      </c>
      <c r="AK307" s="306" t="str">
        <f>IF('PAFAS Pre-Post'!AK308="","",'PAFAS Pre-Post'!AK308)</f>
        <v/>
      </c>
      <c r="AL307" s="302" t="str">
        <f>IF('SDQ Pre-Post'!G308="","",'SDQ Pre-Post'!G308)</f>
        <v/>
      </c>
      <c r="AM307" s="303" t="str">
        <f>IF('SDQ Pre-Post'!AG308="","",'SDQ Pre-Post'!AG308)</f>
        <v/>
      </c>
    </row>
    <row r="308" spans="1:39" s="304" customFormat="1" ht="15" customHeight="1" x14ac:dyDescent="0.35">
      <c r="A308" s="314"/>
      <c r="B308" s="300"/>
      <c r="C308" s="300"/>
      <c r="D308" s="315"/>
      <c r="E308" s="315"/>
      <c r="F308" s="300"/>
      <c r="G308" s="300"/>
      <c r="H308" s="300"/>
      <c r="I308" s="300"/>
      <c r="J308" s="300"/>
      <c r="K308" s="300"/>
      <c r="L308" s="300"/>
      <c r="M308" s="300"/>
      <c r="N308" s="300"/>
      <c r="O308" s="300"/>
      <c r="P308" s="315"/>
      <c r="Q308" s="300"/>
      <c r="R308" s="300"/>
      <c r="S308" s="300"/>
      <c r="T308" s="300"/>
      <c r="U308" s="300"/>
      <c r="V308" s="300"/>
      <c r="W308" s="300"/>
      <c r="X308" s="300"/>
      <c r="Y308" s="301"/>
      <c r="Z308" s="300"/>
      <c r="AA308" s="300"/>
      <c r="AB308" s="300"/>
      <c r="AC308" s="300"/>
      <c r="AD308" s="300"/>
      <c r="AE308" s="300"/>
      <c r="AF308" s="300"/>
      <c r="AG308" s="300"/>
      <c r="AH308" s="300"/>
      <c r="AI308" s="301"/>
      <c r="AJ308" s="305" t="str">
        <f>IF('PAFAS Pre-Post'!F309="","",'PAFAS Pre-Post'!F309)</f>
        <v/>
      </c>
      <c r="AK308" s="306" t="str">
        <f>IF('PAFAS Pre-Post'!AK309="","",'PAFAS Pre-Post'!AK309)</f>
        <v/>
      </c>
      <c r="AL308" s="302" t="str">
        <f>IF('SDQ Pre-Post'!G309="","",'SDQ Pre-Post'!G309)</f>
        <v/>
      </c>
      <c r="AM308" s="303" t="str">
        <f>IF('SDQ Pre-Post'!AG309="","",'SDQ Pre-Post'!AG309)</f>
        <v/>
      </c>
    </row>
    <row r="309" spans="1:39" s="304" customFormat="1" ht="15" customHeight="1" x14ac:dyDescent="0.35">
      <c r="A309" s="316"/>
      <c r="B309" s="310"/>
      <c r="C309" s="310"/>
      <c r="D309" s="317"/>
      <c r="E309" s="317"/>
      <c r="F309" s="310"/>
      <c r="G309" s="310"/>
      <c r="H309" s="310"/>
      <c r="I309" s="310"/>
      <c r="J309" s="310"/>
      <c r="K309" s="310"/>
      <c r="L309" s="310"/>
      <c r="M309" s="310"/>
      <c r="N309" s="310"/>
      <c r="O309" s="310"/>
      <c r="P309" s="317"/>
      <c r="Q309" s="298"/>
      <c r="R309" s="298"/>
      <c r="S309" s="298"/>
      <c r="T309" s="298"/>
      <c r="U309" s="298"/>
      <c r="V309" s="298"/>
      <c r="W309" s="298"/>
      <c r="X309" s="298"/>
      <c r="Y309" s="299"/>
      <c r="Z309" s="298"/>
      <c r="AA309" s="298"/>
      <c r="AB309" s="298"/>
      <c r="AC309" s="298"/>
      <c r="AD309" s="298"/>
      <c r="AE309" s="298"/>
      <c r="AF309" s="298"/>
      <c r="AG309" s="298"/>
      <c r="AH309" s="298"/>
      <c r="AI309" s="299"/>
      <c r="AJ309" s="305" t="str">
        <f>IF('PAFAS Pre-Post'!F310="","",'PAFAS Pre-Post'!F310)</f>
        <v/>
      </c>
      <c r="AK309" s="306" t="str">
        <f>IF('PAFAS Pre-Post'!AK310="","",'PAFAS Pre-Post'!AK310)</f>
        <v/>
      </c>
      <c r="AL309" s="302" t="str">
        <f>IF('SDQ Pre-Post'!G310="","",'SDQ Pre-Post'!G310)</f>
        <v/>
      </c>
      <c r="AM309" s="303" t="str">
        <f>IF('SDQ Pre-Post'!AG310="","",'SDQ Pre-Post'!AG310)</f>
        <v/>
      </c>
    </row>
    <row r="310" spans="1:39" s="304" customFormat="1" ht="15" customHeight="1" x14ac:dyDescent="0.35">
      <c r="A310" s="314"/>
      <c r="B310" s="300"/>
      <c r="C310" s="300"/>
      <c r="D310" s="315"/>
      <c r="E310" s="315"/>
      <c r="F310" s="300"/>
      <c r="G310" s="300"/>
      <c r="H310" s="300"/>
      <c r="I310" s="300"/>
      <c r="J310" s="300"/>
      <c r="K310" s="300"/>
      <c r="L310" s="300"/>
      <c r="M310" s="300"/>
      <c r="N310" s="300"/>
      <c r="O310" s="300"/>
      <c r="P310" s="315"/>
      <c r="Q310" s="300"/>
      <c r="R310" s="300"/>
      <c r="S310" s="300"/>
      <c r="T310" s="300"/>
      <c r="U310" s="300"/>
      <c r="V310" s="300"/>
      <c r="W310" s="300"/>
      <c r="X310" s="300"/>
      <c r="Y310" s="301"/>
      <c r="Z310" s="300"/>
      <c r="AA310" s="300"/>
      <c r="AB310" s="300"/>
      <c r="AC310" s="300"/>
      <c r="AD310" s="300"/>
      <c r="AE310" s="300"/>
      <c r="AF310" s="300"/>
      <c r="AG310" s="300"/>
      <c r="AH310" s="300"/>
      <c r="AI310" s="301"/>
      <c r="AJ310" s="305" t="str">
        <f>IF('PAFAS Pre-Post'!F311="","",'PAFAS Pre-Post'!F311)</f>
        <v/>
      </c>
      <c r="AK310" s="306" t="str">
        <f>IF('PAFAS Pre-Post'!AK311="","",'PAFAS Pre-Post'!AK311)</f>
        <v/>
      </c>
      <c r="AL310" s="302" t="str">
        <f>IF('SDQ Pre-Post'!G311="","",'SDQ Pre-Post'!G311)</f>
        <v/>
      </c>
      <c r="AM310" s="303" t="str">
        <f>IF('SDQ Pre-Post'!AG311="","",'SDQ Pre-Post'!AG311)</f>
        <v/>
      </c>
    </row>
    <row r="311" spans="1:39" s="304" customFormat="1" ht="15" customHeight="1" x14ac:dyDescent="0.35">
      <c r="A311" s="316"/>
      <c r="B311" s="310"/>
      <c r="C311" s="310"/>
      <c r="D311" s="317"/>
      <c r="E311" s="317"/>
      <c r="F311" s="310"/>
      <c r="G311" s="310"/>
      <c r="H311" s="310"/>
      <c r="I311" s="310"/>
      <c r="J311" s="310"/>
      <c r="K311" s="310"/>
      <c r="L311" s="310"/>
      <c r="M311" s="310"/>
      <c r="N311" s="310"/>
      <c r="O311" s="310"/>
      <c r="P311" s="317"/>
      <c r="Q311" s="298"/>
      <c r="R311" s="298"/>
      <c r="S311" s="298"/>
      <c r="T311" s="298"/>
      <c r="U311" s="298"/>
      <c r="V311" s="298"/>
      <c r="W311" s="298"/>
      <c r="X311" s="298"/>
      <c r="Y311" s="299"/>
      <c r="Z311" s="298"/>
      <c r="AA311" s="298"/>
      <c r="AB311" s="298"/>
      <c r="AC311" s="298"/>
      <c r="AD311" s="298"/>
      <c r="AE311" s="298"/>
      <c r="AF311" s="298"/>
      <c r="AG311" s="298"/>
      <c r="AH311" s="298"/>
      <c r="AI311" s="299"/>
      <c r="AJ311" s="305" t="str">
        <f>IF('PAFAS Pre-Post'!F312="","",'PAFAS Pre-Post'!F312)</f>
        <v/>
      </c>
      <c r="AK311" s="306" t="str">
        <f>IF('PAFAS Pre-Post'!AK312="","",'PAFAS Pre-Post'!AK312)</f>
        <v/>
      </c>
      <c r="AL311" s="302" t="str">
        <f>IF('SDQ Pre-Post'!G312="","",'SDQ Pre-Post'!G312)</f>
        <v/>
      </c>
      <c r="AM311" s="303" t="str">
        <f>IF('SDQ Pre-Post'!AG312="","",'SDQ Pre-Post'!AG312)</f>
        <v/>
      </c>
    </row>
    <row r="312" spans="1:39" s="304" customFormat="1" ht="15" customHeight="1" x14ac:dyDescent="0.35">
      <c r="A312" s="314"/>
      <c r="B312" s="300"/>
      <c r="C312" s="300"/>
      <c r="D312" s="315"/>
      <c r="E312" s="315"/>
      <c r="F312" s="300"/>
      <c r="G312" s="300"/>
      <c r="H312" s="300"/>
      <c r="I312" s="300"/>
      <c r="J312" s="300"/>
      <c r="K312" s="300"/>
      <c r="L312" s="300"/>
      <c r="M312" s="300"/>
      <c r="N312" s="300"/>
      <c r="O312" s="300"/>
      <c r="P312" s="315"/>
      <c r="Q312" s="300"/>
      <c r="R312" s="300"/>
      <c r="S312" s="300"/>
      <c r="T312" s="300"/>
      <c r="U312" s="300"/>
      <c r="V312" s="300"/>
      <c r="W312" s="300"/>
      <c r="X312" s="300"/>
      <c r="Y312" s="301"/>
      <c r="Z312" s="300"/>
      <c r="AA312" s="300"/>
      <c r="AB312" s="300"/>
      <c r="AC312" s="300"/>
      <c r="AD312" s="300"/>
      <c r="AE312" s="300"/>
      <c r="AF312" s="300"/>
      <c r="AG312" s="300"/>
      <c r="AH312" s="300"/>
      <c r="AI312" s="301"/>
      <c r="AJ312" s="305" t="str">
        <f>IF('PAFAS Pre-Post'!F313="","",'PAFAS Pre-Post'!F313)</f>
        <v/>
      </c>
      <c r="AK312" s="306" t="str">
        <f>IF('PAFAS Pre-Post'!AK313="","",'PAFAS Pre-Post'!AK313)</f>
        <v/>
      </c>
      <c r="AL312" s="302" t="str">
        <f>IF('SDQ Pre-Post'!G313="","",'SDQ Pre-Post'!G313)</f>
        <v/>
      </c>
      <c r="AM312" s="303" t="str">
        <f>IF('SDQ Pre-Post'!AG313="","",'SDQ Pre-Post'!AG313)</f>
        <v/>
      </c>
    </row>
    <row r="313" spans="1:39" s="304" customFormat="1" ht="15" customHeight="1" x14ac:dyDescent="0.35">
      <c r="A313" s="316"/>
      <c r="B313" s="310"/>
      <c r="C313" s="310"/>
      <c r="D313" s="317"/>
      <c r="E313" s="317"/>
      <c r="F313" s="310"/>
      <c r="G313" s="310"/>
      <c r="H313" s="310"/>
      <c r="I313" s="310"/>
      <c r="J313" s="310"/>
      <c r="K313" s="310"/>
      <c r="L313" s="310"/>
      <c r="M313" s="310"/>
      <c r="N313" s="310"/>
      <c r="O313" s="310"/>
      <c r="P313" s="317"/>
      <c r="Q313" s="298"/>
      <c r="R313" s="298"/>
      <c r="S313" s="298"/>
      <c r="T313" s="298"/>
      <c r="U313" s="298"/>
      <c r="V313" s="298"/>
      <c r="W313" s="298"/>
      <c r="X313" s="298"/>
      <c r="Y313" s="299"/>
      <c r="Z313" s="298"/>
      <c r="AA313" s="298"/>
      <c r="AB313" s="298"/>
      <c r="AC313" s="298"/>
      <c r="AD313" s="298"/>
      <c r="AE313" s="298"/>
      <c r="AF313" s="298"/>
      <c r="AG313" s="298"/>
      <c r="AH313" s="298"/>
      <c r="AI313" s="299"/>
      <c r="AJ313" s="305" t="str">
        <f>IF('PAFAS Pre-Post'!F314="","",'PAFAS Pre-Post'!F314)</f>
        <v/>
      </c>
      <c r="AK313" s="306" t="str">
        <f>IF('PAFAS Pre-Post'!AK314="","",'PAFAS Pre-Post'!AK314)</f>
        <v/>
      </c>
      <c r="AL313" s="302" t="str">
        <f>IF('SDQ Pre-Post'!G314="","",'SDQ Pre-Post'!G314)</f>
        <v/>
      </c>
      <c r="AM313" s="303" t="str">
        <f>IF('SDQ Pre-Post'!AG314="","",'SDQ Pre-Post'!AG314)</f>
        <v/>
      </c>
    </row>
    <row r="314" spans="1:39" s="304" customFormat="1" ht="15" customHeight="1" x14ac:dyDescent="0.35">
      <c r="A314" s="314"/>
      <c r="B314" s="300"/>
      <c r="C314" s="300"/>
      <c r="D314" s="315"/>
      <c r="E314" s="315"/>
      <c r="F314" s="300"/>
      <c r="G314" s="300"/>
      <c r="H314" s="300"/>
      <c r="I314" s="300"/>
      <c r="J314" s="300"/>
      <c r="K314" s="300"/>
      <c r="L314" s="300"/>
      <c r="M314" s="300"/>
      <c r="N314" s="300"/>
      <c r="O314" s="300"/>
      <c r="P314" s="315"/>
      <c r="Q314" s="300"/>
      <c r="R314" s="300"/>
      <c r="S314" s="300"/>
      <c r="T314" s="300"/>
      <c r="U314" s="300"/>
      <c r="V314" s="300"/>
      <c r="W314" s="300"/>
      <c r="X314" s="300"/>
      <c r="Y314" s="301"/>
      <c r="Z314" s="300"/>
      <c r="AA314" s="300"/>
      <c r="AB314" s="300"/>
      <c r="AC314" s="300"/>
      <c r="AD314" s="300"/>
      <c r="AE314" s="300"/>
      <c r="AF314" s="300"/>
      <c r="AG314" s="300"/>
      <c r="AH314" s="300"/>
      <c r="AI314" s="301"/>
      <c r="AJ314" s="305" t="str">
        <f>IF('PAFAS Pre-Post'!F315="","",'PAFAS Pre-Post'!F315)</f>
        <v/>
      </c>
      <c r="AK314" s="306" t="str">
        <f>IF('PAFAS Pre-Post'!AK315="","",'PAFAS Pre-Post'!AK315)</f>
        <v/>
      </c>
      <c r="AL314" s="302" t="str">
        <f>IF('SDQ Pre-Post'!G315="","",'SDQ Pre-Post'!G315)</f>
        <v/>
      </c>
      <c r="AM314" s="303" t="str">
        <f>IF('SDQ Pre-Post'!AG315="","",'SDQ Pre-Post'!AG315)</f>
        <v/>
      </c>
    </row>
    <row r="315" spans="1:39" s="304" customFormat="1" ht="15" customHeight="1" x14ac:dyDescent="0.35">
      <c r="A315" s="316"/>
      <c r="B315" s="310"/>
      <c r="C315" s="310"/>
      <c r="D315" s="317"/>
      <c r="E315" s="317"/>
      <c r="F315" s="310"/>
      <c r="G315" s="310"/>
      <c r="H315" s="310"/>
      <c r="I315" s="310"/>
      <c r="J315" s="310"/>
      <c r="K315" s="310"/>
      <c r="L315" s="310"/>
      <c r="M315" s="310"/>
      <c r="N315" s="310"/>
      <c r="O315" s="310"/>
      <c r="P315" s="317"/>
      <c r="Q315" s="298"/>
      <c r="R315" s="298"/>
      <c r="S315" s="298"/>
      <c r="T315" s="298"/>
      <c r="U315" s="298"/>
      <c r="V315" s="298"/>
      <c r="W315" s="298"/>
      <c r="X315" s="298"/>
      <c r="Y315" s="299"/>
      <c r="Z315" s="298"/>
      <c r="AA315" s="298"/>
      <c r="AB315" s="298"/>
      <c r="AC315" s="298"/>
      <c r="AD315" s="298"/>
      <c r="AE315" s="298"/>
      <c r="AF315" s="298"/>
      <c r="AG315" s="298"/>
      <c r="AH315" s="298"/>
      <c r="AI315" s="299"/>
      <c r="AJ315" s="305" t="str">
        <f>IF('PAFAS Pre-Post'!F316="","",'PAFAS Pre-Post'!F316)</f>
        <v/>
      </c>
      <c r="AK315" s="306" t="str">
        <f>IF('PAFAS Pre-Post'!AK316="","",'PAFAS Pre-Post'!AK316)</f>
        <v/>
      </c>
      <c r="AL315" s="302" t="str">
        <f>IF('SDQ Pre-Post'!G316="","",'SDQ Pre-Post'!G316)</f>
        <v/>
      </c>
      <c r="AM315" s="303" t="str">
        <f>IF('SDQ Pre-Post'!AG316="","",'SDQ Pre-Post'!AG316)</f>
        <v/>
      </c>
    </row>
    <row r="316" spans="1:39" s="304" customFormat="1" ht="15" customHeight="1" x14ac:dyDescent="0.35">
      <c r="A316" s="314"/>
      <c r="B316" s="300"/>
      <c r="C316" s="300"/>
      <c r="D316" s="315"/>
      <c r="E316" s="315"/>
      <c r="F316" s="300"/>
      <c r="G316" s="300"/>
      <c r="H316" s="300"/>
      <c r="I316" s="300"/>
      <c r="J316" s="300"/>
      <c r="K316" s="300"/>
      <c r="L316" s="300"/>
      <c r="M316" s="300"/>
      <c r="N316" s="300"/>
      <c r="O316" s="300"/>
      <c r="P316" s="315"/>
      <c r="Q316" s="300"/>
      <c r="R316" s="300"/>
      <c r="S316" s="300"/>
      <c r="T316" s="300"/>
      <c r="U316" s="300"/>
      <c r="V316" s="300"/>
      <c r="W316" s="300"/>
      <c r="X316" s="300"/>
      <c r="Y316" s="301"/>
      <c r="Z316" s="300"/>
      <c r="AA316" s="300"/>
      <c r="AB316" s="300"/>
      <c r="AC316" s="300"/>
      <c r="AD316" s="300"/>
      <c r="AE316" s="300"/>
      <c r="AF316" s="300"/>
      <c r="AG316" s="300"/>
      <c r="AH316" s="300"/>
      <c r="AI316" s="301"/>
      <c r="AJ316" s="305" t="str">
        <f>IF('PAFAS Pre-Post'!F317="","",'PAFAS Pre-Post'!F317)</f>
        <v/>
      </c>
      <c r="AK316" s="306" t="str">
        <f>IF('PAFAS Pre-Post'!AK317="","",'PAFAS Pre-Post'!AK317)</f>
        <v/>
      </c>
      <c r="AL316" s="302" t="str">
        <f>IF('SDQ Pre-Post'!G317="","",'SDQ Pre-Post'!G317)</f>
        <v/>
      </c>
      <c r="AM316" s="303" t="str">
        <f>IF('SDQ Pre-Post'!AG317="","",'SDQ Pre-Post'!AG317)</f>
        <v/>
      </c>
    </row>
    <row r="317" spans="1:39" s="304" customFormat="1" ht="15" customHeight="1" x14ac:dyDescent="0.35">
      <c r="A317" s="316"/>
      <c r="B317" s="310"/>
      <c r="C317" s="310"/>
      <c r="D317" s="317"/>
      <c r="E317" s="317"/>
      <c r="F317" s="310"/>
      <c r="G317" s="310"/>
      <c r="H317" s="310"/>
      <c r="I317" s="310"/>
      <c r="J317" s="310"/>
      <c r="K317" s="310"/>
      <c r="L317" s="310"/>
      <c r="M317" s="310"/>
      <c r="N317" s="310"/>
      <c r="O317" s="310"/>
      <c r="P317" s="317"/>
      <c r="Q317" s="298"/>
      <c r="R317" s="298"/>
      <c r="S317" s="298"/>
      <c r="T317" s="298"/>
      <c r="U317" s="298"/>
      <c r="V317" s="298"/>
      <c r="W317" s="298"/>
      <c r="X317" s="298"/>
      <c r="Y317" s="299"/>
      <c r="Z317" s="298"/>
      <c r="AA317" s="298"/>
      <c r="AB317" s="298"/>
      <c r="AC317" s="298"/>
      <c r="AD317" s="298"/>
      <c r="AE317" s="298"/>
      <c r="AF317" s="298"/>
      <c r="AG317" s="298"/>
      <c r="AH317" s="298"/>
      <c r="AI317" s="299"/>
      <c r="AJ317" s="305" t="str">
        <f>IF('PAFAS Pre-Post'!F318="","",'PAFAS Pre-Post'!F318)</f>
        <v/>
      </c>
      <c r="AK317" s="306" t="str">
        <f>IF('PAFAS Pre-Post'!AK318="","",'PAFAS Pre-Post'!AK318)</f>
        <v/>
      </c>
      <c r="AL317" s="302" t="str">
        <f>IF('SDQ Pre-Post'!G318="","",'SDQ Pre-Post'!G318)</f>
        <v/>
      </c>
      <c r="AM317" s="303" t="str">
        <f>IF('SDQ Pre-Post'!AG318="","",'SDQ Pre-Post'!AG318)</f>
        <v/>
      </c>
    </row>
    <row r="318" spans="1:39" s="304" customFormat="1" ht="15" customHeight="1" x14ac:dyDescent="0.35">
      <c r="A318" s="314"/>
      <c r="B318" s="300"/>
      <c r="C318" s="300"/>
      <c r="D318" s="315"/>
      <c r="E318" s="315"/>
      <c r="F318" s="300"/>
      <c r="G318" s="300"/>
      <c r="H318" s="300"/>
      <c r="I318" s="300"/>
      <c r="J318" s="300"/>
      <c r="K318" s="300"/>
      <c r="L318" s="300"/>
      <c r="M318" s="300"/>
      <c r="N318" s="300"/>
      <c r="O318" s="300"/>
      <c r="P318" s="315"/>
      <c r="Q318" s="300"/>
      <c r="R318" s="300"/>
      <c r="S318" s="300"/>
      <c r="T318" s="300"/>
      <c r="U318" s="300"/>
      <c r="V318" s="300"/>
      <c r="W318" s="300"/>
      <c r="X318" s="300"/>
      <c r="Y318" s="301"/>
      <c r="Z318" s="300"/>
      <c r="AA318" s="300"/>
      <c r="AB318" s="300"/>
      <c r="AC318" s="300"/>
      <c r="AD318" s="300"/>
      <c r="AE318" s="300"/>
      <c r="AF318" s="300"/>
      <c r="AG318" s="300"/>
      <c r="AH318" s="300"/>
      <c r="AI318" s="301"/>
      <c r="AJ318" s="305" t="str">
        <f>IF('PAFAS Pre-Post'!F319="","",'PAFAS Pre-Post'!F319)</f>
        <v/>
      </c>
      <c r="AK318" s="306" t="str">
        <f>IF('PAFAS Pre-Post'!AK319="","",'PAFAS Pre-Post'!AK319)</f>
        <v/>
      </c>
      <c r="AL318" s="302" t="str">
        <f>IF('SDQ Pre-Post'!G319="","",'SDQ Pre-Post'!G319)</f>
        <v/>
      </c>
      <c r="AM318" s="303" t="str">
        <f>IF('SDQ Pre-Post'!AG319="","",'SDQ Pre-Post'!AG319)</f>
        <v/>
      </c>
    </row>
    <row r="319" spans="1:39" s="304" customFormat="1" ht="15" customHeight="1" x14ac:dyDescent="0.35">
      <c r="A319" s="316"/>
      <c r="B319" s="310"/>
      <c r="C319" s="310"/>
      <c r="D319" s="317"/>
      <c r="E319" s="317"/>
      <c r="F319" s="310"/>
      <c r="G319" s="310"/>
      <c r="H319" s="310"/>
      <c r="I319" s="310"/>
      <c r="J319" s="310"/>
      <c r="K319" s="310"/>
      <c r="L319" s="310"/>
      <c r="M319" s="310"/>
      <c r="N319" s="310"/>
      <c r="O319" s="310"/>
      <c r="P319" s="317"/>
      <c r="Q319" s="298"/>
      <c r="R319" s="298"/>
      <c r="S319" s="298"/>
      <c r="T319" s="298"/>
      <c r="U319" s="298"/>
      <c r="V319" s="298"/>
      <c r="W319" s="298"/>
      <c r="X319" s="298"/>
      <c r="Y319" s="299"/>
      <c r="Z319" s="298"/>
      <c r="AA319" s="298"/>
      <c r="AB319" s="298"/>
      <c r="AC319" s="298"/>
      <c r="AD319" s="298"/>
      <c r="AE319" s="298"/>
      <c r="AF319" s="298"/>
      <c r="AG319" s="298"/>
      <c r="AH319" s="298"/>
      <c r="AI319" s="299"/>
      <c r="AJ319" s="305" t="str">
        <f>IF('PAFAS Pre-Post'!F320="","",'PAFAS Pre-Post'!F320)</f>
        <v/>
      </c>
      <c r="AK319" s="306" t="str">
        <f>IF('PAFAS Pre-Post'!AK320="","",'PAFAS Pre-Post'!AK320)</f>
        <v/>
      </c>
      <c r="AL319" s="302" t="str">
        <f>IF('SDQ Pre-Post'!G320="","",'SDQ Pre-Post'!G320)</f>
        <v/>
      </c>
      <c r="AM319" s="303" t="str">
        <f>IF('SDQ Pre-Post'!AG320="","",'SDQ Pre-Post'!AG320)</f>
        <v/>
      </c>
    </row>
    <row r="320" spans="1:39" s="304" customFormat="1" ht="15" customHeight="1" x14ac:dyDescent="0.35">
      <c r="A320" s="314"/>
      <c r="B320" s="300"/>
      <c r="C320" s="300"/>
      <c r="D320" s="315"/>
      <c r="E320" s="315"/>
      <c r="F320" s="300"/>
      <c r="G320" s="300"/>
      <c r="H320" s="300"/>
      <c r="I320" s="300"/>
      <c r="J320" s="300"/>
      <c r="K320" s="300"/>
      <c r="L320" s="300"/>
      <c r="M320" s="300"/>
      <c r="N320" s="300"/>
      <c r="O320" s="300"/>
      <c r="P320" s="315"/>
      <c r="Q320" s="300"/>
      <c r="R320" s="300"/>
      <c r="S320" s="300"/>
      <c r="T320" s="300"/>
      <c r="U320" s="300"/>
      <c r="V320" s="300"/>
      <c r="W320" s="300"/>
      <c r="X320" s="300"/>
      <c r="Y320" s="301"/>
      <c r="Z320" s="300"/>
      <c r="AA320" s="300"/>
      <c r="AB320" s="300"/>
      <c r="AC320" s="300"/>
      <c r="AD320" s="300"/>
      <c r="AE320" s="300"/>
      <c r="AF320" s="300"/>
      <c r="AG320" s="300"/>
      <c r="AH320" s="300"/>
      <c r="AI320" s="301"/>
      <c r="AJ320" s="305" t="str">
        <f>IF('PAFAS Pre-Post'!F321="","",'PAFAS Pre-Post'!F321)</f>
        <v/>
      </c>
      <c r="AK320" s="306" t="str">
        <f>IF('PAFAS Pre-Post'!AK321="","",'PAFAS Pre-Post'!AK321)</f>
        <v/>
      </c>
      <c r="AL320" s="302" t="str">
        <f>IF('SDQ Pre-Post'!G321="","",'SDQ Pre-Post'!G321)</f>
        <v/>
      </c>
      <c r="AM320" s="303" t="str">
        <f>IF('SDQ Pre-Post'!AG321="","",'SDQ Pre-Post'!AG321)</f>
        <v/>
      </c>
    </row>
    <row r="321" spans="1:39" s="304" customFormat="1" ht="15" customHeight="1" x14ac:dyDescent="0.35">
      <c r="A321" s="316"/>
      <c r="B321" s="310"/>
      <c r="C321" s="310"/>
      <c r="D321" s="317"/>
      <c r="E321" s="317"/>
      <c r="F321" s="310"/>
      <c r="G321" s="310"/>
      <c r="H321" s="310"/>
      <c r="I321" s="310"/>
      <c r="J321" s="310"/>
      <c r="K321" s="310"/>
      <c r="L321" s="310"/>
      <c r="M321" s="310"/>
      <c r="N321" s="310"/>
      <c r="O321" s="310"/>
      <c r="P321" s="317"/>
      <c r="Q321" s="298"/>
      <c r="R321" s="298"/>
      <c r="S321" s="298"/>
      <c r="T321" s="298"/>
      <c r="U321" s="298"/>
      <c r="V321" s="298"/>
      <c r="W321" s="298"/>
      <c r="X321" s="298"/>
      <c r="Y321" s="299"/>
      <c r="Z321" s="298"/>
      <c r="AA321" s="298"/>
      <c r="AB321" s="298"/>
      <c r="AC321" s="298"/>
      <c r="AD321" s="298"/>
      <c r="AE321" s="298"/>
      <c r="AF321" s="298"/>
      <c r="AG321" s="298"/>
      <c r="AH321" s="298"/>
      <c r="AI321" s="299"/>
      <c r="AJ321" s="305" t="str">
        <f>IF('PAFAS Pre-Post'!F322="","",'PAFAS Pre-Post'!F322)</f>
        <v/>
      </c>
      <c r="AK321" s="306" t="str">
        <f>IF('PAFAS Pre-Post'!AK322="","",'PAFAS Pre-Post'!AK322)</f>
        <v/>
      </c>
      <c r="AL321" s="302" t="str">
        <f>IF('SDQ Pre-Post'!G322="","",'SDQ Pre-Post'!G322)</f>
        <v/>
      </c>
      <c r="AM321" s="303" t="str">
        <f>IF('SDQ Pre-Post'!AG322="","",'SDQ Pre-Post'!AG322)</f>
        <v/>
      </c>
    </row>
    <row r="322" spans="1:39" s="304" customFormat="1" ht="15" customHeight="1" x14ac:dyDescent="0.35">
      <c r="A322" s="314"/>
      <c r="B322" s="300"/>
      <c r="C322" s="300"/>
      <c r="D322" s="315"/>
      <c r="E322" s="315"/>
      <c r="F322" s="300"/>
      <c r="G322" s="300"/>
      <c r="H322" s="300"/>
      <c r="I322" s="300"/>
      <c r="J322" s="300"/>
      <c r="K322" s="300"/>
      <c r="L322" s="300"/>
      <c r="M322" s="300"/>
      <c r="N322" s="300"/>
      <c r="O322" s="300"/>
      <c r="P322" s="315"/>
      <c r="Q322" s="300"/>
      <c r="R322" s="300"/>
      <c r="S322" s="300"/>
      <c r="T322" s="300"/>
      <c r="U322" s="300"/>
      <c r="V322" s="300"/>
      <c r="W322" s="300"/>
      <c r="X322" s="300"/>
      <c r="Y322" s="301"/>
      <c r="Z322" s="300"/>
      <c r="AA322" s="300"/>
      <c r="AB322" s="300"/>
      <c r="AC322" s="300"/>
      <c r="AD322" s="300"/>
      <c r="AE322" s="300"/>
      <c r="AF322" s="300"/>
      <c r="AG322" s="300"/>
      <c r="AH322" s="300"/>
      <c r="AI322" s="301"/>
      <c r="AJ322" s="305" t="str">
        <f>IF('PAFAS Pre-Post'!F323="","",'PAFAS Pre-Post'!F323)</f>
        <v/>
      </c>
      <c r="AK322" s="306" t="str">
        <f>IF('PAFAS Pre-Post'!AK323="","",'PAFAS Pre-Post'!AK323)</f>
        <v/>
      </c>
      <c r="AL322" s="302" t="str">
        <f>IF('SDQ Pre-Post'!G323="","",'SDQ Pre-Post'!G323)</f>
        <v/>
      </c>
      <c r="AM322" s="303" t="str">
        <f>IF('SDQ Pre-Post'!AG323="","",'SDQ Pre-Post'!AG323)</f>
        <v/>
      </c>
    </row>
    <row r="323" spans="1:39" s="304" customFormat="1" ht="15" customHeight="1" x14ac:dyDescent="0.35">
      <c r="A323" s="316"/>
      <c r="B323" s="310"/>
      <c r="C323" s="310"/>
      <c r="D323" s="317"/>
      <c r="E323" s="317"/>
      <c r="F323" s="310"/>
      <c r="G323" s="310"/>
      <c r="H323" s="310"/>
      <c r="I323" s="310"/>
      <c r="J323" s="310"/>
      <c r="K323" s="310"/>
      <c r="L323" s="310"/>
      <c r="M323" s="310"/>
      <c r="N323" s="310"/>
      <c r="O323" s="310"/>
      <c r="P323" s="317"/>
      <c r="Q323" s="298"/>
      <c r="R323" s="298"/>
      <c r="S323" s="298"/>
      <c r="T323" s="298"/>
      <c r="U323" s="298"/>
      <c r="V323" s="298"/>
      <c r="W323" s="298"/>
      <c r="X323" s="298"/>
      <c r="Y323" s="299"/>
      <c r="Z323" s="298"/>
      <c r="AA323" s="298"/>
      <c r="AB323" s="298"/>
      <c r="AC323" s="298"/>
      <c r="AD323" s="298"/>
      <c r="AE323" s="298"/>
      <c r="AF323" s="298"/>
      <c r="AG323" s="298"/>
      <c r="AH323" s="298"/>
      <c r="AI323" s="299"/>
      <c r="AJ323" s="305" t="str">
        <f>IF('PAFAS Pre-Post'!F324="","",'PAFAS Pre-Post'!F324)</f>
        <v/>
      </c>
      <c r="AK323" s="306" t="str">
        <f>IF('PAFAS Pre-Post'!AK324="","",'PAFAS Pre-Post'!AK324)</f>
        <v/>
      </c>
      <c r="AL323" s="302" t="str">
        <f>IF('SDQ Pre-Post'!G324="","",'SDQ Pre-Post'!G324)</f>
        <v/>
      </c>
      <c r="AM323" s="303" t="str">
        <f>IF('SDQ Pre-Post'!AG324="","",'SDQ Pre-Post'!AG324)</f>
        <v/>
      </c>
    </row>
    <row r="324" spans="1:39" s="304" customFormat="1" ht="15" customHeight="1" x14ac:dyDescent="0.35">
      <c r="A324" s="314"/>
      <c r="B324" s="300"/>
      <c r="C324" s="300"/>
      <c r="D324" s="315"/>
      <c r="E324" s="315"/>
      <c r="F324" s="300"/>
      <c r="G324" s="300"/>
      <c r="H324" s="300"/>
      <c r="I324" s="300"/>
      <c r="J324" s="300"/>
      <c r="K324" s="300"/>
      <c r="L324" s="300"/>
      <c r="M324" s="300"/>
      <c r="N324" s="300"/>
      <c r="O324" s="300"/>
      <c r="P324" s="315"/>
      <c r="Q324" s="300"/>
      <c r="R324" s="300"/>
      <c r="S324" s="300"/>
      <c r="T324" s="300"/>
      <c r="U324" s="300"/>
      <c r="V324" s="300"/>
      <c r="W324" s="300"/>
      <c r="X324" s="300"/>
      <c r="Y324" s="301"/>
      <c r="Z324" s="300"/>
      <c r="AA324" s="300"/>
      <c r="AB324" s="300"/>
      <c r="AC324" s="300"/>
      <c r="AD324" s="300"/>
      <c r="AE324" s="300"/>
      <c r="AF324" s="300"/>
      <c r="AG324" s="300"/>
      <c r="AH324" s="300"/>
      <c r="AI324" s="301"/>
      <c r="AJ324" s="305" t="str">
        <f>IF('PAFAS Pre-Post'!F325="","",'PAFAS Pre-Post'!F325)</f>
        <v/>
      </c>
      <c r="AK324" s="306" t="str">
        <f>IF('PAFAS Pre-Post'!AK325="","",'PAFAS Pre-Post'!AK325)</f>
        <v/>
      </c>
      <c r="AL324" s="302" t="str">
        <f>IF('SDQ Pre-Post'!G325="","",'SDQ Pre-Post'!G325)</f>
        <v/>
      </c>
      <c r="AM324" s="303" t="str">
        <f>IF('SDQ Pre-Post'!AG325="","",'SDQ Pre-Post'!AG325)</f>
        <v/>
      </c>
    </row>
    <row r="325" spans="1:39" s="304" customFormat="1" ht="15" customHeight="1" x14ac:dyDescent="0.35">
      <c r="A325" s="316"/>
      <c r="B325" s="310"/>
      <c r="C325" s="310"/>
      <c r="D325" s="317"/>
      <c r="E325" s="317"/>
      <c r="F325" s="310"/>
      <c r="G325" s="310"/>
      <c r="H325" s="310"/>
      <c r="I325" s="310"/>
      <c r="J325" s="310"/>
      <c r="K325" s="310"/>
      <c r="L325" s="310"/>
      <c r="M325" s="310"/>
      <c r="N325" s="310"/>
      <c r="O325" s="310"/>
      <c r="P325" s="317"/>
      <c r="Q325" s="298"/>
      <c r="R325" s="298"/>
      <c r="S325" s="298"/>
      <c r="T325" s="298"/>
      <c r="U325" s="298"/>
      <c r="V325" s="298"/>
      <c r="W325" s="298"/>
      <c r="X325" s="298"/>
      <c r="Y325" s="299"/>
      <c r="Z325" s="298"/>
      <c r="AA325" s="298"/>
      <c r="AB325" s="298"/>
      <c r="AC325" s="298"/>
      <c r="AD325" s="298"/>
      <c r="AE325" s="298"/>
      <c r="AF325" s="298"/>
      <c r="AG325" s="298"/>
      <c r="AH325" s="298"/>
      <c r="AI325" s="299"/>
      <c r="AJ325" s="305" t="str">
        <f>IF('PAFAS Pre-Post'!F326="","",'PAFAS Pre-Post'!F326)</f>
        <v/>
      </c>
      <c r="AK325" s="306" t="str">
        <f>IF('PAFAS Pre-Post'!AK326="","",'PAFAS Pre-Post'!AK326)</f>
        <v/>
      </c>
      <c r="AL325" s="302" t="str">
        <f>IF('SDQ Pre-Post'!G326="","",'SDQ Pre-Post'!G326)</f>
        <v/>
      </c>
      <c r="AM325" s="303" t="str">
        <f>IF('SDQ Pre-Post'!AG326="","",'SDQ Pre-Post'!AG326)</f>
        <v/>
      </c>
    </row>
    <row r="326" spans="1:39" s="304" customFormat="1" ht="15" customHeight="1" x14ac:dyDescent="0.35">
      <c r="A326" s="314"/>
      <c r="B326" s="300"/>
      <c r="C326" s="300"/>
      <c r="D326" s="315"/>
      <c r="E326" s="315"/>
      <c r="F326" s="300"/>
      <c r="G326" s="300"/>
      <c r="H326" s="300"/>
      <c r="I326" s="300"/>
      <c r="J326" s="300"/>
      <c r="K326" s="300"/>
      <c r="L326" s="300"/>
      <c r="M326" s="300"/>
      <c r="N326" s="300"/>
      <c r="O326" s="300"/>
      <c r="P326" s="315"/>
      <c r="Q326" s="300"/>
      <c r="R326" s="300"/>
      <c r="S326" s="300"/>
      <c r="T326" s="300"/>
      <c r="U326" s="300"/>
      <c r="V326" s="300"/>
      <c r="W326" s="300"/>
      <c r="X326" s="300"/>
      <c r="Y326" s="301"/>
      <c r="Z326" s="300"/>
      <c r="AA326" s="300"/>
      <c r="AB326" s="300"/>
      <c r="AC326" s="300"/>
      <c r="AD326" s="300"/>
      <c r="AE326" s="300"/>
      <c r="AF326" s="300"/>
      <c r="AG326" s="300"/>
      <c r="AH326" s="300"/>
      <c r="AI326" s="301"/>
      <c r="AJ326" s="305" t="str">
        <f>IF('PAFAS Pre-Post'!F327="","",'PAFAS Pre-Post'!F327)</f>
        <v/>
      </c>
      <c r="AK326" s="306" t="str">
        <f>IF('PAFAS Pre-Post'!AK327="","",'PAFAS Pre-Post'!AK327)</f>
        <v/>
      </c>
      <c r="AL326" s="302" t="str">
        <f>IF('SDQ Pre-Post'!G327="","",'SDQ Pre-Post'!G327)</f>
        <v/>
      </c>
      <c r="AM326" s="303" t="str">
        <f>IF('SDQ Pre-Post'!AG327="","",'SDQ Pre-Post'!AG327)</f>
        <v/>
      </c>
    </row>
    <row r="327" spans="1:39" s="304" customFormat="1" ht="15" customHeight="1" x14ac:dyDescent="0.35">
      <c r="A327" s="316"/>
      <c r="B327" s="310"/>
      <c r="C327" s="310"/>
      <c r="D327" s="317"/>
      <c r="E327" s="317"/>
      <c r="F327" s="310"/>
      <c r="G327" s="310"/>
      <c r="H327" s="310"/>
      <c r="I327" s="310"/>
      <c r="J327" s="310"/>
      <c r="K327" s="310"/>
      <c r="L327" s="310"/>
      <c r="M327" s="310"/>
      <c r="N327" s="310"/>
      <c r="O327" s="310"/>
      <c r="P327" s="317"/>
      <c r="Q327" s="298"/>
      <c r="R327" s="298"/>
      <c r="S327" s="298"/>
      <c r="T327" s="298"/>
      <c r="U327" s="298"/>
      <c r="V327" s="298"/>
      <c r="W327" s="298"/>
      <c r="X327" s="298"/>
      <c r="Y327" s="299"/>
      <c r="Z327" s="298"/>
      <c r="AA327" s="298"/>
      <c r="AB327" s="298"/>
      <c r="AC327" s="298"/>
      <c r="AD327" s="298"/>
      <c r="AE327" s="298"/>
      <c r="AF327" s="298"/>
      <c r="AG327" s="298"/>
      <c r="AH327" s="298"/>
      <c r="AI327" s="299"/>
      <c r="AJ327" s="305" t="str">
        <f>IF('PAFAS Pre-Post'!F328="","",'PAFAS Pre-Post'!F328)</f>
        <v/>
      </c>
      <c r="AK327" s="306" t="str">
        <f>IF('PAFAS Pre-Post'!AK328="","",'PAFAS Pre-Post'!AK328)</f>
        <v/>
      </c>
      <c r="AL327" s="302" t="str">
        <f>IF('SDQ Pre-Post'!G328="","",'SDQ Pre-Post'!G328)</f>
        <v/>
      </c>
      <c r="AM327" s="303" t="str">
        <f>IF('SDQ Pre-Post'!AG328="","",'SDQ Pre-Post'!AG328)</f>
        <v/>
      </c>
    </row>
    <row r="328" spans="1:39" s="304" customFormat="1" ht="15" customHeight="1" x14ac:dyDescent="0.35">
      <c r="A328" s="314"/>
      <c r="B328" s="300"/>
      <c r="C328" s="300"/>
      <c r="D328" s="315"/>
      <c r="E328" s="315"/>
      <c r="F328" s="300"/>
      <c r="G328" s="300"/>
      <c r="H328" s="300"/>
      <c r="I328" s="300"/>
      <c r="J328" s="300"/>
      <c r="K328" s="300"/>
      <c r="L328" s="300"/>
      <c r="M328" s="300"/>
      <c r="N328" s="300"/>
      <c r="O328" s="300"/>
      <c r="P328" s="315"/>
      <c r="Q328" s="300"/>
      <c r="R328" s="300"/>
      <c r="S328" s="300"/>
      <c r="T328" s="300"/>
      <c r="U328" s="300"/>
      <c r="V328" s="300"/>
      <c r="W328" s="300"/>
      <c r="X328" s="300"/>
      <c r="Y328" s="301"/>
      <c r="Z328" s="300"/>
      <c r="AA328" s="300"/>
      <c r="AB328" s="300"/>
      <c r="AC328" s="300"/>
      <c r="AD328" s="300"/>
      <c r="AE328" s="300"/>
      <c r="AF328" s="300"/>
      <c r="AG328" s="300"/>
      <c r="AH328" s="300"/>
      <c r="AI328" s="301"/>
      <c r="AJ328" s="305" t="str">
        <f>IF('PAFAS Pre-Post'!F329="","",'PAFAS Pre-Post'!F329)</f>
        <v/>
      </c>
      <c r="AK328" s="306" t="str">
        <f>IF('PAFAS Pre-Post'!AK329="","",'PAFAS Pre-Post'!AK329)</f>
        <v/>
      </c>
      <c r="AL328" s="302" t="str">
        <f>IF('SDQ Pre-Post'!G329="","",'SDQ Pre-Post'!G329)</f>
        <v/>
      </c>
      <c r="AM328" s="303" t="str">
        <f>IF('SDQ Pre-Post'!AG329="","",'SDQ Pre-Post'!AG329)</f>
        <v/>
      </c>
    </row>
    <row r="329" spans="1:39" s="304" customFormat="1" ht="15" customHeight="1" x14ac:dyDescent="0.35">
      <c r="A329" s="316"/>
      <c r="B329" s="310"/>
      <c r="C329" s="310"/>
      <c r="D329" s="317"/>
      <c r="E329" s="317"/>
      <c r="F329" s="310"/>
      <c r="G329" s="310"/>
      <c r="H329" s="310"/>
      <c r="I329" s="310"/>
      <c r="J329" s="310"/>
      <c r="K329" s="310"/>
      <c r="L329" s="310"/>
      <c r="M329" s="310"/>
      <c r="N329" s="310"/>
      <c r="O329" s="310"/>
      <c r="P329" s="317"/>
      <c r="Q329" s="298"/>
      <c r="R329" s="298"/>
      <c r="S329" s="298"/>
      <c r="T329" s="298"/>
      <c r="U329" s="298"/>
      <c r="V329" s="298"/>
      <c r="W329" s="298"/>
      <c r="X329" s="298"/>
      <c r="Y329" s="299"/>
      <c r="Z329" s="298"/>
      <c r="AA329" s="298"/>
      <c r="AB329" s="298"/>
      <c r="AC329" s="298"/>
      <c r="AD329" s="298"/>
      <c r="AE329" s="298"/>
      <c r="AF329" s="298"/>
      <c r="AG329" s="298"/>
      <c r="AH329" s="298"/>
      <c r="AI329" s="299"/>
      <c r="AJ329" s="305" t="str">
        <f>IF('PAFAS Pre-Post'!F330="","",'PAFAS Pre-Post'!F330)</f>
        <v/>
      </c>
      <c r="AK329" s="306" t="str">
        <f>IF('PAFAS Pre-Post'!AK330="","",'PAFAS Pre-Post'!AK330)</f>
        <v/>
      </c>
      <c r="AL329" s="302" t="str">
        <f>IF('SDQ Pre-Post'!G330="","",'SDQ Pre-Post'!G330)</f>
        <v/>
      </c>
      <c r="AM329" s="303" t="str">
        <f>IF('SDQ Pre-Post'!AG330="","",'SDQ Pre-Post'!AG330)</f>
        <v/>
      </c>
    </row>
    <row r="330" spans="1:39" s="304" customFormat="1" ht="15" customHeight="1" x14ac:dyDescent="0.35">
      <c r="A330" s="314"/>
      <c r="B330" s="300"/>
      <c r="C330" s="300"/>
      <c r="D330" s="315"/>
      <c r="E330" s="315"/>
      <c r="F330" s="300"/>
      <c r="G330" s="300"/>
      <c r="H330" s="300"/>
      <c r="I330" s="300"/>
      <c r="J330" s="300"/>
      <c r="K330" s="300"/>
      <c r="L330" s="300"/>
      <c r="M330" s="300"/>
      <c r="N330" s="300"/>
      <c r="O330" s="300"/>
      <c r="P330" s="315"/>
      <c r="Q330" s="300"/>
      <c r="R330" s="300"/>
      <c r="S330" s="300"/>
      <c r="T330" s="300"/>
      <c r="U330" s="300"/>
      <c r="V330" s="300"/>
      <c r="W330" s="300"/>
      <c r="X330" s="300"/>
      <c r="Y330" s="301"/>
      <c r="Z330" s="300"/>
      <c r="AA330" s="300"/>
      <c r="AB330" s="300"/>
      <c r="AC330" s="300"/>
      <c r="AD330" s="300"/>
      <c r="AE330" s="300"/>
      <c r="AF330" s="300"/>
      <c r="AG330" s="300"/>
      <c r="AH330" s="300"/>
      <c r="AI330" s="301"/>
      <c r="AJ330" s="305" t="str">
        <f>IF('PAFAS Pre-Post'!F331="","",'PAFAS Pre-Post'!F331)</f>
        <v/>
      </c>
      <c r="AK330" s="306" t="str">
        <f>IF('PAFAS Pre-Post'!AK331="","",'PAFAS Pre-Post'!AK331)</f>
        <v/>
      </c>
      <c r="AL330" s="302" t="str">
        <f>IF('SDQ Pre-Post'!G331="","",'SDQ Pre-Post'!G331)</f>
        <v/>
      </c>
      <c r="AM330" s="303" t="str">
        <f>IF('SDQ Pre-Post'!AG331="","",'SDQ Pre-Post'!AG331)</f>
        <v/>
      </c>
    </row>
    <row r="331" spans="1:39" s="304" customFormat="1" ht="15" customHeight="1" x14ac:dyDescent="0.35">
      <c r="A331" s="316"/>
      <c r="B331" s="310"/>
      <c r="C331" s="310"/>
      <c r="D331" s="317"/>
      <c r="E331" s="317"/>
      <c r="F331" s="310"/>
      <c r="G331" s="310"/>
      <c r="H331" s="310"/>
      <c r="I331" s="310"/>
      <c r="J331" s="310"/>
      <c r="K331" s="310"/>
      <c r="L331" s="310"/>
      <c r="M331" s="310"/>
      <c r="N331" s="310"/>
      <c r="O331" s="310"/>
      <c r="P331" s="317"/>
      <c r="Q331" s="298"/>
      <c r="R331" s="298"/>
      <c r="S331" s="298"/>
      <c r="T331" s="298"/>
      <c r="U331" s="298"/>
      <c r="V331" s="298"/>
      <c r="W331" s="298"/>
      <c r="X331" s="298"/>
      <c r="Y331" s="299"/>
      <c r="Z331" s="298"/>
      <c r="AA331" s="298"/>
      <c r="AB331" s="298"/>
      <c r="AC331" s="298"/>
      <c r="AD331" s="298"/>
      <c r="AE331" s="298"/>
      <c r="AF331" s="298"/>
      <c r="AG331" s="298"/>
      <c r="AH331" s="298"/>
      <c r="AI331" s="299"/>
      <c r="AJ331" s="305" t="str">
        <f>IF('PAFAS Pre-Post'!F332="","",'PAFAS Pre-Post'!F332)</f>
        <v/>
      </c>
      <c r="AK331" s="306" t="str">
        <f>IF('PAFAS Pre-Post'!AK332="","",'PAFAS Pre-Post'!AK332)</f>
        <v/>
      </c>
      <c r="AL331" s="302" t="str">
        <f>IF('SDQ Pre-Post'!G332="","",'SDQ Pre-Post'!G332)</f>
        <v/>
      </c>
      <c r="AM331" s="303" t="str">
        <f>IF('SDQ Pre-Post'!AG332="","",'SDQ Pre-Post'!AG332)</f>
        <v/>
      </c>
    </row>
    <row r="332" spans="1:39" s="304" customFormat="1" ht="15" customHeight="1" x14ac:dyDescent="0.35">
      <c r="A332" s="314"/>
      <c r="B332" s="300"/>
      <c r="C332" s="300"/>
      <c r="D332" s="315"/>
      <c r="E332" s="315"/>
      <c r="F332" s="300"/>
      <c r="G332" s="300"/>
      <c r="H332" s="300"/>
      <c r="I332" s="300"/>
      <c r="J332" s="300"/>
      <c r="K332" s="300"/>
      <c r="L332" s="300"/>
      <c r="M332" s="300"/>
      <c r="N332" s="300"/>
      <c r="O332" s="300"/>
      <c r="P332" s="315"/>
      <c r="Q332" s="300"/>
      <c r="R332" s="300"/>
      <c r="S332" s="300"/>
      <c r="T332" s="300"/>
      <c r="U332" s="300"/>
      <c r="V332" s="300"/>
      <c r="W332" s="300"/>
      <c r="X332" s="300"/>
      <c r="Y332" s="301"/>
      <c r="Z332" s="300"/>
      <c r="AA332" s="300"/>
      <c r="AB332" s="300"/>
      <c r="AC332" s="300"/>
      <c r="AD332" s="300"/>
      <c r="AE332" s="300"/>
      <c r="AF332" s="300"/>
      <c r="AG332" s="300"/>
      <c r="AH332" s="300"/>
      <c r="AI332" s="301"/>
      <c r="AJ332" s="305" t="str">
        <f>IF('PAFAS Pre-Post'!F333="","",'PAFAS Pre-Post'!F333)</f>
        <v/>
      </c>
      <c r="AK332" s="306" t="str">
        <f>IF('PAFAS Pre-Post'!AK333="","",'PAFAS Pre-Post'!AK333)</f>
        <v/>
      </c>
      <c r="AL332" s="302" t="str">
        <f>IF('SDQ Pre-Post'!G333="","",'SDQ Pre-Post'!G333)</f>
        <v/>
      </c>
      <c r="AM332" s="303" t="str">
        <f>IF('SDQ Pre-Post'!AG333="","",'SDQ Pre-Post'!AG333)</f>
        <v/>
      </c>
    </row>
    <row r="333" spans="1:39" s="304" customFormat="1" ht="15" customHeight="1" x14ac:dyDescent="0.35">
      <c r="A333" s="316"/>
      <c r="B333" s="310"/>
      <c r="C333" s="310"/>
      <c r="D333" s="317"/>
      <c r="E333" s="317"/>
      <c r="F333" s="310"/>
      <c r="G333" s="310"/>
      <c r="H333" s="310"/>
      <c r="I333" s="310"/>
      <c r="J333" s="310"/>
      <c r="K333" s="310"/>
      <c r="L333" s="310"/>
      <c r="M333" s="310"/>
      <c r="N333" s="310"/>
      <c r="O333" s="310"/>
      <c r="P333" s="317"/>
      <c r="Q333" s="298"/>
      <c r="R333" s="298"/>
      <c r="S333" s="298"/>
      <c r="T333" s="298"/>
      <c r="U333" s="298"/>
      <c r="V333" s="298"/>
      <c r="W333" s="298"/>
      <c r="X333" s="298"/>
      <c r="Y333" s="299"/>
      <c r="Z333" s="298"/>
      <c r="AA333" s="298"/>
      <c r="AB333" s="298"/>
      <c r="AC333" s="298"/>
      <c r="AD333" s="298"/>
      <c r="AE333" s="298"/>
      <c r="AF333" s="298"/>
      <c r="AG333" s="298"/>
      <c r="AH333" s="298"/>
      <c r="AI333" s="299"/>
      <c r="AJ333" s="305" t="str">
        <f>IF('PAFAS Pre-Post'!F334="","",'PAFAS Pre-Post'!F334)</f>
        <v/>
      </c>
      <c r="AK333" s="306" t="str">
        <f>IF('PAFAS Pre-Post'!AK334="","",'PAFAS Pre-Post'!AK334)</f>
        <v/>
      </c>
      <c r="AL333" s="302" t="str">
        <f>IF('SDQ Pre-Post'!G334="","",'SDQ Pre-Post'!G334)</f>
        <v/>
      </c>
      <c r="AM333" s="303" t="str">
        <f>IF('SDQ Pre-Post'!AG334="","",'SDQ Pre-Post'!AG334)</f>
        <v/>
      </c>
    </row>
    <row r="334" spans="1:39" s="304" customFormat="1" ht="15" customHeight="1" x14ac:dyDescent="0.35">
      <c r="A334" s="314"/>
      <c r="B334" s="300"/>
      <c r="C334" s="300"/>
      <c r="D334" s="315"/>
      <c r="E334" s="315"/>
      <c r="F334" s="300"/>
      <c r="G334" s="300"/>
      <c r="H334" s="300"/>
      <c r="I334" s="300"/>
      <c r="J334" s="300"/>
      <c r="K334" s="300"/>
      <c r="L334" s="300"/>
      <c r="M334" s="300"/>
      <c r="N334" s="300"/>
      <c r="O334" s="300"/>
      <c r="P334" s="315"/>
      <c r="Q334" s="300"/>
      <c r="R334" s="300"/>
      <c r="S334" s="300"/>
      <c r="T334" s="300"/>
      <c r="U334" s="300"/>
      <c r="V334" s="300"/>
      <c r="W334" s="300"/>
      <c r="X334" s="300"/>
      <c r="Y334" s="301"/>
      <c r="Z334" s="300"/>
      <c r="AA334" s="300"/>
      <c r="AB334" s="300"/>
      <c r="AC334" s="300"/>
      <c r="AD334" s="300"/>
      <c r="AE334" s="300"/>
      <c r="AF334" s="300"/>
      <c r="AG334" s="300"/>
      <c r="AH334" s="300"/>
      <c r="AI334" s="301"/>
      <c r="AJ334" s="305" t="str">
        <f>IF('PAFAS Pre-Post'!F335="","",'PAFAS Pre-Post'!F335)</f>
        <v/>
      </c>
      <c r="AK334" s="306" t="str">
        <f>IF('PAFAS Pre-Post'!AK335="","",'PAFAS Pre-Post'!AK335)</f>
        <v/>
      </c>
      <c r="AL334" s="302" t="str">
        <f>IF('SDQ Pre-Post'!G335="","",'SDQ Pre-Post'!G335)</f>
        <v/>
      </c>
      <c r="AM334" s="303" t="str">
        <f>IF('SDQ Pre-Post'!AG335="","",'SDQ Pre-Post'!AG335)</f>
        <v/>
      </c>
    </row>
    <row r="335" spans="1:39" s="304" customFormat="1" ht="15" customHeight="1" x14ac:dyDescent="0.35">
      <c r="A335" s="316"/>
      <c r="B335" s="310"/>
      <c r="C335" s="310"/>
      <c r="D335" s="317"/>
      <c r="E335" s="317"/>
      <c r="F335" s="310"/>
      <c r="G335" s="310"/>
      <c r="H335" s="310"/>
      <c r="I335" s="310"/>
      <c r="J335" s="310"/>
      <c r="K335" s="310"/>
      <c r="L335" s="310"/>
      <c r="M335" s="310"/>
      <c r="N335" s="310"/>
      <c r="O335" s="310"/>
      <c r="P335" s="317"/>
      <c r="Q335" s="298"/>
      <c r="R335" s="298"/>
      <c r="S335" s="298"/>
      <c r="T335" s="298"/>
      <c r="U335" s="298"/>
      <c r="V335" s="298"/>
      <c r="W335" s="298"/>
      <c r="X335" s="298"/>
      <c r="Y335" s="299"/>
      <c r="Z335" s="298"/>
      <c r="AA335" s="298"/>
      <c r="AB335" s="298"/>
      <c r="AC335" s="298"/>
      <c r="AD335" s="298"/>
      <c r="AE335" s="298"/>
      <c r="AF335" s="298"/>
      <c r="AG335" s="298"/>
      <c r="AH335" s="298"/>
      <c r="AI335" s="299"/>
      <c r="AJ335" s="305" t="str">
        <f>IF('PAFAS Pre-Post'!F336="","",'PAFAS Pre-Post'!F336)</f>
        <v/>
      </c>
      <c r="AK335" s="306" t="str">
        <f>IF('PAFAS Pre-Post'!AK336="","",'PAFAS Pre-Post'!AK336)</f>
        <v/>
      </c>
      <c r="AL335" s="302" t="str">
        <f>IF('SDQ Pre-Post'!G336="","",'SDQ Pre-Post'!G336)</f>
        <v/>
      </c>
      <c r="AM335" s="303" t="str">
        <f>IF('SDQ Pre-Post'!AG336="","",'SDQ Pre-Post'!AG336)</f>
        <v/>
      </c>
    </row>
    <row r="336" spans="1:39" s="304" customFormat="1" ht="15" customHeight="1" x14ac:dyDescent="0.35">
      <c r="A336" s="314"/>
      <c r="B336" s="300"/>
      <c r="C336" s="300"/>
      <c r="D336" s="315"/>
      <c r="E336" s="315"/>
      <c r="F336" s="300"/>
      <c r="G336" s="300"/>
      <c r="H336" s="300"/>
      <c r="I336" s="300"/>
      <c r="J336" s="300"/>
      <c r="K336" s="300"/>
      <c r="L336" s="300"/>
      <c r="M336" s="300"/>
      <c r="N336" s="300"/>
      <c r="O336" s="300"/>
      <c r="P336" s="315"/>
      <c r="Q336" s="300"/>
      <c r="R336" s="300"/>
      <c r="S336" s="300"/>
      <c r="T336" s="300"/>
      <c r="U336" s="300"/>
      <c r="V336" s="300"/>
      <c r="W336" s="300"/>
      <c r="X336" s="300"/>
      <c r="Y336" s="301"/>
      <c r="Z336" s="300"/>
      <c r="AA336" s="300"/>
      <c r="AB336" s="300"/>
      <c r="AC336" s="300"/>
      <c r="AD336" s="300"/>
      <c r="AE336" s="300"/>
      <c r="AF336" s="300"/>
      <c r="AG336" s="300"/>
      <c r="AH336" s="300"/>
      <c r="AI336" s="301"/>
      <c r="AJ336" s="305" t="str">
        <f>IF('PAFAS Pre-Post'!F337="","",'PAFAS Pre-Post'!F337)</f>
        <v/>
      </c>
      <c r="AK336" s="306" t="str">
        <f>IF('PAFAS Pre-Post'!AK337="","",'PAFAS Pre-Post'!AK337)</f>
        <v/>
      </c>
      <c r="AL336" s="302" t="str">
        <f>IF('SDQ Pre-Post'!G337="","",'SDQ Pre-Post'!G337)</f>
        <v/>
      </c>
      <c r="AM336" s="303" t="str">
        <f>IF('SDQ Pre-Post'!AG337="","",'SDQ Pre-Post'!AG337)</f>
        <v/>
      </c>
    </row>
    <row r="337" spans="1:39" s="304" customFormat="1" ht="15" customHeight="1" x14ac:dyDescent="0.35">
      <c r="A337" s="316"/>
      <c r="B337" s="310"/>
      <c r="C337" s="310"/>
      <c r="D337" s="317"/>
      <c r="E337" s="317"/>
      <c r="F337" s="310"/>
      <c r="G337" s="310"/>
      <c r="H337" s="310"/>
      <c r="I337" s="310"/>
      <c r="J337" s="310"/>
      <c r="K337" s="310"/>
      <c r="L337" s="310"/>
      <c r="M337" s="310"/>
      <c r="N337" s="310"/>
      <c r="O337" s="310"/>
      <c r="P337" s="317"/>
      <c r="Q337" s="298"/>
      <c r="R337" s="298"/>
      <c r="S337" s="298"/>
      <c r="T337" s="298"/>
      <c r="U337" s="298"/>
      <c r="V337" s="298"/>
      <c r="W337" s="298"/>
      <c r="X337" s="298"/>
      <c r="Y337" s="299"/>
      <c r="Z337" s="298"/>
      <c r="AA337" s="298"/>
      <c r="AB337" s="298"/>
      <c r="AC337" s="298"/>
      <c r="AD337" s="298"/>
      <c r="AE337" s="298"/>
      <c r="AF337" s="298"/>
      <c r="AG337" s="298"/>
      <c r="AH337" s="298"/>
      <c r="AI337" s="299"/>
      <c r="AJ337" s="305" t="str">
        <f>IF('PAFAS Pre-Post'!F338="","",'PAFAS Pre-Post'!F338)</f>
        <v/>
      </c>
      <c r="AK337" s="306" t="str">
        <f>IF('PAFAS Pre-Post'!AK338="","",'PAFAS Pre-Post'!AK338)</f>
        <v/>
      </c>
      <c r="AL337" s="302" t="str">
        <f>IF('SDQ Pre-Post'!G338="","",'SDQ Pre-Post'!G338)</f>
        <v/>
      </c>
      <c r="AM337" s="303" t="str">
        <f>IF('SDQ Pre-Post'!AG338="","",'SDQ Pre-Post'!AG338)</f>
        <v/>
      </c>
    </row>
    <row r="338" spans="1:39" s="304" customFormat="1" ht="15" customHeight="1" x14ac:dyDescent="0.35">
      <c r="A338" s="314"/>
      <c r="B338" s="300"/>
      <c r="C338" s="300"/>
      <c r="D338" s="315"/>
      <c r="E338" s="315"/>
      <c r="F338" s="300"/>
      <c r="G338" s="300"/>
      <c r="H338" s="300"/>
      <c r="I338" s="300"/>
      <c r="J338" s="300"/>
      <c r="K338" s="300"/>
      <c r="L338" s="300"/>
      <c r="M338" s="300"/>
      <c r="N338" s="300"/>
      <c r="O338" s="300"/>
      <c r="P338" s="315"/>
      <c r="Q338" s="300"/>
      <c r="R338" s="300"/>
      <c r="S338" s="300"/>
      <c r="T338" s="300"/>
      <c r="U338" s="300"/>
      <c r="V338" s="300"/>
      <c r="W338" s="300"/>
      <c r="X338" s="300"/>
      <c r="Y338" s="301"/>
      <c r="Z338" s="300"/>
      <c r="AA338" s="300"/>
      <c r="AB338" s="300"/>
      <c r="AC338" s="300"/>
      <c r="AD338" s="300"/>
      <c r="AE338" s="300"/>
      <c r="AF338" s="300"/>
      <c r="AG338" s="300"/>
      <c r="AH338" s="300"/>
      <c r="AI338" s="301"/>
      <c r="AJ338" s="305" t="str">
        <f>IF('PAFAS Pre-Post'!F339="","",'PAFAS Pre-Post'!F339)</f>
        <v/>
      </c>
      <c r="AK338" s="306" t="str">
        <f>IF('PAFAS Pre-Post'!AK339="","",'PAFAS Pre-Post'!AK339)</f>
        <v/>
      </c>
      <c r="AL338" s="302" t="str">
        <f>IF('SDQ Pre-Post'!G339="","",'SDQ Pre-Post'!G339)</f>
        <v/>
      </c>
      <c r="AM338" s="303" t="str">
        <f>IF('SDQ Pre-Post'!AG339="","",'SDQ Pre-Post'!AG339)</f>
        <v/>
      </c>
    </row>
    <row r="339" spans="1:39" s="304" customFormat="1" ht="15" customHeight="1" x14ac:dyDescent="0.35">
      <c r="A339" s="316"/>
      <c r="B339" s="310"/>
      <c r="C339" s="310"/>
      <c r="D339" s="317"/>
      <c r="E339" s="317"/>
      <c r="F339" s="310"/>
      <c r="G339" s="310"/>
      <c r="H339" s="310"/>
      <c r="I339" s="310"/>
      <c r="J339" s="310"/>
      <c r="K339" s="310"/>
      <c r="L339" s="310"/>
      <c r="M339" s="310"/>
      <c r="N339" s="310"/>
      <c r="O339" s="310"/>
      <c r="P339" s="317"/>
      <c r="Q339" s="298"/>
      <c r="R339" s="298"/>
      <c r="S339" s="298"/>
      <c r="T339" s="298"/>
      <c r="U339" s="298"/>
      <c r="V339" s="298"/>
      <c r="W339" s="298"/>
      <c r="X339" s="298"/>
      <c r="Y339" s="299"/>
      <c r="Z339" s="298"/>
      <c r="AA339" s="298"/>
      <c r="AB339" s="298"/>
      <c r="AC339" s="298"/>
      <c r="AD339" s="298"/>
      <c r="AE339" s="298"/>
      <c r="AF339" s="298"/>
      <c r="AG339" s="298"/>
      <c r="AH339" s="298"/>
      <c r="AI339" s="299"/>
      <c r="AJ339" s="305" t="str">
        <f>IF('PAFAS Pre-Post'!F340="","",'PAFAS Pre-Post'!F340)</f>
        <v/>
      </c>
      <c r="AK339" s="306" t="str">
        <f>IF('PAFAS Pre-Post'!AK340="","",'PAFAS Pre-Post'!AK340)</f>
        <v/>
      </c>
      <c r="AL339" s="302" t="str">
        <f>IF('SDQ Pre-Post'!G340="","",'SDQ Pre-Post'!G340)</f>
        <v/>
      </c>
      <c r="AM339" s="303" t="str">
        <f>IF('SDQ Pre-Post'!AG340="","",'SDQ Pre-Post'!AG340)</f>
        <v/>
      </c>
    </row>
    <row r="340" spans="1:39" s="304" customFormat="1" ht="15" customHeight="1" x14ac:dyDescent="0.35">
      <c r="A340" s="314"/>
      <c r="B340" s="300"/>
      <c r="C340" s="300"/>
      <c r="D340" s="315"/>
      <c r="E340" s="315"/>
      <c r="F340" s="300"/>
      <c r="G340" s="300"/>
      <c r="H340" s="300"/>
      <c r="I340" s="300"/>
      <c r="J340" s="300"/>
      <c r="K340" s="300"/>
      <c r="L340" s="300"/>
      <c r="M340" s="300"/>
      <c r="N340" s="300"/>
      <c r="O340" s="300"/>
      <c r="P340" s="315"/>
      <c r="Q340" s="300"/>
      <c r="R340" s="300"/>
      <c r="S340" s="300"/>
      <c r="T340" s="300"/>
      <c r="U340" s="300"/>
      <c r="V340" s="300"/>
      <c r="W340" s="300"/>
      <c r="X340" s="300"/>
      <c r="Y340" s="301"/>
      <c r="Z340" s="300"/>
      <c r="AA340" s="300"/>
      <c r="AB340" s="300"/>
      <c r="AC340" s="300"/>
      <c r="AD340" s="300"/>
      <c r="AE340" s="300"/>
      <c r="AF340" s="300"/>
      <c r="AG340" s="300"/>
      <c r="AH340" s="300"/>
      <c r="AI340" s="301"/>
      <c r="AJ340" s="305" t="str">
        <f>IF('PAFAS Pre-Post'!F341="","",'PAFAS Pre-Post'!F341)</f>
        <v/>
      </c>
      <c r="AK340" s="306" t="str">
        <f>IF('PAFAS Pre-Post'!AK341="","",'PAFAS Pre-Post'!AK341)</f>
        <v/>
      </c>
      <c r="AL340" s="302" t="str">
        <f>IF('SDQ Pre-Post'!G341="","",'SDQ Pre-Post'!G341)</f>
        <v/>
      </c>
      <c r="AM340" s="303" t="str">
        <f>IF('SDQ Pre-Post'!AG341="","",'SDQ Pre-Post'!AG341)</f>
        <v/>
      </c>
    </row>
    <row r="341" spans="1:39" s="304" customFormat="1" ht="15" customHeight="1" x14ac:dyDescent="0.35">
      <c r="A341" s="316"/>
      <c r="B341" s="310"/>
      <c r="C341" s="310"/>
      <c r="D341" s="317"/>
      <c r="E341" s="317"/>
      <c r="F341" s="310"/>
      <c r="G341" s="310"/>
      <c r="H341" s="310"/>
      <c r="I341" s="310"/>
      <c r="J341" s="310"/>
      <c r="K341" s="310"/>
      <c r="L341" s="310"/>
      <c r="M341" s="310"/>
      <c r="N341" s="310"/>
      <c r="O341" s="310"/>
      <c r="P341" s="317"/>
      <c r="Q341" s="298"/>
      <c r="R341" s="298"/>
      <c r="S341" s="298"/>
      <c r="T341" s="298"/>
      <c r="U341" s="298"/>
      <c r="V341" s="298"/>
      <c r="W341" s="298"/>
      <c r="X341" s="298"/>
      <c r="Y341" s="299"/>
      <c r="Z341" s="298"/>
      <c r="AA341" s="298"/>
      <c r="AB341" s="298"/>
      <c r="AC341" s="298"/>
      <c r="AD341" s="298"/>
      <c r="AE341" s="298"/>
      <c r="AF341" s="298"/>
      <c r="AG341" s="298"/>
      <c r="AH341" s="298"/>
      <c r="AI341" s="299"/>
      <c r="AJ341" s="305" t="str">
        <f>IF('PAFAS Pre-Post'!F342="","",'PAFAS Pre-Post'!F342)</f>
        <v/>
      </c>
      <c r="AK341" s="306" t="str">
        <f>IF('PAFAS Pre-Post'!AK342="","",'PAFAS Pre-Post'!AK342)</f>
        <v/>
      </c>
      <c r="AL341" s="302" t="str">
        <f>IF('SDQ Pre-Post'!G342="","",'SDQ Pre-Post'!G342)</f>
        <v/>
      </c>
      <c r="AM341" s="303" t="str">
        <f>IF('SDQ Pre-Post'!AG342="","",'SDQ Pre-Post'!AG342)</f>
        <v/>
      </c>
    </row>
    <row r="342" spans="1:39" s="304" customFormat="1" ht="15" customHeight="1" x14ac:dyDescent="0.35">
      <c r="A342" s="314"/>
      <c r="B342" s="300"/>
      <c r="C342" s="300"/>
      <c r="D342" s="315"/>
      <c r="E342" s="315"/>
      <c r="F342" s="300"/>
      <c r="G342" s="300"/>
      <c r="H342" s="300"/>
      <c r="I342" s="300"/>
      <c r="J342" s="300"/>
      <c r="K342" s="300"/>
      <c r="L342" s="300"/>
      <c r="M342" s="300"/>
      <c r="N342" s="300"/>
      <c r="O342" s="300"/>
      <c r="P342" s="315"/>
      <c r="Q342" s="300"/>
      <c r="R342" s="300"/>
      <c r="S342" s="300"/>
      <c r="T342" s="300"/>
      <c r="U342" s="300"/>
      <c r="V342" s="300"/>
      <c r="W342" s="300"/>
      <c r="X342" s="300"/>
      <c r="Y342" s="301"/>
      <c r="Z342" s="300"/>
      <c r="AA342" s="300"/>
      <c r="AB342" s="300"/>
      <c r="AC342" s="300"/>
      <c r="AD342" s="300"/>
      <c r="AE342" s="300"/>
      <c r="AF342" s="300"/>
      <c r="AG342" s="300"/>
      <c r="AH342" s="300"/>
      <c r="AI342" s="301"/>
      <c r="AJ342" s="305" t="str">
        <f>IF('PAFAS Pre-Post'!F343="","",'PAFAS Pre-Post'!F343)</f>
        <v/>
      </c>
      <c r="AK342" s="306" t="str">
        <f>IF('PAFAS Pre-Post'!AK343="","",'PAFAS Pre-Post'!AK343)</f>
        <v/>
      </c>
      <c r="AL342" s="302" t="str">
        <f>IF('SDQ Pre-Post'!G343="","",'SDQ Pre-Post'!G343)</f>
        <v/>
      </c>
      <c r="AM342" s="303" t="str">
        <f>IF('SDQ Pre-Post'!AG343="","",'SDQ Pre-Post'!AG343)</f>
        <v/>
      </c>
    </row>
    <row r="343" spans="1:39" s="304" customFormat="1" ht="15" customHeight="1" x14ac:dyDescent="0.35">
      <c r="A343" s="316"/>
      <c r="B343" s="310"/>
      <c r="C343" s="310"/>
      <c r="D343" s="317"/>
      <c r="E343" s="317"/>
      <c r="F343" s="310"/>
      <c r="G343" s="310"/>
      <c r="H343" s="310"/>
      <c r="I343" s="310"/>
      <c r="J343" s="310"/>
      <c r="K343" s="310"/>
      <c r="L343" s="310"/>
      <c r="M343" s="310"/>
      <c r="N343" s="310"/>
      <c r="O343" s="310"/>
      <c r="P343" s="317"/>
      <c r="Q343" s="298"/>
      <c r="R343" s="298"/>
      <c r="S343" s="298"/>
      <c r="T343" s="298"/>
      <c r="U343" s="298"/>
      <c r="V343" s="298"/>
      <c r="W343" s="298"/>
      <c r="X343" s="298"/>
      <c r="Y343" s="299"/>
      <c r="Z343" s="298"/>
      <c r="AA343" s="298"/>
      <c r="AB343" s="298"/>
      <c r="AC343" s="298"/>
      <c r="AD343" s="298"/>
      <c r="AE343" s="298"/>
      <c r="AF343" s="298"/>
      <c r="AG343" s="298"/>
      <c r="AH343" s="298"/>
      <c r="AI343" s="299"/>
      <c r="AJ343" s="305" t="str">
        <f>IF('PAFAS Pre-Post'!F344="","",'PAFAS Pre-Post'!F344)</f>
        <v/>
      </c>
      <c r="AK343" s="306" t="str">
        <f>IF('PAFAS Pre-Post'!AK344="","",'PAFAS Pre-Post'!AK344)</f>
        <v/>
      </c>
      <c r="AL343" s="302" t="str">
        <f>IF('SDQ Pre-Post'!G344="","",'SDQ Pre-Post'!G344)</f>
        <v/>
      </c>
      <c r="AM343" s="303" t="str">
        <f>IF('SDQ Pre-Post'!AG344="","",'SDQ Pre-Post'!AG344)</f>
        <v/>
      </c>
    </row>
    <row r="344" spans="1:39" s="304" customFormat="1" ht="15" customHeight="1" x14ac:dyDescent="0.35">
      <c r="A344" s="314"/>
      <c r="B344" s="300"/>
      <c r="C344" s="300"/>
      <c r="D344" s="315"/>
      <c r="E344" s="315"/>
      <c r="F344" s="300"/>
      <c r="G344" s="300"/>
      <c r="H344" s="300"/>
      <c r="I344" s="300"/>
      <c r="J344" s="300"/>
      <c r="K344" s="300"/>
      <c r="L344" s="300"/>
      <c r="M344" s="300"/>
      <c r="N344" s="300"/>
      <c r="O344" s="300"/>
      <c r="P344" s="315"/>
      <c r="Q344" s="300"/>
      <c r="R344" s="300"/>
      <c r="S344" s="300"/>
      <c r="T344" s="300"/>
      <c r="U344" s="300"/>
      <c r="V344" s="300"/>
      <c r="W344" s="300"/>
      <c r="X344" s="300"/>
      <c r="Y344" s="301"/>
      <c r="Z344" s="300"/>
      <c r="AA344" s="300"/>
      <c r="AB344" s="300"/>
      <c r="AC344" s="300"/>
      <c r="AD344" s="300"/>
      <c r="AE344" s="300"/>
      <c r="AF344" s="300"/>
      <c r="AG344" s="300"/>
      <c r="AH344" s="300"/>
      <c r="AI344" s="301"/>
      <c r="AJ344" s="305" t="str">
        <f>IF('PAFAS Pre-Post'!F345="","",'PAFAS Pre-Post'!F345)</f>
        <v/>
      </c>
      <c r="AK344" s="306" t="str">
        <f>IF('PAFAS Pre-Post'!AK345="","",'PAFAS Pre-Post'!AK345)</f>
        <v/>
      </c>
      <c r="AL344" s="302" t="str">
        <f>IF('SDQ Pre-Post'!G345="","",'SDQ Pre-Post'!G345)</f>
        <v/>
      </c>
      <c r="AM344" s="303" t="str">
        <f>IF('SDQ Pre-Post'!AG345="","",'SDQ Pre-Post'!AG345)</f>
        <v/>
      </c>
    </row>
    <row r="345" spans="1:39" s="304" customFormat="1" ht="15" customHeight="1" x14ac:dyDescent="0.35">
      <c r="A345" s="316"/>
      <c r="B345" s="310"/>
      <c r="C345" s="310"/>
      <c r="D345" s="317"/>
      <c r="E345" s="317"/>
      <c r="F345" s="310"/>
      <c r="G345" s="310"/>
      <c r="H345" s="310"/>
      <c r="I345" s="310"/>
      <c r="J345" s="310"/>
      <c r="K345" s="310"/>
      <c r="L345" s="310"/>
      <c r="M345" s="310"/>
      <c r="N345" s="310"/>
      <c r="O345" s="310"/>
      <c r="P345" s="317"/>
      <c r="Q345" s="298"/>
      <c r="R345" s="298"/>
      <c r="S345" s="298"/>
      <c r="T345" s="298"/>
      <c r="U345" s="298"/>
      <c r="V345" s="298"/>
      <c r="W345" s="298"/>
      <c r="X345" s="298"/>
      <c r="Y345" s="299"/>
      <c r="Z345" s="298"/>
      <c r="AA345" s="298"/>
      <c r="AB345" s="298"/>
      <c r="AC345" s="298"/>
      <c r="AD345" s="298"/>
      <c r="AE345" s="298"/>
      <c r="AF345" s="298"/>
      <c r="AG345" s="298"/>
      <c r="AH345" s="298"/>
      <c r="AI345" s="299"/>
      <c r="AJ345" s="305" t="str">
        <f>IF('PAFAS Pre-Post'!F346="","",'PAFAS Pre-Post'!F346)</f>
        <v/>
      </c>
      <c r="AK345" s="306" t="str">
        <f>IF('PAFAS Pre-Post'!AK346="","",'PAFAS Pre-Post'!AK346)</f>
        <v/>
      </c>
      <c r="AL345" s="302" t="str">
        <f>IF('SDQ Pre-Post'!G346="","",'SDQ Pre-Post'!G346)</f>
        <v/>
      </c>
      <c r="AM345" s="303" t="str">
        <f>IF('SDQ Pre-Post'!AG346="","",'SDQ Pre-Post'!AG346)</f>
        <v/>
      </c>
    </row>
    <row r="346" spans="1:39" s="304" customFormat="1" ht="15" customHeight="1" x14ac:dyDescent="0.35">
      <c r="A346" s="314"/>
      <c r="B346" s="300"/>
      <c r="C346" s="300"/>
      <c r="D346" s="315"/>
      <c r="E346" s="315"/>
      <c r="F346" s="300"/>
      <c r="G346" s="300"/>
      <c r="H346" s="300"/>
      <c r="I346" s="300"/>
      <c r="J346" s="300"/>
      <c r="K346" s="300"/>
      <c r="L346" s="300"/>
      <c r="M346" s="300"/>
      <c r="N346" s="300"/>
      <c r="O346" s="300"/>
      <c r="P346" s="315"/>
      <c r="Q346" s="300"/>
      <c r="R346" s="300"/>
      <c r="S346" s="300"/>
      <c r="T346" s="300"/>
      <c r="U346" s="300"/>
      <c r="V346" s="300"/>
      <c r="W346" s="300"/>
      <c r="X346" s="300"/>
      <c r="Y346" s="301"/>
      <c r="Z346" s="300"/>
      <c r="AA346" s="300"/>
      <c r="AB346" s="300"/>
      <c r="AC346" s="300"/>
      <c r="AD346" s="300"/>
      <c r="AE346" s="300"/>
      <c r="AF346" s="300"/>
      <c r="AG346" s="300"/>
      <c r="AH346" s="300"/>
      <c r="AI346" s="301"/>
      <c r="AJ346" s="305" t="str">
        <f>IF('PAFAS Pre-Post'!F347="","",'PAFAS Pre-Post'!F347)</f>
        <v/>
      </c>
      <c r="AK346" s="306" t="str">
        <f>IF('PAFAS Pre-Post'!AK347="","",'PAFAS Pre-Post'!AK347)</f>
        <v/>
      </c>
      <c r="AL346" s="302" t="str">
        <f>IF('SDQ Pre-Post'!G347="","",'SDQ Pre-Post'!G347)</f>
        <v/>
      </c>
      <c r="AM346" s="303" t="str">
        <f>IF('SDQ Pre-Post'!AG347="","",'SDQ Pre-Post'!AG347)</f>
        <v/>
      </c>
    </row>
    <row r="347" spans="1:39" s="304" customFormat="1" ht="15" customHeight="1" x14ac:dyDescent="0.35">
      <c r="A347" s="316"/>
      <c r="B347" s="310"/>
      <c r="C347" s="310"/>
      <c r="D347" s="317"/>
      <c r="E347" s="317"/>
      <c r="F347" s="310"/>
      <c r="G347" s="310"/>
      <c r="H347" s="310"/>
      <c r="I347" s="310"/>
      <c r="J347" s="310"/>
      <c r="K347" s="310"/>
      <c r="L347" s="310"/>
      <c r="M347" s="310"/>
      <c r="N347" s="310"/>
      <c r="O347" s="310"/>
      <c r="P347" s="317"/>
      <c r="Q347" s="298"/>
      <c r="R347" s="298"/>
      <c r="S347" s="298"/>
      <c r="T347" s="298"/>
      <c r="U347" s="298"/>
      <c r="V347" s="298"/>
      <c r="W347" s="298"/>
      <c r="X347" s="298"/>
      <c r="Y347" s="299"/>
      <c r="Z347" s="298"/>
      <c r="AA347" s="298"/>
      <c r="AB347" s="298"/>
      <c r="AC347" s="298"/>
      <c r="AD347" s="298"/>
      <c r="AE347" s="298"/>
      <c r="AF347" s="298"/>
      <c r="AG347" s="298"/>
      <c r="AH347" s="298"/>
      <c r="AI347" s="299"/>
      <c r="AJ347" s="305" t="str">
        <f>IF('PAFAS Pre-Post'!F348="","",'PAFAS Pre-Post'!F348)</f>
        <v/>
      </c>
      <c r="AK347" s="306" t="str">
        <f>IF('PAFAS Pre-Post'!AK348="","",'PAFAS Pre-Post'!AK348)</f>
        <v/>
      </c>
      <c r="AL347" s="302" t="str">
        <f>IF('SDQ Pre-Post'!G348="","",'SDQ Pre-Post'!G348)</f>
        <v/>
      </c>
      <c r="AM347" s="303" t="str">
        <f>IF('SDQ Pre-Post'!AG348="","",'SDQ Pre-Post'!AG348)</f>
        <v/>
      </c>
    </row>
    <row r="348" spans="1:39" s="304" customFormat="1" ht="15" customHeight="1" x14ac:dyDescent="0.35">
      <c r="A348" s="314"/>
      <c r="B348" s="300"/>
      <c r="C348" s="300"/>
      <c r="D348" s="315"/>
      <c r="E348" s="315"/>
      <c r="F348" s="300"/>
      <c r="G348" s="300"/>
      <c r="H348" s="300"/>
      <c r="I348" s="300"/>
      <c r="J348" s="300"/>
      <c r="K348" s="300"/>
      <c r="L348" s="300"/>
      <c r="M348" s="300"/>
      <c r="N348" s="300"/>
      <c r="O348" s="300"/>
      <c r="P348" s="315"/>
      <c r="Q348" s="300"/>
      <c r="R348" s="300"/>
      <c r="S348" s="300"/>
      <c r="T348" s="300"/>
      <c r="U348" s="300"/>
      <c r="V348" s="300"/>
      <c r="W348" s="300"/>
      <c r="X348" s="300"/>
      <c r="Y348" s="301"/>
      <c r="Z348" s="300"/>
      <c r="AA348" s="300"/>
      <c r="AB348" s="300"/>
      <c r="AC348" s="300"/>
      <c r="AD348" s="300"/>
      <c r="AE348" s="300"/>
      <c r="AF348" s="300"/>
      <c r="AG348" s="300"/>
      <c r="AH348" s="300"/>
      <c r="AI348" s="301"/>
      <c r="AJ348" s="305" t="str">
        <f>IF('PAFAS Pre-Post'!F349="","",'PAFAS Pre-Post'!F349)</f>
        <v/>
      </c>
      <c r="AK348" s="306" t="str">
        <f>IF('PAFAS Pre-Post'!AK349="","",'PAFAS Pre-Post'!AK349)</f>
        <v/>
      </c>
      <c r="AL348" s="302" t="str">
        <f>IF('SDQ Pre-Post'!G349="","",'SDQ Pre-Post'!G349)</f>
        <v/>
      </c>
      <c r="AM348" s="303" t="str">
        <f>IF('SDQ Pre-Post'!AG349="","",'SDQ Pre-Post'!AG349)</f>
        <v/>
      </c>
    </row>
    <row r="349" spans="1:39" s="304" customFormat="1" ht="15" customHeight="1" x14ac:dyDescent="0.35">
      <c r="A349" s="316"/>
      <c r="B349" s="310"/>
      <c r="C349" s="310"/>
      <c r="D349" s="317"/>
      <c r="E349" s="317"/>
      <c r="F349" s="310"/>
      <c r="G349" s="310"/>
      <c r="H349" s="310"/>
      <c r="I349" s="310"/>
      <c r="J349" s="310"/>
      <c r="K349" s="310"/>
      <c r="L349" s="310"/>
      <c r="M349" s="310"/>
      <c r="N349" s="310"/>
      <c r="O349" s="310"/>
      <c r="P349" s="317"/>
      <c r="Q349" s="298"/>
      <c r="R349" s="298"/>
      <c r="S349" s="298"/>
      <c r="T349" s="298"/>
      <c r="U349" s="298"/>
      <c r="V349" s="298"/>
      <c r="W349" s="298"/>
      <c r="X349" s="298"/>
      <c r="Y349" s="299"/>
      <c r="Z349" s="298"/>
      <c r="AA349" s="298"/>
      <c r="AB349" s="298"/>
      <c r="AC349" s="298"/>
      <c r="AD349" s="298"/>
      <c r="AE349" s="298"/>
      <c r="AF349" s="298"/>
      <c r="AG349" s="298"/>
      <c r="AH349" s="298"/>
      <c r="AI349" s="299"/>
      <c r="AJ349" s="305" t="str">
        <f>IF('PAFAS Pre-Post'!F350="","",'PAFAS Pre-Post'!F350)</f>
        <v/>
      </c>
      <c r="AK349" s="306" t="str">
        <f>IF('PAFAS Pre-Post'!AK350="","",'PAFAS Pre-Post'!AK350)</f>
        <v/>
      </c>
      <c r="AL349" s="302" t="str">
        <f>IF('SDQ Pre-Post'!G350="","",'SDQ Pre-Post'!G350)</f>
        <v/>
      </c>
      <c r="AM349" s="303" t="str">
        <f>IF('SDQ Pre-Post'!AG350="","",'SDQ Pre-Post'!AG350)</f>
        <v/>
      </c>
    </row>
    <row r="350" spans="1:39" s="304" customFormat="1" ht="15" customHeight="1" x14ac:dyDescent="0.35">
      <c r="A350" s="314"/>
      <c r="B350" s="300"/>
      <c r="C350" s="300"/>
      <c r="D350" s="315"/>
      <c r="E350" s="315"/>
      <c r="F350" s="300"/>
      <c r="G350" s="300"/>
      <c r="H350" s="300"/>
      <c r="I350" s="300"/>
      <c r="J350" s="300"/>
      <c r="K350" s="300"/>
      <c r="L350" s="300"/>
      <c r="M350" s="300"/>
      <c r="N350" s="300"/>
      <c r="O350" s="300"/>
      <c r="P350" s="315"/>
      <c r="Q350" s="300"/>
      <c r="R350" s="300"/>
      <c r="S350" s="300"/>
      <c r="T350" s="300"/>
      <c r="U350" s="300"/>
      <c r="V350" s="300"/>
      <c r="W350" s="300"/>
      <c r="X350" s="300"/>
      <c r="Y350" s="301"/>
      <c r="Z350" s="300"/>
      <c r="AA350" s="300"/>
      <c r="AB350" s="300"/>
      <c r="AC350" s="300"/>
      <c r="AD350" s="300"/>
      <c r="AE350" s="300"/>
      <c r="AF350" s="300"/>
      <c r="AG350" s="300"/>
      <c r="AH350" s="300"/>
      <c r="AI350" s="301"/>
      <c r="AJ350" s="305" t="str">
        <f>IF('PAFAS Pre-Post'!F351="","",'PAFAS Pre-Post'!F351)</f>
        <v/>
      </c>
      <c r="AK350" s="306" t="str">
        <f>IF('PAFAS Pre-Post'!AK351="","",'PAFAS Pre-Post'!AK351)</f>
        <v/>
      </c>
      <c r="AL350" s="302" t="str">
        <f>IF('SDQ Pre-Post'!G351="","",'SDQ Pre-Post'!G351)</f>
        <v/>
      </c>
      <c r="AM350" s="303" t="str">
        <f>IF('SDQ Pre-Post'!AG351="","",'SDQ Pre-Post'!AG351)</f>
        <v/>
      </c>
    </row>
    <row r="351" spans="1:39" s="304" customFormat="1" ht="15" customHeight="1" x14ac:dyDescent="0.35">
      <c r="A351" s="316"/>
      <c r="B351" s="310"/>
      <c r="C351" s="310"/>
      <c r="D351" s="317"/>
      <c r="E351" s="317"/>
      <c r="F351" s="310"/>
      <c r="G351" s="310"/>
      <c r="H351" s="310"/>
      <c r="I351" s="310"/>
      <c r="J351" s="310"/>
      <c r="K351" s="310"/>
      <c r="L351" s="310"/>
      <c r="M351" s="310"/>
      <c r="N351" s="310"/>
      <c r="O351" s="310"/>
      <c r="P351" s="317"/>
      <c r="Q351" s="298"/>
      <c r="R351" s="298"/>
      <c r="S351" s="298"/>
      <c r="T351" s="298"/>
      <c r="U351" s="298"/>
      <c r="V351" s="298"/>
      <c r="W351" s="298"/>
      <c r="X351" s="298"/>
      <c r="Y351" s="299"/>
      <c r="Z351" s="298"/>
      <c r="AA351" s="298"/>
      <c r="AB351" s="298"/>
      <c r="AC351" s="298"/>
      <c r="AD351" s="298"/>
      <c r="AE351" s="298"/>
      <c r="AF351" s="298"/>
      <c r="AG351" s="298"/>
      <c r="AH351" s="298"/>
      <c r="AI351" s="299"/>
      <c r="AJ351" s="305" t="str">
        <f>IF('PAFAS Pre-Post'!F352="","",'PAFAS Pre-Post'!F352)</f>
        <v/>
      </c>
      <c r="AK351" s="306" t="str">
        <f>IF('PAFAS Pre-Post'!AK352="","",'PAFAS Pre-Post'!AK352)</f>
        <v/>
      </c>
      <c r="AL351" s="302" t="str">
        <f>IF('SDQ Pre-Post'!G352="","",'SDQ Pre-Post'!G352)</f>
        <v/>
      </c>
      <c r="AM351" s="303" t="str">
        <f>IF('SDQ Pre-Post'!AG352="","",'SDQ Pre-Post'!AG352)</f>
        <v/>
      </c>
    </row>
    <row r="352" spans="1:39" s="304" customFormat="1" ht="15" customHeight="1" x14ac:dyDescent="0.35">
      <c r="A352" s="314"/>
      <c r="B352" s="300"/>
      <c r="C352" s="300"/>
      <c r="D352" s="315"/>
      <c r="E352" s="315"/>
      <c r="F352" s="300"/>
      <c r="G352" s="300"/>
      <c r="H352" s="300"/>
      <c r="I352" s="300"/>
      <c r="J352" s="300"/>
      <c r="K352" s="300"/>
      <c r="L352" s="300"/>
      <c r="M352" s="300"/>
      <c r="N352" s="300"/>
      <c r="O352" s="300"/>
      <c r="P352" s="315"/>
      <c r="Q352" s="300"/>
      <c r="R352" s="300"/>
      <c r="S352" s="300"/>
      <c r="T352" s="300"/>
      <c r="U352" s="300"/>
      <c r="V352" s="300"/>
      <c r="W352" s="300"/>
      <c r="X352" s="300"/>
      <c r="Y352" s="301"/>
      <c r="Z352" s="300"/>
      <c r="AA352" s="300"/>
      <c r="AB352" s="300"/>
      <c r="AC352" s="300"/>
      <c r="AD352" s="300"/>
      <c r="AE352" s="300"/>
      <c r="AF352" s="300"/>
      <c r="AG352" s="300"/>
      <c r="AH352" s="300"/>
      <c r="AI352" s="301"/>
      <c r="AJ352" s="305" t="str">
        <f>IF('PAFAS Pre-Post'!F353="","",'PAFAS Pre-Post'!F353)</f>
        <v/>
      </c>
      <c r="AK352" s="306" t="str">
        <f>IF('PAFAS Pre-Post'!AK353="","",'PAFAS Pre-Post'!AK353)</f>
        <v/>
      </c>
      <c r="AL352" s="302" t="str">
        <f>IF('SDQ Pre-Post'!G353="","",'SDQ Pre-Post'!G353)</f>
        <v/>
      </c>
      <c r="AM352" s="303" t="str">
        <f>IF('SDQ Pre-Post'!AG353="","",'SDQ Pre-Post'!AG353)</f>
        <v/>
      </c>
    </row>
    <row r="353" spans="1:39" s="304" customFormat="1" ht="15" customHeight="1" x14ac:dyDescent="0.35">
      <c r="A353" s="316"/>
      <c r="B353" s="310"/>
      <c r="C353" s="310"/>
      <c r="D353" s="317"/>
      <c r="E353" s="317"/>
      <c r="F353" s="310"/>
      <c r="G353" s="310"/>
      <c r="H353" s="310"/>
      <c r="I353" s="310"/>
      <c r="J353" s="310"/>
      <c r="K353" s="310"/>
      <c r="L353" s="310"/>
      <c r="M353" s="310"/>
      <c r="N353" s="310"/>
      <c r="O353" s="310"/>
      <c r="P353" s="317"/>
      <c r="Q353" s="298"/>
      <c r="R353" s="298"/>
      <c r="S353" s="298"/>
      <c r="T353" s="298"/>
      <c r="U353" s="298"/>
      <c r="V353" s="298"/>
      <c r="W353" s="298"/>
      <c r="X353" s="298"/>
      <c r="Y353" s="299"/>
      <c r="Z353" s="298"/>
      <c r="AA353" s="298"/>
      <c r="AB353" s="298"/>
      <c r="AC353" s="298"/>
      <c r="AD353" s="298"/>
      <c r="AE353" s="298"/>
      <c r="AF353" s="298"/>
      <c r="AG353" s="298"/>
      <c r="AH353" s="298"/>
      <c r="AI353" s="299"/>
      <c r="AJ353" s="305" t="str">
        <f>IF('PAFAS Pre-Post'!F354="","",'PAFAS Pre-Post'!F354)</f>
        <v/>
      </c>
      <c r="AK353" s="306" t="str">
        <f>IF('PAFAS Pre-Post'!AK354="","",'PAFAS Pre-Post'!AK354)</f>
        <v/>
      </c>
      <c r="AL353" s="302" t="str">
        <f>IF('SDQ Pre-Post'!G354="","",'SDQ Pre-Post'!G354)</f>
        <v/>
      </c>
      <c r="AM353" s="303" t="str">
        <f>IF('SDQ Pre-Post'!AG354="","",'SDQ Pre-Post'!AG354)</f>
        <v/>
      </c>
    </row>
    <row r="354" spans="1:39" s="304" customFormat="1" ht="15" customHeight="1" x14ac:dyDescent="0.35">
      <c r="A354" s="314"/>
      <c r="B354" s="300"/>
      <c r="C354" s="300"/>
      <c r="D354" s="315"/>
      <c r="E354" s="315"/>
      <c r="F354" s="300"/>
      <c r="G354" s="300"/>
      <c r="H354" s="300"/>
      <c r="I354" s="300"/>
      <c r="J354" s="300"/>
      <c r="K354" s="300"/>
      <c r="L354" s="300"/>
      <c r="M354" s="300"/>
      <c r="N354" s="300"/>
      <c r="O354" s="300"/>
      <c r="P354" s="315"/>
      <c r="Q354" s="300"/>
      <c r="R354" s="300"/>
      <c r="S354" s="300"/>
      <c r="T354" s="300"/>
      <c r="U354" s="300"/>
      <c r="V354" s="300"/>
      <c r="W354" s="300"/>
      <c r="X354" s="300"/>
      <c r="Y354" s="301"/>
      <c r="Z354" s="300"/>
      <c r="AA354" s="300"/>
      <c r="AB354" s="300"/>
      <c r="AC354" s="300"/>
      <c r="AD354" s="300"/>
      <c r="AE354" s="300"/>
      <c r="AF354" s="300"/>
      <c r="AG354" s="300"/>
      <c r="AH354" s="300"/>
      <c r="AI354" s="301"/>
      <c r="AJ354" s="305" t="str">
        <f>IF('PAFAS Pre-Post'!F355="","",'PAFAS Pre-Post'!F355)</f>
        <v/>
      </c>
      <c r="AK354" s="306" t="str">
        <f>IF('PAFAS Pre-Post'!AK355="","",'PAFAS Pre-Post'!AK355)</f>
        <v/>
      </c>
      <c r="AL354" s="302" t="str">
        <f>IF('SDQ Pre-Post'!G355="","",'SDQ Pre-Post'!G355)</f>
        <v/>
      </c>
      <c r="AM354" s="303" t="str">
        <f>IF('SDQ Pre-Post'!AG355="","",'SDQ Pre-Post'!AG355)</f>
        <v/>
      </c>
    </row>
    <row r="355" spans="1:39" s="304" customFormat="1" ht="15" customHeight="1" x14ac:dyDescent="0.35">
      <c r="A355" s="316"/>
      <c r="B355" s="310"/>
      <c r="C355" s="310"/>
      <c r="D355" s="317"/>
      <c r="E355" s="317"/>
      <c r="F355" s="310"/>
      <c r="G355" s="310"/>
      <c r="H355" s="310"/>
      <c r="I355" s="310"/>
      <c r="J355" s="310"/>
      <c r="K355" s="310"/>
      <c r="L355" s="310"/>
      <c r="M355" s="310"/>
      <c r="N355" s="310"/>
      <c r="O355" s="310"/>
      <c r="P355" s="317"/>
      <c r="Q355" s="298"/>
      <c r="R355" s="298"/>
      <c r="S355" s="298"/>
      <c r="T355" s="298"/>
      <c r="U355" s="298"/>
      <c r="V355" s="298"/>
      <c r="W355" s="298"/>
      <c r="X355" s="298"/>
      <c r="Y355" s="299"/>
      <c r="Z355" s="298"/>
      <c r="AA355" s="298"/>
      <c r="AB355" s="298"/>
      <c r="AC355" s="298"/>
      <c r="AD355" s="298"/>
      <c r="AE355" s="298"/>
      <c r="AF355" s="298"/>
      <c r="AG355" s="298"/>
      <c r="AH355" s="298"/>
      <c r="AI355" s="299"/>
      <c r="AJ355" s="305" t="str">
        <f>IF('PAFAS Pre-Post'!F356="","",'PAFAS Pre-Post'!F356)</f>
        <v/>
      </c>
      <c r="AK355" s="306" t="str">
        <f>IF('PAFAS Pre-Post'!AK356="","",'PAFAS Pre-Post'!AK356)</f>
        <v/>
      </c>
      <c r="AL355" s="302" t="str">
        <f>IF('SDQ Pre-Post'!G356="","",'SDQ Pre-Post'!G356)</f>
        <v/>
      </c>
      <c r="AM355" s="303" t="str">
        <f>IF('SDQ Pre-Post'!AG356="","",'SDQ Pre-Post'!AG356)</f>
        <v/>
      </c>
    </row>
    <row r="356" spans="1:39" s="304" customFormat="1" ht="15" customHeight="1" x14ac:dyDescent="0.35">
      <c r="A356" s="314"/>
      <c r="B356" s="300"/>
      <c r="C356" s="300"/>
      <c r="D356" s="315"/>
      <c r="E356" s="315"/>
      <c r="F356" s="300"/>
      <c r="G356" s="300"/>
      <c r="H356" s="300"/>
      <c r="I356" s="300"/>
      <c r="J356" s="300"/>
      <c r="K356" s="300"/>
      <c r="L356" s="300"/>
      <c r="M356" s="300"/>
      <c r="N356" s="300"/>
      <c r="O356" s="300"/>
      <c r="P356" s="315"/>
      <c r="Q356" s="300"/>
      <c r="R356" s="300"/>
      <c r="S356" s="300"/>
      <c r="T356" s="300"/>
      <c r="U356" s="300"/>
      <c r="V356" s="300"/>
      <c r="W356" s="300"/>
      <c r="X356" s="300"/>
      <c r="Y356" s="301"/>
      <c r="Z356" s="300"/>
      <c r="AA356" s="300"/>
      <c r="AB356" s="300"/>
      <c r="AC356" s="300"/>
      <c r="AD356" s="300"/>
      <c r="AE356" s="300"/>
      <c r="AF356" s="300"/>
      <c r="AG356" s="300"/>
      <c r="AH356" s="300"/>
      <c r="AI356" s="301"/>
      <c r="AJ356" s="305" t="str">
        <f>IF('PAFAS Pre-Post'!F357="","",'PAFAS Pre-Post'!F357)</f>
        <v/>
      </c>
      <c r="AK356" s="306" t="str">
        <f>IF('PAFAS Pre-Post'!AK357="","",'PAFAS Pre-Post'!AK357)</f>
        <v/>
      </c>
      <c r="AL356" s="302" t="str">
        <f>IF('SDQ Pre-Post'!G357="","",'SDQ Pre-Post'!G357)</f>
        <v/>
      </c>
      <c r="AM356" s="303" t="str">
        <f>IF('SDQ Pre-Post'!AG357="","",'SDQ Pre-Post'!AG357)</f>
        <v/>
      </c>
    </row>
    <row r="357" spans="1:39" s="304" customFormat="1" ht="15" customHeight="1" x14ac:dyDescent="0.35">
      <c r="A357" s="316"/>
      <c r="B357" s="310"/>
      <c r="C357" s="310"/>
      <c r="D357" s="317"/>
      <c r="E357" s="317"/>
      <c r="F357" s="310"/>
      <c r="G357" s="310"/>
      <c r="H357" s="310"/>
      <c r="I357" s="310"/>
      <c r="J357" s="310"/>
      <c r="K357" s="310"/>
      <c r="L357" s="310"/>
      <c r="M357" s="310"/>
      <c r="N357" s="310"/>
      <c r="O357" s="310"/>
      <c r="P357" s="317"/>
      <c r="Q357" s="298"/>
      <c r="R357" s="298"/>
      <c r="S357" s="298"/>
      <c r="T357" s="298"/>
      <c r="U357" s="298"/>
      <c r="V357" s="298"/>
      <c r="W357" s="298"/>
      <c r="X357" s="298"/>
      <c r="Y357" s="299"/>
      <c r="Z357" s="298"/>
      <c r="AA357" s="298"/>
      <c r="AB357" s="298"/>
      <c r="AC357" s="298"/>
      <c r="AD357" s="298"/>
      <c r="AE357" s="298"/>
      <c r="AF357" s="298"/>
      <c r="AG357" s="298"/>
      <c r="AH357" s="298"/>
      <c r="AI357" s="299"/>
      <c r="AJ357" s="305" t="str">
        <f>IF('PAFAS Pre-Post'!F358="","",'PAFAS Pre-Post'!F358)</f>
        <v/>
      </c>
      <c r="AK357" s="306" t="str">
        <f>IF('PAFAS Pre-Post'!AK358="","",'PAFAS Pre-Post'!AK358)</f>
        <v/>
      </c>
      <c r="AL357" s="302" t="str">
        <f>IF('SDQ Pre-Post'!G358="","",'SDQ Pre-Post'!G358)</f>
        <v/>
      </c>
      <c r="AM357" s="303" t="str">
        <f>IF('SDQ Pre-Post'!AG358="","",'SDQ Pre-Post'!AG358)</f>
        <v/>
      </c>
    </row>
    <row r="358" spans="1:39" s="304" customFormat="1" ht="15" customHeight="1" x14ac:dyDescent="0.35">
      <c r="A358" s="314"/>
      <c r="B358" s="300"/>
      <c r="C358" s="300"/>
      <c r="D358" s="315"/>
      <c r="E358" s="315"/>
      <c r="F358" s="300"/>
      <c r="G358" s="300"/>
      <c r="H358" s="300"/>
      <c r="I358" s="300"/>
      <c r="J358" s="300"/>
      <c r="K358" s="300"/>
      <c r="L358" s="300"/>
      <c r="M358" s="300"/>
      <c r="N358" s="300"/>
      <c r="O358" s="300"/>
      <c r="P358" s="315"/>
      <c r="Q358" s="300"/>
      <c r="R358" s="300"/>
      <c r="S358" s="300"/>
      <c r="T358" s="300"/>
      <c r="U358" s="300"/>
      <c r="V358" s="300"/>
      <c r="W358" s="300"/>
      <c r="X358" s="300"/>
      <c r="Y358" s="301"/>
      <c r="Z358" s="300"/>
      <c r="AA358" s="300"/>
      <c r="AB358" s="300"/>
      <c r="AC358" s="300"/>
      <c r="AD358" s="300"/>
      <c r="AE358" s="300"/>
      <c r="AF358" s="300"/>
      <c r="AG358" s="300"/>
      <c r="AH358" s="300"/>
      <c r="AI358" s="301"/>
      <c r="AJ358" s="305" t="str">
        <f>IF('PAFAS Pre-Post'!F359="","",'PAFAS Pre-Post'!F359)</f>
        <v/>
      </c>
      <c r="AK358" s="306" t="str">
        <f>IF('PAFAS Pre-Post'!AK359="","",'PAFAS Pre-Post'!AK359)</f>
        <v/>
      </c>
      <c r="AL358" s="302" t="str">
        <f>IF('SDQ Pre-Post'!G359="","",'SDQ Pre-Post'!G359)</f>
        <v/>
      </c>
      <c r="AM358" s="303" t="str">
        <f>IF('SDQ Pre-Post'!AG359="","",'SDQ Pre-Post'!AG359)</f>
        <v/>
      </c>
    </row>
    <row r="359" spans="1:39" s="304" customFormat="1" ht="15" customHeight="1" x14ac:dyDescent="0.35">
      <c r="A359" s="316"/>
      <c r="B359" s="310"/>
      <c r="C359" s="310"/>
      <c r="D359" s="317"/>
      <c r="E359" s="317"/>
      <c r="F359" s="310"/>
      <c r="G359" s="310"/>
      <c r="H359" s="310"/>
      <c r="I359" s="310"/>
      <c r="J359" s="310"/>
      <c r="K359" s="310"/>
      <c r="L359" s="310"/>
      <c r="M359" s="310"/>
      <c r="N359" s="310"/>
      <c r="O359" s="310"/>
      <c r="P359" s="317"/>
      <c r="Q359" s="298"/>
      <c r="R359" s="298"/>
      <c r="S359" s="298"/>
      <c r="T359" s="298"/>
      <c r="U359" s="298"/>
      <c r="V359" s="298"/>
      <c r="W359" s="298"/>
      <c r="X359" s="298"/>
      <c r="Y359" s="299"/>
      <c r="Z359" s="298"/>
      <c r="AA359" s="298"/>
      <c r="AB359" s="298"/>
      <c r="AC359" s="298"/>
      <c r="AD359" s="298"/>
      <c r="AE359" s="298"/>
      <c r="AF359" s="298"/>
      <c r="AG359" s="298"/>
      <c r="AH359" s="298"/>
      <c r="AI359" s="299"/>
      <c r="AJ359" s="305" t="str">
        <f>IF('PAFAS Pre-Post'!F360="","",'PAFAS Pre-Post'!F360)</f>
        <v/>
      </c>
      <c r="AK359" s="306" t="str">
        <f>IF('PAFAS Pre-Post'!AK360="","",'PAFAS Pre-Post'!AK360)</f>
        <v/>
      </c>
      <c r="AL359" s="302" t="str">
        <f>IF('SDQ Pre-Post'!G360="","",'SDQ Pre-Post'!G360)</f>
        <v/>
      </c>
      <c r="AM359" s="303" t="str">
        <f>IF('SDQ Pre-Post'!AG360="","",'SDQ Pre-Post'!AG360)</f>
        <v/>
      </c>
    </row>
    <row r="360" spans="1:39" s="304" customFormat="1" ht="15" customHeight="1" x14ac:dyDescent="0.35">
      <c r="A360" s="314"/>
      <c r="B360" s="300"/>
      <c r="C360" s="300"/>
      <c r="D360" s="315"/>
      <c r="E360" s="315"/>
      <c r="F360" s="300"/>
      <c r="G360" s="300"/>
      <c r="H360" s="300"/>
      <c r="I360" s="300"/>
      <c r="J360" s="300"/>
      <c r="K360" s="300"/>
      <c r="L360" s="300"/>
      <c r="M360" s="300"/>
      <c r="N360" s="300"/>
      <c r="O360" s="300"/>
      <c r="P360" s="315"/>
      <c r="Q360" s="300"/>
      <c r="R360" s="300"/>
      <c r="S360" s="300"/>
      <c r="T360" s="300"/>
      <c r="U360" s="300"/>
      <c r="V360" s="300"/>
      <c r="W360" s="300"/>
      <c r="X360" s="300"/>
      <c r="Y360" s="301"/>
      <c r="Z360" s="300"/>
      <c r="AA360" s="300"/>
      <c r="AB360" s="300"/>
      <c r="AC360" s="300"/>
      <c r="AD360" s="300"/>
      <c r="AE360" s="300"/>
      <c r="AF360" s="300"/>
      <c r="AG360" s="300"/>
      <c r="AH360" s="300"/>
      <c r="AI360" s="301"/>
      <c r="AJ360" s="305" t="str">
        <f>IF('PAFAS Pre-Post'!F361="","",'PAFAS Pre-Post'!F361)</f>
        <v/>
      </c>
      <c r="AK360" s="306" t="str">
        <f>IF('PAFAS Pre-Post'!AK361="","",'PAFAS Pre-Post'!AK361)</f>
        <v/>
      </c>
      <c r="AL360" s="302" t="str">
        <f>IF('SDQ Pre-Post'!G361="","",'SDQ Pre-Post'!G361)</f>
        <v/>
      </c>
      <c r="AM360" s="303" t="str">
        <f>IF('SDQ Pre-Post'!AG361="","",'SDQ Pre-Post'!AG361)</f>
        <v/>
      </c>
    </row>
    <row r="361" spans="1:39" s="304" customFormat="1" ht="15" customHeight="1" x14ac:dyDescent="0.35">
      <c r="A361" s="316"/>
      <c r="B361" s="310"/>
      <c r="C361" s="310"/>
      <c r="D361" s="317"/>
      <c r="E361" s="317"/>
      <c r="F361" s="310"/>
      <c r="G361" s="310"/>
      <c r="H361" s="310"/>
      <c r="I361" s="310"/>
      <c r="J361" s="310"/>
      <c r="K361" s="310"/>
      <c r="L361" s="310"/>
      <c r="M361" s="310"/>
      <c r="N361" s="310"/>
      <c r="O361" s="310"/>
      <c r="P361" s="317"/>
      <c r="Q361" s="298"/>
      <c r="R361" s="298"/>
      <c r="S361" s="298"/>
      <c r="T361" s="298"/>
      <c r="U361" s="298"/>
      <c r="V361" s="298"/>
      <c r="W361" s="298"/>
      <c r="X361" s="298"/>
      <c r="Y361" s="299"/>
      <c r="Z361" s="298"/>
      <c r="AA361" s="298"/>
      <c r="AB361" s="298"/>
      <c r="AC361" s="298"/>
      <c r="AD361" s="298"/>
      <c r="AE361" s="298"/>
      <c r="AF361" s="298"/>
      <c r="AG361" s="298"/>
      <c r="AH361" s="298"/>
      <c r="AI361" s="299"/>
      <c r="AJ361" s="305" t="str">
        <f>IF('PAFAS Pre-Post'!F362="","",'PAFAS Pre-Post'!F362)</f>
        <v/>
      </c>
      <c r="AK361" s="306" t="str">
        <f>IF('PAFAS Pre-Post'!AK362="","",'PAFAS Pre-Post'!AK362)</f>
        <v/>
      </c>
      <c r="AL361" s="302" t="str">
        <f>IF('SDQ Pre-Post'!G362="","",'SDQ Pre-Post'!G362)</f>
        <v/>
      </c>
      <c r="AM361" s="303" t="str">
        <f>IF('SDQ Pre-Post'!AG362="","",'SDQ Pre-Post'!AG362)</f>
        <v/>
      </c>
    </row>
    <row r="362" spans="1:39" s="304" customFormat="1" ht="15" customHeight="1" x14ac:dyDescent="0.35">
      <c r="A362" s="314"/>
      <c r="B362" s="300"/>
      <c r="C362" s="300"/>
      <c r="D362" s="315"/>
      <c r="E362" s="315"/>
      <c r="F362" s="300"/>
      <c r="G362" s="300"/>
      <c r="H362" s="300"/>
      <c r="I362" s="300"/>
      <c r="J362" s="300"/>
      <c r="K362" s="300"/>
      <c r="L362" s="300"/>
      <c r="M362" s="300"/>
      <c r="N362" s="300"/>
      <c r="O362" s="300"/>
      <c r="P362" s="315"/>
      <c r="Q362" s="300"/>
      <c r="R362" s="300"/>
      <c r="S362" s="300"/>
      <c r="T362" s="300"/>
      <c r="U362" s="300"/>
      <c r="V362" s="300"/>
      <c r="W362" s="300"/>
      <c r="X362" s="300"/>
      <c r="Y362" s="301"/>
      <c r="Z362" s="300"/>
      <c r="AA362" s="300"/>
      <c r="AB362" s="300"/>
      <c r="AC362" s="300"/>
      <c r="AD362" s="300"/>
      <c r="AE362" s="300"/>
      <c r="AF362" s="300"/>
      <c r="AG362" s="300"/>
      <c r="AH362" s="300"/>
      <c r="AI362" s="301"/>
      <c r="AJ362" s="305" t="str">
        <f>IF('PAFAS Pre-Post'!F363="","",'PAFAS Pre-Post'!F363)</f>
        <v/>
      </c>
      <c r="AK362" s="306" t="str">
        <f>IF('PAFAS Pre-Post'!AK363="","",'PAFAS Pre-Post'!AK363)</f>
        <v/>
      </c>
      <c r="AL362" s="302" t="str">
        <f>IF('SDQ Pre-Post'!G363="","",'SDQ Pre-Post'!G363)</f>
        <v/>
      </c>
      <c r="AM362" s="303" t="str">
        <f>IF('SDQ Pre-Post'!AG363="","",'SDQ Pre-Post'!AG363)</f>
        <v/>
      </c>
    </row>
    <row r="363" spans="1:39" s="304" customFormat="1" ht="15" customHeight="1" x14ac:dyDescent="0.35">
      <c r="A363" s="316"/>
      <c r="B363" s="310"/>
      <c r="C363" s="310"/>
      <c r="D363" s="317"/>
      <c r="E363" s="317"/>
      <c r="F363" s="310"/>
      <c r="G363" s="310"/>
      <c r="H363" s="310"/>
      <c r="I363" s="310"/>
      <c r="J363" s="310"/>
      <c r="K363" s="310"/>
      <c r="L363" s="310"/>
      <c r="M363" s="310"/>
      <c r="N363" s="310"/>
      <c r="O363" s="310"/>
      <c r="P363" s="317"/>
      <c r="Q363" s="298"/>
      <c r="R363" s="298"/>
      <c r="S363" s="298"/>
      <c r="T363" s="298"/>
      <c r="U363" s="298"/>
      <c r="V363" s="298"/>
      <c r="W363" s="298"/>
      <c r="X363" s="298"/>
      <c r="Y363" s="299"/>
      <c r="Z363" s="298"/>
      <c r="AA363" s="298"/>
      <c r="AB363" s="298"/>
      <c r="AC363" s="298"/>
      <c r="AD363" s="298"/>
      <c r="AE363" s="298"/>
      <c r="AF363" s="298"/>
      <c r="AG363" s="298"/>
      <c r="AH363" s="298"/>
      <c r="AI363" s="299"/>
      <c r="AJ363" s="305" t="str">
        <f>IF('PAFAS Pre-Post'!F364="","",'PAFAS Pre-Post'!F364)</f>
        <v/>
      </c>
      <c r="AK363" s="306" t="str">
        <f>IF('PAFAS Pre-Post'!AK364="","",'PAFAS Pre-Post'!AK364)</f>
        <v/>
      </c>
      <c r="AL363" s="302" t="str">
        <f>IF('SDQ Pre-Post'!G364="","",'SDQ Pre-Post'!G364)</f>
        <v/>
      </c>
      <c r="AM363" s="303" t="str">
        <f>IF('SDQ Pre-Post'!AG364="","",'SDQ Pre-Post'!AG364)</f>
        <v/>
      </c>
    </row>
    <row r="364" spans="1:39" s="304" customFormat="1" ht="15" customHeight="1" x14ac:dyDescent="0.35">
      <c r="A364" s="314"/>
      <c r="B364" s="300"/>
      <c r="C364" s="300"/>
      <c r="D364" s="315"/>
      <c r="E364" s="315"/>
      <c r="F364" s="300"/>
      <c r="G364" s="300"/>
      <c r="H364" s="300"/>
      <c r="I364" s="300"/>
      <c r="J364" s="300"/>
      <c r="K364" s="300"/>
      <c r="L364" s="300"/>
      <c r="M364" s="300"/>
      <c r="N364" s="300"/>
      <c r="O364" s="300"/>
      <c r="P364" s="315"/>
      <c r="Q364" s="300"/>
      <c r="R364" s="300"/>
      <c r="S364" s="300"/>
      <c r="T364" s="300"/>
      <c r="U364" s="300"/>
      <c r="V364" s="300"/>
      <c r="W364" s="300"/>
      <c r="X364" s="300"/>
      <c r="Y364" s="301"/>
      <c r="Z364" s="300"/>
      <c r="AA364" s="300"/>
      <c r="AB364" s="300"/>
      <c r="AC364" s="300"/>
      <c r="AD364" s="300"/>
      <c r="AE364" s="300"/>
      <c r="AF364" s="300"/>
      <c r="AG364" s="300"/>
      <c r="AH364" s="300"/>
      <c r="AI364" s="301"/>
      <c r="AJ364" s="305" t="str">
        <f>IF('PAFAS Pre-Post'!F365="","",'PAFAS Pre-Post'!F365)</f>
        <v/>
      </c>
      <c r="AK364" s="306" t="str">
        <f>IF('PAFAS Pre-Post'!AK365="","",'PAFAS Pre-Post'!AK365)</f>
        <v/>
      </c>
      <c r="AL364" s="302" t="str">
        <f>IF('SDQ Pre-Post'!G365="","",'SDQ Pre-Post'!G365)</f>
        <v/>
      </c>
      <c r="AM364" s="303" t="str">
        <f>IF('SDQ Pre-Post'!AG365="","",'SDQ Pre-Post'!AG365)</f>
        <v/>
      </c>
    </row>
    <row r="365" spans="1:39" s="304" customFormat="1" ht="15" customHeight="1" x14ac:dyDescent="0.35">
      <c r="A365" s="316"/>
      <c r="B365" s="310"/>
      <c r="C365" s="310"/>
      <c r="D365" s="317"/>
      <c r="E365" s="317"/>
      <c r="F365" s="310"/>
      <c r="G365" s="310"/>
      <c r="H365" s="310"/>
      <c r="I365" s="310"/>
      <c r="J365" s="310"/>
      <c r="K365" s="310"/>
      <c r="L365" s="310"/>
      <c r="M365" s="310"/>
      <c r="N365" s="310"/>
      <c r="O365" s="310"/>
      <c r="P365" s="317"/>
      <c r="Q365" s="298"/>
      <c r="R365" s="298"/>
      <c r="S365" s="298"/>
      <c r="T365" s="298"/>
      <c r="U365" s="298"/>
      <c r="V365" s="298"/>
      <c r="W365" s="298"/>
      <c r="X365" s="298"/>
      <c r="Y365" s="299"/>
      <c r="Z365" s="298"/>
      <c r="AA365" s="298"/>
      <c r="AB365" s="298"/>
      <c r="AC365" s="298"/>
      <c r="AD365" s="298"/>
      <c r="AE365" s="298"/>
      <c r="AF365" s="298"/>
      <c r="AG365" s="298"/>
      <c r="AH365" s="298"/>
      <c r="AI365" s="299"/>
      <c r="AJ365" s="305" t="str">
        <f>IF('PAFAS Pre-Post'!F366="","",'PAFAS Pre-Post'!F366)</f>
        <v/>
      </c>
      <c r="AK365" s="306" t="str">
        <f>IF('PAFAS Pre-Post'!AK366="","",'PAFAS Pre-Post'!AK366)</f>
        <v/>
      </c>
      <c r="AL365" s="302" t="str">
        <f>IF('SDQ Pre-Post'!G366="","",'SDQ Pre-Post'!G366)</f>
        <v/>
      </c>
      <c r="AM365" s="303" t="str">
        <f>IF('SDQ Pre-Post'!AG366="","",'SDQ Pre-Post'!AG366)</f>
        <v/>
      </c>
    </row>
    <row r="366" spans="1:39" s="304" customFormat="1" ht="15" customHeight="1" x14ac:dyDescent="0.35">
      <c r="A366" s="314"/>
      <c r="B366" s="300"/>
      <c r="C366" s="300"/>
      <c r="D366" s="315"/>
      <c r="E366" s="315"/>
      <c r="F366" s="300"/>
      <c r="G366" s="300"/>
      <c r="H366" s="300"/>
      <c r="I366" s="300"/>
      <c r="J366" s="300"/>
      <c r="K366" s="300"/>
      <c r="L366" s="300"/>
      <c r="M366" s="300"/>
      <c r="N366" s="300"/>
      <c r="O366" s="300"/>
      <c r="P366" s="315"/>
      <c r="Q366" s="300"/>
      <c r="R366" s="300"/>
      <c r="S366" s="300"/>
      <c r="T366" s="300"/>
      <c r="U366" s="300"/>
      <c r="V366" s="300"/>
      <c r="W366" s="300"/>
      <c r="X366" s="300"/>
      <c r="Y366" s="301"/>
      <c r="Z366" s="300"/>
      <c r="AA366" s="300"/>
      <c r="AB366" s="300"/>
      <c r="AC366" s="300"/>
      <c r="AD366" s="300"/>
      <c r="AE366" s="300"/>
      <c r="AF366" s="300"/>
      <c r="AG366" s="300"/>
      <c r="AH366" s="300"/>
      <c r="AI366" s="301"/>
      <c r="AJ366" s="305" t="str">
        <f>IF('PAFAS Pre-Post'!F367="","",'PAFAS Pre-Post'!F367)</f>
        <v/>
      </c>
      <c r="AK366" s="306" t="str">
        <f>IF('PAFAS Pre-Post'!AK367="","",'PAFAS Pre-Post'!AK367)</f>
        <v/>
      </c>
      <c r="AL366" s="302" t="str">
        <f>IF('SDQ Pre-Post'!G367="","",'SDQ Pre-Post'!G367)</f>
        <v/>
      </c>
      <c r="AM366" s="303" t="str">
        <f>IF('SDQ Pre-Post'!AG367="","",'SDQ Pre-Post'!AG367)</f>
        <v/>
      </c>
    </row>
    <row r="367" spans="1:39" s="304" customFormat="1" ht="15" customHeight="1" x14ac:dyDescent="0.35">
      <c r="A367" s="316"/>
      <c r="B367" s="310"/>
      <c r="C367" s="310"/>
      <c r="D367" s="317"/>
      <c r="E367" s="317"/>
      <c r="F367" s="310"/>
      <c r="G367" s="310"/>
      <c r="H367" s="310"/>
      <c r="I367" s="310"/>
      <c r="J367" s="310"/>
      <c r="K367" s="310"/>
      <c r="L367" s="310"/>
      <c r="M367" s="310"/>
      <c r="N367" s="310"/>
      <c r="O367" s="310"/>
      <c r="P367" s="317"/>
      <c r="Q367" s="298"/>
      <c r="R367" s="298"/>
      <c r="S367" s="298"/>
      <c r="T367" s="298"/>
      <c r="U367" s="298"/>
      <c r="V367" s="298"/>
      <c r="W367" s="298"/>
      <c r="X367" s="298"/>
      <c r="Y367" s="299"/>
      <c r="Z367" s="298"/>
      <c r="AA367" s="298"/>
      <c r="AB367" s="298"/>
      <c r="AC367" s="298"/>
      <c r="AD367" s="298"/>
      <c r="AE367" s="298"/>
      <c r="AF367" s="298"/>
      <c r="AG367" s="298"/>
      <c r="AH367" s="298"/>
      <c r="AI367" s="299"/>
      <c r="AJ367" s="305" t="str">
        <f>IF('PAFAS Pre-Post'!F368="","",'PAFAS Pre-Post'!F368)</f>
        <v/>
      </c>
      <c r="AK367" s="306" t="str">
        <f>IF('PAFAS Pre-Post'!AK368="","",'PAFAS Pre-Post'!AK368)</f>
        <v/>
      </c>
      <c r="AL367" s="302" t="str">
        <f>IF('SDQ Pre-Post'!G368="","",'SDQ Pre-Post'!G368)</f>
        <v/>
      </c>
      <c r="AM367" s="303" t="str">
        <f>IF('SDQ Pre-Post'!AG368="","",'SDQ Pre-Post'!AG368)</f>
        <v/>
      </c>
    </row>
    <row r="368" spans="1:39" s="304" customFormat="1" ht="15" customHeight="1" x14ac:dyDescent="0.35">
      <c r="A368" s="314"/>
      <c r="B368" s="300"/>
      <c r="C368" s="300"/>
      <c r="D368" s="315"/>
      <c r="E368" s="315"/>
      <c r="F368" s="300"/>
      <c r="G368" s="300"/>
      <c r="H368" s="300"/>
      <c r="I368" s="300"/>
      <c r="J368" s="300"/>
      <c r="K368" s="300"/>
      <c r="L368" s="300"/>
      <c r="M368" s="300"/>
      <c r="N368" s="300"/>
      <c r="O368" s="300"/>
      <c r="P368" s="315"/>
      <c r="Q368" s="300"/>
      <c r="R368" s="300"/>
      <c r="S368" s="300"/>
      <c r="T368" s="300"/>
      <c r="U368" s="300"/>
      <c r="V368" s="300"/>
      <c r="W368" s="300"/>
      <c r="X368" s="300"/>
      <c r="Y368" s="301"/>
      <c r="Z368" s="300"/>
      <c r="AA368" s="300"/>
      <c r="AB368" s="300"/>
      <c r="AC368" s="300"/>
      <c r="AD368" s="300"/>
      <c r="AE368" s="300"/>
      <c r="AF368" s="300"/>
      <c r="AG368" s="300"/>
      <c r="AH368" s="300"/>
      <c r="AI368" s="301"/>
      <c r="AJ368" s="305" t="str">
        <f>IF('PAFAS Pre-Post'!F369="","",'PAFAS Pre-Post'!F369)</f>
        <v/>
      </c>
      <c r="AK368" s="306" t="str">
        <f>IF('PAFAS Pre-Post'!AK369="","",'PAFAS Pre-Post'!AK369)</f>
        <v/>
      </c>
      <c r="AL368" s="302" t="str">
        <f>IF('SDQ Pre-Post'!G369="","",'SDQ Pre-Post'!G369)</f>
        <v/>
      </c>
      <c r="AM368" s="303" t="str">
        <f>IF('SDQ Pre-Post'!AG369="","",'SDQ Pre-Post'!AG369)</f>
        <v/>
      </c>
    </row>
    <row r="369" spans="1:39" s="304" customFormat="1" ht="15" customHeight="1" x14ac:dyDescent="0.35">
      <c r="A369" s="316"/>
      <c r="B369" s="310"/>
      <c r="C369" s="310"/>
      <c r="D369" s="317"/>
      <c r="E369" s="317"/>
      <c r="F369" s="310"/>
      <c r="G369" s="310"/>
      <c r="H369" s="310"/>
      <c r="I369" s="310"/>
      <c r="J369" s="310"/>
      <c r="K369" s="310"/>
      <c r="L369" s="310"/>
      <c r="M369" s="310"/>
      <c r="N369" s="310"/>
      <c r="O369" s="310"/>
      <c r="P369" s="317"/>
      <c r="Q369" s="298"/>
      <c r="R369" s="298"/>
      <c r="S369" s="298"/>
      <c r="T369" s="298"/>
      <c r="U369" s="298"/>
      <c r="V369" s="298"/>
      <c r="W369" s="298"/>
      <c r="X369" s="298"/>
      <c r="Y369" s="299"/>
      <c r="Z369" s="298"/>
      <c r="AA369" s="298"/>
      <c r="AB369" s="298"/>
      <c r="AC369" s="298"/>
      <c r="AD369" s="298"/>
      <c r="AE369" s="298"/>
      <c r="AF369" s="298"/>
      <c r="AG369" s="298"/>
      <c r="AH369" s="298"/>
      <c r="AI369" s="299"/>
      <c r="AJ369" s="305" t="str">
        <f>IF('PAFAS Pre-Post'!F370="","",'PAFAS Pre-Post'!F370)</f>
        <v/>
      </c>
      <c r="AK369" s="306" t="str">
        <f>IF('PAFAS Pre-Post'!AK370="","",'PAFAS Pre-Post'!AK370)</f>
        <v/>
      </c>
      <c r="AL369" s="302" t="str">
        <f>IF('SDQ Pre-Post'!G370="","",'SDQ Pre-Post'!G370)</f>
        <v/>
      </c>
      <c r="AM369" s="303" t="str">
        <f>IF('SDQ Pre-Post'!AG370="","",'SDQ Pre-Post'!AG370)</f>
        <v/>
      </c>
    </row>
    <row r="370" spans="1:39" s="304" customFormat="1" ht="15" customHeight="1" x14ac:dyDescent="0.35">
      <c r="A370" s="314"/>
      <c r="B370" s="300"/>
      <c r="C370" s="300"/>
      <c r="D370" s="315"/>
      <c r="E370" s="315"/>
      <c r="F370" s="300"/>
      <c r="G370" s="300"/>
      <c r="H370" s="300"/>
      <c r="I370" s="300"/>
      <c r="J370" s="300"/>
      <c r="K370" s="300"/>
      <c r="L370" s="300"/>
      <c r="M370" s="300"/>
      <c r="N370" s="300"/>
      <c r="O370" s="300"/>
      <c r="P370" s="315"/>
      <c r="Q370" s="300"/>
      <c r="R370" s="300"/>
      <c r="S370" s="300"/>
      <c r="T370" s="300"/>
      <c r="U370" s="300"/>
      <c r="V370" s="300"/>
      <c r="W370" s="300"/>
      <c r="X370" s="300"/>
      <c r="Y370" s="301"/>
      <c r="Z370" s="300"/>
      <c r="AA370" s="300"/>
      <c r="AB370" s="300"/>
      <c r="AC370" s="300"/>
      <c r="AD370" s="300"/>
      <c r="AE370" s="300"/>
      <c r="AF370" s="300"/>
      <c r="AG370" s="300"/>
      <c r="AH370" s="300"/>
      <c r="AI370" s="301"/>
      <c r="AJ370" s="305" t="str">
        <f>IF('PAFAS Pre-Post'!F371="","",'PAFAS Pre-Post'!F371)</f>
        <v/>
      </c>
      <c r="AK370" s="306" t="str">
        <f>IF('PAFAS Pre-Post'!AK371="","",'PAFAS Pre-Post'!AK371)</f>
        <v/>
      </c>
      <c r="AL370" s="302" t="str">
        <f>IF('SDQ Pre-Post'!G371="","",'SDQ Pre-Post'!G371)</f>
        <v/>
      </c>
      <c r="AM370" s="303" t="str">
        <f>IF('SDQ Pre-Post'!AG371="","",'SDQ Pre-Post'!AG371)</f>
        <v/>
      </c>
    </row>
    <row r="371" spans="1:39" s="304" customFormat="1" ht="15" customHeight="1" x14ac:dyDescent="0.35">
      <c r="A371" s="316"/>
      <c r="B371" s="310"/>
      <c r="C371" s="310"/>
      <c r="D371" s="317"/>
      <c r="E371" s="317"/>
      <c r="F371" s="310"/>
      <c r="G371" s="310"/>
      <c r="H371" s="310"/>
      <c r="I371" s="310"/>
      <c r="J371" s="310"/>
      <c r="K371" s="310"/>
      <c r="L371" s="310"/>
      <c r="M371" s="310"/>
      <c r="N371" s="310"/>
      <c r="O371" s="310"/>
      <c r="P371" s="317"/>
      <c r="Q371" s="298"/>
      <c r="R371" s="298"/>
      <c r="S371" s="298"/>
      <c r="T371" s="298"/>
      <c r="U371" s="298"/>
      <c r="V371" s="298"/>
      <c r="W371" s="298"/>
      <c r="X371" s="298"/>
      <c r="Y371" s="299"/>
      <c r="Z371" s="298"/>
      <c r="AA371" s="298"/>
      <c r="AB371" s="298"/>
      <c r="AC371" s="298"/>
      <c r="AD371" s="298"/>
      <c r="AE371" s="298"/>
      <c r="AF371" s="298"/>
      <c r="AG371" s="298"/>
      <c r="AH371" s="298"/>
      <c r="AI371" s="299"/>
      <c r="AJ371" s="305" t="str">
        <f>IF('PAFAS Pre-Post'!F372="","",'PAFAS Pre-Post'!F372)</f>
        <v/>
      </c>
      <c r="AK371" s="306" t="str">
        <f>IF('PAFAS Pre-Post'!AK372="","",'PAFAS Pre-Post'!AK372)</f>
        <v/>
      </c>
      <c r="AL371" s="302" t="str">
        <f>IF('SDQ Pre-Post'!G372="","",'SDQ Pre-Post'!G372)</f>
        <v/>
      </c>
      <c r="AM371" s="303" t="str">
        <f>IF('SDQ Pre-Post'!AG372="","",'SDQ Pre-Post'!AG372)</f>
        <v/>
      </c>
    </row>
    <row r="372" spans="1:39" s="304" customFormat="1" ht="15" customHeight="1" x14ac:dyDescent="0.35">
      <c r="A372" s="314"/>
      <c r="B372" s="300"/>
      <c r="C372" s="300"/>
      <c r="D372" s="315"/>
      <c r="E372" s="315"/>
      <c r="F372" s="300"/>
      <c r="G372" s="300"/>
      <c r="H372" s="300"/>
      <c r="I372" s="300"/>
      <c r="J372" s="300"/>
      <c r="K372" s="300"/>
      <c r="L372" s="300"/>
      <c r="M372" s="300"/>
      <c r="N372" s="300"/>
      <c r="O372" s="300"/>
      <c r="P372" s="315"/>
      <c r="Q372" s="300"/>
      <c r="R372" s="300"/>
      <c r="S372" s="300"/>
      <c r="T372" s="300"/>
      <c r="U372" s="300"/>
      <c r="V372" s="300"/>
      <c r="W372" s="300"/>
      <c r="X372" s="300"/>
      <c r="Y372" s="301"/>
      <c r="Z372" s="300"/>
      <c r="AA372" s="300"/>
      <c r="AB372" s="300"/>
      <c r="AC372" s="300"/>
      <c r="AD372" s="300"/>
      <c r="AE372" s="300"/>
      <c r="AF372" s="300"/>
      <c r="AG372" s="300"/>
      <c r="AH372" s="300"/>
      <c r="AI372" s="301"/>
      <c r="AJ372" s="305" t="str">
        <f>IF('PAFAS Pre-Post'!F373="","",'PAFAS Pre-Post'!F373)</f>
        <v/>
      </c>
      <c r="AK372" s="306" t="str">
        <f>IF('PAFAS Pre-Post'!AK373="","",'PAFAS Pre-Post'!AK373)</f>
        <v/>
      </c>
      <c r="AL372" s="302" t="str">
        <f>IF('SDQ Pre-Post'!G373="","",'SDQ Pre-Post'!G373)</f>
        <v/>
      </c>
      <c r="AM372" s="303" t="str">
        <f>IF('SDQ Pre-Post'!AG373="","",'SDQ Pre-Post'!AG373)</f>
        <v/>
      </c>
    </row>
    <row r="373" spans="1:39" s="304" customFormat="1" ht="15" customHeight="1" x14ac:dyDescent="0.35">
      <c r="A373" s="316"/>
      <c r="B373" s="310"/>
      <c r="C373" s="310"/>
      <c r="D373" s="317"/>
      <c r="E373" s="317"/>
      <c r="F373" s="310"/>
      <c r="G373" s="310"/>
      <c r="H373" s="310"/>
      <c r="I373" s="310"/>
      <c r="J373" s="310"/>
      <c r="K373" s="310"/>
      <c r="L373" s="310"/>
      <c r="M373" s="310"/>
      <c r="N373" s="310"/>
      <c r="O373" s="310"/>
      <c r="P373" s="317"/>
      <c r="Q373" s="298"/>
      <c r="R373" s="298"/>
      <c r="S373" s="298"/>
      <c r="T373" s="298"/>
      <c r="U373" s="298"/>
      <c r="V373" s="298"/>
      <c r="W373" s="298"/>
      <c r="X373" s="298"/>
      <c r="Y373" s="299"/>
      <c r="Z373" s="298"/>
      <c r="AA373" s="298"/>
      <c r="AB373" s="298"/>
      <c r="AC373" s="298"/>
      <c r="AD373" s="298"/>
      <c r="AE373" s="298"/>
      <c r="AF373" s="298"/>
      <c r="AG373" s="298"/>
      <c r="AH373" s="298"/>
      <c r="AI373" s="299"/>
      <c r="AJ373" s="305" t="str">
        <f>IF('PAFAS Pre-Post'!F374="","",'PAFAS Pre-Post'!F374)</f>
        <v/>
      </c>
      <c r="AK373" s="306" t="str">
        <f>IF('PAFAS Pre-Post'!AK374="","",'PAFAS Pre-Post'!AK374)</f>
        <v/>
      </c>
      <c r="AL373" s="302" t="str">
        <f>IF('SDQ Pre-Post'!G374="","",'SDQ Pre-Post'!G374)</f>
        <v/>
      </c>
      <c r="AM373" s="303" t="str">
        <f>IF('SDQ Pre-Post'!AG374="","",'SDQ Pre-Post'!AG374)</f>
        <v/>
      </c>
    </row>
    <row r="374" spans="1:39" s="304" customFormat="1" ht="15" customHeight="1" x14ac:dyDescent="0.35">
      <c r="A374" s="314"/>
      <c r="B374" s="300"/>
      <c r="C374" s="300"/>
      <c r="D374" s="315"/>
      <c r="E374" s="315"/>
      <c r="F374" s="300"/>
      <c r="G374" s="300"/>
      <c r="H374" s="300"/>
      <c r="I374" s="300"/>
      <c r="J374" s="300"/>
      <c r="K374" s="300"/>
      <c r="L374" s="300"/>
      <c r="M374" s="300"/>
      <c r="N374" s="300"/>
      <c r="O374" s="300"/>
      <c r="P374" s="315"/>
      <c r="Q374" s="300"/>
      <c r="R374" s="300"/>
      <c r="S374" s="300"/>
      <c r="T374" s="300"/>
      <c r="U374" s="300"/>
      <c r="V374" s="300"/>
      <c r="W374" s="300"/>
      <c r="X374" s="300"/>
      <c r="Y374" s="301"/>
      <c r="Z374" s="300"/>
      <c r="AA374" s="300"/>
      <c r="AB374" s="300"/>
      <c r="AC374" s="300"/>
      <c r="AD374" s="300"/>
      <c r="AE374" s="300"/>
      <c r="AF374" s="300"/>
      <c r="AG374" s="300"/>
      <c r="AH374" s="300"/>
      <c r="AI374" s="301"/>
      <c r="AJ374" s="305" t="str">
        <f>IF('PAFAS Pre-Post'!F375="","",'PAFAS Pre-Post'!F375)</f>
        <v/>
      </c>
      <c r="AK374" s="306" t="str">
        <f>IF('PAFAS Pre-Post'!AK375="","",'PAFAS Pre-Post'!AK375)</f>
        <v/>
      </c>
      <c r="AL374" s="302" t="str">
        <f>IF('SDQ Pre-Post'!G375="","",'SDQ Pre-Post'!G375)</f>
        <v/>
      </c>
      <c r="AM374" s="303" t="str">
        <f>IF('SDQ Pre-Post'!AG375="","",'SDQ Pre-Post'!AG375)</f>
        <v/>
      </c>
    </row>
    <row r="375" spans="1:39" s="304" customFormat="1" ht="15" customHeight="1" x14ac:dyDescent="0.35">
      <c r="A375" s="316"/>
      <c r="B375" s="310"/>
      <c r="C375" s="310"/>
      <c r="D375" s="317"/>
      <c r="E375" s="317"/>
      <c r="F375" s="310"/>
      <c r="G375" s="310"/>
      <c r="H375" s="310"/>
      <c r="I375" s="310"/>
      <c r="J375" s="310"/>
      <c r="K375" s="310"/>
      <c r="L375" s="310"/>
      <c r="M375" s="310"/>
      <c r="N375" s="310"/>
      <c r="O375" s="310"/>
      <c r="P375" s="317"/>
      <c r="Q375" s="298"/>
      <c r="R375" s="298"/>
      <c r="S375" s="298"/>
      <c r="T375" s="298"/>
      <c r="U375" s="298"/>
      <c r="V375" s="298"/>
      <c r="W375" s="298"/>
      <c r="X375" s="298"/>
      <c r="Y375" s="299"/>
      <c r="Z375" s="298"/>
      <c r="AA375" s="298"/>
      <c r="AB375" s="298"/>
      <c r="AC375" s="298"/>
      <c r="AD375" s="298"/>
      <c r="AE375" s="298"/>
      <c r="AF375" s="298"/>
      <c r="AG375" s="298"/>
      <c r="AH375" s="298"/>
      <c r="AI375" s="299"/>
      <c r="AJ375" s="305" t="str">
        <f>IF('PAFAS Pre-Post'!F376="","",'PAFAS Pre-Post'!F376)</f>
        <v/>
      </c>
      <c r="AK375" s="306" t="str">
        <f>IF('PAFAS Pre-Post'!AK376="","",'PAFAS Pre-Post'!AK376)</f>
        <v/>
      </c>
      <c r="AL375" s="302" t="str">
        <f>IF('SDQ Pre-Post'!G376="","",'SDQ Pre-Post'!G376)</f>
        <v/>
      </c>
      <c r="AM375" s="303" t="str">
        <f>IF('SDQ Pre-Post'!AG376="","",'SDQ Pre-Post'!AG376)</f>
        <v/>
      </c>
    </row>
    <row r="376" spans="1:39" s="304" customFormat="1" ht="15" customHeight="1" x14ac:dyDescent="0.35">
      <c r="A376" s="314"/>
      <c r="B376" s="300"/>
      <c r="C376" s="300"/>
      <c r="D376" s="315"/>
      <c r="E376" s="315"/>
      <c r="F376" s="300"/>
      <c r="G376" s="300"/>
      <c r="H376" s="300"/>
      <c r="I376" s="300"/>
      <c r="J376" s="300"/>
      <c r="K376" s="300"/>
      <c r="L376" s="300"/>
      <c r="M376" s="300"/>
      <c r="N376" s="300"/>
      <c r="O376" s="300"/>
      <c r="P376" s="315"/>
      <c r="Q376" s="300"/>
      <c r="R376" s="300"/>
      <c r="S376" s="300"/>
      <c r="T376" s="300"/>
      <c r="U376" s="300"/>
      <c r="V376" s="300"/>
      <c r="W376" s="300"/>
      <c r="X376" s="300"/>
      <c r="Y376" s="301"/>
      <c r="Z376" s="300"/>
      <c r="AA376" s="300"/>
      <c r="AB376" s="300"/>
      <c r="AC376" s="300"/>
      <c r="AD376" s="300"/>
      <c r="AE376" s="300"/>
      <c r="AF376" s="300"/>
      <c r="AG376" s="300"/>
      <c r="AH376" s="300"/>
      <c r="AI376" s="301"/>
      <c r="AJ376" s="305" t="str">
        <f>IF('PAFAS Pre-Post'!F377="","",'PAFAS Pre-Post'!F377)</f>
        <v/>
      </c>
      <c r="AK376" s="306" t="str">
        <f>IF('PAFAS Pre-Post'!AK377="","",'PAFAS Pre-Post'!AK377)</f>
        <v/>
      </c>
      <c r="AL376" s="302" t="str">
        <f>IF('SDQ Pre-Post'!G377="","",'SDQ Pre-Post'!G377)</f>
        <v/>
      </c>
      <c r="AM376" s="303" t="str">
        <f>IF('SDQ Pre-Post'!AG377="","",'SDQ Pre-Post'!AG377)</f>
        <v/>
      </c>
    </row>
    <row r="377" spans="1:39" s="304" customFormat="1" ht="15" customHeight="1" x14ac:dyDescent="0.35">
      <c r="A377" s="316"/>
      <c r="B377" s="310"/>
      <c r="C377" s="310"/>
      <c r="D377" s="317"/>
      <c r="E377" s="317"/>
      <c r="F377" s="310"/>
      <c r="G377" s="310"/>
      <c r="H377" s="310"/>
      <c r="I377" s="310"/>
      <c r="J377" s="310"/>
      <c r="K377" s="310"/>
      <c r="L377" s="310"/>
      <c r="M377" s="310"/>
      <c r="N377" s="310"/>
      <c r="O377" s="310"/>
      <c r="P377" s="317"/>
      <c r="Q377" s="298"/>
      <c r="R377" s="298"/>
      <c r="S377" s="298"/>
      <c r="T377" s="298"/>
      <c r="U377" s="298"/>
      <c r="V377" s="298"/>
      <c r="W377" s="298"/>
      <c r="X377" s="298"/>
      <c r="Y377" s="299"/>
      <c r="Z377" s="298"/>
      <c r="AA377" s="298"/>
      <c r="AB377" s="298"/>
      <c r="AC377" s="298"/>
      <c r="AD377" s="298"/>
      <c r="AE377" s="298"/>
      <c r="AF377" s="298"/>
      <c r="AG377" s="298"/>
      <c r="AH377" s="298"/>
      <c r="AI377" s="299"/>
      <c r="AJ377" s="305" t="str">
        <f>IF('PAFAS Pre-Post'!F378="","",'PAFAS Pre-Post'!F378)</f>
        <v/>
      </c>
      <c r="AK377" s="306" t="str">
        <f>IF('PAFAS Pre-Post'!AK378="","",'PAFAS Pre-Post'!AK378)</f>
        <v/>
      </c>
      <c r="AL377" s="302" t="str">
        <f>IF('SDQ Pre-Post'!G378="","",'SDQ Pre-Post'!G378)</f>
        <v/>
      </c>
      <c r="AM377" s="303" t="str">
        <f>IF('SDQ Pre-Post'!AG378="","",'SDQ Pre-Post'!AG378)</f>
        <v/>
      </c>
    </row>
    <row r="378" spans="1:39" s="304" customFormat="1" ht="15" customHeight="1" x14ac:dyDescent="0.35">
      <c r="A378" s="314"/>
      <c r="B378" s="300"/>
      <c r="C378" s="300"/>
      <c r="D378" s="315"/>
      <c r="E378" s="315"/>
      <c r="F378" s="300"/>
      <c r="G378" s="300"/>
      <c r="H378" s="300"/>
      <c r="I378" s="300"/>
      <c r="J378" s="300"/>
      <c r="K378" s="300"/>
      <c r="L378" s="300"/>
      <c r="M378" s="300"/>
      <c r="N378" s="300"/>
      <c r="O378" s="300"/>
      <c r="P378" s="315"/>
      <c r="Q378" s="300"/>
      <c r="R378" s="300"/>
      <c r="S378" s="300"/>
      <c r="T378" s="300"/>
      <c r="U378" s="300"/>
      <c r="V378" s="300"/>
      <c r="W378" s="300"/>
      <c r="X378" s="300"/>
      <c r="Y378" s="301"/>
      <c r="Z378" s="300"/>
      <c r="AA378" s="300"/>
      <c r="AB378" s="300"/>
      <c r="AC378" s="300"/>
      <c r="AD378" s="300"/>
      <c r="AE378" s="300"/>
      <c r="AF378" s="300"/>
      <c r="AG378" s="300"/>
      <c r="AH378" s="300"/>
      <c r="AI378" s="301"/>
      <c r="AJ378" s="305" t="str">
        <f>IF('PAFAS Pre-Post'!F379="","",'PAFAS Pre-Post'!F379)</f>
        <v/>
      </c>
      <c r="AK378" s="306" t="str">
        <f>IF('PAFAS Pre-Post'!AK379="","",'PAFAS Pre-Post'!AK379)</f>
        <v/>
      </c>
      <c r="AL378" s="302" t="str">
        <f>IF('SDQ Pre-Post'!G379="","",'SDQ Pre-Post'!G379)</f>
        <v/>
      </c>
      <c r="AM378" s="303" t="str">
        <f>IF('SDQ Pre-Post'!AG379="","",'SDQ Pre-Post'!AG379)</f>
        <v/>
      </c>
    </row>
    <row r="379" spans="1:39" s="304" customFormat="1" ht="15" customHeight="1" x14ac:dyDescent="0.35">
      <c r="A379" s="316"/>
      <c r="B379" s="310"/>
      <c r="C379" s="310"/>
      <c r="D379" s="317"/>
      <c r="E379" s="317"/>
      <c r="F379" s="310"/>
      <c r="G379" s="310"/>
      <c r="H379" s="310"/>
      <c r="I379" s="310"/>
      <c r="J379" s="310"/>
      <c r="K379" s="310"/>
      <c r="L379" s="310"/>
      <c r="M379" s="310"/>
      <c r="N379" s="310"/>
      <c r="O379" s="310"/>
      <c r="P379" s="317"/>
      <c r="Q379" s="298"/>
      <c r="R379" s="298"/>
      <c r="S379" s="298"/>
      <c r="T379" s="298"/>
      <c r="U379" s="298"/>
      <c r="V379" s="298"/>
      <c r="W379" s="298"/>
      <c r="X379" s="298"/>
      <c r="Y379" s="299"/>
      <c r="Z379" s="298"/>
      <c r="AA379" s="298"/>
      <c r="AB379" s="298"/>
      <c r="AC379" s="298"/>
      <c r="AD379" s="298"/>
      <c r="AE379" s="298"/>
      <c r="AF379" s="298"/>
      <c r="AG379" s="298"/>
      <c r="AH379" s="298"/>
      <c r="AI379" s="299"/>
      <c r="AJ379" s="305" t="str">
        <f>IF('PAFAS Pre-Post'!F380="","",'PAFAS Pre-Post'!F380)</f>
        <v/>
      </c>
      <c r="AK379" s="306" t="str">
        <f>IF('PAFAS Pre-Post'!AK380="","",'PAFAS Pre-Post'!AK380)</f>
        <v/>
      </c>
      <c r="AL379" s="302" t="str">
        <f>IF('SDQ Pre-Post'!G380="","",'SDQ Pre-Post'!G380)</f>
        <v/>
      </c>
      <c r="AM379" s="303" t="str">
        <f>IF('SDQ Pre-Post'!AG380="","",'SDQ Pre-Post'!AG380)</f>
        <v/>
      </c>
    </row>
    <row r="380" spans="1:39" s="304" customFormat="1" ht="15" customHeight="1" x14ac:dyDescent="0.35">
      <c r="A380" s="314"/>
      <c r="B380" s="300"/>
      <c r="C380" s="300"/>
      <c r="D380" s="315"/>
      <c r="E380" s="315"/>
      <c r="F380" s="300"/>
      <c r="G380" s="300"/>
      <c r="H380" s="300"/>
      <c r="I380" s="300"/>
      <c r="J380" s="300"/>
      <c r="K380" s="300"/>
      <c r="L380" s="300"/>
      <c r="M380" s="300"/>
      <c r="N380" s="300"/>
      <c r="O380" s="300"/>
      <c r="P380" s="315"/>
      <c r="Q380" s="300"/>
      <c r="R380" s="300"/>
      <c r="S380" s="300"/>
      <c r="T380" s="300"/>
      <c r="U380" s="300"/>
      <c r="V380" s="300"/>
      <c r="W380" s="300"/>
      <c r="X380" s="300"/>
      <c r="Y380" s="301"/>
      <c r="Z380" s="300"/>
      <c r="AA380" s="300"/>
      <c r="AB380" s="300"/>
      <c r="AC380" s="300"/>
      <c r="AD380" s="300"/>
      <c r="AE380" s="300"/>
      <c r="AF380" s="300"/>
      <c r="AG380" s="300"/>
      <c r="AH380" s="300"/>
      <c r="AI380" s="301"/>
      <c r="AJ380" s="305" t="str">
        <f>IF('PAFAS Pre-Post'!F381="","",'PAFAS Pre-Post'!F381)</f>
        <v/>
      </c>
      <c r="AK380" s="306" t="str">
        <f>IF('PAFAS Pre-Post'!AK381="","",'PAFAS Pre-Post'!AK381)</f>
        <v/>
      </c>
      <c r="AL380" s="302" t="str">
        <f>IF('SDQ Pre-Post'!G381="","",'SDQ Pre-Post'!G381)</f>
        <v/>
      </c>
      <c r="AM380" s="303" t="str">
        <f>IF('SDQ Pre-Post'!AG381="","",'SDQ Pre-Post'!AG381)</f>
        <v/>
      </c>
    </row>
    <row r="381" spans="1:39" s="304" customFormat="1" ht="15" customHeight="1" x14ac:dyDescent="0.35">
      <c r="A381" s="316"/>
      <c r="B381" s="310"/>
      <c r="C381" s="310"/>
      <c r="D381" s="317"/>
      <c r="E381" s="317"/>
      <c r="F381" s="310"/>
      <c r="G381" s="310"/>
      <c r="H381" s="310"/>
      <c r="I381" s="310"/>
      <c r="J381" s="310"/>
      <c r="K381" s="310"/>
      <c r="L381" s="310"/>
      <c r="M381" s="310"/>
      <c r="N381" s="310"/>
      <c r="O381" s="310"/>
      <c r="P381" s="317"/>
      <c r="Q381" s="298"/>
      <c r="R381" s="298"/>
      <c r="S381" s="298"/>
      <c r="T381" s="298"/>
      <c r="U381" s="298"/>
      <c r="V381" s="298"/>
      <c r="W381" s="298"/>
      <c r="X381" s="298"/>
      <c r="Y381" s="299"/>
      <c r="Z381" s="298"/>
      <c r="AA381" s="298"/>
      <c r="AB381" s="298"/>
      <c r="AC381" s="298"/>
      <c r="AD381" s="298"/>
      <c r="AE381" s="298"/>
      <c r="AF381" s="298"/>
      <c r="AG381" s="298"/>
      <c r="AH381" s="298"/>
      <c r="AI381" s="299"/>
      <c r="AJ381" s="305" t="str">
        <f>IF('PAFAS Pre-Post'!F382="","",'PAFAS Pre-Post'!F382)</f>
        <v/>
      </c>
      <c r="AK381" s="306" t="str">
        <f>IF('PAFAS Pre-Post'!AK382="","",'PAFAS Pre-Post'!AK382)</f>
        <v/>
      </c>
      <c r="AL381" s="302" t="str">
        <f>IF('SDQ Pre-Post'!G382="","",'SDQ Pre-Post'!G382)</f>
        <v/>
      </c>
      <c r="AM381" s="303" t="str">
        <f>IF('SDQ Pre-Post'!AG382="","",'SDQ Pre-Post'!AG382)</f>
        <v/>
      </c>
    </row>
    <row r="382" spans="1:39" s="304" customFormat="1" ht="15" customHeight="1" x14ac:dyDescent="0.35">
      <c r="A382" s="314"/>
      <c r="B382" s="300"/>
      <c r="C382" s="300"/>
      <c r="D382" s="315"/>
      <c r="E382" s="315"/>
      <c r="F382" s="300"/>
      <c r="G382" s="300"/>
      <c r="H382" s="300"/>
      <c r="I382" s="300"/>
      <c r="J382" s="300"/>
      <c r="K382" s="300"/>
      <c r="L382" s="300"/>
      <c r="M382" s="300"/>
      <c r="N382" s="300"/>
      <c r="O382" s="300"/>
      <c r="P382" s="315"/>
      <c r="Q382" s="300"/>
      <c r="R382" s="300"/>
      <c r="S382" s="300"/>
      <c r="T382" s="300"/>
      <c r="U382" s="300"/>
      <c r="V382" s="300"/>
      <c r="W382" s="300"/>
      <c r="X382" s="300"/>
      <c r="Y382" s="301"/>
      <c r="Z382" s="300"/>
      <c r="AA382" s="300"/>
      <c r="AB382" s="300"/>
      <c r="AC382" s="300"/>
      <c r="AD382" s="300"/>
      <c r="AE382" s="300"/>
      <c r="AF382" s="300"/>
      <c r="AG382" s="300"/>
      <c r="AH382" s="300"/>
      <c r="AI382" s="301"/>
      <c r="AJ382" s="305" t="str">
        <f>IF('PAFAS Pre-Post'!F383="","",'PAFAS Pre-Post'!F383)</f>
        <v/>
      </c>
      <c r="AK382" s="306" t="str">
        <f>IF('PAFAS Pre-Post'!AK383="","",'PAFAS Pre-Post'!AK383)</f>
        <v/>
      </c>
      <c r="AL382" s="302" t="str">
        <f>IF('SDQ Pre-Post'!G383="","",'SDQ Pre-Post'!G383)</f>
        <v/>
      </c>
      <c r="AM382" s="303" t="str">
        <f>IF('SDQ Pre-Post'!AG383="","",'SDQ Pre-Post'!AG383)</f>
        <v/>
      </c>
    </row>
    <row r="383" spans="1:39" s="304" customFormat="1" ht="15" customHeight="1" x14ac:dyDescent="0.35">
      <c r="A383" s="316"/>
      <c r="B383" s="310"/>
      <c r="C383" s="310"/>
      <c r="D383" s="317"/>
      <c r="E383" s="317"/>
      <c r="F383" s="310"/>
      <c r="G383" s="310"/>
      <c r="H383" s="310"/>
      <c r="I383" s="310"/>
      <c r="J383" s="310"/>
      <c r="K383" s="310"/>
      <c r="L383" s="310"/>
      <c r="M383" s="310"/>
      <c r="N383" s="310"/>
      <c r="O383" s="310"/>
      <c r="P383" s="317"/>
      <c r="Q383" s="298"/>
      <c r="R383" s="298"/>
      <c r="S383" s="298"/>
      <c r="T383" s="298"/>
      <c r="U383" s="298"/>
      <c r="V383" s="298"/>
      <c r="W383" s="298"/>
      <c r="X383" s="298"/>
      <c r="Y383" s="299"/>
      <c r="Z383" s="298"/>
      <c r="AA383" s="298"/>
      <c r="AB383" s="298"/>
      <c r="AC383" s="298"/>
      <c r="AD383" s="298"/>
      <c r="AE383" s="298"/>
      <c r="AF383" s="298"/>
      <c r="AG383" s="298"/>
      <c r="AH383" s="298"/>
      <c r="AI383" s="299"/>
      <c r="AJ383" s="305" t="str">
        <f>IF('PAFAS Pre-Post'!F384="","",'PAFAS Pre-Post'!F384)</f>
        <v/>
      </c>
      <c r="AK383" s="306" t="str">
        <f>IF('PAFAS Pre-Post'!AK384="","",'PAFAS Pre-Post'!AK384)</f>
        <v/>
      </c>
      <c r="AL383" s="302" t="str">
        <f>IF('SDQ Pre-Post'!G384="","",'SDQ Pre-Post'!G384)</f>
        <v/>
      </c>
      <c r="AM383" s="303" t="str">
        <f>IF('SDQ Pre-Post'!AG384="","",'SDQ Pre-Post'!AG384)</f>
        <v/>
      </c>
    </row>
    <row r="384" spans="1:39" s="304" customFormat="1" ht="15" customHeight="1" x14ac:dyDescent="0.35">
      <c r="A384" s="314"/>
      <c r="B384" s="300"/>
      <c r="C384" s="300"/>
      <c r="D384" s="315"/>
      <c r="E384" s="315"/>
      <c r="F384" s="300"/>
      <c r="G384" s="300"/>
      <c r="H384" s="300"/>
      <c r="I384" s="300"/>
      <c r="J384" s="300"/>
      <c r="K384" s="300"/>
      <c r="L384" s="300"/>
      <c r="M384" s="300"/>
      <c r="N384" s="300"/>
      <c r="O384" s="300"/>
      <c r="P384" s="315"/>
      <c r="Q384" s="300"/>
      <c r="R384" s="300"/>
      <c r="S384" s="300"/>
      <c r="T384" s="300"/>
      <c r="U384" s="300"/>
      <c r="V384" s="300"/>
      <c r="W384" s="300"/>
      <c r="X384" s="300"/>
      <c r="Y384" s="301"/>
      <c r="Z384" s="300"/>
      <c r="AA384" s="300"/>
      <c r="AB384" s="300"/>
      <c r="AC384" s="300"/>
      <c r="AD384" s="300"/>
      <c r="AE384" s="300"/>
      <c r="AF384" s="300"/>
      <c r="AG384" s="300"/>
      <c r="AH384" s="300"/>
      <c r="AI384" s="301"/>
      <c r="AJ384" s="305" t="str">
        <f>IF('PAFAS Pre-Post'!F385="","",'PAFAS Pre-Post'!F385)</f>
        <v/>
      </c>
      <c r="AK384" s="306" t="str">
        <f>IF('PAFAS Pre-Post'!AK385="","",'PAFAS Pre-Post'!AK385)</f>
        <v/>
      </c>
      <c r="AL384" s="302" t="str">
        <f>IF('SDQ Pre-Post'!G385="","",'SDQ Pre-Post'!G385)</f>
        <v/>
      </c>
      <c r="AM384" s="303" t="str">
        <f>IF('SDQ Pre-Post'!AG385="","",'SDQ Pre-Post'!AG385)</f>
        <v/>
      </c>
    </row>
    <row r="385" spans="1:39" s="304" customFormat="1" ht="15" customHeight="1" x14ac:dyDescent="0.35">
      <c r="A385" s="316"/>
      <c r="B385" s="310"/>
      <c r="C385" s="310"/>
      <c r="D385" s="317"/>
      <c r="E385" s="317"/>
      <c r="F385" s="310"/>
      <c r="G385" s="310"/>
      <c r="H385" s="310"/>
      <c r="I385" s="310"/>
      <c r="J385" s="310"/>
      <c r="K385" s="310"/>
      <c r="L385" s="310"/>
      <c r="M385" s="310"/>
      <c r="N385" s="310"/>
      <c r="O385" s="310"/>
      <c r="P385" s="317"/>
      <c r="Q385" s="298"/>
      <c r="R385" s="298"/>
      <c r="S385" s="298"/>
      <c r="T385" s="298"/>
      <c r="U385" s="298"/>
      <c r="V385" s="298"/>
      <c r="W385" s="298"/>
      <c r="X385" s="298"/>
      <c r="Y385" s="299"/>
      <c r="Z385" s="298"/>
      <c r="AA385" s="298"/>
      <c r="AB385" s="298"/>
      <c r="AC385" s="298"/>
      <c r="AD385" s="298"/>
      <c r="AE385" s="298"/>
      <c r="AF385" s="298"/>
      <c r="AG385" s="298"/>
      <c r="AH385" s="298"/>
      <c r="AI385" s="299"/>
      <c r="AJ385" s="305" t="str">
        <f>IF('PAFAS Pre-Post'!F386="","",'PAFAS Pre-Post'!F386)</f>
        <v/>
      </c>
      <c r="AK385" s="306" t="str">
        <f>IF('PAFAS Pre-Post'!AK386="","",'PAFAS Pre-Post'!AK386)</f>
        <v/>
      </c>
      <c r="AL385" s="302" t="str">
        <f>IF('SDQ Pre-Post'!G386="","",'SDQ Pre-Post'!G386)</f>
        <v/>
      </c>
      <c r="AM385" s="303" t="str">
        <f>IF('SDQ Pre-Post'!AG386="","",'SDQ Pre-Post'!AG386)</f>
        <v/>
      </c>
    </row>
    <row r="386" spans="1:39" s="304" customFormat="1" ht="15" customHeight="1" x14ac:dyDescent="0.35">
      <c r="A386" s="314"/>
      <c r="B386" s="300"/>
      <c r="C386" s="300"/>
      <c r="D386" s="315"/>
      <c r="E386" s="315"/>
      <c r="F386" s="300"/>
      <c r="G386" s="300"/>
      <c r="H386" s="300"/>
      <c r="I386" s="300"/>
      <c r="J386" s="300"/>
      <c r="K386" s="300"/>
      <c r="L386" s="300"/>
      <c r="M386" s="300"/>
      <c r="N386" s="300"/>
      <c r="O386" s="300"/>
      <c r="P386" s="315"/>
      <c r="Q386" s="300"/>
      <c r="R386" s="300"/>
      <c r="S386" s="300"/>
      <c r="T386" s="300"/>
      <c r="U386" s="300"/>
      <c r="V386" s="300"/>
      <c r="W386" s="300"/>
      <c r="X386" s="300"/>
      <c r="Y386" s="301"/>
      <c r="Z386" s="300"/>
      <c r="AA386" s="300"/>
      <c r="AB386" s="300"/>
      <c r="AC386" s="300"/>
      <c r="AD386" s="300"/>
      <c r="AE386" s="300"/>
      <c r="AF386" s="300"/>
      <c r="AG386" s="300"/>
      <c r="AH386" s="300"/>
      <c r="AI386" s="301"/>
      <c r="AJ386" s="305" t="str">
        <f>IF('PAFAS Pre-Post'!F387="","",'PAFAS Pre-Post'!F387)</f>
        <v/>
      </c>
      <c r="AK386" s="306" t="str">
        <f>IF('PAFAS Pre-Post'!AK387="","",'PAFAS Pre-Post'!AK387)</f>
        <v/>
      </c>
      <c r="AL386" s="302" t="str">
        <f>IF('SDQ Pre-Post'!G387="","",'SDQ Pre-Post'!G387)</f>
        <v/>
      </c>
      <c r="AM386" s="303" t="str">
        <f>IF('SDQ Pre-Post'!AG387="","",'SDQ Pre-Post'!AG387)</f>
        <v/>
      </c>
    </row>
    <row r="387" spans="1:39" s="304" customFormat="1" ht="15" customHeight="1" x14ac:dyDescent="0.35">
      <c r="A387" s="316"/>
      <c r="B387" s="310"/>
      <c r="C387" s="310"/>
      <c r="D387" s="317"/>
      <c r="E387" s="317"/>
      <c r="F387" s="310"/>
      <c r="G387" s="310"/>
      <c r="H387" s="310"/>
      <c r="I387" s="310"/>
      <c r="J387" s="310"/>
      <c r="K387" s="310"/>
      <c r="L387" s="310"/>
      <c r="M387" s="310"/>
      <c r="N387" s="310"/>
      <c r="O387" s="310"/>
      <c r="P387" s="317"/>
      <c r="Q387" s="298"/>
      <c r="R387" s="298"/>
      <c r="S387" s="298"/>
      <c r="T387" s="298"/>
      <c r="U387" s="298"/>
      <c r="V387" s="298"/>
      <c r="W387" s="298"/>
      <c r="X387" s="298"/>
      <c r="Y387" s="299"/>
      <c r="Z387" s="298"/>
      <c r="AA387" s="298"/>
      <c r="AB387" s="298"/>
      <c r="AC387" s="298"/>
      <c r="AD387" s="298"/>
      <c r="AE387" s="298"/>
      <c r="AF387" s="298"/>
      <c r="AG387" s="298"/>
      <c r="AH387" s="298"/>
      <c r="AI387" s="299"/>
      <c r="AJ387" s="305" t="str">
        <f>IF('PAFAS Pre-Post'!F388="","",'PAFAS Pre-Post'!F388)</f>
        <v/>
      </c>
      <c r="AK387" s="306" t="str">
        <f>IF('PAFAS Pre-Post'!AK388="","",'PAFAS Pre-Post'!AK388)</f>
        <v/>
      </c>
      <c r="AL387" s="302" t="str">
        <f>IF('SDQ Pre-Post'!G388="","",'SDQ Pre-Post'!G388)</f>
        <v/>
      </c>
      <c r="AM387" s="303" t="str">
        <f>IF('SDQ Pre-Post'!AG388="","",'SDQ Pre-Post'!AG388)</f>
        <v/>
      </c>
    </row>
    <row r="388" spans="1:39" s="304" customFormat="1" ht="15" customHeight="1" x14ac:dyDescent="0.35">
      <c r="A388" s="314"/>
      <c r="B388" s="300"/>
      <c r="C388" s="300"/>
      <c r="D388" s="315"/>
      <c r="E388" s="315"/>
      <c r="F388" s="300"/>
      <c r="G388" s="300"/>
      <c r="H388" s="300"/>
      <c r="I388" s="300"/>
      <c r="J388" s="300"/>
      <c r="K388" s="300"/>
      <c r="L388" s="300"/>
      <c r="M388" s="300"/>
      <c r="N388" s="300"/>
      <c r="O388" s="300"/>
      <c r="P388" s="315"/>
      <c r="Q388" s="300"/>
      <c r="R388" s="300"/>
      <c r="S388" s="300"/>
      <c r="T388" s="300"/>
      <c r="U388" s="300"/>
      <c r="V388" s="300"/>
      <c r="W388" s="300"/>
      <c r="X388" s="300"/>
      <c r="Y388" s="301"/>
      <c r="Z388" s="300"/>
      <c r="AA388" s="300"/>
      <c r="AB388" s="300"/>
      <c r="AC388" s="300"/>
      <c r="AD388" s="300"/>
      <c r="AE388" s="300"/>
      <c r="AF388" s="300"/>
      <c r="AG388" s="300"/>
      <c r="AH388" s="300"/>
      <c r="AI388" s="301"/>
      <c r="AJ388" s="305" t="str">
        <f>IF('PAFAS Pre-Post'!F389="","",'PAFAS Pre-Post'!F389)</f>
        <v/>
      </c>
      <c r="AK388" s="306" t="str">
        <f>IF('PAFAS Pre-Post'!AK389="","",'PAFAS Pre-Post'!AK389)</f>
        <v/>
      </c>
      <c r="AL388" s="302" t="str">
        <f>IF('SDQ Pre-Post'!G389="","",'SDQ Pre-Post'!G389)</f>
        <v/>
      </c>
      <c r="AM388" s="303" t="str">
        <f>IF('SDQ Pre-Post'!AG389="","",'SDQ Pre-Post'!AG389)</f>
        <v/>
      </c>
    </row>
    <row r="389" spans="1:39" s="304" customFormat="1" ht="15" customHeight="1" x14ac:dyDescent="0.35">
      <c r="A389" s="316"/>
      <c r="B389" s="310"/>
      <c r="C389" s="310"/>
      <c r="D389" s="317"/>
      <c r="E389" s="317"/>
      <c r="F389" s="310"/>
      <c r="G389" s="310"/>
      <c r="H389" s="310"/>
      <c r="I389" s="310"/>
      <c r="J389" s="310"/>
      <c r="K389" s="310"/>
      <c r="L389" s="310"/>
      <c r="M389" s="310"/>
      <c r="N389" s="310"/>
      <c r="O389" s="310"/>
      <c r="P389" s="317"/>
      <c r="Q389" s="298"/>
      <c r="R389" s="298"/>
      <c r="S389" s="298"/>
      <c r="T389" s="298"/>
      <c r="U389" s="298"/>
      <c r="V389" s="298"/>
      <c r="W389" s="298"/>
      <c r="X389" s="298"/>
      <c r="Y389" s="299"/>
      <c r="Z389" s="298"/>
      <c r="AA389" s="298"/>
      <c r="AB389" s="298"/>
      <c r="AC389" s="298"/>
      <c r="AD389" s="298"/>
      <c r="AE389" s="298"/>
      <c r="AF389" s="298"/>
      <c r="AG389" s="298"/>
      <c r="AH389" s="298"/>
      <c r="AI389" s="299"/>
      <c r="AJ389" s="305" t="str">
        <f>IF('PAFAS Pre-Post'!F390="","",'PAFAS Pre-Post'!F390)</f>
        <v/>
      </c>
      <c r="AK389" s="306" t="str">
        <f>IF('PAFAS Pre-Post'!AK390="","",'PAFAS Pre-Post'!AK390)</f>
        <v/>
      </c>
      <c r="AL389" s="302" t="str">
        <f>IF('SDQ Pre-Post'!G390="","",'SDQ Pre-Post'!G390)</f>
        <v/>
      </c>
      <c r="AM389" s="303" t="str">
        <f>IF('SDQ Pre-Post'!AG390="","",'SDQ Pre-Post'!AG390)</f>
        <v/>
      </c>
    </row>
    <row r="390" spans="1:39" s="304" customFormat="1" ht="15" customHeight="1" x14ac:dyDescent="0.35">
      <c r="A390" s="314"/>
      <c r="B390" s="300"/>
      <c r="C390" s="300"/>
      <c r="D390" s="315"/>
      <c r="E390" s="315"/>
      <c r="F390" s="300"/>
      <c r="G390" s="300"/>
      <c r="H390" s="300"/>
      <c r="I390" s="300"/>
      <c r="J390" s="300"/>
      <c r="K390" s="300"/>
      <c r="L390" s="300"/>
      <c r="M390" s="300"/>
      <c r="N390" s="300"/>
      <c r="O390" s="300"/>
      <c r="P390" s="315"/>
      <c r="Q390" s="300"/>
      <c r="R390" s="300"/>
      <c r="S390" s="300"/>
      <c r="T390" s="300"/>
      <c r="U390" s="300"/>
      <c r="V390" s="300"/>
      <c r="W390" s="300"/>
      <c r="X390" s="300"/>
      <c r="Y390" s="301"/>
      <c r="Z390" s="300"/>
      <c r="AA390" s="300"/>
      <c r="AB390" s="300"/>
      <c r="AC390" s="300"/>
      <c r="AD390" s="300"/>
      <c r="AE390" s="300"/>
      <c r="AF390" s="300"/>
      <c r="AG390" s="300"/>
      <c r="AH390" s="300"/>
      <c r="AI390" s="301"/>
      <c r="AJ390" s="305" t="str">
        <f>IF('PAFAS Pre-Post'!F391="","",'PAFAS Pre-Post'!F391)</f>
        <v/>
      </c>
      <c r="AK390" s="306" t="str">
        <f>IF('PAFAS Pre-Post'!AK391="","",'PAFAS Pre-Post'!AK391)</f>
        <v/>
      </c>
      <c r="AL390" s="302" t="str">
        <f>IF('SDQ Pre-Post'!G391="","",'SDQ Pre-Post'!G391)</f>
        <v/>
      </c>
      <c r="AM390" s="303" t="str">
        <f>IF('SDQ Pre-Post'!AG391="","",'SDQ Pre-Post'!AG391)</f>
        <v/>
      </c>
    </row>
    <row r="391" spans="1:39" s="304" customFormat="1" ht="15" customHeight="1" x14ac:dyDescent="0.35">
      <c r="A391" s="316"/>
      <c r="B391" s="310"/>
      <c r="C391" s="310"/>
      <c r="D391" s="317"/>
      <c r="E391" s="317"/>
      <c r="F391" s="310"/>
      <c r="G391" s="310"/>
      <c r="H391" s="310"/>
      <c r="I391" s="310"/>
      <c r="J391" s="310"/>
      <c r="K391" s="310"/>
      <c r="L391" s="310"/>
      <c r="M391" s="310"/>
      <c r="N391" s="310"/>
      <c r="O391" s="310"/>
      <c r="P391" s="317"/>
      <c r="Q391" s="298"/>
      <c r="R391" s="298"/>
      <c r="S391" s="298"/>
      <c r="T391" s="298"/>
      <c r="U391" s="298"/>
      <c r="V391" s="298"/>
      <c r="W391" s="298"/>
      <c r="X391" s="298"/>
      <c r="Y391" s="299"/>
      <c r="Z391" s="298"/>
      <c r="AA391" s="298"/>
      <c r="AB391" s="298"/>
      <c r="AC391" s="298"/>
      <c r="AD391" s="298"/>
      <c r="AE391" s="298"/>
      <c r="AF391" s="298"/>
      <c r="AG391" s="298"/>
      <c r="AH391" s="298"/>
      <c r="AI391" s="299"/>
      <c r="AJ391" s="305" t="str">
        <f>IF('PAFAS Pre-Post'!F392="","",'PAFAS Pre-Post'!F392)</f>
        <v/>
      </c>
      <c r="AK391" s="306" t="str">
        <f>IF('PAFAS Pre-Post'!AK392="","",'PAFAS Pre-Post'!AK392)</f>
        <v/>
      </c>
      <c r="AL391" s="302" t="str">
        <f>IF('SDQ Pre-Post'!G392="","",'SDQ Pre-Post'!G392)</f>
        <v/>
      </c>
      <c r="AM391" s="303" t="str">
        <f>IF('SDQ Pre-Post'!AG392="","",'SDQ Pre-Post'!AG392)</f>
        <v/>
      </c>
    </row>
    <row r="392" spans="1:39" s="304" customFormat="1" ht="15" customHeight="1" x14ac:dyDescent="0.35">
      <c r="A392" s="314"/>
      <c r="B392" s="300"/>
      <c r="C392" s="300"/>
      <c r="D392" s="315"/>
      <c r="E392" s="315"/>
      <c r="F392" s="300"/>
      <c r="G392" s="300"/>
      <c r="H392" s="300"/>
      <c r="I392" s="300"/>
      <c r="J392" s="300"/>
      <c r="K392" s="300"/>
      <c r="L392" s="300"/>
      <c r="M392" s="300"/>
      <c r="N392" s="300"/>
      <c r="O392" s="300"/>
      <c r="P392" s="315"/>
      <c r="Q392" s="300"/>
      <c r="R392" s="300"/>
      <c r="S392" s="300"/>
      <c r="T392" s="300"/>
      <c r="U392" s="300"/>
      <c r="V392" s="300"/>
      <c r="W392" s="300"/>
      <c r="X392" s="300"/>
      <c r="Y392" s="301"/>
      <c r="Z392" s="300"/>
      <c r="AA392" s="300"/>
      <c r="AB392" s="300"/>
      <c r="AC392" s="300"/>
      <c r="AD392" s="300"/>
      <c r="AE392" s="300"/>
      <c r="AF392" s="300"/>
      <c r="AG392" s="300"/>
      <c r="AH392" s="300"/>
      <c r="AI392" s="301"/>
      <c r="AJ392" s="305" t="str">
        <f>IF('PAFAS Pre-Post'!F393="","",'PAFAS Pre-Post'!F393)</f>
        <v/>
      </c>
      <c r="AK392" s="306" t="str">
        <f>IF('PAFAS Pre-Post'!AK393="","",'PAFAS Pre-Post'!AK393)</f>
        <v/>
      </c>
      <c r="AL392" s="302" t="str">
        <f>IF('SDQ Pre-Post'!G393="","",'SDQ Pre-Post'!G393)</f>
        <v/>
      </c>
      <c r="AM392" s="303" t="str">
        <f>IF('SDQ Pre-Post'!AG393="","",'SDQ Pre-Post'!AG393)</f>
        <v/>
      </c>
    </row>
    <row r="393" spans="1:39" s="304" customFormat="1" ht="15" customHeight="1" x14ac:dyDescent="0.35">
      <c r="A393" s="316"/>
      <c r="B393" s="310"/>
      <c r="C393" s="310"/>
      <c r="D393" s="317"/>
      <c r="E393" s="317"/>
      <c r="F393" s="310"/>
      <c r="G393" s="310"/>
      <c r="H393" s="310"/>
      <c r="I393" s="310"/>
      <c r="J393" s="310"/>
      <c r="K393" s="310"/>
      <c r="L393" s="310"/>
      <c r="M393" s="310"/>
      <c r="N393" s="310"/>
      <c r="O393" s="310"/>
      <c r="P393" s="317"/>
      <c r="Q393" s="298"/>
      <c r="R393" s="298"/>
      <c r="S393" s="298"/>
      <c r="T393" s="298"/>
      <c r="U393" s="298"/>
      <c r="V393" s="298"/>
      <c r="W393" s="298"/>
      <c r="X393" s="298"/>
      <c r="Y393" s="299"/>
      <c r="Z393" s="298"/>
      <c r="AA393" s="298"/>
      <c r="AB393" s="298"/>
      <c r="AC393" s="298"/>
      <c r="AD393" s="298"/>
      <c r="AE393" s="298"/>
      <c r="AF393" s="298"/>
      <c r="AG393" s="298"/>
      <c r="AH393" s="298"/>
      <c r="AI393" s="299"/>
      <c r="AJ393" s="305" t="str">
        <f>IF('PAFAS Pre-Post'!F394="","",'PAFAS Pre-Post'!F394)</f>
        <v/>
      </c>
      <c r="AK393" s="306" t="str">
        <f>IF('PAFAS Pre-Post'!AK394="","",'PAFAS Pre-Post'!AK394)</f>
        <v/>
      </c>
      <c r="AL393" s="302" t="str">
        <f>IF('SDQ Pre-Post'!G394="","",'SDQ Pre-Post'!G394)</f>
        <v/>
      </c>
      <c r="AM393" s="303" t="str">
        <f>IF('SDQ Pre-Post'!AG394="","",'SDQ Pre-Post'!AG394)</f>
        <v/>
      </c>
    </row>
    <row r="394" spans="1:39" s="304" customFormat="1" ht="15" customHeight="1" x14ac:dyDescent="0.35">
      <c r="A394" s="314"/>
      <c r="B394" s="300"/>
      <c r="C394" s="300"/>
      <c r="D394" s="315"/>
      <c r="E394" s="315"/>
      <c r="F394" s="300"/>
      <c r="G394" s="300"/>
      <c r="H394" s="300"/>
      <c r="I394" s="300"/>
      <c r="J394" s="300"/>
      <c r="K394" s="300"/>
      <c r="L394" s="300"/>
      <c r="M394" s="300"/>
      <c r="N394" s="300"/>
      <c r="O394" s="300"/>
      <c r="P394" s="315"/>
      <c r="Q394" s="300"/>
      <c r="R394" s="300"/>
      <c r="S394" s="300"/>
      <c r="T394" s="300"/>
      <c r="U394" s="300"/>
      <c r="V394" s="300"/>
      <c r="W394" s="300"/>
      <c r="X394" s="300"/>
      <c r="Y394" s="301"/>
      <c r="Z394" s="300"/>
      <c r="AA394" s="300"/>
      <c r="AB394" s="300"/>
      <c r="AC394" s="300"/>
      <c r="AD394" s="300"/>
      <c r="AE394" s="300"/>
      <c r="AF394" s="300"/>
      <c r="AG394" s="300"/>
      <c r="AH394" s="300"/>
      <c r="AI394" s="301"/>
      <c r="AJ394" s="305" t="str">
        <f>IF('PAFAS Pre-Post'!F395="","",'PAFAS Pre-Post'!F395)</f>
        <v/>
      </c>
      <c r="AK394" s="306" t="str">
        <f>IF('PAFAS Pre-Post'!AK395="","",'PAFAS Pre-Post'!AK395)</f>
        <v/>
      </c>
      <c r="AL394" s="302" t="str">
        <f>IF('SDQ Pre-Post'!G395="","",'SDQ Pre-Post'!G395)</f>
        <v/>
      </c>
      <c r="AM394" s="303" t="str">
        <f>IF('SDQ Pre-Post'!AG395="","",'SDQ Pre-Post'!AG395)</f>
        <v/>
      </c>
    </row>
    <row r="395" spans="1:39" s="304" customFormat="1" ht="15" customHeight="1" x14ac:dyDescent="0.35">
      <c r="A395" s="316"/>
      <c r="B395" s="310"/>
      <c r="C395" s="310"/>
      <c r="D395" s="317"/>
      <c r="E395" s="317"/>
      <c r="F395" s="310"/>
      <c r="G395" s="310"/>
      <c r="H395" s="310"/>
      <c r="I395" s="310"/>
      <c r="J395" s="310"/>
      <c r="K395" s="310"/>
      <c r="L395" s="310"/>
      <c r="M395" s="310"/>
      <c r="N395" s="310"/>
      <c r="O395" s="310"/>
      <c r="P395" s="317"/>
      <c r="Q395" s="298"/>
      <c r="R395" s="298"/>
      <c r="S395" s="298"/>
      <c r="T395" s="298"/>
      <c r="U395" s="298"/>
      <c r="V395" s="298"/>
      <c r="W395" s="298"/>
      <c r="X395" s="298"/>
      <c r="Y395" s="299"/>
      <c r="Z395" s="298"/>
      <c r="AA395" s="298"/>
      <c r="AB395" s="298"/>
      <c r="AC395" s="298"/>
      <c r="AD395" s="298"/>
      <c r="AE395" s="298"/>
      <c r="AF395" s="298"/>
      <c r="AG395" s="298"/>
      <c r="AH395" s="298"/>
      <c r="AI395" s="299"/>
      <c r="AJ395" s="305" t="str">
        <f>IF('PAFAS Pre-Post'!F396="","",'PAFAS Pre-Post'!F396)</f>
        <v/>
      </c>
      <c r="AK395" s="306" t="str">
        <f>IF('PAFAS Pre-Post'!AK396="","",'PAFAS Pre-Post'!AK396)</f>
        <v/>
      </c>
      <c r="AL395" s="302" t="str">
        <f>IF('SDQ Pre-Post'!G396="","",'SDQ Pre-Post'!G396)</f>
        <v/>
      </c>
      <c r="AM395" s="303" t="str">
        <f>IF('SDQ Pre-Post'!AG396="","",'SDQ Pre-Post'!AG396)</f>
        <v/>
      </c>
    </row>
    <row r="396" spans="1:39" s="304" customFormat="1" ht="15" customHeight="1" x14ac:dyDescent="0.35">
      <c r="A396" s="314"/>
      <c r="B396" s="300"/>
      <c r="C396" s="300"/>
      <c r="D396" s="315"/>
      <c r="E396" s="315"/>
      <c r="F396" s="300"/>
      <c r="G396" s="300"/>
      <c r="H396" s="300"/>
      <c r="I396" s="300"/>
      <c r="J396" s="300"/>
      <c r="K396" s="300"/>
      <c r="L396" s="300"/>
      <c r="M396" s="300"/>
      <c r="N396" s="300"/>
      <c r="O396" s="300"/>
      <c r="P396" s="315"/>
      <c r="Q396" s="300"/>
      <c r="R396" s="300"/>
      <c r="S396" s="300"/>
      <c r="T396" s="300"/>
      <c r="U396" s="300"/>
      <c r="V396" s="300"/>
      <c r="W396" s="300"/>
      <c r="X396" s="300"/>
      <c r="Y396" s="301"/>
      <c r="Z396" s="300"/>
      <c r="AA396" s="300"/>
      <c r="AB396" s="300"/>
      <c r="AC396" s="300"/>
      <c r="AD396" s="300"/>
      <c r="AE396" s="300"/>
      <c r="AF396" s="300"/>
      <c r="AG396" s="300"/>
      <c r="AH396" s="300"/>
      <c r="AI396" s="301"/>
      <c r="AJ396" s="305" t="str">
        <f>IF('PAFAS Pre-Post'!F397="","",'PAFAS Pre-Post'!F397)</f>
        <v/>
      </c>
      <c r="AK396" s="306" t="str">
        <f>IF('PAFAS Pre-Post'!AK397="","",'PAFAS Pre-Post'!AK397)</f>
        <v/>
      </c>
      <c r="AL396" s="302" t="str">
        <f>IF('SDQ Pre-Post'!G397="","",'SDQ Pre-Post'!G397)</f>
        <v/>
      </c>
      <c r="AM396" s="303" t="str">
        <f>IF('SDQ Pre-Post'!AG397="","",'SDQ Pre-Post'!AG397)</f>
        <v/>
      </c>
    </row>
    <row r="397" spans="1:39" s="304" customFormat="1" ht="15" customHeight="1" x14ac:dyDescent="0.35">
      <c r="A397" s="316"/>
      <c r="B397" s="310"/>
      <c r="C397" s="310"/>
      <c r="D397" s="317"/>
      <c r="E397" s="317"/>
      <c r="F397" s="310"/>
      <c r="G397" s="310"/>
      <c r="H397" s="310"/>
      <c r="I397" s="310"/>
      <c r="J397" s="310"/>
      <c r="K397" s="310"/>
      <c r="L397" s="310"/>
      <c r="M397" s="310"/>
      <c r="N397" s="310"/>
      <c r="O397" s="310"/>
      <c r="P397" s="317"/>
      <c r="Q397" s="298"/>
      <c r="R397" s="298"/>
      <c r="S397" s="298"/>
      <c r="T397" s="298"/>
      <c r="U397" s="298"/>
      <c r="V397" s="298"/>
      <c r="W397" s="298"/>
      <c r="X397" s="298"/>
      <c r="Y397" s="299"/>
      <c r="Z397" s="298"/>
      <c r="AA397" s="298"/>
      <c r="AB397" s="298"/>
      <c r="AC397" s="298"/>
      <c r="AD397" s="298"/>
      <c r="AE397" s="298"/>
      <c r="AF397" s="298"/>
      <c r="AG397" s="298"/>
      <c r="AH397" s="298"/>
      <c r="AI397" s="299"/>
      <c r="AJ397" s="305" t="str">
        <f>IF('PAFAS Pre-Post'!F398="","",'PAFAS Pre-Post'!F398)</f>
        <v/>
      </c>
      <c r="AK397" s="306" t="str">
        <f>IF('PAFAS Pre-Post'!AK398="","",'PAFAS Pre-Post'!AK398)</f>
        <v/>
      </c>
      <c r="AL397" s="302" t="str">
        <f>IF('SDQ Pre-Post'!G398="","",'SDQ Pre-Post'!G398)</f>
        <v/>
      </c>
      <c r="AM397" s="303" t="str">
        <f>IF('SDQ Pre-Post'!AG398="","",'SDQ Pre-Post'!AG398)</f>
        <v/>
      </c>
    </row>
    <row r="398" spans="1:39" s="304" customFormat="1" ht="15" customHeight="1" x14ac:dyDescent="0.35">
      <c r="A398" s="314"/>
      <c r="B398" s="300"/>
      <c r="C398" s="300"/>
      <c r="D398" s="315"/>
      <c r="E398" s="315"/>
      <c r="F398" s="300"/>
      <c r="G398" s="300"/>
      <c r="H398" s="300"/>
      <c r="I398" s="300"/>
      <c r="J398" s="300"/>
      <c r="K398" s="300"/>
      <c r="L398" s="300"/>
      <c r="M398" s="300"/>
      <c r="N398" s="300"/>
      <c r="O398" s="300"/>
      <c r="P398" s="315"/>
      <c r="Q398" s="300"/>
      <c r="R398" s="300"/>
      <c r="S398" s="300"/>
      <c r="T398" s="300"/>
      <c r="U398" s="300"/>
      <c r="V398" s="300"/>
      <c r="W398" s="300"/>
      <c r="X398" s="300"/>
      <c r="Y398" s="301"/>
      <c r="Z398" s="300"/>
      <c r="AA398" s="300"/>
      <c r="AB398" s="300"/>
      <c r="AC398" s="300"/>
      <c r="AD398" s="300"/>
      <c r="AE398" s="300"/>
      <c r="AF398" s="300"/>
      <c r="AG398" s="300"/>
      <c r="AH398" s="300"/>
      <c r="AI398" s="301"/>
      <c r="AJ398" s="305" t="str">
        <f>IF('PAFAS Pre-Post'!F399="","",'PAFAS Pre-Post'!F399)</f>
        <v/>
      </c>
      <c r="AK398" s="306" t="str">
        <f>IF('PAFAS Pre-Post'!AK399="","",'PAFAS Pre-Post'!AK399)</f>
        <v/>
      </c>
      <c r="AL398" s="302" t="str">
        <f>IF('SDQ Pre-Post'!G399="","",'SDQ Pre-Post'!G399)</f>
        <v/>
      </c>
      <c r="AM398" s="303" t="str">
        <f>IF('SDQ Pre-Post'!AG399="","",'SDQ Pre-Post'!AG399)</f>
        <v/>
      </c>
    </row>
    <row r="399" spans="1:39" s="304" customFormat="1" ht="15" customHeight="1" x14ac:dyDescent="0.35">
      <c r="A399" s="316"/>
      <c r="B399" s="310"/>
      <c r="C399" s="310"/>
      <c r="D399" s="317"/>
      <c r="E399" s="317"/>
      <c r="F399" s="310"/>
      <c r="G399" s="310"/>
      <c r="H399" s="310"/>
      <c r="I399" s="310"/>
      <c r="J399" s="310"/>
      <c r="K399" s="310"/>
      <c r="L399" s="310"/>
      <c r="M399" s="310"/>
      <c r="N399" s="310"/>
      <c r="O399" s="310"/>
      <c r="P399" s="317"/>
      <c r="Q399" s="298"/>
      <c r="R399" s="298"/>
      <c r="S399" s="298"/>
      <c r="T399" s="298"/>
      <c r="U399" s="298"/>
      <c r="V399" s="298"/>
      <c r="W399" s="298"/>
      <c r="X399" s="298"/>
      <c r="Y399" s="299"/>
      <c r="Z399" s="298"/>
      <c r="AA399" s="298"/>
      <c r="AB399" s="298"/>
      <c r="AC399" s="298"/>
      <c r="AD399" s="298"/>
      <c r="AE399" s="298"/>
      <c r="AF399" s="298"/>
      <c r="AG399" s="298"/>
      <c r="AH399" s="298"/>
      <c r="AI399" s="299"/>
      <c r="AJ399" s="305" t="str">
        <f>IF('PAFAS Pre-Post'!F400="","",'PAFAS Pre-Post'!F400)</f>
        <v/>
      </c>
      <c r="AK399" s="306" t="str">
        <f>IF('PAFAS Pre-Post'!AK400="","",'PAFAS Pre-Post'!AK400)</f>
        <v/>
      </c>
      <c r="AL399" s="302" t="str">
        <f>IF('SDQ Pre-Post'!G400="","",'SDQ Pre-Post'!G400)</f>
        <v/>
      </c>
      <c r="AM399" s="303" t="str">
        <f>IF('SDQ Pre-Post'!AG400="","",'SDQ Pre-Post'!AG400)</f>
        <v/>
      </c>
    </row>
    <row r="400" spans="1:39" s="304" customFormat="1" ht="15" customHeight="1" x14ac:dyDescent="0.35">
      <c r="A400" s="314"/>
      <c r="B400" s="300"/>
      <c r="C400" s="300"/>
      <c r="D400" s="315"/>
      <c r="E400" s="315"/>
      <c r="F400" s="300"/>
      <c r="G400" s="300"/>
      <c r="H400" s="300"/>
      <c r="I400" s="300"/>
      <c r="J400" s="300"/>
      <c r="K400" s="300"/>
      <c r="L400" s="300"/>
      <c r="M400" s="300"/>
      <c r="N400" s="300"/>
      <c r="O400" s="300"/>
      <c r="P400" s="315"/>
      <c r="Q400" s="300"/>
      <c r="R400" s="300"/>
      <c r="S400" s="300"/>
      <c r="T400" s="300"/>
      <c r="U400" s="300"/>
      <c r="V400" s="300"/>
      <c r="W400" s="300"/>
      <c r="X400" s="300"/>
      <c r="Y400" s="301"/>
      <c r="Z400" s="300"/>
      <c r="AA400" s="300"/>
      <c r="AB400" s="300"/>
      <c r="AC400" s="300"/>
      <c r="AD400" s="300"/>
      <c r="AE400" s="300"/>
      <c r="AF400" s="300"/>
      <c r="AG400" s="300"/>
      <c r="AH400" s="300"/>
      <c r="AI400" s="301"/>
      <c r="AJ400" s="305" t="str">
        <f>IF('PAFAS Pre-Post'!F401="","",'PAFAS Pre-Post'!F401)</f>
        <v/>
      </c>
      <c r="AK400" s="306" t="str">
        <f>IF('PAFAS Pre-Post'!AK401="","",'PAFAS Pre-Post'!AK401)</f>
        <v/>
      </c>
      <c r="AL400" s="302" t="str">
        <f>IF('SDQ Pre-Post'!G401="","",'SDQ Pre-Post'!G401)</f>
        <v/>
      </c>
      <c r="AM400" s="303" t="str">
        <f>IF('SDQ Pre-Post'!AG401="","",'SDQ Pre-Post'!AG401)</f>
        <v/>
      </c>
    </row>
    <row r="401" spans="1:39" s="304" customFormat="1" ht="15" customHeight="1" x14ac:dyDescent="0.35">
      <c r="A401" s="316"/>
      <c r="B401" s="310"/>
      <c r="C401" s="310"/>
      <c r="D401" s="317"/>
      <c r="E401" s="317"/>
      <c r="F401" s="310"/>
      <c r="G401" s="310"/>
      <c r="H401" s="310"/>
      <c r="I401" s="310"/>
      <c r="J401" s="310"/>
      <c r="K401" s="310"/>
      <c r="L401" s="310"/>
      <c r="M401" s="310"/>
      <c r="N401" s="310"/>
      <c r="O401" s="310"/>
      <c r="P401" s="317"/>
      <c r="Q401" s="298"/>
      <c r="R401" s="298"/>
      <c r="S401" s="298"/>
      <c r="T401" s="298"/>
      <c r="U401" s="298"/>
      <c r="V401" s="298"/>
      <c r="W401" s="298"/>
      <c r="X401" s="298"/>
      <c r="Y401" s="299"/>
      <c r="Z401" s="298"/>
      <c r="AA401" s="298"/>
      <c r="AB401" s="298"/>
      <c r="AC401" s="298"/>
      <c r="AD401" s="298"/>
      <c r="AE401" s="298"/>
      <c r="AF401" s="298"/>
      <c r="AG401" s="298"/>
      <c r="AH401" s="298"/>
      <c r="AI401" s="299"/>
      <c r="AJ401" s="305" t="str">
        <f>IF('PAFAS Pre-Post'!F402="","",'PAFAS Pre-Post'!F402)</f>
        <v/>
      </c>
      <c r="AK401" s="306" t="str">
        <f>IF('PAFAS Pre-Post'!AK402="","",'PAFAS Pre-Post'!AK402)</f>
        <v/>
      </c>
      <c r="AL401" s="302" t="str">
        <f>IF('SDQ Pre-Post'!G402="","",'SDQ Pre-Post'!G402)</f>
        <v/>
      </c>
      <c r="AM401" s="303" t="str">
        <f>IF('SDQ Pre-Post'!AG402="","",'SDQ Pre-Post'!AG402)</f>
        <v/>
      </c>
    </row>
    <row r="402" spans="1:39" s="304" customFormat="1" ht="15" customHeight="1" x14ac:dyDescent="0.35">
      <c r="A402" s="314"/>
      <c r="B402" s="300"/>
      <c r="C402" s="300"/>
      <c r="D402" s="315"/>
      <c r="E402" s="315"/>
      <c r="F402" s="300"/>
      <c r="G402" s="300"/>
      <c r="H402" s="300"/>
      <c r="I402" s="300"/>
      <c r="J402" s="300"/>
      <c r="K402" s="300"/>
      <c r="L402" s="300"/>
      <c r="M402" s="300"/>
      <c r="N402" s="300"/>
      <c r="O402" s="300"/>
      <c r="P402" s="315"/>
      <c r="Q402" s="300"/>
      <c r="R402" s="300"/>
      <c r="S402" s="300"/>
      <c r="T402" s="300"/>
      <c r="U402" s="300"/>
      <c r="V402" s="300"/>
      <c r="W402" s="300"/>
      <c r="X402" s="300"/>
      <c r="Y402" s="301"/>
      <c r="Z402" s="300"/>
      <c r="AA402" s="300"/>
      <c r="AB402" s="300"/>
      <c r="AC402" s="300"/>
      <c r="AD402" s="300"/>
      <c r="AE402" s="300"/>
      <c r="AF402" s="300"/>
      <c r="AG402" s="300"/>
      <c r="AH402" s="300"/>
      <c r="AI402" s="301"/>
      <c r="AJ402" s="305" t="str">
        <f>IF('PAFAS Pre-Post'!F403="","",'PAFAS Pre-Post'!F403)</f>
        <v/>
      </c>
      <c r="AK402" s="306" t="str">
        <f>IF('PAFAS Pre-Post'!AK403="","",'PAFAS Pre-Post'!AK403)</f>
        <v/>
      </c>
      <c r="AL402" s="302" t="str">
        <f>IF('SDQ Pre-Post'!G403="","",'SDQ Pre-Post'!G403)</f>
        <v/>
      </c>
      <c r="AM402" s="303" t="str">
        <f>IF('SDQ Pre-Post'!AG403="","",'SDQ Pre-Post'!AG403)</f>
        <v/>
      </c>
    </row>
    <row r="403" spans="1:39" s="304" customFormat="1" ht="15" customHeight="1" x14ac:dyDescent="0.35">
      <c r="A403" s="316"/>
      <c r="B403" s="310"/>
      <c r="C403" s="310"/>
      <c r="D403" s="317"/>
      <c r="E403" s="317"/>
      <c r="F403" s="310"/>
      <c r="G403" s="310"/>
      <c r="H403" s="310"/>
      <c r="I403" s="310"/>
      <c r="J403" s="310"/>
      <c r="K403" s="310"/>
      <c r="L403" s="310"/>
      <c r="M403" s="310"/>
      <c r="N403" s="310"/>
      <c r="O403" s="310"/>
      <c r="P403" s="317"/>
      <c r="Q403" s="298"/>
      <c r="R403" s="298"/>
      <c r="S403" s="298"/>
      <c r="T403" s="298"/>
      <c r="U403" s="298"/>
      <c r="V403" s="298"/>
      <c r="W403" s="298"/>
      <c r="X403" s="298"/>
      <c r="Y403" s="299"/>
      <c r="Z403" s="298"/>
      <c r="AA403" s="298"/>
      <c r="AB403" s="298"/>
      <c r="AC403" s="298"/>
      <c r="AD403" s="298"/>
      <c r="AE403" s="298"/>
      <c r="AF403" s="298"/>
      <c r="AG403" s="298"/>
      <c r="AH403" s="298"/>
      <c r="AI403" s="299"/>
      <c r="AJ403" s="305" t="str">
        <f>IF('PAFAS Pre-Post'!F404="","",'PAFAS Pre-Post'!F404)</f>
        <v/>
      </c>
      <c r="AK403" s="306" t="str">
        <f>IF('PAFAS Pre-Post'!AK404="","",'PAFAS Pre-Post'!AK404)</f>
        <v/>
      </c>
      <c r="AL403" s="302" t="str">
        <f>IF('SDQ Pre-Post'!G404="","",'SDQ Pre-Post'!G404)</f>
        <v/>
      </c>
      <c r="AM403" s="303" t="str">
        <f>IF('SDQ Pre-Post'!AG404="","",'SDQ Pre-Post'!AG404)</f>
        <v/>
      </c>
    </row>
    <row r="404" spans="1:39" s="304" customFormat="1" ht="15" customHeight="1" x14ac:dyDescent="0.35">
      <c r="A404" s="314"/>
      <c r="B404" s="300"/>
      <c r="C404" s="300"/>
      <c r="D404" s="315"/>
      <c r="E404" s="315"/>
      <c r="F404" s="300"/>
      <c r="G404" s="300"/>
      <c r="H404" s="300"/>
      <c r="I404" s="300"/>
      <c r="J404" s="300"/>
      <c r="K404" s="300"/>
      <c r="L404" s="300"/>
      <c r="M404" s="300"/>
      <c r="N404" s="300"/>
      <c r="O404" s="300"/>
      <c r="P404" s="315"/>
      <c r="Q404" s="300"/>
      <c r="R404" s="300"/>
      <c r="S404" s="300"/>
      <c r="T404" s="300"/>
      <c r="U404" s="300"/>
      <c r="V404" s="300"/>
      <c r="W404" s="300"/>
      <c r="X404" s="300"/>
      <c r="Y404" s="301"/>
      <c r="Z404" s="300"/>
      <c r="AA404" s="300"/>
      <c r="AB404" s="300"/>
      <c r="AC404" s="300"/>
      <c r="AD404" s="300"/>
      <c r="AE404" s="300"/>
      <c r="AF404" s="300"/>
      <c r="AG404" s="300"/>
      <c r="AH404" s="300"/>
      <c r="AI404" s="301"/>
      <c r="AJ404" s="305" t="str">
        <f>IF('PAFAS Pre-Post'!F405="","",'PAFAS Pre-Post'!F405)</f>
        <v/>
      </c>
      <c r="AK404" s="306" t="str">
        <f>IF('PAFAS Pre-Post'!AK405="","",'PAFAS Pre-Post'!AK405)</f>
        <v/>
      </c>
      <c r="AL404" s="302" t="str">
        <f>IF('SDQ Pre-Post'!G405="","",'SDQ Pre-Post'!G405)</f>
        <v/>
      </c>
      <c r="AM404" s="303" t="str">
        <f>IF('SDQ Pre-Post'!AG405="","",'SDQ Pre-Post'!AG405)</f>
        <v/>
      </c>
    </row>
    <row r="405" spans="1:39" s="304" customFormat="1" ht="15" customHeight="1" x14ac:dyDescent="0.35">
      <c r="A405" s="316"/>
      <c r="B405" s="310"/>
      <c r="C405" s="310"/>
      <c r="D405" s="317"/>
      <c r="E405" s="317"/>
      <c r="F405" s="310"/>
      <c r="G405" s="310"/>
      <c r="H405" s="310"/>
      <c r="I405" s="310"/>
      <c r="J405" s="310"/>
      <c r="K405" s="310"/>
      <c r="L405" s="310"/>
      <c r="M405" s="310"/>
      <c r="N405" s="310"/>
      <c r="O405" s="310"/>
      <c r="P405" s="317"/>
      <c r="Q405" s="298"/>
      <c r="R405" s="298"/>
      <c r="S405" s="298"/>
      <c r="T405" s="298"/>
      <c r="U405" s="298"/>
      <c r="V405" s="298"/>
      <c r="W405" s="298"/>
      <c r="X405" s="298"/>
      <c r="Y405" s="299"/>
      <c r="Z405" s="298"/>
      <c r="AA405" s="298"/>
      <c r="AB405" s="298"/>
      <c r="AC405" s="298"/>
      <c r="AD405" s="298"/>
      <c r="AE405" s="298"/>
      <c r="AF405" s="298"/>
      <c r="AG405" s="298"/>
      <c r="AH405" s="298"/>
      <c r="AI405" s="299"/>
      <c r="AJ405" s="305" t="str">
        <f>IF('PAFAS Pre-Post'!F406="","",'PAFAS Pre-Post'!F406)</f>
        <v/>
      </c>
      <c r="AK405" s="306" t="str">
        <f>IF('PAFAS Pre-Post'!AK406="","",'PAFAS Pre-Post'!AK406)</f>
        <v/>
      </c>
      <c r="AL405" s="302" t="str">
        <f>IF('SDQ Pre-Post'!G406="","",'SDQ Pre-Post'!G406)</f>
        <v/>
      </c>
      <c r="AM405" s="303" t="str">
        <f>IF('SDQ Pre-Post'!AG406="","",'SDQ Pre-Post'!AG406)</f>
        <v/>
      </c>
    </row>
    <row r="406" spans="1:39" s="304" customFormat="1" ht="15" customHeight="1" x14ac:dyDescent="0.35">
      <c r="A406" s="314"/>
      <c r="B406" s="300"/>
      <c r="C406" s="300"/>
      <c r="D406" s="315"/>
      <c r="E406" s="315"/>
      <c r="F406" s="300"/>
      <c r="G406" s="300"/>
      <c r="H406" s="300"/>
      <c r="I406" s="300"/>
      <c r="J406" s="300"/>
      <c r="K406" s="300"/>
      <c r="L406" s="300"/>
      <c r="M406" s="300"/>
      <c r="N406" s="300"/>
      <c r="O406" s="300"/>
      <c r="P406" s="315"/>
      <c r="Q406" s="300"/>
      <c r="R406" s="300"/>
      <c r="S406" s="300"/>
      <c r="T406" s="300"/>
      <c r="U406" s="300"/>
      <c r="V406" s="300"/>
      <c r="W406" s="300"/>
      <c r="X406" s="300"/>
      <c r="Y406" s="301"/>
      <c r="Z406" s="300"/>
      <c r="AA406" s="300"/>
      <c r="AB406" s="300"/>
      <c r="AC406" s="300"/>
      <c r="AD406" s="300"/>
      <c r="AE406" s="300"/>
      <c r="AF406" s="300"/>
      <c r="AG406" s="300"/>
      <c r="AH406" s="300"/>
      <c r="AI406" s="301"/>
      <c r="AJ406" s="305" t="str">
        <f>IF('PAFAS Pre-Post'!F407="","",'PAFAS Pre-Post'!F407)</f>
        <v/>
      </c>
      <c r="AK406" s="306" t="str">
        <f>IF('PAFAS Pre-Post'!AK407="","",'PAFAS Pre-Post'!AK407)</f>
        <v/>
      </c>
      <c r="AL406" s="302" t="str">
        <f>IF('SDQ Pre-Post'!G407="","",'SDQ Pre-Post'!G407)</f>
        <v/>
      </c>
      <c r="AM406" s="303" t="str">
        <f>IF('SDQ Pre-Post'!AG407="","",'SDQ Pre-Post'!AG407)</f>
        <v/>
      </c>
    </row>
    <row r="407" spans="1:39" s="304" customFormat="1" ht="15" customHeight="1" x14ac:dyDescent="0.35">
      <c r="A407" s="316"/>
      <c r="B407" s="310"/>
      <c r="C407" s="310"/>
      <c r="D407" s="317"/>
      <c r="E407" s="317"/>
      <c r="F407" s="310"/>
      <c r="G407" s="310"/>
      <c r="H407" s="310"/>
      <c r="I407" s="310"/>
      <c r="J407" s="310"/>
      <c r="K407" s="310"/>
      <c r="L407" s="310"/>
      <c r="M407" s="310"/>
      <c r="N407" s="310"/>
      <c r="O407" s="310"/>
      <c r="P407" s="317"/>
      <c r="Q407" s="298"/>
      <c r="R407" s="298"/>
      <c r="S407" s="298"/>
      <c r="T407" s="298"/>
      <c r="U407" s="298"/>
      <c r="V407" s="298"/>
      <c r="W407" s="298"/>
      <c r="X407" s="298"/>
      <c r="Y407" s="299"/>
      <c r="Z407" s="298"/>
      <c r="AA407" s="298"/>
      <c r="AB407" s="298"/>
      <c r="AC407" s="298"/>
      <c r="AD407" s="298"/>
      <c r="AE407" s="298"/>
      <c r="AF407" s="298"/>
      <c r="AG407" s="298"/>
      <c r="AH407" s="298"/>
      <c r="AI407" s="299"/>
      <c r="AJ407" s="305" t="str">
        <f>IF('PAFAS Pre-Post'!F408="","",'PAFAS Pre-Post'!F408)</f>
        <v/>
      </c>
      <c r="AK407" s="306" t="str">
        <f>IF('PAFAS Pre-Post'!AK408="","",'PAFAS Pre-Post'!AK408)</f>
        <v/>
      </c>
      <c r="AL407" s="302" t="str">
        <f>IF('SDQ Pre-Post'!G408="","",'SDQ Pre-Post'!G408)</f>
        <v/>
      </c>
      <c r="AM407" s="303" t="str">
        <f>IF('SDQ Pre-Post'!AG408="","",'SDQ Pre-Post'!AG408)</f>
        <v/>
      </c>
    </row>
    <row r="408" spans="1:39" s="304" customFormat="1" ht="15" customHeight="1" x14ac:dyDescent="0.35">
      <c r="A408" s="314"/>
      <c r="B408" s="300"/>
      <c r="C408" s="300"/>
      <c r="D408" s="315"/>
      <c r="E408" s="315"/>
      <c r="F408" s="300"/>
      <c r="G408" s="300"/>
      <c r="H408" s="300"/>
      <c r="I408" s="300"/>
      <c r="J408" s="300"/>
      <c r="K408" s="300"/>
      <c r="L408" s="300"/>
      <c r="M408" s="300"/>
      <c r="N408" s="300"/>
      <c r="O408" s="300"/>
      <c r="P408" s="315"/>
      <c r="Q408" s="300"/>
      <c r="R408" s="300"/>
      <c r="S408" s="300"/>
      <c r="T408" s="300"/>
      <c r="U408" s="300"/>
      <c r="V408" s="300"/>
      <c r="W408" s="300"/>
      <c r="X408" s="300"/>
      <c r="Y408" s="301"/>
      <c r="Z408" s="300"/>
      <c r="AA408" s="300"/>
      <c r="AB408" s="300"/>
      <c r="AC408" s="300"/>
      <c r="AD408" s="300"/>
      <c r="AE408" s="300"/>
      <c r="AF408" s="300"/>
      <c r="AG408" s="300"/>
      <c r="AH408" s="300"/>
      <c r="AI408" s="301"/>
      <c r="AJ408" s="305" t="str">
        <f>IF('PAFAS Pre-Post'!F409="","",'PAFAS Pre-Post'!F409)</f>
        <v/>
      </c>
      <c r="AK408" s="306" t="str">
        <f>IF('PAFAS Pre-Post'!AK409="","",'PAFAS Pre-Post'!AK409)</f>
        <v/>
      </c>
      <c r="AL408" s="302" t="str">
        <f>IF('SDQ Pre-Post'!G409="","",'SDQ Pre-Post'!G409)</f>
        <v/>
      </c>
      <c r="AM408" s="303" t="str">
        <f>IF('SDQ Pre-Post'!AG409="","",'SDQ Pre-Post'!AG409)</f>
        <v/>
      </c>
    </row>
    <row r="409" spans="1:39" s="304" customFormat="1" ht="15" customHeight="1" x14ac:dyDescent="0.35">
      <c r="A409" s="316"/>
      <c r="B409" s="310"/>
      <c r="C409" s="310"/>
      <c r="D409" s="317"/>
      <c r="E409" s="317"/>
      <c r="F409" s="310"/>
      <c r="G409" s="310"/>
      <c r="H409" s="310"/>
      <c r="I409" s="310"/>
      <c r="J409" s="310"/>
      <c r="K409" s="310"/>
      <c r="L409" s="310"/>
      <c r="M409" s="310"/>
      <c r="N409" s="310"/>
      <c r="O409" s="310"/>
      <c r="P409" s="317"/>
      <c r="Q409" s="298"/>
      <c r="R409" s="298"/>
      <c r="S409" s="298"/>
      <c r="T409" s="298"/>
      <c r="U409" s="298"/>
      <c r="V409" s="298"/>
      <c r="W409" s="298"/>
      <c r="X409" s="298"/>
      <c r="Y409" s="299"/>
      <c r="Z409" s="298"/>
      <c r="AA409" s="298"/>
      <c r="AB409" s="298"/>
      <c r="AC409" s="298"/>
      <c r="AD409" s="298"/>
      <c r="AE409" s="298"/>
      <c r="AF409" s="298"/>
      <c r="AG409" s="298"/>
      <c r="AH409" s="298"/>
      <c r="AI409" s="299"/>
      <c r="AJ409" s="305" t="str">
        <f>IF('PAFAS Pre-Post'!F410="","",'PAFAS Pre-Post'!F410)</f>
        <v/>
      </c>
      <c r="AK409" s="306" t="str">
        <f>IF('PAFAS Pre-Post'!AK410="","",'PAFAS Pre-Post'!AK410)</f>
        <v/>
      </c>
      <c r="AL409" s="302" t="str">
        <f>IF('SDQ Pre-Post'!G410="","",'SDQ Pre-Post'!G410)</f>
        <v/>
      </c>
      <c r="AM409" s="303" t="str">
        <f>IF('SDQ Pre-Post'!AG410="","",'SDQ Pre-Post'!AG410)</f>
        <v/>
      </c>
    </row>
    <row r="410" spans="1:39" s="304" customFormat="1" ht="15" customHeight="1" x14ac:dyDescent="0.35">
      <c r="A410" s="314"/>
      <c r="B410" s="300"/>
      <c r="C410" s="300"/>
      <c r="D410" s="315"/>
      <c r="E410" s="315"/>
      <c r="F410" s="300"/>
      <c r="G410" s="300"/>
      <c r="H410" s="300"/>
      <c r="I410" s="300"/>
      <c r="J410" s="300"/>
      <c r="K410" s="300"/>
      <c r="L410" s="300"/>
      <c r="M410" s="300"/>
      <c r="N410" s="300"/>
      <c r="O410" s="300"/>
      <c r="P410" s="315"/>
      <c r="Q410" s="300"/>
      <c r="R410" s="300"/>
      <c r="S410" s="300"/>
      <c r="T410" s="300"/>
      <c r="U410" s="300"/>
      <c r="V410" s="300"/>
      <c r="W410" s="300"/>
      <c r="X410" s="300"/>
      <c r="Y410" s="301"/>
      <c r="Z410" s="300"/>
      <c r="AA410" s="300"/>
      <c r="AB410" s="300"/>
      <c r="AC410" s="300"/>
      <c r="AD410" s="300"/>
      <c r="AE410" s="300"/>
      <c r="AF410" s="300"/>
      <c r="AG410" s="300"/>
      <c r="AH410" s="300"/>
      <c r="AI410" s="301"/>
      <c r="AJ410" s="305" t="str">
        <f>IF('PAFAS Pre-Post'!F411="","",'PAFAS Pre-Post'!F411)</f>
        <v/>
      </c>
      <c r="AK410" s="306" t="str">
        <f>IF('PAFAS Pre-Post'!AK411="","",'PAFAS Pre-Post'!AK411)</f>
        <v/>
      </c>
      <c r="AL410" s="302" t="str">
        <f>IF('SDQ Pre-Post'!G411="","",'SDQ Pre-Post'!G411)</f>
        <v/>
      </c>
      <c r="AM410" s="303" t="str">
        <f>IF('SDQ Pre-Post'!AG411="","",'SDQ Pre-Post'!AG411)</f>
        <v/>
      </c>
    </row>
    <row r="411" spans="1:39" s="304" customFormat="1" ht="15" customHeight="1" x14ac:dyDescent="0.35">
      <c r="A411" s="316"/>
      <c r="B411" s="310"/>
      <c r="C411" s="310"/>
      <c r="D411" s="317"/>
      <c r="E411" s="317"/>
      <c r="F411" s="310"/>
      <c r="G411" s="310"/>
      <c r="H411" s="310"/>
      <c r="I411" s="310"/>
      <c r="J411" s="310"/>
      <c r="K411" s="310"/>
      <c r="L411" s="310"/>
      <c r="M411" s="310"/>
      <c r="N411" s="310"/>
      <c r="O411" s="310"/>
      <c r="P411" s="317"/>
      <c r="Q411" s="298"/>
      <c r="R411" s="298"/>
      <c r="S411" s="298"/>
      <c r="T411" s="298"/>
      <c r="U411" s="298"/>
      <c r="V411" s="298"/>
      <c r="W411" s="298"/>
      <c r="X411" s="298"/>
      <c r="Y411" s="299"/>
      <c r="Z411" s="298"/>
      <c r="AA411" s="298"/>
      <c r="AB411" s="298"/>
      <c r="AC411" s="298"/>
      <c r="AD411" s="298"/>
      <c r="AE411" s="298"/>
      <c r="AF411" s="298"/>
      <c r="AG411" s="298"/>
      <c r="AH411" s="298"/>
      <c r="AI411" s="299"/>
      <c r="AJ411" s="305" t="str">
        <f>IF('PAFAS Pre-Post'!F412="","",'PAFAS Pre-Post'!F412)</f>
        <v/>
      </c>
      <c r="AK411" s="306" t="str">
        <f>IF('PAFAS Pre-Post'!AK412="","",'PAFAS Pre-Post'!AK412)</f>
        <v/>
      </c>
      <c r="AL411" s="302" t="str">
        <f>IF('SDQ Pre-Post'!G412="","",'SDQ Pre-Post'!G412)</f>
        <v/>
      </c>
      <c r="AM411" s="303" t="str">
        <f>IF('SDQ Pre-Post'!AG412="","",'SDQ Pre-Post'!AG412)</f>
        <v/>
      </c>
    </row>
    <row r="412" spans="1:39" s="304" customFormat="1" ht="15" customHeight="1" x14ac:dyDescent="0.35">
      <c r="A412" s="314"/>
      <c r="B412" s="300"/>
      <c r="C412" s="300"/>
      <c r="D412" s="315"/>
      <c r="E412" s="315"/>
      <c r="F412" s="300"/>
      <c r="G412" s="300"/>
      <c r="H412" s="300"/>
      <c r="I412" s="300"/>
      <c r="J412" s="300"/>
      <c r="K412" s="300"/>
      <c r="L412" s="300"/>
      <c r="M412" s="300"/>
      <c r="N412" s="300"/>
      <c r="O412" s="300"/>
      <c r="P412" s="315"/>
      <c r="Q412" s="300"/>
      <c r="R412" s="300"/>
      <c r="S412" s="300"/>
      <c r="T412" s="300"/>
      <c r="U412" s="300"/>
      <c r="V412" s="300"/>
      <c r="W412" s="300"/>
      <c r="X412" s="300"/>
      <c r="Y412" s="301"/>
      <c r="Z412" s="300"/>
      <c r="AA412" s="300"/>
      <c r="AB412" s="300"/>
      <c r="AC412" s="300"/>
      <c r="AD412" s="300"/>
      <c r="AE412" s="300"/>
      <c r="AF412" s="300"/>
      <c r="AG412" s="300"/>
      <c r="AH412" s="300"/>
      <c r="AI412" s="301"/>
      <c r="AJ412" s="305" t="str">
        <f>IF('PAFAS Pre-Post'!F413="","",'PAFAS Pre-Post'!F413)</f>
        <v/>
      </c>
      <c r="AK412" s="306" t="str">
        <f>IF('PAFAS Pre-Post'!AK413="","",'PAFAS Pre-Post'!AK413)</f>
        <v/>
      </c>
      <c r="AL412" s="302" t="str">
        <f>IF('SDQ Pre-Post'!G413="","",'SDQ Pre-Post'!G413)</f>
        <v/>
      </c>
      <c r="AM412" s="303" t="str">
        <f>IF('SDQ Pre-Post'!AG413="","",'SDQ Pre-Post'!AG413)</f>
        <v/>
      </c>
    </row>
    <row r="413" spans="1:39" s="304" customFormat="1" ht="15" customHeight="1" x14ac:dyDescent="0.35">
      <c r="A413" s="316"/>
      <c r="B413" s="310"/>
      <c r="C413" s="310"/>
      <c r="D413" s="317"/>
      <c r="E413" s="317"/>
      <c r="F413" s="310"/>
      <c r="G413" s="310"/>
      <c r="H413" s="310"/>
      <c r="I413" s="310"/>
      <c r="J413" s="310"/>
      <c r="K413" s="310"/>
      <c r="L413" s="310"/>
      <c r="M413" s="310"/>
      <c r="N413" s="310"/>
      <c r="O413" s="310"/>
      <c r="P413" s="317"/>
      <c r="Q413" s="298"/>
      <c r="R413" s="298"/>
      <c r="S413" s="298"/>
      <c r="T413" s="298"/>
      <c r="U413" s="298"/>
      <c r="V413" s="298"/>
      <c r="W413" s="298"/>
      <c r="X413" s="298"/>
      <c r="Y413" s="299"/>
      <c r="Z413" s="298"/>
      <c r="AA413" s="298"/>
      <c r="AB413" s="298"/>
      <c r="AC413" s="298"/>
      <c r="AD413" s="298"/>
      <c r="AE413" s="298"/>
      <c r="AF413" s="298"/>
      <c r="AG413" s="298"/>
      <c r="AH413" s="298"/>
      <c r="AI413" s="299"/>
      <c r="AJ413" s="305" t="str">
        <f>IF('PAFAS Pre-Post'!F414="","",'PAFAS Pre-Post'!F414)</f>
        <v/>
      </c>
      <c r="AK413" s="306" t="str">
        <f>IF('PAFAS Pre-Post'!AK414="","",'PAFAS Pre-Post'!AK414)</f>
        <v/>
      </c>
      <c r="AL413" s="302" t="str">
        <f>IF('SDQ Pre-Post'!G414="","",'SDQ Pre-Post'!G414)</f>
        <v/>
      </c>
      <c r="AM413" s="303" t="str">
        <f>IF('SDQ Pre-Post'!AG414="","",'SDQ Pre-Post'!AG414)</f>
        <v/>
      </c>
    </row>
    <row r="414" spans="1:39" s="304" customFormat="1" ht="15" customHeight="1" x14ac:dyDescent="0.35">
      <c r="A414" s="314"/>
      <c r="B414" s="300"/>
      <c r="C414" s="300"/>
      <c r="D414" s="315"/>
      <c r="E414" s="315"/>
      <c r="F414" s="300"/>
      <c r="G414" s="300"/>
      <c r="H414" s="300"/>
      <c r="I414" s="300"/>
      <c r="J414" s="300"/>
      <c r="K414" s="300"/>
      <c r="L414" s="300"/>
      <c r="M414" s="300"/>
      <c r="N414" s="300"/>
      <c r="O414" s="300"/>
      <c r="P414" s="315"/>
      <c r="Q414" s="300"/>
      <c r="R414" s="300"/>
      <c r="S414" s="300"/>
      <c r="T414" s="300"/>
      <c r="U414" s="300"/>
      <c r="V414" s="300"/>
      <c r="W414" s="300"/>
      <c r="X414" s="300"/>
      <c r="Y414" s="301"/>
      <c r="Z414" s="300"/>
      <c r="AA414" s="300"/>
      <c r="AB414" s="300"/>
      <c r="AC414" s="300"/>
      <c r="AD414" s="300"/>
      <c r="AE414" s="300"/>
      <c r="AF414" s="300"/>
      <c r="AG414" s="300"/>
      <c r="AH414" s="300"/>
      <c r="AI414" s="301"/>
      <c r="AJ414" s="305" t="str">
        <f>IF('PAFAS Pre-Post'!F415="","",'PAFAS Pre-Post'!F415)</f>
        <v/>
      </c>
      <c r="AK414" s="306" t="str">
        <f>IF('PAFAS Pre-Post'!AK415="","",'PAFAS Pre-Post'!AK415)</f>
        <v/>
      </c>
      <c r="AL414" s="302" t="str">
        <f>IF('SDQ Pre-Post'!G415="","",'SDQ Pre-Post'!G415)</f>
        <v/>
      </c>
      <c r="AM414" s="303" t="str">
        <f>IF('SDQ Pre-Post'!AG415="","",'SDQ Pre-Post'!AG415)</f>
        <v/>
      </c>
    </row>
    <row r="415" spans="1:39" s="304" customFormat="1" ht="15" customHeight="1" x14ac:dyDescent="0.35">
      <c r="A415" s="316"/>
      <c r="B415" s="310"/>
      <c r="C415" s="310"/>
      <c r="D415" s="317"/>
      <c r="E415" s="317"/>
      <c r="F415" s="310"/>
      <c r="G415" s="310"/>
      <c r="H415" s="310"/>
      <c r="I415" s="310"/>
      <c r="J415" s="310"/>
      <c r="K415" s="310"/>
      <c r="L415" s="310"/>
      <c r="M415" s="310"/>
      <c r="N415" s="310"/>
      <c r="O415" s="310"/>
      <c r="P415" s="317"/>
      <c r="Q415" s="298"/>
      <c r="R415" s="298"/>
      <c r="S415" s="298"/>
      <c r="T415" s="298"/>
      <c r="U415" s="298"/>
      <c r="V415" s="298"/>
      <c r="W415" s="298"/>
      <c r="X415" s="298"/>
      <c r="Y415" s="299"/>
      <c r="Z415" s="298"/>
      <c r="AA415" s="298"/>
      <c r="AB415" s="298"/>
      <c r="AC415" s="298"/>
      <c r="AD415" s="298"/>
      <c r="AE415" s="298"/>
      <c r="AF415" s="298"/>
      <c r="AG415" s="298"/>
      <c r="AH415" s="298"/>
      <c r="AI415" s="299"/>
      <c r="AJ415" s="305" t="str">
        <f>IF('PAFAS Pre-Post'!F416="","",'PAFAS Pre-Post'!F416)</f>
        <v/>
      </c>
      <c r="AK415" s="306" t="str">
        <f>IF('PAFAS Pre-Post'!AK416="","",'PAFAS Pre-Post'!AK416)</f>
        <v/>
      </c>
      <c r="AL415" s="302" t="str">
        <f>IF('SDQ Pre-Post'!G416="","",'SDQ Pre-Post'!G416)</f>
        <v/>
      </c>
      <c r="AM415" s="303" t="str">
        <f>IF('SDQ Pre-Post'!AG416="","",'SDQ Pre-Post'!AG416)</f>
        <v/>
      </c>
    </row>
    <row r="416" spans="1:39" s="304" customFormat="1" ht="15" customHeight="1" x14ac:dyDescent="0.35">
      <c r="A416" s="314"/>
      <c r="B416" s="300"/>
      <c r="C416" s="300"/>
      <c r="D416" s="315"/>
      <c r="E416" s="315"/>
      <c r="F416" s="300"/>
      <c r="G416" s="300"/>
      <c r="H416" s="300"/>
      <c r="I416" s="300"/>
      <c r="J416" s="300"/>
      <c r="K416" s="300"/>
      <c r="L416" s="300"/>
      <c r="M416" s="300"/>
      <c r="N416" s="300"/>
      <c r="O416" s="300"/>
      <c r="P416" s="315"/>
      <c r="Q416" s="300"/>
      <c r="R416" s="300"/>
      <c r="S416" s="300"/>
      <c r="T416" s="300"/>
      <c r="U416" s="300"/>
      <c r="V416" s="300"/>
      <c r="W416" s="300"/>
      <c r="X416" s="300"/>
      <c r="Y416" s="301"/>
      <c r="Z416" s="300"/>
      <c r="AA416" s="300"/>
      <c r="AB416" s="300"/>
      <c r="AC416" s="300"/>
      <c r="AD416" s="300"/>
      <c r="AE416" s="300"/>
      <c r="AF416" s="300"/>
      <c r="AG416" s="300"/>
      <c r="AH416" s="300"/>
      <c r="AI416" s="301"/>
      <c r="AJ416" s="305" t="str">
        <f>IF('PAFAS Pre-Post'!F417="","",'PAFAS Pre-Post'!F417)</f>
        <v/>
      </c>
      <c r="AK416" s="306" t="str">
        <f>IF('PAFAS Pre-Post'!AK417="","",'PAFAS Pre-Post'!AK417)</f>
        <v/>
      </c>
      <c r="AL416" s="302" t="str">
        <f>IF('SDQ Pre-Post'!G417="","",'SDQ Pre-Post'!G417)</f>
        <v/>
      </c>
      <c r="AM416" s="303" t="str">
        <f>IF('SDQ Pre-Post'!AG417="","",'SDQ Pre-Post'!AG417)</f>
        <v/>
      </c>
    </row>
    <row r="417" spans="1:39" s="304" customFormat="1" ht="15" customHeight="1" x14ac:dyDescent="0.35">
      <c r="A417" s="316"/>
      <c r="B417" s="310"/>
      <c r="C417" s="310"/>
      <c r="D417" s="317"/>
      <c r="E417" s="317"/>
      <c r="F417" s="310"/>
      <c r="G417" s="310"/>
      <c r="H417" s="310"/>
      <c r="I417" s="310"/>
      <c r="J417" s="310"/>
      <c r="K417" s="310"/>
      <c r="L417" s="310"/>
      <c r="M417" s="310"/>
      <c r="N417" s="310"/>
      <c r="O417" s="310"/>
      <c r="P417" s="317"/>
      <c r="Q417" s="298"/>
      <c r="R417" s="298"/>
      <c r="S417" s="298"/>
      <c r="T417" s="298"/>
      <c r="U417" s="298"/>
      <c r="V417" s="298"/>
      <c r="W417" s="298"/>
      <c r="X417" s="298"/>
      <c r="Y417" s="299"/>
      <c r="Z417" s="298"/>
      <c r="AA417" s="298"/>
      <c r="AB417" s="298"/>
      <c r="AC417" s="298"/>
      <c r="AD417" s="298"/>
      <c r="AE417" s="298"/>
      <c r="AF417" s="298"/>
      <c r="AG417" s="298"/>
      <c r="AH417" s="298"/>
      <c r="AI417" s="299"/>
      <c r="AJ417" s="305" t="str">
        <f>IF('PAFAS Pre-Post'!F418="","",'PAFAS Pre-Post'!F418)</f>
        <v/>
      </c>
      <c r="AK417" s="306" t="str">
        <f>IF('PAFAS Pre-Post'!AK418="","",'PAFAS Pre-Post'!AK418)</f>
        <v/>
      </c>
      <c r="AL417" s="302" t="str">
        <f>IF('SDQ Pre-Post'!G418="","",'SDQ Pre-Post'!G418)</f>
        <v/>
      </c>
      <c r="AM417" s="303" t="str">
        <f>IF('SDQ Pre-Post'!AG418="","",'SDQ Pre-Post'!AG418)</f>
        <v/>
      </c>
    </row>
    <row r="418" spans="1:39" s="304" customFormat="1" ht="15" customHeight="1" x14ac:dyDescent="0.35">
      <c r="A418" s="314"/>
      <c r="B418" s="300"/>
      <c r="C418" s="300"/>
      <c r="D418" s="315"/>
      <c r="E418" s="315"/>
      <c r="F418" s="300"/>
      <c r="G418" s="300"/>
      <c r="H418" s="300"/>
      <c r="I418" s="300"/>
      <c r="J418" s="300"/>
      <c r="K418" s="300"/>
      <c r="L418" s="300"/>
      <c r="M418" s="300"/>
      <c r="N418" s="300"/>
      <c r="O418" s="300"/>
      <c r="P418" s="315"/>
      <c r="Q418" s="300"/>
      <c r="R418" s="300"/>
      <c r="S418" s="300"/>
      <c r="T418" s="300"/>
      <c r="U418" s="300"/>
      <c r="V418" s="300"/>
      <c r="W418" s="300"/>
      <c r="X418" s="300"/>
      <c r="Y418" s="301"/>
      <c r="Z418" s="300"/>
      <c r="AA418" s="300"/>
      <c r="AB418" s="300"/>
      <c r="AC418" s="300"/>
      <c r="AD418" s="300"/>
      <c r="AE418" s="300"/>
      <c r="AF418" s="300"/>
      <c r="AG418" s="300"/>
      <c r="AH418" s="300"/>
      <c r="AI418" s="301"/>
      <c r="AJ418" s="305" t="str">
        <f>IF('PAFAS Pre-Post'!F419="","",'PAFAS Pre-Post'!F419)</f>
        <v/>
      </c>
      <c r="AK418" s="306" t="str">
        <f>IF('PAFAS Pre-Post'!AK419="","",'PAFAS Pre-Post'!AK419)</f>
        <v/>
      </c>
      <c r="AL418" s="302" t="str">
        <f>IF('SDQ Pre-Post'!G419="","",'SDQ Pre-Post'!G419)</f>
        <v/>
      </c>
      <c r="AM418" s="303" t="str">
        <f>IF('SDQ Pre-Post'!AG419="","",'SDQ Pre-Post'!AG419)</f>
        <v/>
      </c>
    </row>
    <row r="419" spans="1:39" s="304" customFormat="1" ht="15" customHeight="1" x14ac:dyDescent="0.35">
      <c r="A419" s="316"/>
      <c r="B419" s="310"/>
      <c r="C419" s="310"/>
      <c r="D419" s="317"/>
      <c r="E419" s="317"/>
      <c r="F419" s="310"/>
      <c r="G419" s="310"/>
      <c r="H419" s="310"/>
      <c r="I419" s="310"/>
      <c r="J419" s="310"/>
      <c r="K419" s="310"/>
      <c r="L419" s="310"/>
      <c r="M419" s="310"/>
      <c r="N419" s="310"/>
      <c r="O419" s="310"/>
      <c r="P419" s="317"/>
      <c r="Q419" s="298"/>
      <c r="R419" s="298"/>
      <c r="S419" s="298"/>
      <c r="T419" s="298"/>
      <c r="U419" s="298"/>
      <c r="V419" s="298"/>
      <c r="W419" s="298"/>
      <c r="X419" s="298"/>
      <c r="Y419" s="299"/>
      <c r="Z419" s="298"/>
      <c r="AA419" s="298"/>
      <c r="AB419" s="298"/>
      <c r="AC419" s="298"/>
      <c r="AD419" s="298"/>
      <c r="AE419" s="298"/>
      <c r="AF419" s="298"/>
      <c r="AG419" s="298"/>
      <c r="AH419" s="298"/>
      <c r="AI419" s="299"/>
      <c r="AJ419" s="305" t="str">
        <f>IF('PAFAS Pre-Post'!F420="","",'PAFAS Pre-Post'!F420)</f>
        <v/>
      </c>
      <c r="AK419" s="306" t="str">
        <f>IF('PAFAS Pre-Post'!AK420="","",'PAFAS Pre-Post'!AK420)</f>
        <v/>
      </c>
      <c r="AL419" s="302" t="str">
        <f>IF('SDQ Pre-Post'!G420="","",'SDQ Pre-Post'!G420)</f>
        <v/>
      </c>
      <c r="AM419" s="303" t="str">
        <f>IF('SDQ Pre-Post'!AG420="","",'SDQ Pre-Post'!AG420)</f>
        <v/>
      </c>
    </row>
    <row r="420" spans="1:39" s="304" customFormat="1" ht="15" customHeight="1" x14ac:dyDescent="0.35">
      <c r="A420" s="314"/>
      <c r="B420" s="300"/>
      <c r="C420" s="300"/>
      <c r="D420" s="315"/>
      <c r="E420" s="315"/>
      <c r="F420" s="300"/>
      <c r="G420" s="300"/>
      <c r="H420" s="300"/>
      <c r="I420" s="300"/>
      <c r="J420" s="300"/>
      <c r="K420" s="300"/>
      <c r="L420" s="300"/>
      <c r="M420" s="300"/>
      <c r="N420" s="300"/>
      <c r="O420" s="300"/>
      <c r="P420" s="315"/>
      <c r="Q420" s="300"/>
      <c r="R420" s="300"/>
      <c r="S420" s="300"/>
      <c r="T420" s="300"/>
      <c r="U420" s="300"/>
      <c r="V420" s="300"/>
      <c r="W420" s="300"/>
      <c r="X420" s="300"/>
      <c r="Y420" s="301"/>
      <c r="Z420" s="300"/>
      <c r="AA420" s="300"/>
      <c r="AB420" s="300"/>
      <c r="AC420" s="300"/>
      <c r="AD420" s="300"/>
      <c r="AE420" s="300"/>
      <c r="AF420" s="300"/>
      <c r="AG420" s="300"/>
      <c r="AH420" s="300"/>
      <c r="AI420" s="301"/>
      <c r="AJ420" s="305" t="str">
        <f>IF('PAFAS Pre-Post'!F421="","",'PAFAS Pre-Post'!F421)</f>
        <v/>
      </c>
      <c r="AK420" s="306" t="str">
        <f>IF('PAFAS Pre-Post'!AK421="","",'PAFAS Pre-Post'!AK421)</f>
        <v/>
      </c>
      <c r="AL420" s="302" t="str">
        <f>IF('SDQ Pre-Post'!G421="","",'SDQ Pre-Post'!G421)</f>
        <v/>
      </c>
      <c r="AM420" s="303" t="str">
        <f>IF('SDQ Pre-Post'!AG421="","",'SDQ Pre-Post'!AG421)</f>
        <v/>
      </c>
    </row>
    <row r="421" spans="1:39" s="304" customFormat="1" ht="15" customHeight="1" x14ac:dyDescent="0.35">
      <c r="A421" s="316"/>
      <c r="B421" s="310"/>
      <c r="C421" s="310"/>
      <c r="D421" s="317"/>
      <c r="E421" s="317"/>
      <c r="F421" s="310"/>
      <c r="G421" s="310"/>
      <c r="H421" s="310"/>
      <c r="I421" s="310"/>
      <c r="J421" s="310"/>
      <c r="K421" s="310"/>
      <c r="L421" s="310"/>
      <c r="M421" s="310"/>
      <c r="N421" s="310"/>
      <c r="O421" s="310"/>
      <c r="P421" s="317"/>
      <c r="Q421" s="298"/>
      <c r="R421" s="298"/>
      <c r="S421" s="298"/>
      <c r="T421" s="298"/>
      <c r="U421" s="298"/>
      <c r="V421" s="298"/>
      <c r="W421" s="298"/>
      <c r="X421" s="298"/>
      <c r="Y421" s="299"/>
      <c r="Z421" s="298"/>
      <c r="AA421" s="298"/>
      <c r="AB421" s="298"/>
      <c r="AC421" s="298"/>
      <c r="AD421" s="298"/>
      <c r="AE421" s="298"/>
      <c r="AF421" s="298"/>
      <c r="AG421" s="298"/>
      <c r="AH421" s="298"/>
      <c r="AI421" s="299"/>
      <c r="AJ421" s="305" t="str">
        <f>IF('PAFAS Pre-Post'!F422="","",'PAFAS Pre-Post'!F422)</f>
        <v/>
      </c>
      <c r="AK421" s="306" t="str">
        <f>IF('PAFAS Pre-Post'!AK422="","",'PAFAS Pre-Post'!AK422)</f>
        <v/>
      </c>
      <c r="AL421" s="302" t="str">
        <f>IF('SDQ Pre-Post'!G422="","",'SDQ Pre-Post'!G422)</f>
        <v/>
      </c>
      <c r="AM421" s="303" t="str">
        <f>IF('SDQ Pre-Post'!AG422="","",'SDQ Pre-Post'!AG422)</f>
        <v/>
      </c>
    </row>
    <row r="422" spans="1:39" s="304" customFormat="1" ht="15" customHeight="1" x14ac:dyDescent="0.35">
      <c r="A422" s="314"/>
      <c r="B422" s="300"/>
      <c r="C422" s="300"/>
      <c r="D422" s="315"/>
      <c r="E422" s="315"/>
      <c r="F422" s="300"/>
      <c r="G422" s="300"/>
      <c r="H422" s="300"/>
      <c r="I422" s="300"/>
      <c r="J422" s="300"/>
      <c r="K422" s="300"/>
      <c r="L422" s="300"/>
      <c r="M422" s="300"/>
      <c r="N422" s="300"/>
      <c r="O422" s="300"/>
      <c r="P422" s="315"/>
      <c r="Q422" s="300"/>
      <c r="R422" s="300"/>
      <c r="S422" s="300"/>
      <c r="T422" s="300"/>
      <c r="U422" s="300"/>
      <c r="V422" s="300"/>
      <c r="W422" s="300"/>
      <c r="X422" s="300"/>
      <c r="Y422" s="301"/>
      <c r="Z422" s="300"/>
      <c r="AA422" s="300"/>
      <c r="AB422" s="300"/>
      <c r="AC422" s="300"/>
      <c r="AD422" s="300"/>
      <c r="AE422" s="300"/>
      <c r="AF422" s="300"/>
      <c r="AG422" s="300"/>
      <c r="AH422" s="300"/>
      <c r="AI422" s="301"/>
      <c r="AJ422" s="305" t="str">
        <f>IF('PAFAS Pre-Post'!F423="","",'PAFAS Pre-Post'!F423)</f>
        <v/>
      </c>
      <c r="AK422" s="306" t="str">
        <f>IF('PAFAS Pre-Post'!AK423="","",'PAFAS Pre-Post'!AK423)</f>
        <v/>
      </c>
      <c r="AL422" s="302" t="str">
        <f>IF('SDQ Pre-Post'!G423="","",'SDQ Pre-Post'!G423)</f>
        <v/>
      </c>
      <c r="AM422" s="303" t="str">
        <f>IF('SDQ Pre-Post'!AG423="","",'SDQ Pre-Post'!AG423)</f>
        <v/>
      </c>
    </row>
    <row r="423" spans="1:39" s="304" customFormat="1" ht="15" customHeight="1" x14ac:dyDescent="0.35">
      <c r="A423" s="316"/>
      <c r="B423" s="310"/>
      <c r="C423" s="310"/>
      <c r="D423" s="317"/>
      <c r="E423" s="317"/>
      <c r="F423" s="310"/>
      <c r="G423" s="310"/>
      <c r="H423" s="310"/>
      <c r="I423" s="310"/>
      <c r="J423" s="310"/>
      <c r="K423" s="310"/>
      <c r="L423" s="310"/>
      <c r="M423" s="310"/>
      <c r="N423" s="310"/>
      <c r="O423" s="310"/>
      <c r="P423" s="317"/>
      <c r="Q423" s="298"/>
      <c r="R423" s="298"/>
      <c r="S423" s="298"/>
      <c r="T423" s="298"/>
      <c r="U423" s="298"/>
      <c r="V423" s="298"/>
      <c r="W423" s="298"/>
      <c r="X423" s="298"/>
      <c r="Y423" s="299"/>
      <c r="Z423" s="298"/>
      <c r="AA423" s="298"/>
      <c r="AB423" s="298"/>
      <c r="AC423" s="298"/>
      <c r="AD423" s="298"/>
      <c r="AE423" s="298"/>
      <c r="AF423" s="298"/>
      <c r="AG423" s="298"/>
      <c r="AH423" s="298"/>
      <c r="AI423" s="299"/>
      <c r="AJ423" s="305" t="str">
        <f>IF('PAFAS Pre-Post'!F424="","",'PAFAS Pre-Post'!F424)</f>
        <v/>
      </c>
      <c r="AK423" s="306" t="str">
        <f>IF('PAFAS Pre-Post'!AK424="","",'PAFAS Pre-Post'!AK424)</f>
        <v/>
      </c>
      <c r="AL423" s="302" t="str">
        <f>IF('SDQ Pre-Post'!G424="","",'SDQ Pre-Post'!G424)</f>
        <v/>
      </c>
      <c r="AM423" s="303" t="str">
        <f>IF('SDQ Pre-Post'!AG424="","",'SDQ Pre-Post'!AG424)</f>
        <v/>
      </c>
    </row>
    <row r="424" spans="1:39" s="304" customFormat="1" ht="15" customHeight="1" x14ac:dyDescent="0.35">
      <c r="A424" s="314"/>
      <c r="B424" s="300"/>
      <c r="C424" s="300"/>
      <c r="D424" s="315"/>
      <c r="E424" s="315"/>
      <c r="F424" s="300"/>
      <c r="G424" s="300"/>
      <c r="H424" s="300"/>
      <c r="I424" s="300"/>
      <c r="J424" s="300"/>
      <c r="K424" s="300"/>
      <c r="L424" s="300"/>
      <c r="M424" s="300"/>
      <c r="N424" s="300"/>
      <c r="O424" s="300"/>
      <c r="P424" s="315"/>
      <c r="Q424" s="300"/>
      <c r="R424" s="300"/>
      <c r="S424" s="300"/>
      <c r="T424" s="300"/>
      <c r="U424" s="300"/>
      <c r="V424" s="300"/>
      <c r="W424" s="300"/>
      <c r="X424" s="300"/>
      <c r="Y424" s="301"/>
      <c r="Z424" s="300"/>
      <c r="AA424" s="300"/>
      <c r="AB424" s="300"/>
      <c r="AC424" s="300"/>
      <c r="AD424" s="300"/>
      <c r="AE424" s="300"/>
      <c r="AF424" s="300"/>
      <c r="AG424" s="300"/>
      <c r="AH424" s="300"/>
      <c r="AI424" s="301"/>
      <c r="AJ424" s="305" t="str">
        <f>IF('PAFAS Pre-Post'!F425="","",'PAFAS Pre-Post'!F425)</f>
        <v/>
      </c>
      <c r="AK424" s="306" t="str">
        <f>IF('PAFAS Pre-Post'!AK425="","",'PAFAS Pre-Post'!AK425)</f>
        <v/>
      </c>
      <c r="AL424" s="302" t="str">
        <f>IF('SDQ Pre-Post'!G425="","",'SDQ Pre-Post'!G425)</f>
        <v/>
      </c>
      <c r="AM424" s="303" t="str">
        <f>IF('SDQ Pre-Post'!AG425="","",'SDQ Pre-Post'!AG425)</f>
        <v/>
      </c>
    </row>
    <row r="425" spans="1:39" s="304" customFormat="1" ht="15" customHeight="1" x14ac:dyDescent="0.35">
      <c r="A425" s="316"/>
      <c r="B425" s="310"/>
      <c r="C425" s="310"/>
      <c r="D425" s="317"/>
      <c r="E425" s="317"/>
      <c r="F425" s="310"/>
      <c r="G425" s="310"/>
      <c r="H425" s="310"/>
      <c r="I425" s="310"/>
      <c r="J425" s="310"/>
      <c r="K425" s="310"/>
      <c r="L425" s="310"/>
      <c r="M425" s="310"/>
      <c r="N425" s="310"/>
      <c r="O425" s="310"/>
      <c r="P425" s="317"/>
      <c r="Q425" s="298"/>
      <c r="R425" s="298"/>
      <c r="S425" s="298"/>
      <c r="T425" s="298"/>
      <c r="U425" s="298"/>
      <c r="V425" s="298"/>
      <c r="W425" s="298"/>
      <c r="X425" s="298"/>
      <c r="Y425" s="299"/>
      <c r="Z425" s="298"/>
      <c r="AA425" s="298"/>
      <c r="AB425" s="298"/>
      <c r="AC425" s="298"/>
      <c r="AD425" s="298"/>
      <c r="AE425" s="298"/>
      <c r="AF425" s="298"/>
      <c r="AG425" s="298"/>
      <c r="AH425" s="298"/>
      <c r="AI425" s="299"/>
      <c r="AJ425" s="305" t="str">
        <f>IF('PAFAS Pre-Post'!F426="","",'PAFAS Pre-Post'!F426)</f>
        <v/>
      </c>
      <c r="AK425" s="306" t="str">
        <f>IF('PAFAS Pre-Post'!AK426="","",'PAFAS Pre-Post'!AK426)</f>
        <v/>
      </c>
      <c r="AL425" s="302" t="str">
        <f>IF('SDQ Pre-Post'!G426="","",'SDQ Pre-Post'!G426)</f>
        <v/>
      </c>
      <c r="AM425" s="303" t="str">
        <f>IF('SDQ Pre-Post'!AG426="","",'SDQ Pre-Post'!AG426)</f>
        <v/>
      </c>
    </row>
    <row r="426" spans="1:39" s="304" customFormat="1" ht="15" customHeight="1" x14ac:dyDescent="0.35">
      <c r="A426" s="314"/>
      <c r="B426" s="300"/>
      <c r="C426" s="300"/>
      <c r="D426" s="315"/>
      <c r="E426" s="315"/>
      <c r="F426" s="300"/>
      <c r="G426" s="300"/>
      <c r="H426" s="300"/>
      <c r="I426" s="300"/>
      <c r="J426" s="300"/>
      <c r="K426" s="300"/>
      <c r="L426" s="300"/>
      <c r="M426" s="300"/>
      <c r="N426" s="300"/>
      <c r="O426" s="300"/>
      <c r="P426" s="315"/>
      <c r="Q426" s="300"/>
      <c r="R426" s="300"/>
      <c r="S426" s="300"/>
      <c r="T426" s="300"/>
      <c r="U426" s="300"/>
      <c r="V426" s="300"/>
      <c r="W426" s="300"/>
      <c r="X426" s="300"/>
      <c r="Y426" s="301"/>
      <c r="Z426" s="300"/>
      <c r="AA426" s="300"/>
      <c r="AB426" s="300"/>
      <c r="AC426" s="300"/>
      <c r="AD426" s="300"/>
      <c r="AE426" s="300"/>
      <c r="AF426" s="300"/>
      <c r="AG426" s="300"/>
      <c r="AH426" s="300"/>
      <c r="AI426" s="301"/>
      <c r="AJ426" s="305" t="str">
        <f>IF('PAFAS Pre-Post'!F427="","",'PAFAS Pre-Post'!F427)</f>
        <v/>
      </c>
      <c r="AK426" s="306" t="str">
        <f>IF('PAFAS Pre-Post'!AK427="","",'PAFAS Pre-Post'!AK427)</f>
        <v/>
      </c>
      <c r="AL426" s="302" t="str">
        <f>IF('SDQ Pre-Post'!G427="","",'SDQ Pre-Post'!G427)</f>
        <v/>
      </c>
      <c r="AM426" s="303" t="str">
        <f>IF('SDQ Pre-Post'!AG427="","",'SDQ Pre-Post'!AG427)</f>
        <v/>
      </c>
    </row>
    <row r="427" spans="1:39" s="304" customFormat="1" ht="15" customHeight="1" x14ac:dyDescent="0.35">
      <c r="A427" s="316"/>
      <c r="B427" s="310"/>
      <c r="C427" s="310"/>
      <c r="D427" s="317"/>
      <c r="E427" s="317"/>
      <c r="F427" s="310"/>
      <c r="G427" s="310"/>
      <c r="H427" s="310"/>
      <c r="I427" s="310"/>
      <c r="J427" s="310"/>
      <c r="K427" s="310"/>
      <c r="L427" s="310"/>
      <c r="M427" s="310"/>
      <c r="N427" s="310"/>
      <c r="O427" s="310"/>
      <c r="P427" s="317"/>
      <c r="Q427" s="298"/>
      <c r="R427" s="298"/>
      <c r="S427" s="298"/>
      <c r="T427" s="298"/>
      <c r="U427" s="298"/>
      <c r="V427" s="298"/>
      <c r="W427" s="298"/>
      <c r="X427" s="298"/>
      <c r="Y427" s="299"/>
      <c r="Z427" s="298"/>
      <c r="AA427" s="298"/>
      <c r="AB427" s="298"/>
      <c r="AC427" s="298"/>
      <c r="AD427" s="298"/>
      <c r="AE427" s="298"/>
      <c r="AF427" s="298"/>
      <c r="AG427" s="298"/>
      <c r="AH427" s="298"/>
      <c r="AI427" s="299"/>
      <c r="AJ427" s="305" t="str">
        <f>IF('PAFAS Pre-Post'!F428="","",'PAFAS Pre-Post'!F428)</f>
        <v/>
      </c>
      <c r="AK427" s="306" t="str">
        <f>IF('PAFAS Pre-Post'!AK428="","",'PAFAS Pre-Post'!AK428)</f>
        <v/>
      </c>
      <c r="AL427" s="302" t="str">
        <f>IF('SDQ Pre-Post'!G428="","",'SDQ Pre-Post'!G428)</f>
        <v/>
      </c>
      <c r="AM427" s="303" t="str">
        <f>IF('SDQ Pre-Post'!AG428="","",'SDQ Pre-Post'!AG428)</f>
        <v/>
      </c>
    </row>
    <row r="428" spans="1:39" s="304" customFormat="1" ht="15" customHeight="1" x14ac:dyDescent="0.35">
      <c r="A428" s="314"/>
      <c r="B428" s="300"/>
      <c r="C428" s="300"/>
      <c r="D428" s="315"/>
      <c r="E428" s="315"/>
      <c r="F428" s="300"/>
      <c r="G428" s="300"/>
      <c r="H428" s="300"/>
      <c r="I428" s="300"/>
      <c r="J428" s="300"/>
      <c r="K428" s="300"/>
      <c r="L428" s="300"/>
      <c r="M428" s="300"/>
      <c r="N428" s="300"/>
      <c r="O428" s="300"/>
      <c r="P428" s="315"/>
      <c r="Q428" s="300"/>
      <c r="R428" s="300"/>
      <c r="S428" s="300"/>
      <c r="T428" s="300"/>
      <c r="U428" s="300"/>
      <c r="V428" s="300"/>
      <c r="W428" s="300"/>
      <c r="X428" s="300"/>
      <c r="Y428" s="301"/>
      <c r="Z428" s="300"/>
      <c r="AA428" s="300"/>
      <c r="AB428" s="300"/>
      <c r="AC428" s="300"/>
      <c r="AD428" s="300"/>
      <c r="AE428" s="300"/>
      <c r="AF428" s="300"/>
      <c r="AG428" s="300"/>
      <c r="AH428" s="300"/>
      <c r="AI428" s="301"/>
      <c r="AJ428" s="305" t="str">
        <f>IF('PAFAS Pre-Post'!F429="","",'PAFAS Pre-Post'!F429)</f>
        <v/>
      </c>
      <c r="AK428" s="306" t="str">
        <f>IF('PAFAS Pre-Post'!AK429="","",'PAFAS Pre-Post'!AK429)</f>
        <v/>
      </c>
      <c r="AL428" s="302" t="str">
        <f>IF('SDQ Pre-Post'!G429="","",'SDQ Pre-Post'!G429)</f>
        <v/>
      </c>
      <c r="AM428" s="303" t="str">
        <f>IF('SDQ Pre-Post'!AG429="","",'SDQ Pre-Post'!AG429)</f>
        <v/>
      </c>
    </row>
    <row r="429" spans="1:39" s="304" customFormat="1" ht="15" customHeight="1" x14ac:dyDescent="0.35">
      <c r="A429" s="316"/>
      <c r="B429" s="310"/>
      <c r="C429" s="310"/>
      <c r="D429" s="317"/>
      <c r="E429" s="317"/>
      <c r="F429" s="310"/>
      <c r="G429" s="310"/>
      <c r="H429" s="310"/>
      <c r="I429" s="310"/>
      <c r="J429" s="310"/>
      <c r="K429" s="310"/>
      <c r="L429" s="310"/>
      <c r="M429" s="310"/>
      <c r="N429" s="310"/>
      <c r="O429" s="310"/>
      <c r="P429" s="317"/>
      <c r="Q429" s="298"/>
      <c r="R429" s="298"/>
      <c r="S429" s="298"/>
      <c r="T429" s="298"/>
      <c r="U429" s="298"/>
      <c r="V429" s="298"/>
      <c r="W429" s="298"/>
      <c r="X429" s="298"/>
      <c r="Y429" s="299"/>
      <c r="Z429" s="298"/>
      <c r="AA429" s="298"/>
      <c r="AB429" s="298"/>
      <c r="AC429" s="298"/>
      <c r="AD429" s="298"/>
      <c r="AE429" s="298"/>
      <c r="AF429" s="298"/>
      <c r="AG429" s="298"/>
      <c r="AH429" s="298"/>
      <c r="AI429" s="299"/>
      <c r="AJ429" s="305" t="str">
        <f>IF('PAFAS Pre-Post'!F430="","",'PAFAS Pre-Post'!F430)</f>
        <v/>
      </c>
      <c r="AK429" s="306" t="str">
        <f>IF('PAFAS Pre-Post'!AK430="","",'PAFAS Pre-Post'!AK430)</f>
        <v/>
      </c>
      <c r="AL429" s="302" t="str">
        <f>IF('SDQ Pre-Post'!G430="","",'SDQ Pre-Post'!G430)</f>
        <v/>
      </c>
      <c r="AM429" s="303" t="str">
        <f>IF('SDQ Pre-Post'!AG430="","",'SDQ Pre-Post'!AG430)</f>
        <v/>
      </c>
    </row>
    <row r="430" spans="1:39" s="304" customFormat="1" ht="15" customHeight="1" x14ac:dyDescent="0.35">
      <c r="A430" s="314"/>
      <c r="B430" s="300"/>
      <c r="C430" s="300"/>
      <c r="D430" s="315"/>
      <c r="E430" s="315"/>
      <c r="F430" s="300"/>
      <c r="G430" s="300"/>
      <c r="H430" s="300"/>
      <c r="I430" s="300"/>
      <c r="J430" s="300"/>
      <c r="K430" s="300"/>
      <c r="L430" s="300"/>
      <c r="M430" s="300"/>
      <c r="N430" s="300"/>
      <c r="O430" s="300"/>
      <c r="P430" s="315"/>
      <c r="Q430" s="300"/>
      <c r="R430" s="300"/>
      <c r="S430" s="300"/>
      <c r="T430" s="300"/>
      <c r="U430" s="300"/>
      <c r="V430" s="300"/>
      <c r="W430" s="300"/>
      <c r="X430" s="300"/>
      <c r="Y430" s="301"/>
      <c r="Z430" s="300"/>
      <c r="AA430" s="300"/>
      <c r="AB430" s="300"/>
      <c r="AC430" s="300"/>
      <c r="AD430" s="300"/>
      <c r="AE430" s="300"/>
      <c r="AF430" s="300"/>
      <c r="AG430" s="300"/>
      <c r="AH430" s="300"/>
      <c r="AI430" s="301"/>
      <c r="AJ430" s="305" t="str">
        <f>IF('PAFAS Pre-Post'!F431="","",'PAFAS Pre-Post'!F431)</f>
        <v/>
      </c>
      <c r="AK430" s="306" t="str">
        <f>IF('PAFAS Pre-Post'!AK431="","",'PAFAS Pre-Post'!AK431)</f>
        <v/>
      </c>
      <c r="AL430" s="302" t="str">
        <f>IF('SDQ Pre-Post'!G431="","",'SDQ Pre-Post'!G431)</f>
        <v/>
      </c>
      <c r="AM430" s="303" t="str">
        <f>IF('SDQ Pre-Post'!AG431="","",'SDQ Pre-Post'!AG431)</f>
        <v/>
      </c>
    </row>
    <row r="431" spans="1:39" s="304" customFormat="1" ht="15" customHeight="1" x14ac:dyDescent="0.35">
      <c r="A431" s="316"/>
      <c r="B431" s="310"/>
      <c r="C431" s="310"/>
      <c r="D431" s="317"/>
      <c r="E431" s="317"/>
      <c r="F431" s="310"/>
      <c r="G431" s="310"/>
      <c r="H431" s="310"/>
      <c r="I431" s="310"/>
      <c r="J431" s="310"/>
      <c r="K431" s="310"/>
      <c r="L431" s="310"/>
      <c r="M431" s="310"/>
      <c r="N431" s="310"/>
      <c r="O431" s="310"/>
      <c r="P431" s="317"/>
      <c r="Q431" s="298"/>
      <c r="R431" s="298"/>
      <c r="S431" s="298"/>
      <c r="T431" s="298"/>
      <c r="U431" s="298"/>
      <c r="V431" s="298"/>
      <c r="W431" s="298"/>
      <c r="X431" s="298"/>
      <c r="Y431" s="299"/>
      <c r="Z431" s="298"/>
      <c r="AA431" s="298"/>
      <c r="AB431" s="298"/>
      <c r="AC431" s="298"/>
      <c r="AD431" s="298"/>
      <c r="AE431" s="298"/>
      <c r="AF431" s="298"/>
      <c r="AG431" s="298"/>
      <c r="AH431" s="298"/>
      <c r="AI431" s="299"/>
      <c r="AJ431" s="305" t="str">
        <f>IF('PAFAS Pre-Post'!F432="","",'PAFAS Pre-Post'!F432)</f>
        <v/>
      </c>
      <c r="AK431" s="306" t="str">
        <f>IF('PAFAS Pre-Post'!AK432="","",'PAFAS Pre-Post'!AK432)</f>
        <v/>
      </c>
      <c r="AL431" s="302" t="str">
        <f>IF('SDQ Pre-Post'!G432="","",'SDQ Pre-Post'!G432)</f>
        <v/>
      </c>
      <c r="AM431" s="303" t="str">
        <f>IF('SDQ Pre-Post'!AG432="","",'SDQ Pre-Post'!AG432)</f>
        <v/>
      </c>
    </row>
    <row r="432" spans="1:39" s="304" customFormat="1" ht="15" customHeight="1" x14ac:dyDescent="0.35">
      <c r="A432" s="314"/>
      <c r="B432" s="300"/>
      <c r="C432" s="300"/>
      <c r="D432" s="315"/>
      <c r="E432" s="315"/>
      <c r="F432" s="300"/>
      <c r="G432" s="300"/>
      <c r="H432" s="300"/>
      <c r="I432" s="300"/>
      <c r="J432" s="300"/>
      <c r="K432" s="300"/>
      <c r="L432" s="300"/>
      <c r="M432" s="300"/>
      <c r="N432" s="300"/>
      <c r="O432" s="300"/>
      <c r="P432" s="315"/>
      <c r="Q432" s="300"/>
      <c r="R432" s="300"/>
      <c r="S432" s="300"/>
      <c r="T432" s="300"/>
      <c r="U432" s="300"/>
      <c r="V432" s="300"/>
      <c r="W432" s="300"/>
      <c r="X432" s="300"/>
      <c r="Y432" s="301"/>
      <c r="Z432" s="300"/>
      <c r="AA432" s="300"/>
      <c r="AB432" s="300"/>
      <c r="AC432" s="300"/>
      <c r="AD432" s="300"/>
      <c r="AE432" s="300"/>
      <c r="AF432" s="300"/>
      <c r="AG432" s="300"/>
      <c r="AH432" s="300"/>
      <c r="AI432" s="301"/>
      <c r="AJ432" s="305" t="str">
        <f>IF('PAFAS Pre-Post'!F433="","",'PAFAS Pre-Post'!F433)</f>
        <v/>
      </c>
      <c r="AK432" s="306" t="str">
        <f>IF('PAFAS Pre-Post'!AK433="","",'PAFAS Pre-Post'!AK433)</f>
        <v/>
      </c>
      <c r="AL432" s="302" t="str">
        <f>IF('SDQ Pre-Post'!G433="","",'SDQ Pre-Post'!G433)</f>
        <v/>
      </c>
      <c r="AM432" s="303" t="str">
        <f>IF('SDQ Pre-Post'!AG433="","",'SDQ Pre-Post'!AG433)</f>
        <v/>
      </c>
    </row>
    <row r="433" spans="1:39" s="304" customFormat="1" ht="15" customHeight="1" x14ac:dyDescent="0.35">
      <c r="A433" s="316"/>
      <c r="B433" s="310"/>
      <c r="C433" s="310"/>
      <c r="D433" s="317"/>
      <c r="E433" s="317"/>
      <c r="F433" s="310"/>
      <c r="G433" s="310"/>
      <c r="H433" s="310"/>
      <c r="I433" s="310"/>
      <c r="J433" s="310"/>
      <c r="K433" s="310"/>
      <c r="L433" s="310"/>
      <c r="M433" s="310"/>
      <c r="N433" s="310"/>
      <c r="O433" s="310"/>
      <c r="P433" s="317"/>
      <c r="Q433" s="298"/>
      <c r="R433" s="298"/>
      <c r="S433" s="298"/>
      <c r="T433" s="298"/>
      <c r="U433" s="298"/>
      <c r="V433" s="298"/>
      <c r="W433" s="298"/>
      <c r="X433" s="298"/>
      <c r="Y433" s="299"/>
      <c r="Z433" s="298"/>
      <c r="AA433" s="298"/>
      <c r="AB433" s="298"/>
      <c r="AC433" s="298"/>
      <c r="AD433" s="298"/>
      <c r="AE433" s="298"/>
      <c r="AF433" s="298"/>
      <c r="AG433" s="298"/>
      <c r="AH433" s="298"/>
      <c r="AI433" s="299"/>
      <c r="AJ433" s="305" t="str">
        <f>IF('PAFAS Pre-Post'!F434="","",'PAFAS Pre-Post'!F434)</f>
        <v/>
      </c>
      <c r="AK433" s="306" t="str">
        <f>IF('PAFAS Pre-Post'!AK434="","",'PAFAS Pre-Post'!AK434)</f>
        <v/>
      </c>
      <c r="AL433" s="302" t="str">
        <f>IF('SDQ Pre-Post'!G434="","",'SDQ Pre-Post'!G434)</f>
        <v/>
      </c>
      <c r="AM433" s="303" t="str">
        <f>IF('SDQ Pre-Post'!AG434="","",'SDQ Pre-Post'!AG434)</f>
        <v/>
      </c>
    </row>
    <row r="434" spans="1:39" s="304" customFormat="1" ht="15" customHeight="1" x14ac:dyDescent="0.35">
      <c r="A434" s="314"/>
      <c r="B434" s="300"/>
      <c r="C434" s="300"/>
      <c r="D434" s="315"/>
      <c r="E434" s="315"/>
      <c r="F434" s="300"/>
      <c r="G434" s="300"/>
      <c r="H434" s="300"/>
      <c r="I434" s="300"/>
      <c r="J434" s="300"/>
      <c r="K434" s="300"/>
      <c r="L434" s="300"/>
      <c r="M434" s="300"/>
      <c r="N434" s="300"/>
      <c r="O434" s="300"/>
      <c r="P434" s="315"/>
      <c r="Q434" s="300"/>
      <c r="R434" s="300"/>
      <c r="S434" s="300"/>
      <c r="T434" s="300"/>
      <c r="U434" s="300"/>
      <c r="V434" s="300"/>
      <c r="W434" s="300"/>
      <c r="X434" s="300"/>
      <c r="Y434" s="301"/>
      <c r="Z434" s="300"/>
      <c r="AA434" s="300"/>
      <c r="AB434" s="300"/>
      <c r="AC434" s="300"/>
      <c r="AD434" s="300"/>
      <c r="AE434" s="300"/>
      <c r="AF434" s="300"/>
      <c r="AG434" s="300"/>
      <c r="AH434" s="300"/>
      <c r="AI434" s="301"/>
      <c r="AJ434" s="305" t="str">
        <f>IF('PAFAS Pre-Post'!F435="","",'PAFAS Pre-Post'!F435)</f>
        <v/>
      </c>
      <c r="AK434" s="306" t="str">
        <f>IF('PAFAS Pre-Post'!AK435="","",'PAFAS Pre-Post'!AK435)</f>
        <v/>
      </c>
      <c r="AL434" s="302" t="str">
        <f>IF('SDQ Pre-Post'!G435="","",'SDQ Pre-Post'!G435)</f>
        <v/>
      </c>
      <c r="AM434" s="303" t="str">
        <f>IF('SDQ Pre-Post'!AG435="","",'SDQ Pre-Post'!AG435)</f>
        <v/>
      </c>
    </row>
    <row r="435" spans="1:39" s="304" customFormat="1" ht="15" customHeight="1" x14ac:dyDescent="0.35">
      <c r="A435" s="316"/>
      <c r="B435" s="310"/>
      <c r="C435" s="310"/>
      <c r="D435" s="317"/>
      <c r="E435" s="317"/>
      <c r="F435" s="310"/>
      <c r="G435" s="310"/>
      <c r="H435" s="310"/>
      <c r="I435" s="310"/>
      <c r="J435" s="310"/>
      <c r="K435" s="310"/>
      <c r="L435" s="310"/>
      <c r="M435" s="310"/>
      <c r="N435" s="310"/>
      <c r="O435" s="310"/>
      <c r="P435" s="317"/>
      <c r="Q435" s="298"/>
      <c r="R435" s="298"/>
      <c r="S435" s="298"/>
      <c r="T435" s="298"/>
      <c r="U435" s="298"/>
      <c r="V435" s="298"/>
      <c r="W435" s="298"/>
      <c r="X435" s="298"/>
      <c r="Y435" s="299"/>
      <c r="Z435" s="298"/>
      <c r="AA435" s="298"/>
      <c r="AB435" s="298"/>
      <c r="AC435" s="298"/>
      <c r="AD435" s="298"/>
      <c r="AE435" s="298"/>
      <c r="AF435" s="298"/>
      <c r="AG435" s="298"/>
      <c r="AH435" s="298"/>
      <c r="AI435" s="299"/>
      <c r="AJ435" s="305" t="str">
        <f>IF('PAFAS Pre-Post'!F436="","",'PAFAS Pre-Post'!F436)</f>
        <v/>
      </c>
      <c r="AK435" s="306" t="str">
        <f>IF('PAFAS Pre-Post'!AK436="","",'PAFAS Pre-Post'!AK436)</f>
        <v/>
      </c>
      <c r="AL435" s="302" t="str">
        <f>IF('SDQ Pre-Post'!G436="","",'SDQ Pre-Post'!G436)</f>
        <v/>
      </c>
      <c r="AM435" s="303" t="str">
        <f>IF('SDQ Pre-Post'!AG436="","",'SDQ Pre-Post'!AG436)</f>
        <v/>
      </c>
    </row>
    <row r="436" spans="1:39" s="304" customFormat="1" ht="15" customHeight="1" x14ac:dyDescent="0.35">
      <c r="A436" s="314"/>
      <c r="B436" s="300"/>
      <c r="C436" s="300"/>
      <c r="D436" s="315"/>
      <c r="E436" s="315"/>
      <c r="F436" s="300"/>
      <c r="G436" s="300"/>
      <c r="H436" s="300"/>
      <c r="I436" s="300"/>
      <c r="J436" s="300"/>
      <c r="K436" s="300"/>
      <c r="L436" s="300"/>
      <c r="M436" s="300"/>
      <c r="N436" s="300"/>
      <c r="O436" s="300"/>
      <c r="P436" s="315"/>
      <c r="Q436" s="300"/>
      <c r="R436" s="300"/>
      <c r="S436" s="300"/>
      <c r="T436" s="300"/>
      <c r="U436" s="300"/>
      <c r="V436" s="300"/>
      <c r="W436" s="300"/>
      <c r="X436" s="300"/>
      <c r="Y436" s="301"/>
      <c r="Z436" s="300"/>
      <c r="AA436" s="300"/>
      <c r="AB436" s="300"/>
      <c r="AC436" s="300"/>
      <c r="AD436" s="300"/>
      <c r="AE436" s="300"/>
      <c r="AF436" s="300"/>
      <c r="AG436" s="300"/>
      <c r="AH436" s="300"/>
      <c r="AI436" s="301"/>
      <c r="AJ436" s="305" t="str">
        <f>IF('PAFAS Pre-Post'!F437="","",'PAFAS Pre-Post'!F437)</f>
        <v/>
      </c>
      <c r="AK436" s="306" t="str">
        <f>IF('PAFAS Pre-Post'!AK437="","",'PAFAS Pre-Post'!AK437)</f>
        <v/>
      </c>
      <c r="AL436" s="302" t="str">
        <f>IF('SDQ Pre-Post'!G437="","",'SDQ Pre-Post'!G437)</f>
        <v/>
      </c>
      <c r="AM436" s="303" t="str">
        <f>IF('SDQ Pre-Post'!AG437="","",'SDQ Pre-Post'!AG437)</f>
        <v/>
      </c>
    </row>
    <row r="437" spans="1:39" s="304" customFormat="1" ht="15" customHeight="1" x14ac:dyDescent="0.35">
      <c r="A437" s="316"/>
      <c r="B437" s="310"/>
      <c r="C437" s="310"/>
      <c r="D437" s="317"/>
      <c r="E437" s="317"/>
      <c r="F437" s="310"/>
      <c r="G437" s="310"/>
      <c r="H437" s="310"/>
      <c r="I437" s="310"/>
      <c r="J437" s="310"/>
      <c r="K437" s="310"/>
      <c r="L437" s="310"/>
      <c r="M437" s="310"/>
      <c r="N437" s="310"/>
      <c r="O437" s="310"/>
      <c r="P437" s="317"/>
      <c r="Q437" s="298"/>
      <c r="R437" s="298"/>
      <c r="S437" s="298"/>
      <c r="T437" s="298"/>
      <c r="U437" s="298"/>
      <c r="V437" s="298"/>
      <c r="W437" s="298"/>
      <c r="X437" s="298"/>
      <c r="Y437" s="299"/>
      <c r="Z437" s="298"/>
      <c r="AA437" s="298"/>
      <c r="AB437" s="298"/>
      <c r="AC437" s="298"/>
      <c r="AD437" s="298"/>
      <c r="AE437" s="298"/>
      <c r="AF437" s="298"/>
      <c r="AG437" s="298"/>
      <c r="AH437" s="298"/>
      <c r="AI437" s="299"/>
      <c r="AJ437" s="305" t="str">
        <f>IF('PAFAS Pre-Post'!F438="","",'PAFAS Pre-Post'!F438)</f>
        <v/>
      </c>
      <c r="AK437" s="306" t="str">
        <f>IF('PAFAS Pre-Post'!AK438="","",'PAFAS Pre-Post'!AK438)</f>
        <v/>
      </c>
      <c r="AL437" s="302" t="str">
        <f>IF('SDQ Pre-Post'!G438="","",'SDQ Pre-Post'!G438)</f>
        <v/>
      </c>
      <c r="AM437" s="303" t="str">
        <f>IF('SDQ Pre-Post'!AG438="","",'SDQ Pre-Post'!AG438)</f>
        <v/>
      </c>
    </row>
    <row r="438" spans="1:39" s="304" customFormat="1" ht="15" customHeight="1" x14ac:dyDescent="0.35">
      <c r="A438" s="314"/>
      <c r="B438" s="300"/>
      <c r="C438" s="300"/>
      <c r="D438" s="315"/>
      <c r="E438" s="315"/>
      <c r="F438" s="300"/>
      <c r="G438" s="300"/>
      <c r="H438" s="300"/>
      <c r="I438" s="300"/>
      <c r="J438" s="300"/>
      <c r="K438" s="300"/>
      <c r="L438" s="300"/>
      <c r="M438" s="300"/>
      <c r="N438" s="300"/>
      <c r="O438" s="300"/>
      <c r="P438" s="315"/>
      <c r="Q438" s="300"/>
      <c r="R438" s="300"/>
      <c r="S438" s="300"/>
      <c r="T438" s="300"/>
      <c r="U438" s="300"/>
      <c r="V438" s="300"/>
      <c r="W438" s="300"/>
      <c r="X438" s="300"/>
      <c r="Y438" s="301"/>
      <c r="Z438" s="300"/>
      <c r="AA438" s="300"/>
      <c r="AB438" s="300"/>
      <c r="AC438" s="300"/>
      <c r="AD438" s="300"/>
      <c r="AE438" s="300"/>
      <c r="AF438" s="300"/>
      <c r="AG438" s="300"/>
      <c r="AH438" s="300"/>
      <c r="AI438" s="301"/>
      <c r="AJ438" s="305" t="str">
        <f>IF('PAFAS Pre-Post'!F439="","",'PAFAS Pre-Post'!F439)</f>
        <v/>
      </c>
      <c r="AK438" s="306" t="str">
        <f>IF('PAFAS Pre-Post'!AK439="","",'PAFAS Pre-Post'!AK439)</f>
        <v/>
      </c>
      <c r="AL438" s="302" t="str">
        <f>IF('SDQ Pre-Post'!G439="","",'SDQ Pre-Post'!G439)</f>
        <v/>
      </c>
      <c r="AM438" s="303" t="str">
        <f>IF('SDQ Pre-Post'!AG439="","",'SDQ Pre-Post'!AG439)</f>
        <v/>
      </c>
    </row>
    <row r="439" spans="1:39" s="304" customFormat="1" ht="15" customHeight="1" x14ac:dyDescent="0.35">
      <c r="A439" s="316"/>
      <c r="B439" s="310"/>
      <c r="C439" s="310"/>
      <c r="D439" s="317"/>
      <c r="E439" s="317"/>
      <c r="F439" s="310"/>
      <c r="G439" s="310"/>
      <c r="H439" s="310"/>
      <c r="I439" s="310"/>
      <c r="J439" s="310"/>
      <c r="K439" s="310"/>
      <c r="L439" s="310"/>
      <c r="M439" s="310"/>
      <c r="N439" s="310"/>
      <c r="O439" s="310"/>
      <c r="P439" s="317"/>
      <c r="Q439" s="298"/>
      <c r="R439" s="298"/>
      <c r="S439" s="298"/>
      <c r="T439" s="298"/>
      <c r="U439" s="298"/>
      <c r="V439" s="298"/>
      <c r="W439" s="298"/>
      <c r="X439" s="298"/>
      <c r="Y439" s="299"/>
      <c r="Z439" s="298"/>
      <c r="AA439" s="298"/>
      <c r="AB439" s="298"/>
      <c r="AC439" s="298"/>
      <c r="AD439" s="298"/>
      <c r="AE439" s="298"/>
      <c r="AF439" s="298"/>
      <c r="AG439" s="298"/>
      <c r="AH439" s="298"/>
      <c r="AI439" s="299"/>
      <c r="AJ439" s="305" t="str">
        <f>IF('PAFAS Pre-Post'!F440="","",'PAFAS Pre-Post'!F440)</f>
        <v/>
      </c>
      <c r="AK439" s="306" t="str">
        <f>IF('PAFAS Pre-Post'!AK440="","",'PAFAS Pre-Post'!AK440)</f>
        <v/>
      </c>
      <c r="AL439" s="302" t="str">
        <f>IF('SDQ Pre-Post'!G440="","",'SDQ Pre-Post'!G440)</f>
        <v/>
      </c>
      <c r="AM439" s="303" t="str">
        <f>IF('SDQ Pre-Post'!AG440="","",'SDQ Pre-Post'!AG440)</f>
        <v/>
      </c>
    </row>
    <row r="440" spans="1:39" s="304" customFormat="1" ht="15" customHeight="1" x14ac:dyDescent="0.35">
      <c r="A440" s="314"/>
      <c r="B440" s="300"/>
      <c r="C440" s="300"/>
      <c r="D440" s="315"/>
      <c r="E440" s="315"/>
      <c r="F440" s="300"/>
      <c r="G440" s="300"/>
      <c r="H440" s="300"/>
      <c r="I440" s="300"/>
      <c r="J440" s="300"/>
      <c r="K440" s="300"/>
      <c r="L440" s="300"/>
      <c r="M440" s="300"/>
      <c r="N440" s="300"/>
      <c r="O440" s="300"/>
      <c r="P440" s="315"/>
      <c r="Q440" s="300"/>
      <c r="R440" s="300"/>
      <c r="S440" s="300"/>
      <c r="T440" s="300"/>
      <c r="U440" s="300"/>
      <c r="V440" s="300"/>
      <c r="W440" s="300"/>
      <c r="X440" s="300"/>
      <c r="Y440" s="301"/>
      <c r="Z440" s="300"/>
      <c r="AA440" s="300"/>
      <c r="AB440" s="300"/>
      <c r="AC440" s="300"/>
      <c r="AD440" s="300"/>
      <c r="AE440" s="300"/>
      <c r="AF440" s="300"/>
      <c r="AG440" s="300"/>
      <c r="AH440" s="300"/>
      <c r="AI440" s="301"/>
      <c r="AJ440" s="305" t="str">
        <f>IF('PAFAS Pre-Post'!F441="","",'PAFAS Pre-Post'!F441)</f>
        <v/>
      </c>
      <c r="AK440" s="306" t="str">
        <f>IF('PAFAS Pre-Post'!AK441="","",'PAFAS Pre-Post'!AK441)</f>
        <v/>
      </c>
      <c r="AL440" s="302" t="str">
        <f>IF('SDQ Pre-Post'!G441="","",'SDQ Pre-Post'!G441)</f>
        <v/>
      </c>
      <c r="AM440" s="303" t="str">
        <f>IF('SDQ Pre-Post'!AG441="","",'SDQ Pre-Post'!AG441)</f>
        <v/>
      </c>
    </row>
    <row r="441" spans="1:39" s="304" customFormat="1" ht="15" customHeight="1" x14ac:dyDescent="0.35">
      <c r="A441" s="316"/>
      <c r="B441" s="310"/>
      <c r="C441" s="310"/>
      <c r="D441" s="317"/>
      <c r="E441" s="317"/>
      <c r="F441" s="310"/>
      <c r="G441" s="310"/>
      <c r="H441" s="310"/>
      <c r="I441" s="310"/>
      <c r="J441" s="310"/>
      <c r="K441" s="310"/>
      <c r="L441" s="310"/>
      <c r="M441" s="310"/>
      <c r="N441" s="310"/>
      <c r="O441" s="310"/>
      <c r="P441" s="317"/>
      <c r="Q441" s="298"/>
      <c r="R441" s="298"/>
      <c r="S441" s="298"/>
      <c r="T441" s="298"/>
      <c r="U441" s="298"/>
      <c r="V441" s="298"/>
      <c r="W441" s="298"/>
      <c r="X441" s="298"/>
      <c r="Y441" s="299"/>
      <c r="Z441" s="298"/>
      <c r="AA441" s="298"/>
      <c r="AB441" s="298"/>
      <c r="AC441" s="298"/>
      <c r="AD441" s="298"/>
      <c r="AE441" s="298"/>
      <c r="AF441" s="298"/>
      <c r="AG441" s="298"/>
      <c r="AH441" s="298"/>
      <c r="AI441" s="299"/>
      <c r="AJ441" s="305" t="str">
        <f>IF('PAFAS Pre-Post'!F442="","",'PAFAS Pre-Post'!F442)</f>
        <v/>
      </c>
      <c r="AK441" s="306" t="str">
        <f>IF('PAFAS Pre-Post'!AK442="","",'PAFAS Pre-Post'!AK442)</f>
        <v/>
      </c>
      <c r="AL441" s="302" t="str">
        <f>IF('SDQ Pre-Post'!G442="","",'SDQ Pre-Post'!G442)</f>
        <v/>
      </c>
      <c r="AM441" s="303" t="str">
        <f>IF('SDQ Pre-Post'!AG442="","",'SDQ Pre-Post'!AG442)</f>
        <v/>
      </c>
    </row>
    <row r="442" spans="1:39" s="304" customFormat="1" ht="15" customHeight="1" x14ac:dyDescent="0.35">
      <c r="A442" s="314"/>
      <c r="B442" s="300"/>
      <c r="C442" s="300"/>
      <c r="D442" s="315"/>
      <c r="E442" s="315"/>
      <c r="F442" s="300"/>
      <c r="G442" s="300"/>
      <c r="H442" s="300"/>
      <c r="I442" s="300"/>
      <c r="J442" s="300"/>
      <c r="K442" s="300"/>
      <c r="L442" s="300"/>
      <c r="M442" s="300"/>
      <c r="N442" s="300"/>
      <c r="O442" s="300"/>
      <c r="P442" s="315"/>
      <c r="Q442" s="300"/>
      <c r="R442" s="300"/>
      <c r="S442" s="300"/>
      <c r="T442" s="300"/>
      <c r="U442" s="300"/>
      <c r="V442" s="300"/>
      <c r="W442" s="300"/>
      <c r="X442" s="300"/>
      <c r="Y442" s="301"/>
      <c r="Z442" s="300"/>
      <c r="AA442" s="300"/>
      <c r="AB442" s="300"/>
      <c r="AC442" s="300"/>
      <c r="AD442" s="300"/>
      <c r="AE442" s="300"/>
      <c r="AF442" s="300"/>
      <c r="AG442" s="300"/>
      <c r="AH442" s="300"/>
      <c r="AI442" s="301"/>
      <c r="AJ442" s="305" t="str">
        <f>IF('PAFAS Pre-Post'!F443="","",'PAFAS Pre-Post'!F443)</f>
        <v/>
      </c>
      <c r="AK442" s="306" t="str">
        <f>IF('PAFAS Pre-Post'!AK443="","",'PAFAS Pre-Post'!AK443)</f>
        <v/>
      </c>
      <c r="AL442" s="302" t="str">
        <f>IF('SDQ Pre-Post'!G443="","",'SDQ Pre-Post'!G443)</f>
        <v/>
      </c>
      <c r="AM442" s="303" t="str">
        <f>IF('SDQ Pre-Post'!AG443="","",'SDQ Pre-Post'!AG443)</f>
        <v/>
      </c>
    </row>
    <row r="443" spans="1:39" s="304" customFormat="1" ht="15" customHeight="1" x14ac:dyDescent="0.35">
      <c r="A443" s="316"/>
      <c r="B443" s="310"/>
      <c r="C443" s="310"/>
      <c r="D443" s="317"/>
      <c r="E443" s="317"/>
      <c r="F443" s="310"/>
      <c r="G443" s="310"/>
      <c r="H443" s="310"/>
      <c r="I443" s="310"/>
      <c r="J443" s="310"/>
      <c r="K443" s="310"/>
      <c r="L443" s="310"/>
      <c r="M443" s="310"/>
      <c r="N443" s="310"/>
      <c r="O443" s="310"/>
      <c r="P443" s="317"/>
      <c r="Q443" s="298"/>
      <c r="R443" s="298"/>
      <c r="S443" s="298"/>
      <c r="T443" s="298"/>
      <c r="U443" s="298"/>
      <c r="V443" s="298"/>
      <c r="W443" s="298"/>
      <c r="X443" s="298"/>
      <c r="Y443" s="299"/>
      <c r="Z443" s="298"/>
      <c r="AA443" s="298"/>
      <c r="AB443" s="298"/>
      <c r="AC443" s="298"/>
      <c r="AD443" s="298"/>
      <c r="AE443" s="298"/>
      <c r="AF443" s="298"/>
      <c r="AG443" s="298"/>
      <c r="AH443" s="298"/>
      <c r="AI443" s="299"/>
      <c r="AJ443" s="305" t="str">
        <f>IF('PAFAS Pre-Post'!F444="","",'PAFAS Pre-Post'!F444)</f>
        <v/>
      </c>
      <c r="AK443" s="306" t="str">
        <f>IF('PAFAS Pre-Post'!AK444="","",'PAFAS Pre-Post'!AK444)</f>
        <v/>
      </c>
      <c r="AL443" s="302" t="str">
        <f>IF('SDQ Pre-Post'!G444="","",'SDQ Pre-Post'!G444)</f>
        <v/>
      </c>
      <c r="AM443" s="303" t="str">
        <f>IF('SDQ Pre-Post'!AG444="","",'SDQ Pre-Post'!AG444)</f>
        <v/>
      </c>
    </row>
    <row r="444" spans="1:39" s="304" customFormat="1" ht="15" customHeight="1" x14ac:dyDescent="0.35">
      <c r="A444" s="314"/>
      <c r="B444" s="300"/>
      <c r="C444" s="300"/>
      <c r="D444" s="315"/>
      <c r="E444" s="315"/>
      <c r="F444" s="300"/>
      <c r="G444" s="300"/>
      <c r="H444" s="300"/>
      <c r="I444" s="300"/>
      <c r="J444" s="300"/>
      <c r="K444" s="300"/>
      <c r="L444" s="300"/>
      <c r="M444" s="300"/>
      <c r="N444" s="300"/>
      <c r="O444" s="300"/>
      <c r="P444" s="315"/>
      <c r="Q444" s="300"/>
      <c r="R444" s="300"/>
      <c r="S444" s="300"/>
      <c r="T444" s="300"/>
      <c r="U444" s="300"/>
      <c r="V444" s="300"/>
      <c r="W444" s="300"/>
      <c r="X444" s="300"/>
      <c r="Y444" s="301"/>
      <c r="Z444" s="300"/>
      <c r="AA444" s="300"/>
      <c r="AB444" s="300"/>
      <c r="AC444" s="300"/>
      <c r="AD444" s="300"/>
      <c r="AE444" s="300"/>
      <c r="AF444" s="300"/>
      <c r="AG444" s="300"/>
      <c r="AH444" s="300"/>
      <c r="AI444" s="301"/>
      <c r="AJ444" s="305" t="str">
        <f>IF('PAFAS Pre-Post'!F445="","",'PAFAS Pre-Post'!F445)</f>
        <v/>
      </c>
      <c r="AK444" s="306" t="str">
        <f>IF('PAFAS Pre-Post'!AK445="","",'PAFAS Pre-Post'!AK445)</f>
        <v/>
      </c>
      <c r="AL444" s="302" t="str">
        <f>IF('SDQ Pre-Post'!G445="","",'SDQ Pre-Post'!G445)</f>
        <v/>
      </c>
      <c r="AM444" s="303" t="str">
        <f>IF('SDQ Pre-Post'!AG445="","",'SDQ Pre-Post'!AG445)</f>
        <v/>
      </c>
    </row>
    <row r="445" spans="1:39" s="304" customFormat="1" ht="15" customHeight="1" x14ac:dyDescent="0.35">
      <c r="A445" s="316"/>
      <c r="B445" s="310"/>
      <c r="C445" s="310"/>
      <c r="D445" s="317"/>
      <c r="E445" s="317"/>
      <c r="F445" s="310"/>
      <c r="G445" s="310"/>
      <c r="H445" s="310"/>
      <c r="I445" s="310"/>
      <c r="J445" s="310"/>
      <c r="K445" s="310"/>
      <c r="L445" s="310"/>
      <c r="M445" s="310"/>
      <c r="N445" s="310"/>
      <c r="O445" s="310"/>
      <c r="P445" s="317"/>
      <c r="Q445" s="298"/>
      <c r="R445" s="298"/>
      <c r="S445" s="298"/>
      <c r="T445" s="298"/>
      <c r="U445" s="298"/>
      <c r="V445" s="298"/>
      <c r="W445" s="298"/>
      <c r="X445" s="298"/>
      <c r="Y445" s="299"/>
      <c r="Z445" s="298"/>
      <c r="AA445" s="298"/>
      <c r="AB445" s="298"/>
      <c r="AC445" s="298"/>
      <c r="AD445" s="298"/>
      <c r="AE445" s="298"/>
      <c r="AF445" s="298"/>
      <c r="AG445" s="298"/>
      <c r="AH445" s="298"/>
      <c r="AI445" s="299"/>
      <c r="AJ445" s="305" t="str">
        <f>IF('PAFAS Pre-Post'!F446="","",'PAFAS Pre-Post'!F446)</f>
        <v/>
      </c>
      <c r="AK445" s="306" t="str">
        <f>IF('PAFAS Pre-Post'!AK446="","",'PAFAS Pre-Post'!AK446)</f>
        <v/>
      </c>
      <c r="AL445" s="302" t="str">
        <f>IF('SDQ Pre-Post'!G446="","",'SDQ Pre-Post'!G446)</f>
        <v/>
      </c>
      <c r="AM445" s="303" t="str">
        <f>IF('SDQ Pre-Post'!AG446="","",'SDQ Pre-Post'!AG446)</f>
        <v/>
      </c>
    </row>
    <row r="446" spans="1:39" s="304" customFormat="1" ht="15" customHeight="1" x14ac:dyDescent="0.35">
      <c r="A446" s="314"/>
      <c r="B446" s="300"/>
      <c r="C446" s="300"/>
      <c r="D446" s="315"/>
      <c r="E446" s="315"/>
      <c r="F446" s="300"/>
      <c r="G446" s="300"/>
      <c r="H446" s="300"/>
      <c r="I446" s="300"/>
      <c r="J446" s="300"/>
      <c r="K446" s="300"/>
      <c r="L446" s="300"/>
      <c r="M446" s="300"/>
      <c r="N446" s="300"/>
      <c r="O446" s="300"/>
      <c r="P446" s="315"/>
      <c r="Q446" s="300"/>
      <c r="R446" s="300"/>
      <c r="S446" s="300"/>
      <c r="T446" s="300"/>
      <c r="U446" s="300"/>
      <c r="V446" s="300"/>
      <c r="W446" s="300"/>
      <c r="X446" s="300"/>
      <c r="Y446" s="301"/>
      <c r="Z446" s="300"/>
      <c r="AA446" s="300"/>
      <c r="AB446" s="300"/>
      <c r="AC446" s="300"/>
      <c r="AD446" s="300"/>
      <c r="AE446" s="300"/>
      <c r="AF446" s="300"/>
      <c r="AG446" s="300"/>
      <c r="AH446" s="300"/>
      <c r="AI446" s="301"/>
      <c r="AJ446" s="305" t="str">
        <f>IF('PAFAS Pre-Post'!F447="","",'PAFAS Pre-Post'!F447)</f>
        <v/>
      </c>
      <c r="AK446" s="306" t="str">
        <f>IF('PAFAS Pre-Post'!AK447="","",'PAFAS Pre-Post'!AK447)</f>
        <v/>
      </c>
      <c r="AL446" s="302" t="str">
        <f>IF('SDQ Pre-Post'!G447="","",'SDQ Pre-Post'!G447)</f>
        <v/>
      </c>
      <c r="AM446" s="303" t="str">
        <f>IF('SDQ Pre-Post'!AG447="","",'SDQ Pre-Post'!AG447)</f>
        <v/>
      </c>
    </row>
    <row r="447" spans="1:39" s="304" customFormat="1" ht="15" customHeight="1" x14ac:dyDescent="0.35">
      <c r="A447" s="316"/>
      <c r="B447" s="310"/>
      <c r="C447" s="310"/>
      <c r="D447" s="317"/>
      <c r="E447" s="317"/>
      <c r="F447" s="310"/>
      <c r="G447" s="310"/>
      <c r="H447" s="310"/>
      <c r="I447" s="310"/>
      <c r="J447" s="310"/>
      <c r="K447" s="310"/>
      <c r="L447" s="310"/>
      <c r="M447" s="310"/>
      <c r="N447" s="310"/>
      <c r="O447" s="310"/>
      <c r="P447" s="317"/>
      <c r="Q447" s="298"/>
      <c r="R447" s="298"/>
      <c r="S447" s="298"/>
      <c r="T447" s="298"/>
      <c r="U447" s="298"/>
      <c r="V447" s="298"/>
      <c r="W447" s="298"/>
      <c r="X447" s="298"/>
      <c r="Y447" s="299"/>
      <c r="Z447" s="298"/>
      <c r="AA447" s="298"/>
      <c r="AB447" s="298"/>
      <c r="AC447" s="298"/>
      <c r="AD447" s="298"/>
      <c r="AE447" s="298"/>
      <c r="AF447" s="298"/>
      <c r="AG447" s="298"/>
      <c r="AH447" s="298"/>
      <c r="AI447" s="299"/>
      <c r="AJ447" s="305" t="str">
        <f>IF('PAFAS Pre-Post'!F448="","",'PAFAS Pre-Post'!F448)</f>
        <v/>
      </c>
      <c r="AK447" s="306" t="str">
        <f>IF('PAFAS Pre-Post'!AK448="","",'PAFAS Pre-Post'!AK448)</f>
        <v/>
      </c>
      <c r="AL447" s="302" t="str">
        <f>IF('SDQ Pre-Post'!G448="","",'SDQ Pre-Post'!G448)</f>
        <v/>
      </c>
      <c r="AM447" s="303" t="str">
        <f>IF('SDQ Pre-Post'!AG448="","",'SDQ Pre-Post'!AG448)</f>
        <v/>
      </c>
    </row>
    <row r="448" spans="1:39" s="304" customFormat="1" ht="15" customHeight="1" x14ac:dyDescent="0.35">
      <c r="A448" s="314"/>
      <c r="B448" s="300"/>
      <c r="C448" s="300"/>
      <c r="D448" s="315"/>
      <c r="E448" s="315"/>
      <c r="F448" s="300"/>
      <c r="G448" s="300"/>
      <c r="H448" s="300"/>
      <c r="I448" s="300"/>
      <c r="J448" s="300"/>
      <c r="K448" s="300"/>
      <c r="L448" s="300"/>
      <c r="M448" s="300"/>
      <c r="N448" s="300"/>
      <c r="O448" s="300"/>
      <c r="P448" s="315"/>
      <c r="Q448" s="300"/>
      <c r="R448" s="300"/>
      <c r="S448" s="300"/>
      <c r="T448" s="300"/>
      <c r="U448" s="300"/>
      <c r="V448" s="300"/>
      <c r="W448" s="300"/>
      <c r="X448" s="300"/>
      <c r="Y448" s="301"/>
      <c r="Z448" s="300"/>
      <c r="AA448" s="300"/>
      <c r="AB448" s="300"/>
      <c r="AC448" s="300"/>
      <c r="AD448" s="300"/>
      <c r="AE448" s="300"/>
      <c r="AF448" s="300"/>
      <c r="AG448" s="300"/>
      <c r="AH448" s="300"/>
      <c r="AI448" s="301"/>
      <c r="AJ448" s="305" t="str">
        <f>IF('PAFAS Pre-Post'!F449="","",'PAFAS Pre-Post'!F449)</f>
        <v/>
      </c>
      <c r="AK448" s="306" t="str">
        <f>IF('PAFAS Pre-Post'!AK449="","",'PAFAS Pre-Post'!AK449)</f>
        <v/>
      </c>
      <c r="AL448" s="302" t="str">
        <f>IF('SDQ Pre-Post'!G449="","",'SDQ Pre-Post'!G449)</f>
        <v/>
      </c>
      <c r="AM448" s="303" t="str">
        <f>IF('SDQ Pre-Post'!AG449="","",'SDQ Pre-Post'!AG449)</f>
        <v/>
      </c>
    </row>
    <row r="449" spans="1:39" s="304" customFormat="1" ht="15" customHeight="1" x14ac:dyDescent="0.35">
      <c r="A449" s="316"/>
      <c r="B449" s="310"/>
      <c r="C449" s="310"/>
      <c r="D449" s="317"/>
      <c r="E449" s="317"/>
      <c r="F449" s="310"/>
      <c r="G449" s="310"/>
      <c r="H449" s="310"/>
      <c r="I449" s="310"/>
      <c r="J449" s="310"/>
      <c r="K449" s="310"/>
      <c r="L449" s="310"/>
      <c r="M449" s="310"/>
      <c r="N449" s="310"/>
      <c r="O449" s="310"/>
      <c r="P449" s="317"/>
      <c r="Q449" s="298"/>
      <c r="R449" s="298"/>
      <c r="S449" s="298"/>
      <c r="T449" s="298"/>
      <c r="U449" s="298"/>
      <c r="V449" s="298"/>
      <c r="W449" s="298"/>
      <c r="X449" s="298"/>
      <c r="Y449" s="299"/>
      <c r="Z449" s="298"/>
      <c r="AA449" s="298"/>
      <c r="AB449" s="298"/>
      <c r="AC449" s="298"/>
      <c r="AD449" s="298"/>
      <c r="AE449" s="298"/>
      <c r="AF449" s="298"/>
      <c r="AG449" s="298"/>
      <c r="AH449" s="298"/>
      <c r="AI449" s="299"/>
      <c r="AJ449" s="305" t="str">
        <f>IF('PAFAS Pre-Post'!F450="","",'PAFAS Pre-Post'!F450)</f>
        <v/>
      </c>
      <c r="AK449" s="306" t="str">
        <f>IF('PAFAS Pre-Post'!AK450="","",'PAFAS Pre-Post'!AK450)</f>
        <v/>
      </c>
      <c r="AL449" s="302" t="str">
        <f>IF('SDQ Pre-Post'!G450="","",'SDQ Pre-Post'!G450)</f>
        <v/>
      </c>
      <c r="AM449" s="303" t="str">
        <f>IF('SDQ Pre-Post'!AG450="","",'SDQ Pre-Post'!AG450)</f>
        <v/>
      </c>
    </row>
    <row r="450" spans="1:39" s="304" customFormat="1" ht="15" customHeight="1" x14ac:dyDescent="0.35">
      <c r="A450" s="314"/>
      <c r="B450" s="300"/>
      <c r="C450" s="300"/>
      <c r="D450" s="315"/>
      <c r="E450" s="315"/>
      <c r="F450" s="300"/>
      <c r="G450" s="300"/>
      <c r="H450" s="300"/>
      <c r="I450" s="300"/>
      <c r="J450" s="300"/>
      <c r="K450" s="300"/>
      <c r="L450" s="300"/>
      <c r="M450" s="300"/>
      <c r="N450" s="300"/>
      <c r="O450" s="300"/>
      <c r="P450" s="315"/>
      <c r="Q450" s="300"/>
      <c r="R450" s="300"/>
      <c r="S450" s="300"/>
      <c r="T450" s="300"/>
      <c r="U450" s="300"/>
      <c r="V450" s="300"/>
      <c r="W450" s="300"/>
      <c r="X450" s="300"/>
      <c r="Y450" s="301"/>
      <c r="Z450" s="300"/>
      <c r="AA450" s="300"/>
      <c r="AB450" s="300"/>
      <c r="AC450" s="300"/>
      <c r="AD450" s="300"/>
      <c r="AE450" s="300"/>
      <c r="AF450" s="300"/>
      <c r="AG450" s="300"/>
      <c r="AH450" s="300"/>
      <c r="AI450" s="301"/>
      <c r="AJ450" s="305" t="str">
        <f>IF('PAFAS Pre-Post'!F451="","",'PAFAS Pre-Post'!F451)</f>
        <v/>
      </c>
      <c r="AK450" s="306" t="str">
        <f>IF('PAFAS Pre-Post'!AK451="","",'PAFAS Pre-Post'!AK451)</f>
        <v/>
      </c>
      <c r="AL450" s="302" t="str">
        <f>IF('SDQ Pre-Post'!G451="","",'SDQ Pre-Post'!G451)</f>
        <v/>
      </c>
      <c r="AM450" s="303" t="str">
        <f>IF('SDQ Pre-Post'!AG451="","",'SDQ Pre-Post'!AG451)</f>
        <v/>
      </c>
    </row>
    <row r="451" spans="1:39" s="304" customFormat="1" ht="15" customHeight="1" x14ac:dyDescent="0.35">
      <c r="A451" s="316"/>
      <c r="B451" s="310"/>
      <c r="C451" s="310"/>
      <c r="D451" s="317"/>
      <c r="E451" s="317"/>
      <c r="F451" s="310"/>
      <c r="G451" s="310"/>
      <c r="H451" s="310"/>
      <c r="I451" s="310"/>
      <c r="J451" s="310"/>
      <c r="K451" s="310"/>
      <c r="L451" s="310"/>
      <c r="M451" s="310"/>
      <c r="N451" s="310"/>
      <c r="O451" s="310"/>
      <c r="P451" s="317"/>
      <c r="Q451" s="298"/>
      <c r="R451" s="298"/>
      <c r="S451" s="298"/>
      <c r="T451" s="298"/>
      <c r="U451" s="298"/>
      <c r="V451" s="298"/>
      <c r="W451" s="298"/>
      <c r="X451" s="298"/>
      <c r="Y451" s="299"/>
      <c r="Z451" s="298"/>
      <c r="AA451" s="298"/>
      <c r="AB451" s="298"/>
      <c r="AC451" s="298"/>
      <c r="AD451" s="298"/>
      <c r="AE451" s="298"/>
      <c r="AF451" s="298"/>
      <c r="AG451" s="298"/>
      <c r="AH451" s="298"/>
      <c r="AI451" s="299"/>
      <c r="AJ451" s="305" t="str">
        <f>IF('PAFAS Pre-Post'!F452="","",'PAFAS Pre-Post'!F452)</f>
        <v/>
      </c>
      <c r="AK451" s="306" t="str">
        <f>IF('PAFAS Pre-Post'!AK452="","",'PAFAS Pre-Post'!AK452)</f>
        <v/>
      </c>
      <c r="AL451" s="302" t="str">
        <f>IF('SDQ Pre-Post'!G452="","",'SDQ Pre-Post'!G452)</f>
        <v/>
      </c>
      <c r="AM451" s="303" t="str">
        <f>IF('SDQ Pre-Post'!AG452="","",'SDQ Pre-Post'!AG452)</f>
        <v/>
      </c>
    </row>
    <row r="452" spans="1:39" s="304" customFormat="1" ht="15" customHeight="1" x14ac:dyDescent="0.35">
      <c r="A452" s="314"/>
      <c r="B452" s="300"/>
      <c r="C452" s="300"/>
      <c r="D452" s="315"/>
      <c r="E452" s="315"/>
      <c r="F452" s="300"/>
      <c r="G452" s="300"/>
      <c r="H452" s="300"/>
      <c r="I452" s="300"/>
      <c r="J452" s="300"/>
      <c r="K452" s="300"/>
      <c r="L452" s="300"/>
      <c r="M452" s="300"/>
      <c r="N452" s="300"/>
      <c r="O452" s="300"/>
      <c r="P452" s="315"/>
      <c r="Q452" s="300"/>
      <c r="R452" s="300"/>
      <c r="S452" s="300"/>
      <c r="T452" s="300"/>
      <c r="U452" s="300"/>
      <c r="V452" s="300"/>
      <c r="W452" s="300"/>
      <c r="X452" s="300"/>
      <c r="Y452" s="301"/>
      <c r="Z452" s="300"/>
      <c r="AA452" s="300"/>
      <c r="AB452" s="300"/>
      <c r="AC452" s="300"/>
      <c r="AD452" s="300"/>
      <c r="AE452" s="300"/>
      <c r="AF452" s="300"/>
      <c r="AG452" s="300"/>
      <c r="AH452" s="300"/>
      <c r="AI452" s="301"/>
      <c r="AJ452" s="305" t="str">
        <f>IF('PAFAS Pre-Post'!F453="","",'PAFAS Pre-Post'!F453)</f>
        <v/>
      </c>
      <c r="AK452" s="306" t="str">
        <f>IF('PAFAS Pre-Post'!AK453="","",'PAFAS Pre-Post'!AK453)</f>
        <v/>
      </c>
      <c r="AL452" s="302" t="str">
        <f>IF('SDQ Pre-Post'!G453="","",'SDQ Pre-Post'!G453)</f>
        <v/>
      </c>
      <c r="AM452" s="303" t="str">
        <f>IF('SDQ Pre-Post'!AG453="","",'SDQ Pre-Post'!AG453)</f>
        <v/>
      </c>
    </row>
    <row r="453" spans="1:39" s="304" customFormat="1" ht="15" customHeight="1" x14ac:dyDescent="0.35">
      <c r="A453" s="316"/>
      <c r="B453" s="310"/>
      <c r="C453" s="310"/>
      <c r="D453" s="317"/>
      <c r="E453" s="317"/>
      <c r="F453" s="310"/>
      <c r="G453" s="310"/>
      <c r="H453" s="310"/>
      <c r="I453" s="310"/>
      <c r="J453" s="310"/>
      <c r="K453" s="310"/>
      <c r="L453" s="310"/>
      <c r="M453" s="310"/>
      <c r="N453" s="310"/>
      <c r="O453" s="310"/>
      <c r="P453" s="317"/>
      <c r="Q453" s="298"/>
      <c r="R453" s="298"/>
      <c r="S453" s="298"/>
      <c r="T453" s="298"/>
      <c r="U453" s="298"/>
      <c r="V453" s="298"/>
      <c r="W453" s="298"/>
      <c r="X453" s="298"/>
      <c r="Y453" s="299"/>
      <c r="Z453" s="298"/>
      <c r="AA453" s="298"/>
      <c r="AB453" s="298"/>
      <c r="AC453" s="298"/>
      <c r="AD453" s="298"/>
      <c r="AE453" s="298"/>
      <c r="AF453" s="298"/>
      <c r="AG453" s="298"/>
      <c r="AH453" s="298"/>
      <c r="AI453" s="299"/>
      <c r="AJ453" s="305" t="str">
        <f>IF('PAFAS Pre-Post'!F454="","",'PAFAS Pre-Post'!F454)</f>
        <v/>
      </c>
      <c r="AK453" s="306" t="str">
        <f>IF('PAFAS Pre-Post'!AK454="","",'PAFAS Pre-Post'!AK454)</f>
        <v/>
      </c>
      <c r="AL453" s="302" t="str">
        <f>IF('SDQ Pre-Post'!G454="","",'SDQ Pre-Post'!G454)</f>
        <v/>
      </c>
      <c r="AM453" s="303" t="str">
        <f>IF('SDQ Pre-Post'!AG454="","",'SDQ Pre-Post'!AG454)</f>
        <v/>
      </c>
    </row>
    <row r="454" spans="1:39" s="304" customFormat="1" ht="15" customHeight="1" x14ac:dyDescent="0.35">
      <c r="A454" s="314"/>
      <c r="B454" s="300"/>
      <c r="C454" s="300"/>
      <c r="D454" s="315"/>
      <c r="E454" s="315"/>
      <c r="F454" s="300"/>
      <c r="G454" s="300"/>
      <c r="H454" s="300"/>
      <c r="I454" s="300"/>
      <c r="J454" s="300"/>
      <c r="K454" s="300"/>
      <c r="L454" s="300"/>
      <c r="M454" s="300"/>
      <c r="N454" s="300"/>
      <c r="O454" s="300"/>
      <c r="P454" s="315"/>
      <c r="Q454" s="300"/>
      <c r="R454" s="300"/>
      <c r="S454" s="300"/>
      <c r="T454" s="300"/>
      <c r="U454" s="300"/>
      <c r="V454" s="300"/>
      <c r="W454" s="300"/>
      <c r="X454" s="300"/>
      <c r="Y454" s="301"/>
      <c r="Z454" s="300"/>
      <c r="AA454" s="300"/>
      <c r="AB454" s="300"/>
      <c r="AC454" s="300"/>
      <c r="AD454" s="300"/>
      <c r="AE454" s="300"/>
      <c r="AF454" s="300"/>
      <c r="AG454" s="300"/>
      <c r="AH454" s="300"/>
      <c r="AI454" s="301"/>
      <c r="AJ454" s="305" t="str">
        <f>IF('PAFAS Pre-Post'!F455="","",'PAFAS Pre-Post'!F455)</f>
        <v/>
      </c>
      <c r="AK454" s="306" t="str">
        <f>IF('PAFAS Pre-Post'!AK455="","",'PAFAS Pre-Post'!AK455)</f>
        <v/>
      </c>
      <c r="AL454" s="302" t="str">
        <f>IF('SDQ Pre-Post'!G455="","",'SDQ Pre-Post'!G455)</f>
        <v/>
      </c>
      <c r="AM454" s="303" t="str">
        <f>IF('SDQ Pre-Post'!AG455="","",'SDQ Pre-Post'!AG455)</f>
        <v/>
      </c>
    </row>
    <row r="455" spans="1:39" s="304" customFormat="1" ht="15" customHeight="1" x14ac:dyDescent="0.35">
      <c r="A455" s="316"/>
      <c r="B455" s="310"/>
      <c r="C455" s="310"/>
      <c r="D455" s="317"/>
      <c r="E455" s="317"/>
      <c r="F455" s="310"/>
      <c r="G455" s="310"/>
      <c r="H455" s="310"/>
      <c r="I455" s="310"/>
      <c r="J455" s="310"/>
      <c r="K455" s="310"/>
      <c r="L455" s="310"/>
      <c r="M455" s="310"/>
      <c r="N455" s="310"/>
      <c r="O455" s="310"/>
      <c r="P455" s="317"/>
      <c r="Q455" s="298"/>
      <c r="R455" s="298"/>
      <c r="S455" s="298"/>
      <c r="T455" s="298"/>
      <c r="U455" s="298"/>
      <c r="V455" s="298"/>
      <c r="W455" s="298"/>
      <c r="X455" s="298"/>
      <c r="Y455" s="299"/>
      <c r="Z455" s="298"/>
      <c r="AA455" s="298"/>
      <c r="AB455" s="298"/>
      <c r="AC455" s="298"/>
      <c r="AD455" s="298"/>
      <c r="AE455" s="298"/>
      <c r="AF455" s="298"/>
      <c r="AG455" s="298"/>
      <c r="AH455" s="298"/>
      <c r="AI455" s="299"/>
      <c r="AJ455" s="305" t="str">
        <f>IF('PAFAS Pre-Post'!F456="","",'PAFAS Pre-Post'!F456)</f>
        <v/>
      </c>
      <c r="AK455" s="306" t="str">
        <f>IF('PAFAS Pre-Post'!AK456="","",'PAFAS Pre-Post'!AK456)</f>
        <v/>
      </c>
      <c r="AL455" s="302" t="str">
        <f>IF('SDQ Pre-Post'!G456="","",'SDQ Pre-Post'!G456)</f>
        <v/>
      </c>
      <c r="AM455" s="303" t="str">
        <f>IF('SDQ Pre-Post'!AG456="","",'SDQ Pre-Post'!AG456)</f>
        <v/>
      </c>
    </row>
    <row r="456" spans="1:39" s="304" customFormat="1" ht="15" customHeight="1" x14ac:dyDescent="0.35">
      <c r="A456" s="314"/>
      <c r="B456" s="300"/>
      <c r="C456" s="300"/>
      <c r="D456" s="315"/>
      <c r="E456" s="315"/>
      <c r="F456" s="300"/>
      <c r="G456" s="300"/>
      <c r="H456" s="300"/>
      <c r="I456" s="300"/>
      <c r="J456" s="300"/>
      <c r="K456" s="300"/>
      <c r="L456" s="300"/>
      <c r="M456" s="300"/>
      <c r="N456" s="300"/>
      <c r="O456" s="300"/>
      <c r="P456" s="315"/>
      <c r="Q456" s="300"/>
      <c r="R456" s="300"/>
      <c r="S456" s="300"/>
      <c r="T456" s="300"/>
      <c r="U456" s="300"/>
      <c r="V456" s="300"/>
      <c r="W456" s="300"/>
      <c r="X456" s="300"/>
      <c r="Y456" s="301"/>
      <c r="Z456" s="300"/>
      <c r="AA456" s="300"/>
      <c r="AB456" s="300"/>
      <c r="AC456" s="300"/>
      <c r="AD456" s="300"/>
      <c r="AE456" s="300"/>
      <c r="AF456" s="300"/>
      <c r="AG456" s="300"/>
      <c r="AH456" s="300"/>
      <c r="AI456" s="301"/>
      <c r="AJ456" s="305" t="str">
        <f>IF('PAFAS Pre-Post'!F457="","",'PAFAS Pre-Post'!F457)</f>
        <v/>
      </c>
      <c r="AK456" s="306" t="str">
        <f>IF('PAFAS Pre-Post'!AK457="","",'PAFAS Pre-Post'!AK457)</f>
        <v/>
      </c>
      <c r="AL456" s="302" t="str">
        <f>IF('SDQ Pre-Post'!G457="","",'SDQ Pre-Post'!G457)</f>
        <v/>
      </c>
      <c r="AM456" s="303" t="str">
        <f>IF('SDQ Pre-Post'!AG457="","",'SDQ Pre-Post'!AG457)</f>
        <v/>
      </c>
    </row>
    <row r="457" spans="1:39" s="304" customFormat="1" ht="15" customHeight="1" x14ac:dyDescent="0.35">
      <c r="A457" s="316"/>
      <c r="B457" s="310"/>
      <c r="C457" s="310"/>
      <c r="D457" s="317"/>
      <c r="E457" s="317"/>
      <c r="F457" s="310"/>
      <c r="G457" s="310"/>
      <c r="H457" s="310"/>
      <c r="I457" s="310"/>
      <c r="J457" s="310"/>
      <c r="K457" s="310"/>
      <c r="L457" s="310"/>
      <c r="M457" s="310"/>
      <c r="N457" s="310"/>
      <c r="O457" s="310"/>
      <c r="P457" s="317"/>
      <c r="Q457" s="298"/>
      <c r="R457" s="298"/>
      <c r="S457" s="298"/>
      <c r="T457" s="298"/>
      <c r="U457" s="298"/>
      <c r="V457" s="298"/>
      <c r="W457" s="298"/>
      <c r="X457" s="298"/>
      <c r="Y457" s="299"/>
      <c r="Z457" s="298"/>
      <c r="AA457" s="298"/>
      <c r="AB457" s="298"/>
      <c r="AC457" s="298"/>
      <c r="AD457" s="298"/>
      <c r="AE457" s="298"/>
      <c r="AF457" s="298"/>
      <c r="AG457" s="298"/>
      <c r="AH457" s="298"/>
      <c r="AI457" s="299"/>
      <c r="AJ457" s="305" t="str">
        <f>IF('PAFAS Pre-Post'!F458="","",'PAFAS Pre-Post'!F458)</f>
        <v/>
      </c>
      <c r="AK457" s="306" t="str">
        <f>IF('PAFAS Pre-Post'!AK458="","",'PAFAS Pre-Post'!AK458)</f>
        <v/>
      </c>
      <c r="AL457" s="302" t="str">
        <f>IF('SDQ Pre-Post'!G458="","",'SDQ Pre-Post'!G458)</f>
        <v/>
      </c>
      <c r="AM457" s="303" t="str">
        <f>IF('SDQ Pre-Post'!AG458="","",'SDQ Pre-Post'!AG458)</f>
        <v/>
      </c>
    </row>
    <row r="458" spans="1:39" s="304" customFormat="1" ht="15" customHeight="1" x14ac:dyDescent="0.35">
      <c r="A458" s="314"/>
      <c r="B458" s="300"/>
      <c r="C458" s="300"/>
      <c r="D458" s="315"/>
      <c r="E458" s="315"/>
      <c r="F458" s="300"/>
      <c r="G458" s="300"/>
      <c r="H458" s="300"/>
      <c r="I458" s="300"/>
      <c r="J458" s="300"/>
      <c r="K458" s="300"/>
      <c r="L458" s="300"/>
      <c r="M458" s="300"/>
      <c r="N458" s="300"/>
      <c r="O458" s="300"/>
      <c r="P458" s="315"/>
      <c r="Q458" s="300"/>
      <c r="R458" s="300"/>
      <c r="S458" s="300"/>
      <c r="T458" s="300"/>
      <c r="U458" s="300"/>
      <c r="V458" s="300"/>
      <c r="W458" s="300"/>
      <c r="X458" s="300"/>
      <c r="Y458" s="301"/>
      <c r="Z458" s="300"/>
      <c r="AA458" s="300"/>
      <c r="AB458" s="300"/>
      <c r="AC458" s="300"/>
      <c r="AD458" s="300"/>
      <c r="AE458" s="300"/>
      <c r="AF458" s="300"/>
      <c r="AG458" s="300"/>
      <c r="AH458" s="300"/>
      <c r="AI458" s="301"/>
      <c r="AJ458" s="305" t="str">
        <f>IF('PAFAS Pre-Post'!F459="","",'PAFAS Pre-Post'!F459)</f>
        <v/>
      </c>
      <c r="AK458" s="306" t="str">
        <f>IF('PAFAS Pre-Post'!AK459="","",'PAFAS Pre-Post'!AK459)</f>
        <v/>
      </c>
      <c r="AL458" s="302" t="str">
        <f>IF('SDQ Pre-Post'!G459="","",'SDQ Pre-Post'!G459)</f>
        <v/>
      </c>
      <c r="AM458" s="303" t="str">
        <f>IF('SDQ Pre-Post'!AG459="","",'SDQ Pre-Post'!AG459)</f>
        <v/>
      </c>
    </row>
    <row r="459" spans="1:39" s="304" customFormat="1" ht="15" customHeight="1" x14ac:dyDescent="0.35">
      <c r="A459" s="316"/>
      <c r="B459" s="310"/>
      <c r="C459" s="310"/>
      <c r="D459" s="317"/>
      <c r="E459" s="317"/>
      <c r="F459" s="310"/>
      <c r="G459" s="310"/>
      <c r="H459" s="310"/>
      <c r="I459" s="310"/>
      <c r="J459" s="310"/>
      <c r="K459" s="310"/>
      <c r="L459" s="310"/>
      <c r="M459" s="310"/>
      <c r="N459" s="310"/>
      <c r="O459" s="310"/>
      <c r="P459" s="317"/>
      <c r="Q459" s="298"/>
      <c r="R459" s="298"/>
      <c r="S459" s="298"/>
      <c r="T459" s="298"/>
      <c r="U459" s="298"/>
      <c r="V459" s="298"/>
      <c r="W459" s="298"/>
      <c r="X459" s="298"/>
      <c r="Y459" s="299"/>
      <c r="Z459" s="298"/>
      <c r="AA459" s="298"/>
      <c r="AB459" s="298"/>
      <c r="AC459" s="298"/>
      <c r="AD459" s="298"/>
      <c r="AE459" s="298"/>
      <c r="AF459" s="298"/>
      <c r="AG459" s="298"/>
      <c r="AH459" s="298"/>
      <c r="AI459" s="299"/>
      <c r="AJ459" s="305" t="str">
        <f>IF('PAFAS Pre-Post'!F460="","",'PAFAS Pre-Post'!F460)</f>
        <v/>
      </c>
      <c r="AK459" s="306" t="str">
        <f>IF('PAFAS Pre-Post'!AK460="","",'PAFAS Pre-Post'!AK460)</f>
        <v/>
      </c>
      <c r="AL459" s="302" t="str">
        <f>IF('SDQ Pre-Post'!G460="","",'SDQ Pre-Post'!G460)</f>
        <v/>
      </c>
      <c r="AM459" s="303" t="str">
        <f>IF('SDQ Pre-Post'!AG460="","",'SDQ Pre-Post'!AG460)</f>
        <v/>
      </c>
    </row>
    <row r="460" spans="1:39" s="304" customFormat="1" ht="15" customHeight="1" x14ac:dyDescent="0.35">
      <c r="A460" s="314"/>
      <c r="B460" s="300"/>
      <c r="C460" s="300"/>
      <c r="D460" s="315"/>
      <c r="E460" s="315"/>
      <c r="F460" s="300"/>
      <c r="G460" s="300"/>
      <c r="H460" s="300"/>
      <c r="I460" s="300"/>
      <c r="J460" s="300"/>
      <c r="K460" s="300"/>
      <c r="L460" s="300"/>
      <c r="M460" s="300"/>
      <c r="N460" s="300"/>
      <c r="O460" s="300"/>
      <c r="P460" s="315"/>
      <c r="Q460" s="300"/>
      <c r="R460" s="300"/>
      <c r="S460" s="300"/>
      <c r="T460" s="300"/>
      <c r="U460" s="300"/>
      <c r="V460" s="300"/>
      <c r="W460" s="300"/>
      <c r="X460" s="300"/>
      <c r="Y460" s="301"/>
      <c r="Z460" s="300"/>
      <c r="AA460" s="300"/>
      <c r="AB460" s="300"/>
      <c r="AC460" s="300"/>
      <c r="AD460" s="300"/>
      <c r="AE460" s="300"/>
      <c r="AF460" s="300"/>
      <c r="AG460" s="300"/>
      <c r="AH460" s="300"/>
      <c r="AI460" s="301"/>
      <c r="AJ460" s="305" t="str">
        <f>IF('PAFAS Pre-Post'!F461="","",'PAFAS Pre-Post'!F461)</f>
        <v/>
      </c>
      <c r="AK460" s="306" t="str">
        <f>IF('PAFAS Pre-Post'!AK461="","",'PAFAS Pre-Post'!AK461)</f>
        <v/>
      </c>
      <c r="AL460" s="302" t="str">
        <f>IF('SDQ Pre-Post'!G461="","",'SDQ Pre-Post'!G461)</f>
        <v/>
      </c>
      <c r="AM460" s="303" t="str">
        <f>IF('SDQ Pre-Post'!AG461="","",'SDQ Pre-Post'!AG461)</f>
        <v/>
      </c>
    </row>
    <row r="461" spans="1:39" s="304" customFormat="1" ht="15" customHeight="1" x14ac:dyDescent="0.35">
      <c r="A461" s="316"/>
      <c r="B461" s="310"/>
      <c r="C461" s="310"/>
      <c r="D461" s="317"/>
      <c r="E461" s="317"/>
      <c r="F461" s="310"/>
      <c r="G461" s="310"/>
      <c r="H461" s="310"/>
      <c r="I461" s="310"/>
      <c r="J461" s="310"/>
      <c r="K461" s="310"/>
      <c r="L461" s="310"/>
      <c r="M461" s="310"/>
      <c r="N461" s="310"/>
      <c r="O461" s="310"/>
      <c r="P461" s="317"/>
      <c r="Q461" s="298"/>
      <c r="R461" s="298"/>
      <c r="S461" s="298"/>
      <c r="T461" s="298"/>
      <c r="U461" s="298"/>
      <c r="V461" s="298"/>
      <c r="W461" s="298"/>
      <c r="X461" s="298"/>
      <c r="Y461" s="299"/>
      <c r="Z461" s="298"/>
      <c r="AA461" s="298"/>
      <c r="AB461" s="298"/>
      <c r="AC461" s="298"/>
      <c r="AD461" s="298"/>
      <c r="AE461" s="298"/>
      <c r="AF461" s="298"/>
      <c r="AG461" s="298"/>
      <c r="AH461" s="298"/>
      <c r="AI461" s="299"/>
      <c r="AJ461" s="305" t="str">
        <f>IF('PAFAS Pre-Post'!F462="","",'PAFAS Pre-Post'!F462)</f>
        <v/>
      </c>
      <c r="AK461" s="306" t="str">
        <f>IF('PAFAS Pre-Post'!AK462="","",'PAFAS Pre-Post'!AK462)</f>
        <v/>
      </c>
      <c r="AL461" s="302" t="str">
        <f>IF('SDQ Pre-Post'!G462="","",'SDQ Pre-Post'!G462)</f>
        <v/>
      </c>
      <c r="AM461" s="303" t="str">
        <f>IF('SDQ Pre-Post'!AG462="","",'SDQ Pre-Post'!AG462)</f>
        <v/>
      </c>
    </row>
    <row r="462" spans="1:39" s="304" customFormat="1" ht="15" customHeight="1" x14ac:dyDescent="0.35">
      <c r="A462" s="314"/>
      <c r="B462" s="300"/>
      <c r="C462" s="300"/>
      <c r="D462" s="315"/>
      <c r="E462" s="315"/>
      <c r="F462" s="300"/>
      <c r="G462" s="300"/>
      <c r="H462" s="300"/>
      <c r="I462" s="300"/>
      <c r="J462" s="300"/>
      <c r="K462" s="300"/>
      <c r="L462" s="300"/>
      <c r="M462" s="300"/>
      <c r="N462" s="300"/>
      <c r="O462" s="300"/>
      <c r="P462" s="315"/>
      <c r="Q462" s="300"/>
      <c r="R462" s="300"/>
      <c r="S462" s="300"/>
      <c r="T462" s="300"/>
      <c r="U462" s="300"/>
      <c r="V462" s="300"/>
      <c r="W462" s="300"/>
      <c r="X462" s="300"/>
      <c r="Y462" s="301"/>
      <c r="Z462" s="300"/>
      <c r="AA462" s="300"/>
      <c r="AB462" s="300"/>
      <c r="AC462" s="300"/>
      <c r="AD462" s="300"/>
      <c r="AE462" s="300"/>
      <c r="AF462" s="300"/>
      <c r="AG462" s="300"/>
      <c r="AH462" s="300"/>
      <c r="AI462" s="301"/>
      <c r="AJ462" s="305" t="str">
        <f>IF('PAFAS Pre-Post'!F463="","",'PAFAS Pre-Post'!F463)</f>
        <v/>
      </c>
      <c r="AK462" s="306" t="str">
        <f>IF('PAFAS Pre-Post'!AK463="","",'PAFAS Pre-Post'!AK463)</f>
        <v/>
      </c>
      <c r="AL462" s="302" t="str">
        <f>IF('SDQ Pre-Post'!G463="","",'SDQ Pre-Post'!G463)</f>
        <v/>
      </c>
      <c r="AM462" s="303" t="str">
        <f>IF('SDQ Pre-Post'!AG463="","",'SDQ Pre-Post'!AG463)</f>
        <v/>
      </c>
    </row>
    <row r="463" spans="1:39" s="304" customFormat="1" ht="15" customHeight="1" x14ac:dyDescent="0.35">
      <c r="A463" s="316"/>
      <c r="B463" s="310"/>
      <c r="C463" s="310"/>
      <c r="D463" s="317"/>
      <c r="E463" s="317"/>
      <c r="F463" s="310"/>
      <c r="G463" s="310"/>
      <c r="H463" s="310"/>
      <c r="I463" s="310"/>
      <c r="J463" s="310"/>
      <c r="K463" s="310"/>
      <c r="L463" s="310"/>
      <c r="M463" s="310"/>
      <c r="N463" s="310"/>
      <c r="O463" s="310"/>
      <c r="P463" s="317"/>
      <c r="Q463" s="298"/>
      <c r="R463" s="298"/>
      <c r="S463" s="298"/>
      <c r="T463" s="298"/>
      <c r="U463" s="298"/>
      <c r="V463" s="298"/>
      <c r="W463" s="298"/>
      <c r="X463" s="298"/>
      <c r="Y463" s="299"/>
      <c r="Z463" s="298"/>
      <c r="AA463" s="298"/>
      <c r="AB463" s="298"/>
      <c r="AC463" s="298"/>
      <c r="AD463" s="298"/>
      <c r="AE463" s="298"/>
      <c r="AF463" s="298"/>
      <c r="AG463" s="298"/>
      <c r="AH463" s="298"/>
      <c r="AI463" s="299"/>
      <c r="AJ463" s="305" t="str">
        <f>IF('PAFAS Pre-Post'!F464="","",'PAFAS Pre-Post'!F464)</f>
        <v/>
      </c>
      <c r="AK463" s="306" t="str">
        <f>IF('PAFAS Pre-Post'!AK464="","",'PAFAS Pre-Post'!AK464)</f>
        <v/>
      </c>
      <c r="AL463" s="302" t="str">
        <f>IF('SDQ Pre-Post'!G464="","",'SDQ Pre-Post'!G464)</f>
        <v/>
      </c>
      <c r="AM463" s="303" t="str">
        <f>IF('SDQ Pre-Post'!AG464="","",'SDQ Pre-Post'!AG464)</f>
        <v/>
      </c>
    </row>
    <row r="464" spans="1:39" s="304" customFormat="1" ht="15" customHeight="1" x14ac:dyDescent="0.35">
      <c r="A464" s="314"/>
      <c r="B464" s="300"/>
      <c r="C464" s="300"/>
      <c r="D464" s="315"/>
      <c r="E464" s="315"/>
      <c r="F464" s="300"/>
      <c r="G464" s="300"/>
      <c r="H464" s="300"/>
      <c r="I464" s="300"/>
      <c r="J464" s="300"/>
      <c r="K464" s="300"/>
      <c r="L464" s="300"/>
      <c r="M464" s="300"/>
      <c r="N464" s="300"/>
      <c r="O464" s="300"/>
      <c r="P464" s="315"/>
      <c r="Q464" s="300"/>
      <c r="R464" s="300"/>
      <c r="S464" s="300"/>
      <c r="T464" s="300"/>
      <c r="U464" s="300"/>
      <c r="V464" s="300"/>
      <c r="W464" s="300"/>
      <c r="X464" s="300"/>
      <c r="Y464" s="301"/>
      <c r="Z464" s="300"/>
      <c r="AA464" s="300"/>
      <c r="AB464" s="300"/>
      <c r="AC464" s="300"/>
      <c r="AD464" s="300"/>
      <c r="AE464" s="300"/>
      <c r="AF464" s="300"/>
      <c r="AG464" s="300"/>
      <c r="AH464" s="300"/>
      <c r="AI464" s="301"/>
      <c r="AJ464" s="305" t="str">
        <f>IF('PAFAS Pre-Post'!F465="","",'PAFAS Pre-Post'!F465)</f>
        <v/>
      </c>
      <c r="AK464" s="306" t="str">
        <f>IF('PAFAS Pre-Post'!AK465="","",'PAFAS Pre-Post'!AK465)</f>
        <v/>
      </c>
      <c r="AL464" s="302" t="str">
        <f>IF('SDQ Pre-Post'!G465="","",'SDQ Pre-Post'!G465)</f>
        <v/>
      </c>
      <c r="AM464" s="303" t="str">
        <f>IF('SDQ Pre-Post'!AG465="","",'SDQ Pre-Post'!AG465)</f>
        <v/>
      </c>
    </row>
    <row r="465" spans="1:39" s="304" customFormat="1" ht="15" customHeight="1" x14ac:dyDescent="0.35">
      <c r="A465" s="316"/>
      <c r="B465" s="310"/>
      <c r="C465" s="310"/>
      <c r="D465" s="317"/>
      <c r="E465" s="317"/>
      <c r="F465" s="310"/>
      <c r="G465" s="310"/>
      <c r="H465" s="310"/>
      <c r="I465" s="310"/>
      <c r="J465" s="310"/>
      <c r="K465" s="310"/>
      <c r="L465" s="310"/>
      <c r="M465" s="310"/>
      <c r="N465" s="310"/>
      <c r="O465" s="310"/>
      <c r="P465" s="317"/>
      <c r="Q465" s="298"/>
      <c r="R465" s="298"/>
      <c r="S465" s="298"/>
      <c r="T465" s="298"/>
      <c r="U465" s="298"/>
      <c r="V465" s="298"/>
      <c r="W465" s="298"/>
      <c r="X465" s="298"/>
      <c r="Y465" s="299"/>
      <c r="Z465" s="298"/>
      <c r="AA465" s="298"/>
      <c r="AB465" s="298"/>
      <c r="AC465" s="298"/>
      <c r="AD465" s="298"/>
      <c r="AE465" s="298"/>
      <c r="AF465" s="298"/>
      <c r="AG465" s="298"/>
      <c r="AH465" s="298"/>
      <c r="AI465" s="299"/>
      <c r="AJ465" s="305" t="str">
        <f>IF('PAFAS Pre-Post'!F466="","",'PAFAS Pre-Post'!F466)</f>
        <v/>
      </c>
      <c r="AK465" s="306" t="str">
        <f>IF('PAFAS Pre-Post'!AK466="","",'PAFAS Pre-Post'!AK466)</f>
        <v/>
      </c>
      <c r="AL465" s="302" t="str">
        <f>IF('SDQ Pre-Post'!G466="","",'SDQ Pre-Post'!G466)</f>
        <v/>
      </c>
      <c r="AM465" s="303" t="str">
        <f>IF('SDQ Pre-Post'!AG466="","",'SDQ Pre-Post'!AG466)</f>
        <v/>
      </c>
    </row>
    <row r="466" spans="1:39" s="304" customFormat="1" ht="15" customHeight="1" x14ac:dyDescent="0.35">
      <c r="A466" s="314"/>
      <c r="B466" s="300"/>
      <c r="C466" s="300"/>
      <c r="D466" s="315"/>
      <c r="E466" s="315"/>
      <c r="F466" s="300"/>
      <c r="G466" s="300"/>
      <c r="H466" s="300"/>
      <c r="I466" s="300"/>
      <c r="J466" s="300"/>
      <c r="K466" s="300"/>
      <c r="L466" s="300"/>
      <c r="M466" s="300"/>
      <c r="N466" s="300"/>
      <c r="O466" s="300"/>
      <c r="P466" s="315"/>
      <c r="Q466" s="300"/>
      <c r="R466" s="300"/>
      <c r="S466" s="300"/>
      <c r="T466" s="300"/>
      <c r="U466" s="300"/>
      <c r="V466" s="300"/>
      <c r="W466" s="300"/>
      <c r="X466" s="300"/>
      <c r="Y466" s="301"/>
      <c r="Z466" s="300"/>
      <c r="AA466" s="300"/>
      <c r="AB466" s="300"/>
      <c r="AC466" s="300"/>
      <c r="AD466" s="300"/>
      <c r="AE466" s="300"/>
      <c r="AF466" s="300"/>
      <c r="AG466" s="300"/>
      <c r="AH466" s="300"/>
      <c r="AI466" s="301"/>
      <c r="AJ466" s="305" t="str">
        <f>IF('PAFAS Pre-Post'!F467="","",'PAFAS Pre-Post'!F467)</f>
        <v/>
      </c>
      <c r="AK466" s="306" t="str">
        <f>IF('PAFAS Pre-Post'!AK467="","",'PAFAS Pre-Post'!AK467)</f>
        <v/>
      </c>
      <c r="AL466" s="302" t="str">
        <f>IF('SDQ Pre-Post'!G467="","",'SDQ Pre-Post'!G467)</f>
        <v/>
      </c>
      <c r="AM466" s="303" t="str">
        <f>IF('SDQ Pre-Post'!AG467="","",'SDQ Pre-Post'!AG467)</f>
        <v/>
      </c>
    </row>
    <row r="467" spans="1:39" s="304" customFormat="1" ht="15" customHeight="1" x14ac:dyDescent="0.35">
      <c r="A467" s="316"/>
      <c r="B467" s="310"/>
      <c r="C467" s="310"/>
      <c r="D467" s="317"/>
      <c r="E467" s="317"/>
      <c r="F467" s="310"/>
      <c r="G467" s="310"/>
      <c r="H467" s="310"/>
      <c r="I467" s="310"/>
      <c r="J467" s="310"/>
      <c r="K467" s="310"/>
      <c r="L467" s="310"/>
      <c r="M467" s="310"/>
      <c r="N467" s="310"/>
      <c r="O467" s="310"/>
      <c r="P467" s="317"/>
      <c r="Q467" s="298"/>
      <c r="R467" s="298"/>
      <c r="S467" s="298"/>
      <c r="T467" s="298"/>
      <c r="U467" s="298"/>
      <c r="V467" s="298"/>
      <c r="W467" s="298"/>
      <c r="X467" s="298"/>
      <c r="Y467" s="299"/>
      <c r="Z467" s="298"/>
      <c r="AA467" s="298"/>
      <c r="AB467" s="298"/>
      <c r="AC467" s="298"/>
      <c r="AD467" s="298"/>
      <c r="AE467" s="298"/>
      <c r="AF467" s="298"/>
      <c r="AG467" s="298"/>
      <c r="AH467" s="298"/>
      <c r="AI467" s="299"/>
      <c r="AJ467" s="305" t="str">
        <f>IF('PAFAS Pre-Post'!F468="","",'PAFAS Pre-Post'!F468)</f>
        <v/>
      </c>
      <c r="AK467" s="306" t="str">
        <f>IF('PAFAS Pre-Post'!AK468="","",'PAFAS Pre-Post'!AK468)</f>
        <v/>
      </c>
      <c r="AL467" s="302" t="str">
        <f>IF('SDQ Pre-Post'!G468="","",'SDQ Pre-Post'!G468)</f>
        <v/>
      </c>
      <c r="AM467" s="303" t="str">
        <f>IF('SDQ Pre-Post'!AG468="","",'SDQ Pre-Post'!AG468)</f>
        <v/>
      </c>
    </row>
    <row r="468" spans="1:39" s="304" customFormat="1" ht="15" customHeight="1" x14ac:dyDescent="0.35">
      <c r="A468" s="314"/>
      <c r="B468" s="300"/>
      <c r="C468" s="300"/>
      <c r="D468" s="315"/>
      <c r="E468" s="315"/>
      <c r="F468" s="300"/>
      <c r="G468" s="300"/>
      <c r="H468" s="300"/>
      <c r="I468" s="300"/>
      <c r="J468" s="300"/>
      <c r="K468" s="300"/>
      <c r="L468" s="300"/>
      <c r="M468" s="300"/>
      <c r="N468" s="300"/>
      <c r="O468" s="300"/>
      <c r="P468" s="315"/>
      <c r="Q468" s="300"/>
      <c r="R468" s="300"/>
      <c r="S468" s="300"/>
      <c r="T468" s="300"/>
      <c r="U468" s="300"/>
      <c r="V468" s="300"/>
      <c r="W468" s="300"/>
      <c r="X468" s="300"/>
      <c r="Y468" s="301"/>
      <c r="Z468" s="300"/>
      <c r="AA468" s="300"/>
      <c r="AB468" s="300"/>
      <c r="AC468" s="300"/>
      <c r="AD468" s="300"/>
      <c r="AE468" s="300"/>
      <c r="AF468" s="300"/>
      <c r="AG468" s="300"/>
      <c r="AH468" s="300"/>
      <c r="AI468" s="301"/>
      <c r="AJ468" s="305" t="str">
        <f>IF('PAFAS Pre-Post'!F469="","",'PAFAS Pre-Post'!F469)</f>
        <v/>
      </c>
      <c r="AK468" s="306" t="str">
        <f>IF('PAFAS Pre-Post'!AK469="","",'PAFAS Pre-Post'!AK469)</f>
        <v/>
      </c>
      <c r="AL468" s="302" t="str">
        <f>IF('SDQ Pre-Post'!G469="","",'SDQ Pre-Post'!G469)</f>
        <v/>
      </c>
      <c r="AM468" s="303" t="str">
        <f>IF('SDQ Pre-Post'!AG469="","",'SDQ Pre-Post'!AG469)</f>
        <v/>
      </c>
    </row>
    <row r="469" spans="1:39" s="304" customFormat="1" ht="15" customHeight="1" x14ac:dyDescent="0.35">
      <c r="A469" s="316"/>
      <c r="B469" s="310"/>
      <c r="C469" s="310"/>
      <c r="D469" s="317"/>
      <c r="E469" s="317"/>
      <c r="F469" s="310"/>
      <c r="G469" s="310"/>
      <c r="H469" s="310"/>
      <c r="I469" s="310"/>
      <c r="J469" s="310"/>
      <c r="K469" s="310"/>
      <c r="L469" s="310"/>
      <c r="M469" s="310"/>
      <c r="N469" s="310"/>
      <c r="O469" s="310"/>
      <c r="P469" s="317"/>
      <c r="Q469" s="298"/>
      <c r="R469" s="298"/>
      <c r="S469" s="298"/>
      <c r="T469" s="298"/>
      <c r="U469" s="298"/>
      <c r="V469" s="298"/>
      <c r="W469" s="298"/>
      <c r="X469" s="298"/>
      <c r="Y469" s="299"/>
      <c r="Z469" s="298"/>
      <c r="AA469" s="298"/>
      <c r="AB469" s="298"/>
      <c r="AC469" s="298"/>
      <c r="AD469" s="298"/>
      <c r="AE469" s="298"/>
      <c r="AF469" s="298"/>
      <c r="AG469" s="298"/>
      <c r="AH469" s="298"/>
      <c r="AI469" s="299"/>
      <c r="AJ469" s="305" t="str">
        <f>IF('PAFAS Pre-Post'!F470="","",'PAFAS Pre-Post'!F470)</f>
        <v/>
      </c>
      <c r="AK469" s="306" t="str">
        <f>IF('PAFAS Pre-Post'!AK470="","",'PAFAS Pre-Post'!AK470)</f>
        <v/>
      </c>
      <c r="AL469" s="302" t="str">
        <f>IF('SDQ Pre-Post'!G470="","",'SDQ Pre-Post'!G470)</f>
        <v/>
      </c>
      <c r="AM469" s="303" t="str">
        <f>IF('SDQ Pre-Post'!AG470="","",'SDQ Pre-Post'!AG470)</f>
        <v/>
      </c>
    </row>
    <row r="470" spans="1:39" s="304" customFormat="1" ht="15" customHeight="1" x14ac:dyDescent="0.35">
      <c r="A470" s="314"/>
      <c r="B470" s="300"/>
      <c r="C470" s="300"/>
      <c r="D470" s="315"/>
      <c r="E470" s="315"/>
      <c r="F470" s="300"/>
      <c r="G470" s="300"/>
      <c r="H470" s="300"/>
      <c r="I470" s="300"/>
      <c r="J470" s="300"/>
      <c r="K470" s="300"/>
      <c r="L470" s="300"/>
      <c r="M470" s="300"/>
      <c r="N470" s="300"/>
      <c r="O470" s="300"/>
      <c r="P470" s="315"/>
      <c r="Q470" s="300"/>
      <c r="R470" s="300"/>
      <c r="S470" s="300"/>
      <c r="T470" s="300"/>
      <c r="U470" s="300"/>
      <c r="V470" s="300"/>
      <c r="W470" s="300"/>
      <c r="X470" s="300"/>
      <c r="Y470" s="301"/>
      <c r="Z470" s="300"/>
      <c r="AA470" s="300"/>
      <c r="AB470" s="300"/>
      <c r="AC470" s="300"/>
      <c r="AD470" s="300"/>
      <c r="AE470" s="300"/>
      <c r="AF470" s="300"/>
      <c r="AG470" s="300"/>
      <c r="AH470" s="300"/>
      <c r="AI470" s="301"/>
      <c r="AJ470" s="305" t="str">
        <f>IF('PAFAS Pre-Post'!F471="","",'PAFAS Pre-Post'!F471)</f>
        <v/>
      </c>
      <c r="AK470" s="306" t="str">
        <f>IF('PAFAS Pre-Post'!AK471="","",'PAFAS Pre-Post'!AK471)</f>
        <v/>
      </c>
      <c r="AL470" s="302" t="str">
        <f>IF('SDQ Pre-Post'!G471="","",'SDQ Pre-Post'!G471)</f>
        <v/>
      </c>
      <c r="AM470" s="303" t="str">
        <f>IF('SDQ Pre-Post'!AG471="","",'SDQ Pre-Post'!AG471)</f>
        <v/>
      </c>
    </row>
    <row r="471" spans="1:39" s="304" customFormat="1" ht="15" customHeight="1" x14ac:dyDescent="0.35">
      <c r="A471" s="316"/>
      <c r="B471" s="310"/>
      <c r="C471" s="310"/>
      <c r="D471" s="317"/>
      <c r="E471" s="317"/>
      <c r="F471" s="310"/>
      <c r="G471" s="310"/>
      <c r="H471" s="310"/>
      <c r="I471" s="310"/>
      <c r="J471" s="310"/>
      <c r="K471" s="310"/>
      <c r="L471" s="310"/>
      <c r="M471" s="310"/>
      <c r="N471" s="310"/>
      <c r="O471" s="310"/>
      <c r="P471" s="317"/>
      <c r="Q471" s="298"/>
      <c r="R471" s="298"/>
      <c r="S471" s="298"/>
      <c r="T471" s="298"/>
      <c r="U471" s="298"/>
      <c r="V471" s="298"/>
      <c r="W471" s="298"/>
      <c r="X471" s="298"/>
      <c r="Y471" s="299"/>
      <c r="Z471" s="298"/>
      <c r="AA471" s="298"/>
      <c r="AB471" s="298"/>
      <c r="AC471" s="298"/>
      <c r="AD471" s="298"/>
      <c r="AE471" s="298"/>
      <c r="AF471" s="298"/>
      <c r="AG471" s="298"/>
      <c r="AH471" s="298"/>
      <c r="AI471" s="299"/>
      <c r="AJ471" s="305" t="str">
        <f>IF('PAFAS Pre-Post'!F472="","",'PAFAS Pre-Post'!F472)</f>
        <v/>
      </c>
      <c r="AK471" s="306" t="str">
        <f>IF('PAFAS Pre-Post'!AK472="","",'PAFAS Pre-Post'!AK472)</f>
        <v/>
      </c>
      <c r="AL471" s="302" t="str">
        <f>IF('SDQ Pre-Post'!G472="","",'SDQ Pre-Post'!G472)</f>
        <v/>
      </c>
      <c r="AM471" s="303" t="str">
        <f>IF('SDQ Pre-Post'!AG472="","",'SDQ Pre-Post'!AG472)</f>
        <v/>
      </c>
    </row>
    <row r="472" spans="1:39" s="304" customFormat="1" ht="15" customHeight="1" x14ac:dyDescent="0.35">
      <c r="A472" s="314"/>
      <c r="B472" s="300"/>
      <c r="C472" s="300"/>
      <c r="D472" s="315"/>
      <c r="E472" s="315"/>
      <c r="F472" s="300"/>
      <c r="G472" s="300"/>
      <c r="H472" s="300"/>
      <c r="I472" s="300"/>
      <c r="J472" s="300"/>
      <c r="K472" s="300"/>
      <c r="L472" s="300"/>
      <c r="M472" s="300"/>
      <c r="N472" s="300"/>
      <c r="O472" s="300"/>
      <c r="P472" s="315"/>
      <c r="Q472" s="300"/>
      <c r="R472" s="300"/>
      <c r="S472" s="300"/>
      <c r="T472" s="300"/>
      <c r="U472" s="300"/>
      <c r="V472" s="300"/>
      <c r="W472" s="300"/>
      <c r="X472" s="300"/>
      <c r="Y472" s="301"/>
      <c r="Z472" s="300"/>
      <c r="AA472" s="300"/>
      <c r="AB472" s="300"/>
      <c r="AC472" s="300"/>
      <c r="AD472" s="300"/>
      <c r="AE472" s="300"/>
      <c r="AF472" s="300"/>
      <c r="AG472" s="300"/>
      <c r="AH472" s="300"/>
      <c r="AI472" s="301"/>
      <c r="AJ472" s="305" t="str">
        <f>IF('PAFAS Pre-Post'!F473="","",'PAFAS Pre-Post'!F473)</f>
        <v/>
      </c>
      <c r="AK472" s="306" t="str">
        <f>IF('PAFAS Pre-Post'!AK473="","",'PAFAS Pre-Post'!AK473)</f>
        <v/>
      </c>
      <c r="AL472" s="302" t="str">
        <f>IF('SDQ Pre-Post'!G473="","",'SDQ Pre-Post'!G473)</f>
        <v/>
      </c>
      <c r="AM472" s="303" t="str">
        <f>IF('SDQ Pre-Post'!AG473="","",'SDQ Pre-Post'!AG473)</f>
        <v/>
      </c>
    </row>
    <row r="473" spans="1:39" s="304" customFormat="1" ht="15" customHeight="1" x14ac:dyDescent="0.35">
      <c r="A473" s="316"/>
      <c r="B473" s="310"/>
      <c r="C473" s="310"/>
      <c r="D473" s="317"/>
      <c r="E473" s="317"/>
      <c r="F473" s="310"/>
      <c r="G473" s="310"/>
      <c r="H473" s="310"/>
      <c r="I473" s="310"/>
      <c r="J473" s="310"/>
      <c r="K473" s="310"/>
      <c r="L473" s="310"/>
      <c r="M473" s="310"/>
      <c r="N473" s="310"/>
      <c r="O473" s="310"/>
      <c r="P473" s="317"/>
      <c r="Q473" s="298"/>
      <c r="R473" s="298"/>
      <c r="S473" s="298"/>
      <c r="T473" s="298"/>
      <c r="U473" s="298"/>
      <c r="V473" s="298"/>
      <c r="W473" s="298"/>
      <c r="X473" s="298"/>
      <c r="Y473" s="299"/>
      <c r="Z473" s="298"/>
      <c r="AA473" s="298"/>
      <c r="AB473" s="298"/>
      <c r="AC473" s="298"/>
      <c r="AD473" s="298"/>
      <c r="AE473" s="298"/>
      <c r="AF473" s="298"/>
      <c r="AG473" s="298"/>
      <c r="AH473" s="298"/>
      <c r="AI473" s="299"/>
      <c r="AJ473" s="305" t="str">
        <f>IF('PAFAS Pre-Post'!F474="","",'PAFAS Pre-Post'!F474)</f>
        <v/>
      </c>
      <c r="AK473" s="306" t="str">
        <f>IF('PAFAS Pre-Post'!AK474="","",'PAFAS Pre-Post'!AK474)</f>
        <v/>
      </c>
      <c r="AL473" s="302" t="str">
        <f>IF('SDQ Pre-Post'!G474="","",'SDQ Pre-Post'!G474)</f>
        <v/>
      </c>
      <c r="AM473" s="303" t="str">
        <f>IF('SDQ Pre-Post'!AG474="","",'SDQ Pre-Post'!AG474)</f>
        <v/>
      </c>
    </row>
    <row r="474" spans="1:39" s="304" customFormat="1" ht="15" customHeight="1" x14ac:dyDescent="0.35">
      <c r="A474" s="314"/>
      <c r="B474" s="300"/>
      <c r="C474" s="300"/>
      <c r="D474" s="315"/>
      <c r="E474" s="315"/>
      <c r="F474" s="300"/>
      <c r="G474" s="300"/>
      <c r="H474" s="300"/>
      <c r="I474" s="300"/>
      <c r="J474" s="300"/>
      <c r="K474" s="300"/>
      <c r="L474" s="300"/>
      <c r="M474" s="300"/>
      <c r="N474" s="300"/>
      <c r="O474" s="300"/>
      <c r="P474" s="315"/>
      <c r="Q474" s="300"/>
      <c r="R474" s="300"/>
      <c r="S474" s="300"/>
      <c r="T474" s="300"/>
      <c r="U474" s="300"/>
      <c r="V474" s="300"/>
      <c r="W474" s="300"/>
      <c r="X474" s="300"/>
      <c r="Y474" s="301"/>
      <c r="Z474" s="300"/>
      <c r="AA474" s="300"/>
      <c r="AB474" s="300"/>
      <c r="AC474" s="300"/>
      <c r="AD474" s="300"/>
      <c r="AE474" s="300"/>
      <c r="AF474" s="300"/>
      <c r="AG474" s="300"/>
      <c r="AH474" s="300"/>
      <c r="AI474" s="301"/>
      <c r="AJ474" s="305" t="str">
        <f>IF('PAFAS Pre-Post'!F475="","",'PAFAS Pre-Post'!F475)</f>
        <v/>
      </c>
      <c r="AK474" s="306" t="str">
        <f>IF('PAFAS Pre-Post'!AK475="","",'PAFAS Pre-Post'!AK475)</f>
        <v/>
      </c>
      <c r="AL474" s="302" t="str">
        <f>IF('SDQ Pre-Post'!G475="","",'SDQ Pre-Post'!G475)</f>
        <v/>
      </c>
      <c r="AM474" s="303" t="str">
        <f>IF('SDQ Pre-Post'!AG475="","",'SDQ Pre-Post'!AG475)</f>
        <v/>
      </c>
    </row>
    <row r="475" spans="1:39" s="304" customFormat="1" ht="15" customHeight="1" x14ac:dyDescent="0.35">
      <c r="A475" s="316"/>
      <c r="B475" s="310"/>
      <c r="C475" s="310"/>
      <c r="D475" s="317"/>
      <c r="E475" s="317"/>
      <c r="F475" s="310"/>
      <c r="G475" s="310"/>
      <c r="H475" s="310"/>
      <c r="I475" s="310"/>
      <c r="J475" s="310"/>
      <c r="K475" s="310"/>
      <c r="L475" s="310"/>
      <c r="M475" s="310"/>
      <c r="N475" s="310"/>
      <c r="O475" s="310"/>
      <c r="P475" s="317"/>
      <c r="Q475" s="298"/>
      <c r="R475" s="298"/>
      <c r="S475" s="298"/>
      <c r="T475" s="298"/>
      <c r="U475" s="298"/>
      <c r="V475" s="298"/>
      <c r="W475" s="298"/>
      <c r="X475" s="298"/>
      <c r="Y475" s="299"/>
      <c r="Z475" s="298"/>
      <c r="AA475" s="298"/>
      <c r="AB475" s="298"/>
      <c r="AC475" s="298"/>
      <c r="AD475" s="298"/>
      <c r="AE475" s="298"/>
      <c r="AF475" s="298"/>
      <c r="AG475" s="298"/>
      <c r="AH475" s="298"/>
      <c r="AI475" s="299"/>
      <c r="AJ475" s="305" t="str">
        <f>IF('PAFAS Pre-Post'!F476="","",'PAFAS Pre-Post'!F476)</f>
        <v/>
      </c>
      <c r="AK475" s="306" t="str">
        <f>IF('PAFAS Pre-Post'!AK476="","",'PAFAS Pre-Post'!AK476)</f>
        <v/>
      </c>
      <c r="AL475" s="302" t="str">
        <f>IF('SDQ Pre-Post'!G476="","",'SDQ Pre-Post'!G476)</f>
        <v/>
      </c>
      <c r="AM475" s="303" t="str">
        <f>IF('SDQ Pre-Post'!AG476="","",'SDQ Pre-Post'!AG476)</f>
        <v/>
      </c>
    </row>
    <row r="476" spans="1:39" s="304" customFormat="1" ht="15" customHeight="1" x14ac:dyDescent="0.35">
      <c r="A476" s="314"/>
      <c r="B476" s="300"/>
      <c r="C476" s="300"/>
      <c r="D476" s="315"/>
      <c r="E476" s="315"/>
      <c r="F476" s="300"/>
      <c r="G476" s="300"/>
      <c r="H476" s="300"/>
      <c r="I476" s="300"/>
      <c r="J476" s="300"/>
      <c r="K476" s="300"/>
      <c r="L476" s="300"/>
      <c r="M476" s="300"/>
      <c r="N476" s="300"/>
      <c r="O476" s="300"/>
      <c r="P476" s="315"/>
      <c r="Q476" s="300"/>
      <c r="R476" s="300"/>
      <c r="S476" s="300"/>
      <c r="T476" s="300"/>
      <c r="U476" s="300"/>
      <c r="V476" s="300"/>
      <c r="W476" s="300"/>
      <c r="X476" s="300"/>
      <c r="Y476" s="301"/>
      <c r="Z476" s="300"/>
      <c r="AA476" s="300"/>
      <c r="AB476" s="300"/>
      <c r="AC476" s="300"/>
      <c r="AD476" s="300"/>
      <c r="AE476" s="300"/>
      <c r="AF476" s="300"/>
      <c r="AG476" s="300"/>
      <c r="AH476" s="300"/>
      <c r="AI476" s="301"/>
      <c r="AJ476" s="305" t="str">
        <f>IF('PAFAS Pre-Post'!F477="","",'PAFAS Pre-Post'!F477)</f>
        <v/>
      </c>
      <c r="AK476" s="306" t="str">
        <f>IF('PAFAS Pre-Post'!AK477="","",'PAFAS Pre-Post'!AK477)</f>
        <v/>
      </c>
      <c r="AL476" s="302" t="str">
        <f>IF('SDQ Pre-Post'!G477="","",'SDQ Pre-Post'!G477)</f>
        <v/>
      </c>
      <c r="AM476" s="303" t="str">
        <f>IF('SDQ Pre-Post'!AG477="","",'SDQ Pre-Post'!AG477)</f>
        <v/>
      </c>
    </row>
    <row r="477" spans="1:39" s="304" customFormat="1" ht="15" customHeight="1" x14ac:dyDescent="0.35">
      <c r="A477" s="316"/>
      <c r="B477" s="310"/>
      <c r="C477" s="310"/>
      <c r="D477" s="317"/>
      <c r="E477" s="317"/>
      <c r="F477" s="310"/>
      <c r="G477" s="310"/>
      <c r="H477" s="310"/>
      <c r="I477" s="310"/>
      <c r="J477" s="310"/>
      <c r="K477" s="310"/>
      <c r="L477" s="310"/>
      <c r="M477" s="310"/>
      <c r="N477" s="310"/>
      <c r="O477" s="310"/>
      <c r="P477" s="317"/>
      <c r="Q477" s="298"/>
      <c r="R477" s="298"/>
      <c r="S477" s="298"/>
      <c r="T477" s="298"/>
      <c r="U477" s="298"/>
      <c r="V477" s="298"/>
      <c r="W477" s="298"/>
      <c r="X477" s="298"/>
      <c r="Y477" s="299"/>
      <c r="Z477" s="298"/>
      <c r="AA477" s="298"/>
      <c r="AB477" s="298"/>
      <c r="AC477" s="298"/>
      <c r="AD477" s="298"/>
      <c r="AE477" s="298"/>
      <c r="AF477" s="298"/>
      <c r="AG477" s="298"/>
      <c r="AH477" s="298"/>
      <c r="AI477" s="299"/>
      <c r="AJ477" s="305" t="str">
        <f>IF('PAFAS Pre-Post'!F478="","",'PAFAS Pre-Post'!F478)</f>
        <v/>
      </c>
      <c r="AK477" s="306" t="str">
        <f>IF('PAFAS Pre-Post'!AK478="","",'PAFAS Pre-Post'!AK478)</f>
        <v/>
      </c>
      <c r="AL477" s="302" t="str">
        <f>IF('SDQ Pre-Post'!G478="","",'SDQ Pre-Post'!G478)</f>
        <v/>
      </c>
      <c r="AM477" s="303" t="str">
        <f>IF('SDQ Pre-Post'!AG478="","",'SDQ Pre-Post'!AG478)</f>
        <v/>
      </c>
    </row>
    <row r="478" spans="1:39" s="304" customFormat="1" ht="15" customHeight="1" x14ac:dyDescent="0.35">
      <c r="A478" s="314"/>
      <c r="B478" s="300"/>
      <c r="C478" s="300"/>
      <c r="D478" s="315"/>
      <c r="E478" s="315"/>
      <c r="F478" s="300"/>
      <c r="G478" s="300"/>
      <c r="H478" s="300"/>
      <c r="I478" s="300"/>
      <c r="J478" s="300"/>
      <c r="K478" s="300"/>
      <c r="L478" s="300"/>
      <c r="M478" s="300"/>
      <c r="N478" s="300"/>
      <c r="O478" s="300"/>
      <c r="P478" s="315"/>
      <c r="Q478" s="300"/>
      <c r="R478" s="300"/>
      <c r="S478" s="300"/>
      <c r="T478" s="300"/>
      <c r="U478" s="300"/>
      <c r="V478" s="300"/>
      <c r="W478" s="300"/>
      <c r="X478" s="300"/>
      <c r="Y478" s="301"/>
      <c r="Z478" s="300"/>
      <c r="AA478" s="300"/>
      <c r="AB478" s="300"/>
      <c r="AC478" s="300"/>
      <c r="AD478" s="300"/>
      <c r="AE478" s="300"/>
      <c r="AF478" s="300"/>
      <c r="AG478" s="300"/>
      <c r="AH478" s="300"/>
      <c r="AI478" s="301"/>
      <c r="AJ478" s="305" t="str">
        <f>IF('PAFAS Pre-Post'!F479="","",'PAFAS Pre-Post'!F479)</f>
        <v/>
      </c>
      <c r="AK478" s="306" t="str">
        <f>IF('PAFAS Pre-Post'!AK479="","",'PAFAS Pre-Post'!AK479)</f>
        <v/>
      </c>
      <c r="AL478" s="302" t="str">
        <f>IF('SDQ Pre-Post'!G479="","",'SDQ Pre-Post'!G479)</f>
        <v/>
      </c>
      <c r="AM478" s="303" t="str">
        <f>IF('SDQ Pre-Post'!AG479="","",'SDQ Pre-Post'!AG479)</f>
        <v/>
      </c>
    </row>
    <row r="479" spans="1:39" s="304" customFormat="1" ht="15" customHeight="1" x14ac:dyDescent="0.35">
      <c r="A479" s="316"/>
      <c r="B479" s="310"/>
      <c r="C479" s="310"/>
      <c r="D479" s="317"/>
      <c r="E479" s="317"/>
      <c r="F479" s="310"/>
      <c r="G479" s="310"/>
      <c r="H479" s="310"/>
      <c r="I479" s="310"/>
      <c r="J479" s="310"/>
      <c r="K479" s="310"/>
      <c r="L479" s="310"/>
      <c r="M479" s="310"/>
      <c r="N479" s="310"/>
      <c r="O479" s="310"/>
      <c r="P479" s="317"/>
      <c r="Q479" s="298"/>
      <c r="R479" s="298"/>
      <c r="S479" s="298"/>
      <c r="T479" s="298"/>
      <c r="U479" s="298"/>
      <c r="V479" s="298"/>
      <c r="W479" s="298"/>
      <c r="X479" s="298"/>
      <c r="Y479" s="299"/>
      <c r="Z479" s="298"/>
      <c r="AA479" s="298"/>
      <c r="AB479" s="298"/>
      <c r="AC479" s="298"/>
      <c r="AD479" s="298"/>
      <c r="AE479" s="298"/>
      <c r="AF479" s="298"/>
      <c r="AG479" s="298"/>
      <c r="AH479" s="298"/>
      <c r="AI479" s="299"/>
      <c r="AJ479" s="305" t="str">
        <f>IF('PAFAS Pre-Post'!F480="","",'PAFAS Pre-Post'!F480)</f>
        <v/>
      </c>
      <c r="AK479" s="306" t="str">
        <f>IF('PAFAS Pre-Post'!AK480="","",'PAFAS Pre-Post'!AK480)</f>
        <v/>
      </c>
      <c r="AL479" s="302" t="str">
        <f>IF('SDQ Pre-Post'!G480="","",'SDQ Pre-Post'!G480)</f>
        <v/>
      </c>
      <c r="AM479" s="303" t="str">
        <f>IF('SDQ Pre-Post'!AG480="","",'SDQ Pre-Post'!AG480)</f>
        <v/>
      </c>
    </row>
    <row r="480" spans="1:39" s="304" customFormat="1" ht="15" customHeight="1" x14ac:dyDescent="0.35">
      <c r="A480" s="314"/>
      <c r="B480" s="300"/>
      <c r="C480" s="300"/>
      <c r="D480" s="315"/>
      <c r="E480" s="315"/>
      <c r="F480" s="300"/>
      <c r="G480" s="300"/>
      <c r="H480" s="300"/>
      <c r="I480" s="300"/>
      <c r="J480" s="300"/>
      <c r="K480" s="300"/>
      <c r="L480" s="300"/>
      <c r="M480" s="300"/>
      <c r="N480" s="300"/>
      <c r="O480" s="300"/>
      <c r="P480" s="315"/>
      <c r="Q480" s="300"/>
      <c r="R480" s="300"/>
      <c r="S480" s="300"/>
      <c r="T480" s="300"/>
      <c r="U480" s="300"/>
      <c r="V480" s="300"/>
      <c r="W480" s="300"/>
      <c r="X480" s="300"/>
      <c r="Y480" s="301"/>
      <c r="Z480" s="300"/>
      <c r="AA480" s="300"/>
      <c r="AB480" s="300"/>
      <c r="AC480" s="300"/>
      <c r="AD480" s="300"/>
      <c r="AE480" s="300"/>
      <c r="AF480" s="300"/>
      <c r="AG480" s="300"/>
      <c r="AH480" s="300"/>
      <c r="AI480" s="301"/>
      <c r="AJ480" s="305" t="str">
        <f>IF('PAFAS Pre-Post'!F481="","",'PAFAS Pre-Post'!F481)</f>
        <v/>
      </c>
      <c r="AK480" s="306" t="str">
        <f>IF('PAFAS Pre-Post'!AK481="","",'PAFAS Pre-Post'!AK481)</f>
        <v/>
      </c>
      <c r="AL480" s="302" t="str">
        <f>IF('SDQ Pre-Post'!G481="","",'SDQ Pre-Post'!G481)</f>
        <v/>
      </c>
      <c r="AM480" s="303" t="str">
        <f>IF('SDQ Pre-Post'!AG481="","",'SDQ Pre-Post'!AG481)</f>
        <v/>
      </c>
    </row>
    <row r="481" spans="1:39" s="304" customFormat="1" ht="15" customHeight="1" x14ac:dyDescent="0.35">
      <c r="A481" s="316"/>
      <c r="B481" s="310"/>
      <c r="C481" s="310"/>
      <c r="D481" s="317"/>
      <c r="E481" s="317"/>
      <c r="F481" s="310"/>
      <c r="G481" s="310"/>
      <c r="H481" s="310"/>
      <c r="I481" s="310"/>
      <c r="J481" s="310"/>
      <c r="K481" s="310"/>
      <c r="L481" s="310"/>
      <c r="M481" s="310"/>
      <c r="N481" s="310"/>
      <c r="O481" s="310"/>
      <c r="P481" s="317"/>
      <c r="Q481" s="298"/>
      <c r="R481" s="298"/>
      <c r="S481" s="298"/>
      <c r="T481" s="298"/>
      <c r="U481" s="298"/>
      <c r="V481" s="298"/>
      <c r="W481" s="298"/>
      <c r="X481" s="298"/>
      <c r="Y481" s="299"/>
      <c r="Z481" s="298"/>
      <c r="AA481" s="298"/>
      <c r="AB481" s="298"/>
      <c r="AC481" s="298"/>
      <c r="AD481" s="298"/>
      <c r="AE481" s="298"/>
      <c r="AF481" s="298"/>
      <c r="AG481" s="298"/>
      <c r="AH481" s="298"/>
      <c r="AI481" s="299"/>
      <c r="AJ481" s="305" t="str">
        <f>IF('PAFAS Pre-Post'!F482="","",'PAFAS Pre-Post'!F482)</f>
        <v/>
      </c>
      <c r="AK481" s="306" t="str">
        <f>IF('PAFAS Pre-Post'!AK482="","",'PAFAS Pre-Post'!AK482)</f>
        <v/>
      </c>
      <c r="AL481" s="302" t="str">
        <f>IF('SDQ Pre-Post'!G482="","",'SDQ Pre-Post'!G482)</f>
        <v/>
      </c>
      <c r="AM481" s="303" t="str">
        <f>IF('SDQ Pre-Post'!AG482="","",'SDQ Pre-Post'!AG482)</f>
        <v/>
      </c>
    </row>
    <row r="482" spans="1:39" s="304" customFormat="1" ht="15" customHeight="1" x14ac:dyDescent="0.35">
      <c r="A482" s="314"/>
      <c r="B482" s="300"/>
      <c r="C482" s="300"/>
      <c r="D482" s="315"/>
      <c r="E482" s="315"/>
      <c r="F482" s="300"/>
      <c r="G482" s="300"/>
      <c r="H482" s="300"/>
      <c r="I482" s="300"/>
      <c r="J482" s="300"/>
      <c r="K482" s="300"/>
      <c r="L482" s="300"/>
      <c r="M482" s="300"/>
      <c r="N482" s="300"/>
      <c r="O482" s="300"/>
      <c r="P482" s="315"/>
      <c r="Q482" s="300"/>
      <c r="R482" s="300"/>
      <c r="S482" s="300"/>
      <c r="T482" s="300"/>
      <c r="U482" s="300"/>
      <c r="V482" s="300"/>
      <c r="W482" s="300"/>
      <c r="X482" s="300"/>
      <c r="Y482" s="301"/>
      <c r="Z482" s="300"/>
      <c r="AA482" s="300"/>
      <c r="AB482" s="300"/>
      <c r="AC482" s="300"/>
      <c r="AD482" s="300"/>
      <c r="AE482" s="300"/>
      <c r="AF482" s="300"/>
      <c r="AG482" s="300"/>
      <c r="AH482" s="300"/>
      <c r="AI482" s="301"/>
      <c r="AJ482" s="305" t="str">
        <f>IF('PAFAS Pre-Post'!F483="","",'PAFAS Pre-Post'!F483)</f>
        <v/>
      </c>
      <c r="AK482" s="306" t="str">
        <f>IF('PAFAS Pre-Post'!AK483="","",'PAFAS Pre-Post'!AK483)</f>
        <v/>
      </c>
      <c r="AL482" s="302" t="str">
        <f>IF('SDQ Pre-Post'!G483="","",'SDQ Pre-Post'!G483)</f>
        <v/>
      </c>
      <c r="AM482" s="303" t="str">
        <f>IF('SDQ Pre-Post'!AG483="","",'SDQ Pre-Post'!AG483)</f>
        <v/>
      </c>
    </row>
    <row r="483" spans="1:39" s="304" customFormat="1" ht="15" customHeight="1" x14ac:dyDescent="0.35">
      <c r="A483" s="316"/>
      <c r="B483" s="310"/>
      <c r="C483" s="310"/>
      <c r="D483" s="317"/>
      <c r="E483" s="317"/>
      <c r="F483" s="310"/>
      <c r="G483" s="310"/>
      <c r="H483" s="310"/>
      <c r="I483" s="310"/>
      <c r="J483" s="310"/>
      <c r="K483" s="310"/>
      <c r="L483" s="310"/>
      <c r="M483" s="310"/>
      <c r="N483" s="310"/>
      <c r="O483" s="310"/>
      <c r="P483" s="317"/>
      <c r="Q483" s="298"/>
      <c r="R483" s="298"/>
      <c r="S483" s="298"/>
      <c r="T483" s="298"/>
      <c r="U483" s="298"/>
      <c r="V483" s="298"/>
      <c r="W483" s="298"/>
      <c r="X483" s="298"/>
      <c r="Y483" s="299"/>
      <c r="Z483" s="298"/>
      <c r="AA483" s="298"/>
      <c r="AB483" s="298"/>
      <c r="AC483" s="298"/>
      <c r="AD483" s="298"/>
      <c r="AE483" s="298"/>
      <c r="AF483" s="298"/>
      <c r="AG483" s="298"/>
      <c r="AH483" s="298"/>
      <c r="AI483" s="299"/>
      <c r="AJ483" s="305" t="str">
        <f>IF('PAFAS Pre-Post'!F484="","",'PAFAS Pre-Post'!F484)</f>
        <v/>
      </c>
      <c r="AK483" s="306" t="str">
        <f>IF('PAFAS Pre-Post'!AK484="","",'PAFAS Pre-Post'!AK484)</f>
        <v/>
      </c>
      <c r="AL483" s="302" t="str">
        <f>IF('SDQ Pre-Post'!G484="","",'SDQ Pre-Post'!G484)</f>
        <v/>
      </c>
      <c r="AM483" s="303" t="str">
        <f>IF('SDQ Pre-Post'!AG484="","",'SDQ Pre-Post'!AG484)</f>
        <v/>
      </c>
    </row>
    <row r="484" spans="1:39" s="304" customFormat="1" ht="15" customHeight="1" x14ac:dyDescent="0.35">
      <c r="A484" s="314"/>
      <c r="B484" s="300"/>
      <c r="C484" s="300"/>
      <c r="D484" s="315"/>
      <c r="E484" s="315"/>
      <c r="F484" s="300"/>
      <c r="G484" s="300"/>
      <c r="H484" s="300"/>
      <c r="I484" s="300"/>
      <c r="J484" s="300"/>
      <c r="K484" s="300"/>
      <c r="L484" s="300"/>
      <c r="M484" s="300"/>
      <c r="N484" s="300"/>
      <c r="O484" s="300"/>
      <c r="P484" s="315"/>
      <c r="Q484" s="300"/>
      <c r="R484" s="300"/>
      <c r="S484" s="300"/>
      <c r="T484" s="300"/>
      <c r="U484" s="300"/>
      <c r="V484" s="300"/>
      <c r="W484" s="300"/>
      <c r="X484" s="300"/>
      <c r="Y484" s="301"/>
      <c r="Z484" s="300"/>
      <c r="AA484" s="300"/>
      <c r="AB484" s="300"/>
      <c r="AC484" s="300"/>
      <c r="AD484" s="300"/>
      <c r="AE484" s="300"/>
      <c r="AF484" s="300"/>
      <c r="AG484" s="300"/>
      <c r="AH484" s="300"/>
      <c r="AI484" s="301"/>
      <c r="AJ484" s="305" t="str">
        <f>IF('PAFAS Pre-Post'!F485="","",'PAFAS Pre-Post'!F485)</f>
        <v/>
      </c>
      <c r="AK484" s="306" t="str">
        <f>IF('PAFAS Pre-Post'!AK485="","",'PAFAS Pre-Post'!AK485)</f>
        <v/>
      </c>
      <c r="AL484" s="302" t="str">
        <f>IF('SDQ Pre-Post'!G485="","",'SDQ Pre-Post'!G485)</f>
        <v/>
      </c>
      <c r="AM484" s="303" t="str">
        <f>IF('SDQ Pre-Post'!AG485="","",'SDQ Pre-Post'!AG485)</f>
        <v/>
      </c>
    </row>
    <row r="485" spans="1:39" s="304" customFormat="1" ht="15" customHeight="1" x14ac:dyDescent="0.35">
      <c r="A485" s="316"/>
      <c r="B485" s="310"/>
      <c r="C485" s="310"/>
      <c r="D485" s="317"/>
      <c r="E485" s="317"/>
      <c r="F485" s="310"/>
      <c r="G485" s="310"/>
      <c r="H485" s="310"/>
      <c r="I485" s="310"/>
      <c r="J485" s="310"/>
      <c r="K485" s="310"/>
      <c r="L485" s="310"/>
      <c r="M485" s="310"/>
      <c r="N485" s="310"/>
      <c r="O485" s="310"/>
      <c r="P485" s="317"/>
      <c r="Q485" s="298"/>
      <c r="R485" s="298"/>
      <c r="S485" s="298"/>
      <c r="T485" s="298"/>
      <c r="U485" s="298"/>
      <c r="V485" s="298"/>
      <c r="W485" s="298"/>
      <c r="X485" s="298"/>
      <c r="Y485" s="299"/>
      <c r="Z485" s="298"/>
      <c r="AA485" s="298"/>
      <c r="AB485" s="298"/>
      <c r="AC485" s="298"/>
      <c r="AD485" s="298"/>
      <c r="AE485" s="298"/>
      <c r="AF485" s="298"/>
      <c r="AG485" s="298"/>
      <c r="AH485" s="298"/>
      <c r="AI485" s="299"/>
      <c r="AJ485" s="305" t="str">
        <f>IF('PAFAS Pre-Post'!F486="","",'PAFAS Pre-Post'!F486)</f>
        <v/>
      </c>
      <c r="AK485" s="306" t="str">
        <f>IF('PAFAS Pre-Post'!AK486="","",'PAFAS Pre-Post'!AK486)</f>
        <v/>
      </c>
      <c r="AL485" s="302" t="str">
        <f>IF('SDQ Pre-Post'!G486="","",'SDQ Pre-Post'!G486)</f>
        <v/>
      </c>
      <c r="AM485" s="303" t="str">
        <f>IF('SDQ Pre-Post'!AG486="","",'SDQ Pre-Post'!AG486)</f>
        <v/>
      </c>
    </row>
    <row r="486" spans="1:39" s="304" customFormat="1" ht="15" customHeight="1" x14ac:dyDescent="0.35">
      <c r="A486" s="314"/>
      <c r="B486" s="300"/>
      <c r="C486" s="300"/>
      <c r="D486" s="315"/>
      <c r="E486" s="315"/>
      <c r="F486" s="300"/>
      <c r="G486" s="300"/>
      <c r="H486" s="300"/>
      <c r="I486" s="300"/>
      <c r="J486" s="300"/>
      <c r="K486" s="300"/>
      <c r="L486" s="300"/>
      <c r="M486" s="300"/>
      <c r="N486" s="300"/>
      <c r="O486" s="300"/>
      <c r="P486" s="315"/>
      <c r="Q486" s="300"/>
      <c r="R486" s="300"/>
      <c r="S486" s="300"/>
      <c r="T486" s="300"/>
      <c r="U486" s="300"/>
      <c r="V486" s="300"/>
      <c r="W486" s="300"/>
      <c r="X486" s="300"/>
      <c r="Y486" s="301"/>
      <c r="Z486" s="300"/>
      <c r="AA486" s="300"/>
      <c r="AB486" s="300"/>
      <c r="AC486" s="300"/>
      <c r="AD486" s="300"/>
      <c r="AE486" s="300"/>
      <c r="AF486" s="300"/>
      <c r="AG486" s="300"/>
      <c r="AH486" s="300"/>
      <c r="AI486" s="301"/>
      <c r="AJ486" s="305" t="str">
        <f>IF('PAFAS Pre-Post'!F487="","",'PAFAS Pre-Post'!F487)</f>
        <v/>
      </c>
      <c r="AK486" s="306" t="str">
        <f>IF('PAFAS Pre-Post'!AK487="","",'PAFAS Pre-Post'!AK487)</f>
        <v/>
      </c>
      <c r="AL486" s="302" t="str">
        <f>IF('SDQ Pre-Post'!G487="","",'SDQ Pre-Post'!G487)</f>
        <v/>
      </c>
      <c r="AM486" s="303" t="str">
        <f>IF('SDQ Pre-Post'!AG487="","",'SDQ Pre-Post'!AG487)</f>
        <v/>
      </c>
    </row>
    <row r="487" spans="1:39" s="304" customFormat="1" ht="15" customHeight="1" x14ac:dyDescent="0.35">
      <c r="A487" s="316"/>
      <c r="B487" s="310"/>
      <c r="C487" s="310"/>
      <c r="D487" s="317"/>
      <c r="E487" s="317"/>
      <c r="F487" s="310"/>
      <c r="G487" s="310"/>
      <c r="H487" s="310"/>
      <c r="I487" s="310"/>
      <c r="J487" s="310"/>
      <c r="K487" s="310"/>
      <c r="L487" s="310"/>
      <c r="M487" s="310"/>
      <c r="N487" s="310"/>
      <c r="O487" s="310"/>
      <c r="P487" s="317"/>
      <c r="Q487" s="298"/>
      <c r="R487" s="298"/>
      <c r="S487" s="298"/>
      <c r="T487" s="298"/>
      <c r="U487" s="298"/>
      <c r="V487" s="298"/>
      <c r="W487" s="298"/>
      <c r="X487" s="298"/>
      <c r="Y487" s="299"/>
      <c r="Z487" s="298"/>
      <c r="AA487" s="298"/>
      <c r="AB487" s="298"/>
      <c r="AC487" s="298"/>
      <c r="AD487" s="298"/>
      <c r="AE487" s="298"/>
      <c r="AF487" s="298"/>
      <c r="AG487" s="298"/>
      <c r="AH487" s="298"/>
      <c r="AI487" s="299"/>
      <c r="AJ487" s="305" t="str">
        <f>IF('PAFAS Pre-Post'!F488="","",'PAFAS Pre-Post'!F488)</f>
        <v/>
      </c>
      <c r="AK487" s="306" t="str">
        <f>IF('PAFAS Pre-Post'!AK488="","",'PAFAS Pre-Post'!AK488)</f>
        <v/>
      </c>
      <c r="AL487" s="302" t="str">
        <f>IF('SDQ Pre-Post'!G488="","",'SDQ Pre-Post'!G488)</f>
        <v/>
      </c>
      <c r="AM487" s="303" t="str">
        <f>IF('SDQ Pre-Post'!AG488="","",'SDQ Pre-Post'!AG488)</f>
        <v/>
      </c>
    </row>
    <row r="488" spans="1:39" s="304" customFormat="1" ht="15" customHeight="1" x14ac:dyDescent="0.35">
      <c r="A488" s="314"/>
      <c r="B488" s="300"/>
      <c r="C488" s="300"/>
      <c r="D488" s="315"/>
      <c r="E488" s="315"/>
      <c r="F488" s="300"/>
      <c r="G488" s="300"/>
      <c r="H488" s="300"/>
      <c r="I488" s="300"/>
      <c r="J488" s="300"/>
      <c r="K488" s="300"/>
      <c r="L488" s="300"/>
      <c r="M488" s="300"/>
      <c r="N488" s="300"/>
      <c r="O488" s="300"/>
      <c r="P488" s="315"/>
      <c r="Q488" s="300"/>
      <c r="R488" s="300"/>
      <c r="S488" s="300"/>
      <c r="T488" s="300"/>
      <c r="U488" s="300"/>
      <c r="V488" s="300"/>
      <c r="W488" s="300"/>
      <c r="X488" s="300"/>
      <c r="Y488" s="301"/>
      <c r="Z488" s="300"/>
      <c r="AA488" s="300"/>
      <c r="AB488" s="300"/>
      <c r="AC488" s="300"/>
      <c r="AD488" s="300"/>
      <c r="AE488" s="300"/>
      <c r="AF488" s="300"/>
      <c r="AG488" s="300"/>
      <c r="AH488" s="300"/>
      <c r="AI488" s="301"/>
      <c r="AJ488" s="305" t="str">
        <f>IF('PAFAS Pre-Post'!F489="","",'PAFAS Pre-Post'!F489)</f>
        <v/>
      </c>
      <c r="AK488" s="306" t="str">
        <f>IF('PAFAS Pre-Post'!AK489="","",'PAFAS Pre-Post'!AK489)</f>
        <v/>
      </c>
      <c r="AL488" s="302" t="str">
        <f>IF('SDQ Pre-Post'!G489="","",'SDQ Pre-Post'!G489)</f>
        <v/>
      </c>
      <c r="AM488" s="303" t="str">
        <f>IF('SDQ Pre-Post'!AG489="","",'SDQ Pre-Post'!AG489)</f>
        <v/>
      </c>
    </row>
    <row r="489" spans="1:39" s="304" customFormat="1" ht="15" customHeight="1" x14ac:dyDescent="0.35">
      <c r="A489" s="316"/>
      <c r="B489" s="310"/>
      <c r="C489" s="310"/>
      <c r="D489" s="317"/>
      <c r="E489" s="317"/>
      <c r="F489" s="310"/>
      <c r="G489" s="310"/>
      <c r="H489" s="310"/>
      <c r="I489" s="310"/>
      <c r="J489" s="310"/>
      <c r="K489" s="310"/>
      <c r="L489" s="310"/>
      <c r="M489" s="310"/>
      <c r="N489" s="310"/>
      <c r="O489" s="310"/>
      <c r="P489" s="317"/>
      <c r="Q489" s="298"/>
      <c r="R489" s="298"/>
      <c r="S489" s="298"/>
      <c r="T489" s="298"/>
      <c r="U489" s="298"/>
      <c r="V489" s="298"/>
      <c r="W489" s="298"/>
      <c r="X489" s="298"/>
      <c r="Y489" s="299"/>
      <c r="Z489" s="298"/>
      <c r="AA489" s="298"/>
      <c r="AB489" s="298"/>
      <c r="AC489" s="298"/>
      <c r="AD489" s="298"/>
      <c r="AE489" s="298"/>
      <c r="AF489" s="298"/>
      <c r="AG489" s="298"/>
      <c r="AH489" s="298"/>
      <c r="AI489" s="299"/>
      <c r="AJ489" s="305" t="str">
        <f>IF('PAFAS Pre-Post'!F490="","",'PAFAS Pre-Post'!F490)</f>
        <v/>
      </c>
      <c r="AK489" s="306" t="str">
        <f>IF('PAFAS Pre-Post'!AK490="","",'PAFAS Pre-Post'!AK490)</f>
        <v/>
      </c>
      <c r="AL489" s="302" t="str">
        <f>IF('SDQ Pre-Post'!G490="","",'SDQ Pre-Post'!G490)</f>
        <v/>
      </c>
      <c r="AM489" s="303" t="str">
        <f>IF('SDQ Pre-Post'!AG490="","",'SDQ Pre-Post'!AG490)</f>
        <v/>
      </c>
    </row>
    <row r="490" spans="1:39" s="304" customFormat="1" ht="15" customHeight="1" x14ac:dyDescent="0.35">
      <c r="A490" s="314"/>
      <c r="B490" s="300"/>
      <c r="C490" s="300"/>
      <c r="D490" s="315"/>
      <c r="E490" s="315"/>
      <c r="F490" s="300"/>
      <c r="G490" s="300"/>
      <c r="H490" s="300"/>
      <c r="I490" s="300"/>
      <c r="J490" s="300"/>
      <c r="K490" s="300"/>
      <c r="L490" s="300"/>
      <c r="M490" s="300"/>
      <c r="N490" s="300"/>
      <c r="O490" s="300"/>
      <c r="P490" s="315"/>
      <c r="Q490" s="300"/>
      <c r="R490" s="300"/>
      <c r="S490" s="300"/>
      <c r="T490" s="300"/>
      <c r="U490" s="300"/>
      <c r="V490" s="300"/>
      <c r="W490" s="300"/>
      <c r="X490" s="300"/>
      <c r="Y490" s="301"/>
      <c r="Z490" s="300"/>
      <c r="AA490" s="300"/>
      <c r="AB490" s="300"/>
      <c r="AC490" s="300"/>
      <c r="AD490" s="300"/>
      <c r="AE490" s="300"/>
      <c r="AF490" s="300"/>
      <c r="AG490" s="300"/>
      <c r="AH490" s="300"/>
      <c r="AI490" s="301"/>
      <c r="AJ490" s="305" t="str">
        <f>IF('PAFAS Pre-Post'!F491="","",'PAFAS Pre-Post'!F491)</f>
        <v/>
      </c>
      <c r="AK490" s="306" t="str">
        <f>IF('PAFAS Pre-Post'!AK491="","",'PAFAS Pre-Post'!AK491)</f>
        <v/>
      </c>
      <c r="AL490" s="302" t="str">
        <f>IF('SDQ Pre-Post'!G491="","",'SDQ Pre-Post'!G491)</f>
        <v/>
      </c>
      <c r="AM490" s="303" t="str">
        <f>IF('SDQ Pre-Post'!AG491="","",'SDQ Pre-Post'!AG491)</f>
        <v/>
      </c>
    </row>
    <row r="491" spans="1:39" s="304" customFormat="1" ht="15" customHeight="1" x14ac:dyDescent="0.35">
      <c r="A491" s="316"/>
      <c r="B491" s="310"/>
      <c r="C491" s="310"/>
      <c r="D491" s="317"/>
      <c r="E491" s="317"/>
      <c r="F491" s="310"/>
      <c r="G491" s="310"/>
      <c r="H491" s="310"/>
      <c r="I491" s="310"/>
      <c r="J491" s="310"/>
      <c r="K491" s="310"/>
      <c r="L491" s="310"/>
      <c r="M491" s="310"/>
      <c r="N491" s="310"/>
      <c r="O491" s="310"/>
      <c r="P491" s="317"/>
      <c r="Q491" s="298"/>
      <c r="R491" s="298"/>
      <c r="S491" s="298"/>
      <c r="T491" s="298"/>
      <c r="U491" s="298"/>
      <c r="V491" s="298"/>
      <c r="W491" s="298"/>
      <c r="X491" s="298"/>
      <c r="Y491" s="299"/>
      <c r="Z491" s="298"/>
      <c r="AA491" s="298"/>
      <c r="AB491" s="298"/>
      <c r="AC491" s="298"/>
      <c r="AD491" s="298"/>
      <c r="AE491" s="298"/>
      <c r="AF491" s="298"/>
      <c r="AG491" s="298"/>
      <c r="AH491" s="298"/>
      <c r="AI491" s="299"/>
      <c r="AJ491" s="305" t="str">
        <f>IF('PAFAS Pre-Post'!F492="","",'PAFAS Pre-Post'!F492)</f>
        <v/>
      </c>
      <c r="AK491" s="306" t="str">
        <f>IF('PAFAS Pre-Post'!AK492="","",'PAFAS Pre-Post'!AK492)</f>
        <v/>
      </c>
      <c r="AL491" s="302" t="str">
        <f>IF('SDQ Pre-Post'!G492="","",'SDQ Pre-Post'!G492)</f>
        <v/>
      </c>
      <c r="AM491" s="303" t="str">
        <f>IF('SDQ Pre-Post'!AG492="","",'SDQ Pre-Post'!AG492)</f>
        <v/>
      </c>
    </row>
    <row r="492" spans="1:39" s="304" customFormat="1" ht="15" customHeight="1" x14ac:dyDescent="0.35">
      <c r="A492" s="314"/>
      <c r="B492" s="300"/>
      <c r="C492" s="300"/>
      <c r="D492" s="315"/>
      <c r="E492" s="315"/>
      <c r="F492" s="300"/>
      <c r="G492" s="300"/>
      <c r="H492" s="300"/>
      <c r="I492" s="300"/>
      <c r="J492" s="300"/>
      <c r="K492" s="300"/>
      <c r="L492" s="300"/>
      <c r="M492" s="300"/>
      <c r="N492" s="300"/>
      <c r="O492" s="300"/>
      <c r="P492" s="315"/>
      <c r="Q492" s="300"/>
      <c r="R492" s="300"/>
      <c r="S492" s="300"/>
      <c r="T492" s="300"/>
      <c r="U492" s="300"/>
      <c r="V492" s="300"/>
      <c r="W492" s="300"/>
      <c r="X492" s="300"/>
      <c r="Y492" s="301"/>
      <c r="Z492" s="300"/>
      <c r="AA492" s="300"/>
      <c r="AB492" s="300"/>
      <c r="AC492" s="300"/>
      <c r="AD492" s="300"/>
      <c r="AE492" s="300"/>
      <c r="AF492" s="300"/>
      <c r="AG492" s="300"/>
      <c r="AH492" s="300"/>
      <c r="AI492" s="301"/>
      <c r="AJ492" s="305" t="str">
        <f>IF('PAFAS Pre-Post'!F493="","",'PAFAS Pre-Post'!F493)</f>
        <v/>
      </c>
      <c r="AK492" s="306" t="str">
        <f>IF('PAFAS Pre-Post'!AK493="","",'PAFAS Pre-Post'!AK493)</f>
        <v/>
      </c>
      <c r="AL492" s="302" t="str">
        <f>IF('SDQ Pre-Post'!G493="","",'SDQ Pre-Post'!G493)</f>
        <v/>
      </c>
      <c r="AM492" s="303" t="str">
        <f>IF('SDQ Pre-Post'!AG493="","",'SDQ Pre-Post'!AG493)</f>
        <v/>
      </c>
    </row>
    <row r="493" spans="1:39" s="304" customFormat="1" ht="15" customHeight="1" x14ac:dyDescent="0.35">
      <c r="A493" s="316"/>
      <c r="B493" s="310"/>
      <c r="C493" s="310"/>
      <c r="D493" s="317"/>
      <c r="E493" s="317"/>
      <c r="F493" s="310"/>
      <c r="G493" s="310"/>
      <c r="H493" s="310"/>
      <c r="I493" s="310"/>
      <c r="J493" s="310"/>
      <c r="K493" s="310"/>
      <c r="L493" s="310"/>
      <c r="M493" s="310"/>
      <c r="N493" s="310"/>
      <c r="O493" s="310"/>
      <c r="P493" s="317"/>
      <c r="Q493" s="298"/>
      <c r="R493" s="298"/>
      <c r="S493" s="298"/>
      <c r="T493" s="298"/>
      <c r="U493" s="298"/>
      <c r="V493" s="298"/>
      <c r="W493" s="298"/>
      <c r="X493" s="298"/>
      <c r="Y493" s="299"/>
      <c r="Z493" s="298"/>
      <c r="AA493" s="298"/>
      <c r="AB493" s="298"/>
      <c r="AC493" s="298"/>
      <c r="AD493" s="298"/>
      <c r="AE493" s="298"/>
      <c r="AF493" s="298"/>
      <c r="AG493" s="298"/>
      <c r="AH493" s="298"/>
      <c r="AI493" s="299"/>
      <c r="AJ493" s="305" t="str">
        <f>IF('PAFAS Pre-Post'!F494="","",'PAFAS Pre-Post'!F494)</f>
        <v/>
      </c>
      <c r="AK493" s="306" t="str">
        <f>IF('PAFAS Pre-Post'!AK494="","",'PAFAS Pre-Post'!AK494)</f>
        <v/>
      </c>
      <c r="AL493" s="302" t="str">
        <f>IF('SDQ Pre-Post'!G494="","",'SDQ Pre-Post'!G494)</f>
        <v/>
      </c>
      <c r="AM493" s="303" t="str">
        <f>IF('SDQ Pre-Post'!AG494="","",'SDQ Pre-Post'!AG494)</f>
        <v/>
      </c>
    </row>
    <row r="494" spans="1:39" s="304" customFormat="1" ht="15" customHeight="1" x14ac:dyDescent="0.35">
      <c r="A494" s="314"/>
      <c r="B494" s="300"/>
      <c r="C494" s="300"/>
      <c r="D494" s="315"/>
      <c r="E494" s="315"/>
      <c r="F494" s="300"/>
      <c r="G494" s="300"/>
      <c r="H494" s="300"/>
      <c r="I494" s="300"/>
      <c r="J494" s="300"/>
      <c r="K494" s="300"/>
      <c r="L494" s="300"/>
      <c r="M494" s="300"/>
      <c r="N494" s="300"/>
      <c r="O494" s="300"/>
      <c r="P494" s="315"/>
      <c r="Q494" s="300"/>
      <c r="R494" s="300"/>
      <c r="S494" s="300"/>
      <c r="T494" s="300"/>
      <c r="U494" s="300"/>
      <c r="V494" s="300"/>
      <c r="W494" s="300"/>
      <c r="X494" s="300"/>
      <c r="Y494" s="301"/>
      <c r="Z494" s="300"/>
      <c r="AA494" s="300"/>
      <c r="AB494" s="300"/>
      <c r="AC494" s="300"/>
      <c r="AD494" s="300"/>
      <c r="AE494" s="300"/>
      <c r="AF494" s="300"/>
      <c r="AG494" s="300"/>
      <c r="AH494" s="300"/>
      <c r="AI494" s="301"/>
      <c r="AJ494" s="305" t="str">
        <f>IF('PAFAS Pre-Post'!F495="","",'PAFAS Pre-Post'!F495)</f>
        <v/>
      </c>
      <c r="AK494" s="306" t="str">
        <f>IF('PAFAS Pre-Post'!AK495="","",'PAFAS Pre-Post'!AK495)</f>
        <v/>
      </c>
      <c r="AL494" s="302" t="str">
        <f>IF('SDQ Pre-Post'!G495="","",'SDQ Pre-Post'!G495)</f>
        <v/>
      </c>
      <c r="AM494" s="303" t="str">
        <f>IF('SDQ Pre-Post'!AG495="","",'SDQ Pre-Post'!AG495)</f>
        <v/>
      </c>
    </row>
    <row r="495" spans="1:39" s="304" customFormat="1" ht="15" customHeight="1" x14ac:dyDescent="0.35">
      <c r="A495" s="316"/>
      <c r="B495" s="310"/>
      <c r="C495" s="310"/>
      <c r="D495" s="317"/>
      <c r="E495" s="317"/>
      <c r="F495" s="310"/>
      <c r="G495" s="310"/>
      <c r="H495" s="310"/>
      <c r="I495" s="310"/>
      <c r="J495" s="310"/>
      <c r="K495" s="310"/>
      <c r="L495" s="310"/>
      <c r="M495" s="310"/>
      <c r="N495" s="310"/>
      <c r="O495" s="310"/>
      <c r="P495" s="317"/>
      <c r="Q495" s="298"/>
      <c r="R495" s="298"/>
      <c r="S495" s="298"/>
      <c r="T495" s="298"/>
      <c r="U495" s="298"/>
      <c r="V495" s="298"/>
      <c r="W495" s="298"/>
      <c r="X495" s="298"/>
      <c r="Y495" s="299"/>
      <c r="Z495" s="298"/>
      <c r="AA495" s="298"/>
      <c r="AB495" s="298"/>
      <c r="AC495" s="298"/>
      <c r="AD495" s="298"/>
      <c r="AE495" s="298"/>
      <c r="AF495" s="298"/>
      <c r="AG495" s="298"/>
      <c r="AH495" s="298"/>
      <c r="AI495" s="299"/>
      <c r="AJ495" s="305" t="str">
        <f>IF('PAFAS Pre-Post'!F496="","",'PAFAS Pre-Post'!F496)</f>
        <v/>
      </c>
      <c r="AK495" s="306" t="str">
        <f>IF('PAFAS Pre-Post'!AK496="","",'PAFAS Pre-Post'!AK496)</f>
        <v/>
      </c>
      <c r="AL495" s="302" t="str">
        <f>IF('SDQ Pre-Post'!G496="","",'SDQ Pre-Post'!G496)</f>
        <v/>
      </c>
      <c r="AM495" s="303" t="str">
        <f>IF('SDQ Pre-Post'!AG496="","",'SDQ Pre-Post'!AG496)</f>
        <v/>
      </c>
    </row>
    <row r="496" spans="1:39" s="304" customFormat="1" ht="15" customHeight="1" x14ac:dyDescent="0.35">
      <c r="A496" s="314"/>
      <c r="B496" s="300"/>
      <c r="C496" s="300"/>
      <c r="D496" s="315"/>
      <c r="E496" s="315"/>
      <c r="F496" s="300"/>
      <c r="G496" s="300"/>
      <c r="H496" s="300"/>
      <c r="I496" s="300"/>
      <c r="J496" s="300"/>
      <c r="K496" s="300"/>
      <c r="L496" s="300"/>
      <c r="M496" s="300"/>
      <c r="N496" s="300"/>
      <c r="O496" s="300"/>
      <c r="P496" s="315"/>
      <c r="Q496" s="300"/>
      <c r="R496" s="300"/>
      <c r="S496" s="300"/>
      <c r="T496" s="300"/>
      <c r="U496" s="300"/>
      <c r="V496" s="300"/>
      <c r="W496" s="300"/>
      <c r="X496" s="300"/>
      <c r="Y496" s="301"/>
      <c r="Z496" s="300"/>
      <c r="AA496" s="300"/>
      <c r="AB496" s="300"/>
      <c r="AC496" s="300"/>
      <c r="AD496" s="300"/>
      <c r="AE496" s="300"/>
      <c r="AF496" s="300"/>
      <c r="AG496" s="300"/>
      <c r="AH496" s="300"/>
      <c r="AI496" s="301"/>
      <c r="AJ496" s="305" t="str">
        <f>IF('PAFAS Pre-Post'!F497="","",'PAFAS Pre-Post'!F497)</f>
        <v/>
      </c>
      <c r="AK496" s="306" t="str">
        <f>IF('PAFAS Pre-Post'!AK497="","",'PAFAS Pre-Post'!AK497)</f>
        <v/>
      </c>
      <c r="AL496" s="302" t="str">
        <f>IF('SDQ Pre-Post'!G497="","",'SDQ Pre-Post'!G497)</f>
        <v/>
      </c>
      <c r="AM496" s="303" t="str">
        <f>IF('SDQ Pre-Post'!AG497="","",'SDQ Pre-Post'!AG497)</f>
        <v/>
      </c>
    </row>
    <row r="497" spans="1:39" s="304" customFormat="1" ht="15" customHeight="1" x14ac:dyDescent="0.35">
      <c r="A497" s="316"/>
      <c r="B497" s="310"/>
      <c r="C497" s="310"/>
      <c r="D497" s="317"/>
      <c r="E497" s="317"/>
      <c r="F497" s="310"/>
      <c r="G497" s="310"/>
      <c r="H497" s="310"/>
      <c r="I497" s="310"/>
      <c r="J497" s="310"/>
      <c r="K497" s="310"/>
      <c r="L497" s="310"/>
      <c r="M497" s="310"/>
      <c r="N497" s="310"/>
      <c r="O497" s="310"/>
      <c r="P497" s="317"/>
      <c r="Q497" s="298"/>
      <c r="R497" s="298"/>
      <c r="S497" s="298"/>
      <c r="T497" s="298"/>
      <c r="U497" s="298"/>
      <c r="V497" s="298"/>
      <c r="W497" s="298"/>
      <c r="X497" s="298"/>
      <c r="Y497" s="299"/>
      <c r="Z497" s="298"/>
      <c r="AA497" s="298"/>
      <c r="AB497" s="298"/>
      <c r="AC497" s="298"/>
      <c r="AD497" s="298"/>
      <c r="AE497" s="298"/>
      <c r="AF497" s="298"/>
      <c r="AG497" s="298"/>
      <c r="AH497" s="298"/>
      <c r="AI497" s="299"/>
      <c r="AJ497" s="305" t="str">
        <f>IF('PAFAS Pre-Post'!F498="","",'PAFAS Pre-Post'!F498)</f>
        <v/>
      </c>
      <c r="AK497" s="306" t="str">
        <f>IF('PAFAS Pre-Post'!AK498="","",'PAFAS Pre-Post'!AK498)</f>
        <v/>
      </c>
      <c r="AL497" s="302" t="str">
        <f>IF('SDQ Pre-Post'!G498="","",'SDQ Pre-Post'!G498)</f>
        <v/>
      </c>
      <c r="AM497" s="303" t="str">
        <f>IF('SDQ Pre-Post'!AG498="","",'SDQ Pre-Post'!AG498)</f>
        <v/>
      </c>
    </row>
    <row r="498" spans="1:39" s="304" customFormat="1" ht="15" customHeight="1" x14ac:dyDescent="0.35">
      <c r="A498" s="314"/>
      <c r="B498" s="300"/>
      <c r="C498" s="300"/>
      <c r="D498" s="315"/>
      <c r="E498" s="315"/>
      <c r="F498" s="300"/>
      <c r="G498" s="300"/>
      <c r="H498" s="300"/>
      <c r="I498" s="300"/>
      <c r="J498" s="300"/>
      <c r="K498" s="300"/>
      <c r="L498" s="300"/>
      <c r="M498" s="300"/>
      <c r="N498" s="300"/>
      <c r="O498" s="300"/>
      <c r="P498" s="315"/>
      <c r="Q498" s="300"/>
      <c r="R498" s="300"/>
      <c r="S498" s="300"/>
      <c r="T498" s="300"/>
      <c r="U498" s="300"/>
      <c r="V498" s="300"/>
      <c r="W498" s="300"/>
      <c r="X498" s="300"/>
      <c r="Y498" s="301"/>
      <c r="Z498" s="300"/>
      <c r="AA498" s="300"/>
      <c r="AB498" s="300"/>
      <c r="AC498" s="300"/>
      <c r="AD498" s="300"/>
      <c r="AE498" s="300"/>
      <c r="AF498" s="300"/>
      <c r="AG498" s="300"/>
      <c r="AH498" s="300"/>
      <c r="AI498" s="301"/>
      <c r="AJ498" s="305" t="str">
        <f>IF('PAFAS Pre-Post'!F499="","",'PAFAS Pre-Post'!F499)</f>
        <v/>
      </c>
      <c r="AK498" s="306" t="str">
        <f>IF('PAFAS Pre-Post'!AK499="","",'PAFAS Pre-Post'!AK499)</f>
        <v/>
      </c>
      <c r="AL498" s="302" t="str">
        <f>IF('SDQ Pre-Post'!G499="","",'SDQ Pre-Post'!G499)</f>
        <v/>
      </c>
      <c r="AM498" s="303" t="str">
        <f>IF('SDQ Pre-Post'!AG499="","",'SDQ Pre-Post'!AG499)</f>
        <v/>
      </c>
    </row>
    <row r="499" spans="1:39" s="304" customFormat="1" ht="15" customHeight="1" x14ac:dyDescent="0.35">
      <c r="A499" s="316"/>
      <c r="B499" s="310"/>
      <c r="C499" s="310"/>
      <c r="D499" s="317"/>
      <c r="E499" s="317"/>
      <c r="F499" s="310"/>
      <c r="G499" s="310"/>
      <c r="H499" s="310"/>
      <c r="I499" s="310"/>
      <c r="J499" s="310"/>
      <c r="K499" s="310"/>
      <c r="L499" s="310"/>
      <c r="M499" s="310"/>
      <c r="N499" s="310"/>
      <c r="O499" s="310"/>
      <c r="P499" s="317"/>
      <c r="Q499" s="298"/>
      <c r="R499" s="298"/>
      <c r="S499" s="298"/>
      <c r="T499" s="298"/>
      <c r="U499" s="298"/>
      <c r="V499" s="298"/>
      <c r="W499" s="298"/>
      <c r="X499" s="298"/>
      <c r="Y499" s="299"/>
      <c r="Z499" s="298"/>
      <c r="AA499" s="298"/>
      <c r="AB499" s="298"/>
      <c r="AC499" s="298"/>
      <c r="AD499" s="298"/>
      <c r="AE499" s="298"/>
      <c r="AF499" s="298"/>
      <c r="AG499" s="298"/>
      <c r="AH499" s="298"/>
      <c r="AI499" s="299"/>
      <c r="AJ499" s="305" t="str">
        <f>IF('PAFAS Pre-Post'!F500="","",'PAFAS Pre-Post'!F500)</f>
        <v/>
      </c>
      <c r="AK499" s="306" t="str">
        <f>IF('PAFAS Pre-Post'!AK500="","",'PAFAS Pre-Post'!AK500)</f>
        <v/>
      </c>
      <c r="AL499" s="302" t="str">
        <f>IF('SDQ Pre-Post'!G500="","",'SDQ Pre-Post'!G500)</f>
        <v/>
      </c>
      <c r="AM499" s="303" t="str">
        <f>IF('SDQ Pre-Post'!AG500="","",'SDQ Pre-Post'!AG500)</f>
        <v/>
      </c>
    </row>
    <row r="500" spans="1:39" s="304" customFormat="1" ht="15" customHeight="1" x14ac:dyDescent="0.35">
      <c r="A500" s="314"/>
      <c r="B500" s="300"/>
      <c r="C500" s="300"/>
      <c r="D500" s="315"/>
      <c r="E500" s="315"/>
      <c r="F500" s="300"/>
      <c r="G500" s="300"/>
      <c r="H500" s="300"/>
      <c r="I500" s="300"/>
      <c r="J500" s="300"/>
      <c r="K500" s="300"/>
      <c r="L500" s="300"/>
      <c r="M500" s="300"/>
      <c r="N500" s="300"/>
      <c r="O500" s="300"/>
      <c r="P500" s="315"/>
      <c r="Q500" s="300"/>
      <c r="R500" s="300"/>
      <c r="S500" s="300"/>
      <c r="T500" s="300"/>
      <c r="U500" s="300"/>
      <c r="V500" s="300"/>
      <c r="W500" s="300"/>
      <c r="X500" s="300"/>
      <c r="Y500" s="301"/>
      <c r="Z500" s="300"/>
      <c r="AA500" s="300"/>
      <c r="AB500" s="300"/>
      <c r="AC500" s="300"/>
      <c r="AD500" s="300"/>
      <c r="AE500" s="300"/>
      <c r="AF500" s="300"/>
      <c r="AG500" s="300"/>
      <c r="AH500" s="300"/>
      <c r="AI500" s="301"/>
      <c r="AJ500" s="305" t="str">
        <f>IF('PAFAS Pre-Post'!F501="","",'PAFAS Pre-Post'!F501)</f>
        <v/>
      </c>
      <c r="AK500" s="306" t="str">
        <f>IF('PAFAS Pre-Post'!AK501="","",'PAFAS Pre-Post'!AK501)</f>
        <v/>
      </c>
      <c r="AL500" s="302" t="str">
        <f>IF('SDQ Pre-Post'!G501="","",'SDQ Pre-Post'!G501)</f>
        <v/>
      </c>
      <c r="AM500" s="303" t="str">
        <f>IF('SDQ Pre-Post'!AG501="","",'SDQ Pre-Post'!AG501)</f>
        <v/>
      </c>
    </row>
    <row r="501" spans="1:39" s="304" customFormat="1" ht="15" customHeight="1" x14ac:dyDescent="0.35">
      <c r="A501" s="316"/>
      <c r="B501" s="310"/>
      <c r="C501" s="310"/>
      <c r="D501" s="317"/>
      <c r="E501" s="317"/>
      <c r="F501" s="310"/>
      <c r="G501" s="310"/>
      <c r="H501" s="310"/>
      <c r="I501" s="310"/>
      <c r="J501" s="310"/>
      <c r="K501" s="310"/>
      <c r="L501" s="310"/>
      <c r="M501" s="310"/>
      <c r="N501" s="310"/>
      <c r="O501" s="310"/>
      <c r="P501" s="317"/>
      <c r="Q501" s="298"/>
      <c r="R501" s="298"/>
      <c r="S501" s="298"/>
      <c r="T501" s="298"/>
      <c r="U501" s="298"/>
      <c r="V501" s="298"/>
      <c r="W501" s="298"/>
      <c r="X501" s="298"/>
      <c r="Y501" s="299"/>
      <c r="Z501" s="298"/>
      <c r="AA501" s="298"/>
      <c r="AB501" s="298"/>
      <c r="AC501" s="298"/>
      <c r="AD501" s="298"/>
      <c r="AE501" s="298"/>
      <c r="AF501" s="298"/>
      <c r="AG501" s="298"/>
      <c r="AH501" s="298"/>
      <c r="AI501" s="299"/>
      <c r="AJ501" s="305" t="str">
        <f>IF('PAFAS Pre-Post'!F502="","",'PAFAS Pre-Post'!F502)</f>
        <v/>
      </c>
      <c r="AK501" s="306" t="str">
        <f>IF('PAFAS Pre-Post'!AK502="","",'PAFAS Pre-Post'!AK502)</f>
        <v/>
      </c>
      <c r="AL501" s="302" t="str">
        <f>IF('SDQ Pre-Post'!G502="","",'SDQ Pre-Post'!G502)</f>
        <v/>
      </c>
      <c r="AM501" s="303" t="str">
        <f>IF('SDQ Pre-Post'!AG502="","",'SDQ Pre-Post'!AG502)</f>
        <v/>
      </c>
    </row>
    <row r="502" spans="1:39" s="304" customFormat="1" ht="15" customHeight="1" x14ac:dyDescent="0.35">
      <c r="A502" s="314"/>
      <c r="B502" s="300"/>
      <c r="C502" s="300"/>
      <c r="D502" s="315"/>
      <c r="E502" s="315"/>
      <c r="F502" s="300"/>
      <c r="G502" s="300"/>
      <c r="H502" s="300"/>
      <c r="I502" s="300"/>
      <c r="J502" s="300"/>
      <c r="K502" s="300"/>
      <c r="L502" s="300"/>
      <c r="M502" s="300"/>
      <c r="N502" s="300"/>
      <c r="O502" s="300"/>
      <c r="P502" s="315"/>
      <c r="Q502" s="300"/>
      <c r="R502" s="300"/>
      <c r="S502" s="300"/>
      <c r="T502" s="300"/>
      <c r="U502" s="300"/>
      <c r="V502" s="300"/>
      <c r="W502" s="300"/>
      <c r="X502" s="300"/>
      <c r="Y502" s="301"/>
      <c r="Z502" s="300"/>
      <c r="AA502" s="300"/>
      <c r="AB502" s="300"/>
      <c r="AC502" s="300"/>
      <c r="AD502" s="300"/>
      <c r="AE502" s="300"/>
      <c r="AF502" s="300"/>
      <c r="AG502" s="300"/>
      <c r="AH502" s="300"/>
      <c r="AI502" s="301"/>
      <c r="AJ502" s="305" t="str">
        <f>IF('PAFAS Pre-Post'!F503="","",'PAFAS Pre-Post'!F503)</f>
        <v/>
      </c>
      <c r="AK502" s="306" t="str">
        <f>IF('PAFAS Pre-Post'!AK503="","",'PAFAS Pre-Post'!AK503)</f>
        <v/>
      </c>
      <c r="AL502" s="302" t="str">
        <f>IF('SDQ Pre-Post'!G503="","",'SDQ Pre-Post'!G503)</f>
        <v/>
      </c>
      <c r="AM502" s="303" t="str">
        <f>IF('SDQ Pre-Post'!AG503="","",'SDQ Pre-Post'!AG503)</f>
        <v/>
      </c>
    </row>
  </sheetData>
  <sheetProtection password="F3E3" sheet="1"/>
  <mergeCells count="3">
    <mergeCell ref="F1:O1"/>
    <mergeCell ref="AJ1:AK1"/>
    <mergeCell ref="AL1:AM1"/>
  </mergeCells>
  <conditionalFormatting sqref="F3:P502">
    <cfRule type="cellIs" dxfId="12" priority="57" operator="equal">
      <formula>"Yes"</formula>
    </cfRule>
  </conditionalFormatting>
  <conditionalFormatting sqref="F3:O502">
    <cfRule type="cellIs" dxfId="11" priority="55" operator="equal">
      <formula>"N/A"</formula>
    </cfRule>
    <cfRule type="cellIs" dxfId="10" priority="56" operator="equal">
      <formula>"No"</formula>
    </cfRule>
  </conditionalFormatting>
  <conditionalFormatting sqref="P3:P502">
    <cfRule type="cellIs" dxfId="9" priority="1" operator="equal">
      <formula>"No"</formula>
    </cfRule>
  </conditionalFormatting>
  <conditionalFormatting sqref="N3:O502">
    <cfRule type="expression" dxfId="8" priority="58" stopIfTrue="1">
      <formula>LEFT($C3,10)="L4 - Group"</formula>
    </cfRule>
  </conditionalFormatting>
  <conditionalFormatting sqref="J3:O502">
    <cfRule type="expression" dxfId="7" priority="59" stopIfTrue="1">
      <formula>LEFT($C3,6)="L3 - P"</formula>
    </cfRule>
  </conditionalFormatting>
  <conditionalFormatting sqref="G3:O502">
    <cfRule type="expression" dxfId="6" priority="60" stopIfTrue="1">
      <formula>$C3="L3 - Discussion Group"</formula>
    </cfRule>
  </conditionalFormatting>
  <dataValidations count="10">
    <dataValidation type="list" allowBlank="1" showInputMessage="1" showErrorMessage="1" sqref="F3:P502" xr:uid="{00000000-0002-0000-0300-000000000000}">
      <formula1>"Yes,No,N/A"</formula1>
    </dataValidation>
    <dataValidation type="list" allowBlank="1" showInputMessage="1" showErrorMessage="1" sqref="C3:C502" xr:uid="{00000000-0002-0000-0300-000002000000}">
      <formula1>LCourse</formula1>
    </dataValidation>
    <dataValidation type="list" allowBlank="1" showInputMessage="1" showErrorMessage="1" sqref="T3:T502" xr:uid="{A0E31A7C-2639-4633-96E5-CA8F393ED757}">
      <formula1>RelToChild</formula1>
    </dataValidation>
    <dataValidation type="list" allowBlank="1" showInputMessage="1" showErrorMessage="1" sqref="AB3:AB502 Q3:Q502" xr:uid="{EB0DBD45-9C65-4F5E-AE70-E2DE5242E0F4}">
      <formula1>gender</formula1>
    </dataValidation>
    <dataValidation type="list" allowBlank="1" showInputMessage="1" showErrorMessage="1" sqref="S3:S502" xr:uid="{F620E703-6CC2-4003-81EF-125505C8F907}">
      <formula1>marital</formula1>
    </dataValidation>
    <dataValidation type="list" allowBlank="1" showInputMessage="1" showErrorMessage="1" sqref="V3:V502 AF3:AF502" xr:uid="{427BBA3F-ADE6-4722-92A8-7655F573F8CE}">
      <formula1>race</formula1>
    </dataValidation>
    <dataValidation type="list" allowBlank="1" showInputMessage="1" showErrorMessage="1" sqref="AH3:AH502 X3:X502" xr:uid="{2D81FFC3-CC53-4EDD-9BED-283CA25D1CC8}">
      <formula1>hispanic</formula1>
    </dataValidation>
    <dataValidation type="whole" allowBlank="1" showInputMessage="1" showErrorMessage="1" sqref="Z3:Z502" xr:uid="{DBE5DDA4-11BF-4BC3-A1C7-C1651C4B1E7E}">
      <formula1>0</formula1>
      <formula2>19</formula2>
    </dataValidation>
    <dataValidation type="list" allowBlank="1" showInputMessage="1" showErrorMessage="1" sqref="AA3:AA502" xr:uid="{FC045110-8D78-4D27-9D53-7A95E9390B80}">
      <formula1>"Pre-K,K,1,2,3,4,5,6,7,8,9,10,11,12"</formula1>
    </dataValidation>
    <dataValidation type="list" allowBlank="1" showInputMessage="1" showErrorMessage="1" sqref="AD3:AD502" xr:uid="{1FC8178B-2DC4-4A43-88DC-070DEFE4DAE5}">
      <formula1>liveswith</formula1>
    </dataValidation>
  </dataValidations>
  <hyperlinks>
    <hyperlink ref="A1" location="Navigate!A1" display="&lt;Navigate&gt;" xr:uid="{00000000-0004-0000-0300-000000000000}"/>
  </hyperlinks>
  <pageMargins left="0.25" right="0.25" top="0.5" bottom="0.5" header="0.3" footer="0.3"/>
  <pageSetup scale="41" fitToHeight="0" orientation="landscape" r:id="rId1"/>
  <ignoredErrors>
    <ignoredError sqref="AJ3:AK16"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U503"/>
  <sheetViews>
    <sheetView zoomScaleNormal="100" workbookViewId="0">
      <pane xSplit="5" ySplit="3" topLeftCell="F4" activePane="bottomRight" state="frozen"/>
      <selection pane="topRight" activeCell="F1" sqref="F1"/>
      <selection pane="bottomLeft" activeCell="A4" sqref="A4"/>
      <selection pane="bottomRight" activeCell="F4" sqref="F4"/>
    </sheetView>
  </sheetViews>
  <sheetFormatPr defaultColWidth="9.08984375" defaultRowHeight="14.5" x14ac:dyDescent="0.35"/>
  <cols>
    <col min="1" max="1" width="13.90625" style="190" customWidth="1"/>
    <col min="2" max="2" width="15.90625" style="183" bestFit="1" customWidth="1"/>
    <col min="3" max="3" width="22.6328125" style="183" customWidth="1"/>
    <col min="4" max="5" width="11.6328125" style="183" customWidth="1"/>
    <col min="6" max="6" width="11.6328125" style="136" customWidth="1"/>
    <col min="7" max="36" width="4.453125" style="135" customWidth="1"/>
    <col min="37" max="37" width="11.6328125" style="136" customWidth="1"/>
    <col min="38" max="67" width="4.453125" style="135" customWidth="1"/>
    <col min="68" max="68" width="3.54296875" style="20" customWidth="1"/>
    <col min="69" max="80" width="7.6328125" style="20" customWidth="1"/>
    <col min="81" max="83" width="7.6328125" style="191" customWidth="1"/>
    <col min="84" max="92" width="7.6328125" style="20" customWidth="1"/>
    <col min="93" max="95" width="7.6328125" style="191" customWidth="1"/>
    <col min="96" max="96" width="12.453125" style="20" customWidth="1"/>
    <col min="97" max="97" width="4.453125" style="20" customWidth="1"/>
    <col min="98" max="98" width="9" style="207" customWidth="1"/>
    <col min="99" max="99" width="9" style="20" customWidth="1"/>
    <col min="100" max="100" width="9.6328125" style="212" customWidth="1"/>
    <col min="101" max="101" width="9.08984375" style="20" hidden="1" customWidth="1"/>
    <col min="102" max="102" width="8.36328125" style="20" hidden="1" customWidth="1"/>
    <col min="103" max="105" width="6" style="20" hidden="1" customWidth="1"/>
    <col min="106" max="106" width="6" style="135" hidden="1" customWidth="1"/>
    <col min="107" max="107" width="6" style="172" hidden="1" customWidth="1"/>
    <col min="108" max="114" width="6" style="135" hidden="1" customWidth="1"/>
    <col min="115" max="115" width="6" style="173" hidden="1" customWidth="1"/>
    <col min="116" max="124" width="4.6328125" style="20" hidden="1" customWidth="1"/>
    <col min="125" max="125" width="9.08984375" style="20" hidden="1" customWidth="1"/>
    <col min="126" max="16384" width="9.08984375" style="20"/>
  </cols>
  <sheetData>
    <row r="1" spans="1:125" ht="15" customHeight="1" x14ac:dyDescent="0.35">
      <c r="A1" s="119" t="s">
        <v>34</v>
      </c>
      <c r="B1" s="132"/>
      <c r="C1" s="132"/>
      <c r="D1" s="132"/>
      <c r="E1" s="132"/>
      <c r="BQ1" s="460" t="s">
        <v>105</v>
      </c>
      <c r="BR1" s="461"/>
      <c r="BS1" s="461"/>
      <c r="BT1" s="461"/>
      <c r="BU1" s="461"/>
      <c r="BV1" s="461"/>
      <c r="BW1" s="461"/>
      <c r="BX1" s="461"/>
      <c r="BY1" s="461"/>
      <c r="BZ1" s="461"/>
      <c r="CA1" s="461"/>
      <c r="CB1" s="461"/>
      <c r="CC1" s="461"/>
      <c r="CD1" s="461"/>
      <c r="CE1" s="462"/>
      <c r="CF1" s="463" t="s">
        <v>106</v>
      </c>
      <c r="CG1" s="463"/>
      <c r="CH1" s="463"/>
      <c r="CI1" s="463"/>
      <c r="CJ1" s="463"/>
      <c r="CK1" s="463"/>
      <c r="CL1" s="463"/>
      <c r="CM1" s="463"/>
      <c r="CN1" s="463"/>
      <c r="CO1" s="464"/>
      <c r="CP1" s="464"/>
      <c r="CQ1" s="465"/>
      <c r="CR1" s="456" t="str">
        <f>'Session Tracking'!P2</f>
        <v>Successful Practitioner Discharge</v>
      </c>
      <c r="CS1" s="208"/>
      <c r="CU1" s="206"/>
      <c r="CV1" s="209"/>
      <c r="CW1" s="458">
        <f>'Process PMs'!$J$4</f>
        <v>44562</v>
      </c>
      <c r="CX1" s="458"/>
      <c r="CY1" s="157" t="s">
        <v>191</v>
      </c>
      <c r="CZ1" s="158"/>
      <c r="DA1" s="158"/>
      <c r="DB1" s="159"/>
      <c r="DC1" s="160"/>
      <c r="DD1" s="159"/>
      <c r="DE1" s="159"/>
      <c r="DF1" s="159"/>
      <c r="DG1" s="159"/>
      <c r="DH1" s="159"/>
      <c r="DI1" s="159"/>
      <c r="DJ1" s="159"/>
      <c r="DK1" s="161"/>
      <c r="DL1" s="160" t="s">
        <v>223</v>
      </c>
      <c r="DM1" s="159" t="s">
        <v>224</v>
      </c>
      <c r="DN1" s="159" t="s">
        <v>225</v>
      </c>
      <c r="DO1" s="159" t="s">
        <v>226</v>
      </c>
      <c r="DP1" s="159" t="s">
        <v>227</v>
      </c>
      <c r="DQ1" s="159" t="s">
        <v>228</v>
      </c>
      <c r="DR1" s="159" t="s">
        <v>229</v>
      </c>
      <c r="DS1" s="159" t="s">
        <v>230</v>
      </c>
      <c r="DT1" s="161" t="s">
        <v>231</v>
      </c>
    </row>
    <row r="2" spans="1:125" ht="15" customHeight="1" x14ac:dyDescent="0.35">
      <c r="A2" s="454" t="str">
        <f>'Session Tracking'!A2</f>
        <v>Participant Case Number</v>
      </c>
      <c r="B2" s="455" t="str">
        <f>'Session Tracking'!T2</f>
        <v>Relationship to Child</v>
      </c>
      <c r="C2" s="282"/>
      <c r="D2" s="282"/>
      <c r="E2" s="282"/>
      <c r="F2" s="198" t="s">
        <v>73</v>
      </c>
      <c r="G2" s="198"/>
      <c r="H2" s="203" t="s">
        <v>217</v>
      </c>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9" t="s">
        <v>74</v>
      </c>
      <c r="AL2" s="199"/>
      <c r="AM2" s="204" t="s">
        <v>217</v>
      </c>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Q2" s="162" t="s">
        <v>107</v>
      </c>
      <c r="BR2" s="162"/>
      <c r="BS2" s="162"/>
      <c r="BT2" s="163" t="s">
        <v>108</v>
      </c>
      <c r="BU2" s="163"/>
      <c r="BV2" s="163"/>
      <c r="BW2" s="162" t="s">
        <v>109</v>
      </c>
      <c r="BX2" s="162"/>
      <c r="BY2" s="162"/>
      <c r="BZ2" s="163" t="s">
        <v>110</v>
      </c>
      <c r="CA2" s="163"/>
      <c r="CB2" s="163"/>
      <c r="CC2" s="164" t="s">
        <v>111</v>
      </c>
      <c r="CD2" s="165"/>
      <c r="CE2" s="166"/>
      <c r="CF2" s="167" t="s">
        <v>204</v>
      </c>
      <c r="CG2" s="167"/>
      <c r="CH2" s="167"/>
      <c r="CI2" s="168" t="s">
        <v>112</v>
      </c>
      <c r="CJ2" s="168"/>
      <c r="CK2" s="168"/>
      <c r="CL2" s="167" t="s">
        <v>113</v>
      </c>
      <c r="CM2" s="167"/>
      <c r="CN2" s="167"/>
      <c r="CO2" s="169" t="s">
        <v>205</v>
      </c>
      <c r="CP2" s="170"/>
      <c r="CQ2" s="171"/>
      <c r="CR2" s="456"/>
      <c r="CS2" s="387"/>
      <c r="CT2" s="459" t="s">
        <v>187</v>
      </c>
      <c r="CU2" s="459"/>
      <c r="CV2" s="459"/>
      <c r="CW2" s="457" t="s">
        <v>184</v>
      </c>
      <c r="CX2" s="457"/>
      <c r="CY2" s="214"/>
      <c r="CZ2" s="214"/>
      <c r="DA2" s="214"/>
      <c r="DB2" s="214"/>
      <c r="DL2" s="172">
        <f>COUNT(CE4:CE503)</f>
        <v>0</v>
      </c>
      <c r="DM2" s="224">
        <f>COUNT(BS4:BS503)</f>
        <v>0</v>
      </c>
      <c r="DN2" s="224">
        <f>COUNT(BV4:BV503)</f>
        <v>0</v>
      </c>
      <c r="DO2" s="224">
        <f>COUNT(BY4:BY503)</f>
        <v>0</v>
      </c>
      <c r="DP2" s="224">
        <f>COUNT(CB4:CB503)</f>
        <v>0</v>
      </c>
      <c r="DQ2" s="224">
        <f>COUNT(CQ4:CQ503)</f>
        <v>0</v>
      </c>
      <c r="DR2" s="224">
        <f>COUNT(CH4:CH503)</f>
        <v>0</v>
      </c>
      <c r="DS2" s="224">
        <f>COUNT(CK4:CK503)</f>
        <v>0</v>
      </c>
      <c r="DT2" s="173">
        <f>COUNT(CN4:CN503)</f>
        <v>0</v>
      </c>
    </row>
    <row r="3" spans="1:125" ht="23.15" customHeight="1" x14ac:dyDescent="0.35">
      <c r="A3" s="454"/>
      <c r="B3" s="455"/>
      <c r="C3" s="282" t="str">
        <f>'Session Tracking'!C2</f>
        <v>Triple P Course</v>
      </c>
      <c r="D3" s="283" t="str">
        <f>'Session Tracking'!D2</f>
        <v>Open Date</v>
      </c>
      <c r="E3" s="283" t="str">
        <f>'Session Tracking'!E2</f>
        <v>Close Date</v>
      </c>
      <c r="F3" s="174" t="s">
        <v>38</v>
      </c>
      <c r="G3" s="175" t="s">
        <v>75</v>
      </c>
      <c r="H3" s="175" t="s">
        <v>76</v>
      </c>
      <c r="I3" s="175" t="s">
        <v>77</v>
      </c>
      <c r="J3" s="175" t="s">
        <v>78</v>
      </c>
      <c r="K3" s="175" t="s">
        <v>79</v>
      </c>
      <c r="L3" s="175" t="s">
        <v>80</v>
      </c>
      <c r="M3" s="175" t="s">
        <v>81</v>
      </c>
      <c r="N3" s="175" t="s">
        <v>82</v>
      </c>
      <c r="O3" s="175" t="s">
        <v>83</v>
      </c>
      <c r="P3" s="175" t="s">
        <v>84</v>
      </c>
      <c r="Q3" s="175" t="s">
        <v>85</v>
      </c>
      <c r="R3" s="175" t="s">
        <v>86</v>
      </c>
      <c r="S3" s="175" t="s">
        <v>87</v>
      </c>
      <c r="T3" s="175" t="s">
        <v>88</v>
      </c>
      <c r="U3" s="175" t="s">
        <v>89</v>
      </c>
      <c r="V3" s="175" t="s">
        <v>90</v>
      </c>
      <c r="W3" s="175" t="s">
        <v>91</v>
      </c>
      <c r="X3" s="175" t="s">
        <v>92</v>
      </c>
      <c r="Y3" s="175" t="s">
        <v>93</v>
      </c>
      <c r="Z3" s="175" t="s">
        <v>94</v>
      </c>
      <c r="AA3" s="175" t="s">
        <v>95</v>
      </c>
      <c r="AB3" s="175" t="s">
        <v>96</v>
      </c>
      <c r="AC3" s="175" t="s">
        <v>97</v>
      </c>
      <c r="AD3" s="175" t="s">
        <v>98</v>
      </c>
      <c r="AE3" s="175" t="s">
        <v>99</v>
      </c>
      <c r="AF3" s="175" t="s">
        <v>100</v>
      </c>
      <c r="AG3" s="175" t="s">
        <v>101</v>
      </c>
      <c r="AH3" s="175" t="s">
        <v>102</v>
      </c>
      <c r="AI3" s="175" t="s">
        <v>103</v>
      </c>
      <c r="AJ3" s="175" t="s">
        <v>104</v>
      </c>
      <c r="AK3" s="205" t="s">
        <v>38</v>
      </c>
      <c r="AL3" s="175" t="s">
        <v>75</v>
      </c>
      <c r="AM3" s="175" t="s">
        <v>76</v>
      </c>
      <c r="AN3" s="175" t="s">
        <v>77</v>
      </c>
      <c r="AO3" s="175" t="s">
        <v>78</v>
      </c>
      <c r="AP3" s="175" t="s">
        <v>79</v>
      </c>
      <c r="AQ3" s="175" t="s">
        <v>80</v>
      </c>
      <c r="AR3" s="175" t="s">
        <v>81</v>
      </c>
      <c r="AS3" s="175" t="s">
        <v>82</v>
      </c>
      <c r="AT3" s="175" t="s">
        <v>83</v>
      </c>
      <c r="AU3" s="175" t="s">
        <v>84</v>
      </c>
      <c r="AV3" s="175" t="s">
        <v>85</v>
      </c>
      <c r="AW3" s="175" t="s">
        <v>86</v>
      </c>
      <c r="AX3" s="175" t="s">
        <v>87</v>
      </c>
      <c r="AY3" s="175" t="s">
        <v>88</v>
      </c>
      <c r="AZ3" s="175" t="s">
        <v>89</v>
      </c>
      <c r="BA3" s="175" t="s">
        <v>90</v>
      </c>
      <c r="BB3" s="175" t="s">
        <v>91</v>
      </c>
      <c r="BC3" s="175" t="s">
        <v>92</v>
      </c>
      <c r="BD3" s="175" t="s">
        <v>93</v>
      </c>
      <c r="BE3" s="175" t="s">
        <v>94</v>
      </c>
      <c r="BF3" s="175" t="s">
        <v>95</v>
      </c>
      <c r="BG3" s="175" t="s">
        <v>96</v>
      </c>
      <c r="BH3" s="175" t="s">
        <v>97</v>
      </c>
      <c r="BI3" s="175" t="s">
        <v>98</v>
      </c>
      <c r="BJ3" s="175" t="s">
        <v>99</v>
      </c>
      <c r="BK3" s="175" t="s">
        <v>100</v>
      </c>
      <c r="BL3" s="175" t="s">
        <v>101</v>
      </c>
      <c r="BM3" s="175" t="s">
        <v>102</v>
      </c>
      <c r="BN3" s="175" t="s">
        <v>103</v>
      </c>
      <c r="BO3" s="175" t="s">
        <v>104</v>
      </c>
      <c r="BQ3" s="177" t="s">
        <v>114</v>
      </c>
      <c r="BR3" s="178" t="s">
        <v>115</v>
      </c>
      <c r="BS3" s="135" t="s">
        <v>40</v>
      </c>
      <c r="BT3" s="177" t="s">
        <v>114</v>
      </c>
      <c r="BU3" s="178" t="s">
        <v>115</v>
      </c>
      <c r="BV3" s="135" t="s">
        <v>40</v>
      </c>
      <c r="BW3" s="177" t="s">
        <v>114</v>
      </c>
      <c r="BX3" s="178" t="s">
        <v>115</v>
      </c>
      <c r="BY3" s="135" t="s">
        <v>40</v>
      </c>
      <c r="BZ3" s="177" t="s">
        <v>114</v>
      </c>
      <c r="CA3" s="178" t="s">
        <v>115</v>
      </c>
      <c r="CB3" s="135" t="s">
        <v>40</v>
      </c>
      <c r="CC3" s="179" t="s">
        <v>114</v>
      </c>
      <c r="CD3" s="180" t="s">
        <v>115</v>
      </c>
      <c r="CE3" s="181" t="s">
        <v>40</v>
      </c>
      <c r="CF3" s="177" t="s">
        <v>114</v>
      </c>
      <c r="CG3" s="178" t="s">
        <v>115</v>
      </c>
      <c r="CH3" s="135" t="s">
        <v>40</v>
      </c>
      <c r="CI3" s="177" t="s">
        <v>114</v>
      </c>
      <c r="CJ3" s="178" t="s">
        <v>115</v>
      </c>
      <c r="CK3" s="135" t="s">
        <v>40</v>
      </c>
      <c r="CL3" s="177" t="s">
        <v>114</v>
      </c>
      <c r="CM3" s="178" t="s">
        <v>115</v>
      </c>
      <c r="CN3" s="135" t="s">
        <v>40</v>
      </c>
      <c r="CO3" s="179" t="s">
        <v>114</v>
      </c>
      <c r="CP3" s="180" t="s">
        <v>115</v>
      </c>
      <c r="CQ3" s="181" t="s">
        <v>40</v>
      </c>
      <c r="CR3" s="456"/>
      <c r="CS3" s="208"/>
      <c r="CT3" s="208" t="s">
        <v>37</v>
      </c>
      <c r="CU3" s="156" t="s">
        <v>39</v>
      </c>
      <c r="CV3" s="210" t="s">
        <v>188</v>
      </c>
      <c r="CW3" s="135" t="s">
        <v>185</v>
      </c>
      <c r="CX3" s="135" t="s">
        <v>186</v>
      </c>
      <c r="CY3" s="135" t="s">
        <v>27</v>
      </c>
      <c r="CZ3" s="135" t="s">
        <v>28</v>
      </c>
      <c r="DA3" s="135" t="s">
        <v>29</v>
      </c>
      <c r="DB3" s="135" t="s">
        <v>30</v>
      </c>
      <c r="DC3" s="172" t="s">
        <v>19</v>
      </c>
      <c r="DD3" s="135" t="s">
        <v>20</v>
      </c>
      <c r="DE3" s="135" t="s">
        <v>21</v>
      </c>
      <c r="DF3" s="135" t="s">
        <v>22</v>
      </c>
      <c r="DG3" s="135" t="s">
        <v>23</v>
      </c>
      <c r="DH3" s="135" t="s">
        <v>24</v>
      </c>
      <c r="DI3" s="135" t="s">
        <v>70</v>
      </c>
      <c r="DJ3" s="135" t="s">
        <v>71</v>
      </c>
      <c r="DK3" s="173" t="s">
        <v>72</v>
      </c>
    </row>
    <row r="4" spans="1:125" x14ac:dyDescent="0.35">
      <c r="A4" s="182">
        <f>'Session Tracking'!A3</f>
        <v>0</v>
      </c>
      <c r="B4" s="183">
        <f>'Session Tracking'!T3</f>
        <v>0</v>
      </c>
      <c r="C4" s="183">
        <f>'Session Tracking'!C3</f>
        <v>0</v>
      </c>
      <c r="D4" s="184" t="str">
        <f>IF('Session Tracking'!D3,'Session Tracking'!D3,"")</f>
        <v/>
      </c>
      <c r="E4" s="184" t="str">
        <f>IF('Session Tracking'!E3,'Session Tracking'!E3,"")</f>
        <v/>
      </c>
      <c r="F4" s="121"/>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1"/>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Q4" s="175" t="str">
        <f>IF(COUNT(G4,I4,J4,Q4,R4)=5,G4+(3-I4)+J4+(3-Q4)+R4,"")</f>
        <v/>
      </c>
      <c r="BR4" s="176" t="str">
        <f>IF(COUNT(AL4,AN4,AO4,AV4,AW4)=5,AL4+(3-AN4)+AO4+(3-AV4)+AW4,"")</f>
        <v/>
      </c>
      <c r="BS4" s="135" t="str">
        <f>IF(OR(BQ4="",BR4="")," ",BR4-BQ4)</f>
        <v xml:space="preserve"> </v>
      </c>
      <c r="BT4" s="175" t="str">
        <f>IF(COUNT(K4,M4,O4,P4,S4)=5,K4+M4+O4+P4+S4,"")</f>
        <v/>
      </c>
      <c r="BU4" s="176" t="str">
        <f>IF(COUNT(AP4,AR4,AT4,AU4,AX4)=5,AP4+AR4+AT4+AU4+AX4,"")</f>
        <v/>
      </c>
      <c r="BV4" s="135" t="str">
        <f>IF(OR(BT4="",BU4="")," ",BU4-BT4)</f>
        <v xml:space="preserve"> </v>
      </c>
      <c r="BW4" s="175" t="str">
        <f>IF(COUNT(H4,L4,N4)=3,(3-H4)+(3-L4)+(3-N4),"")</f>
        <v/>
      </c>
      <c r="BX4" s="176" t="str">
        <f>IF(COUNT(AM4,AQ4,AS4)=3,(3-AM4)+(3-AQ4)+(3-AS4),"")</f>
        <v/>
      </c>
      <c r="BY4" s="135" t="str">
        <f>IF(OR(BW4="",BX4="")," ",BX4-BW4)</f>
        <v xml:space="preserve"> </v>
      </c>
      <c r="BZ4" s="175" t="str">
        <f>IF(COUNT(T4,U4,V4,W4,X4)=5,(3-T4)+(3-U4)+(3-V4)+(3-W4)+(3-X4),"")</f>
        <v/>
      </c>
      <c r="CA4" s="176" t="str">
        <f>IF(COUNT(AY4,AZ4,BA4,BB4,BC4)=5,(3-AY4)+(3-AZ4)+(3-BA4)+(3-BB4)+(3-BC4),"")</f>
        <v/>
      </c>
      <c r="CB4" s="135" t="str">
        <f>IF(OR(BZ4="",CA4="")," ",CA4-BZ4)</f>
        <v xml:space="preserve"> </v>
      </c>
      <c r="CC4" s="185" t="str">
        <f>IF(COUNT(BQ4,BT4,BW4,BZ4)=4,BQ4+BT4+BW4+BZ4,"")</f>
        <v/>
      </c>
      <c r="CD4" s="186" t="str">
        <f>IF(COUNT(BR4,BU4,BX4,CA4)=4,BR4+BU4+BX4+CA4,"")</f>
        <v/>
      </c>
      <c r="CE4" s="181" t="str">
        <f>IF(OR(CC4="",CD4="")," ",CD4-CC4)</f>
        <v xml:space="preserve"> </v>
      </c>
      <c r="CF4" s="175" t="str">
        <f>IF(COUNT(Y4,Z4,AA4,AB4,AC4)=5,Y4+(3-Z4)+AA4+(3-AB4)+(3-AC4),"")</f>
        <v/>
      </c>
      <c r="CG4" s="176" t="str">
        <f>IF(COUNT(BD4,BE4,BF4,BG4,BH4)=5,BD4+(3-BE4)+BF4+(3-BG4)+(3-BH4),"")</f>
        <v/>
      </c>
      <c r="CH4" s="135" t="str">
        <f>IF(OR(CF4="",CG4="")," ",CG4-CF4)</f>
        <v xml:space="preserve"> </v>
      </c>
      <c r="CI4" s="175" t="str">
        <f>IF(COUNT(AD4,AE4,AF4,AG4)=4,(3-AD4)+(3-AE4)+AF4+AG4,"")</f>
        <v/>
      </c>
      <c r="CJ4" s="176" t="str">
        <f>IF(COUNT(BI4,BJ4,BK4,BL4)=4,(3-BI4)+(3-BJ4)+BK4+BL4,"")</f>
        <v/>
      </c>
      <c r="CK4" s="135" t="str">
        <f>IF(OR(CI4="",CJ4="")," ",CJ4-CI4)</f>
        <v xml:space="preserve"> </v>
      </c>
      <c r="CL4" s="175" t="str">
        <f>IF(COUNT(AH4,AI4,AJ4)=3,(3-AH4)+AI4+(3-AJ4),"")</f>
        <v/>
      </c>
      <c r="CM4" s="176" t="str">
        <f>IF(COUNT(BM4,BN4,BO4)=3,(3-BM4)+BN4+(3-BO4),"")</f>
        <v/>
      </c>
      <c r="CN4" s="135" t="str">
        <f>IF(OR(CL4="",CM4="")," ",CM4-CL4)</f>
        <v xml:space="preserve"> </v>
      </c>
      <c r="CO4" s="185" t="str">
        <f>IF(COUNT(CF4,CI4,CL4)=3,CF4+CI4+CL4,"")</f>
        <v/>
      </c>
      <c r="CP4" s="186" t="str">
        <f>IF(COUNT(CG4,CJ4,CM4)=3,CG4+CJ4+CM4,"")</f>
        <v/>
      </c>
      <c r="CQ4" s="181" t="str">
        <f>IF(OR(CO4="",CP4="")," ",CP4-CO4)</f>
        <v xml:space="preserve"> </v>
      </c>
      <c r="CR4" s="135">
        <f>'Session Tracking'!P3</f>
        <v>0</v>
      </c>
      <c r="CS4" s="172"/>
      <c r="CT4" s="172">
        <f>COUNTIF('Session Tracking'!F3:O3,"Yes")</f>
        <v>0</v>
      </c>
      <c r="CU4" s="135">
        <f>COUNTIF('Session Tracking'!F3:O3,"No")</f>
        <v>0</v>
      </c>
      <c r="CV4" s="211">
        <f>IF(AND(CT4+CU4&gt;0,CR4&lt;&gt;"N/A"),CT4/(CT4+CU4),0)</f>
        <v>0</v>
      </c>
      <c r="CW4" s="135" t="str">
        <f>IF(D4="","",INT((((YEAR(D4)-YEAR($CW$1))*12+MONTH(D4)-MONTH($CW$1)+1)+2)/3))</f>
        <v/>
      </c>
      <c r="CX4" s="135" t="str">
        <f>IF(E4="","",INT((((YEAR(E4)-YEAR($CW$1))*12+MONTH(E4)-MONTH($CW$1)+1)+2)/3))</f>
        <v/>
      </c>
      <c r="CY4" s="135" t="str">
        <f>IF(AND(CX4&gt;0,CR4="yes"),CX4,"")</f>
        <v/>
      </c>
      <c r="CZ4" s="135" t="str">
        <f>IF(CX4&gt;0,CX4,"")</f>
        <v/>
      </c>
      <c r="DA4" s="135" t="str">
        <f>IF(AND(CX4&gt;0,CV4&gt;=0.75),CX4,"")</f>
        <v/>
      </c>
      <c r="DB4" s="135" t="str">
        <f>IF(AND(COUNT(F4:AG4)&gt;=23,COUNT(AK4:BL4)&gt;=23),IF(AK4="","",INT((((YEAR(AK4)-YEAR($CW$1))*12+MONTH(AK4)-MONTH($CW$1)+1)+2)/3)),"")</f>
        <v/>
      </c>
      <c r="DC4" s="172" t="str">
        <f>IF(AND($DB4&gt;0,CE4&lt;0),$DB4,"")</f>
        <v/>
      </c>
      <c r="DD4" s="135" t="str">
        <f>IF(AND($DB4&gt;0,BS4&lt;0),$DB4,"")</f>
        <v/>
      </c>
      <c r="DE4" s="135" t="str">
        <f>IF(AND($DB4&gt;0,BV4&lt;0),$DB4,"")</f>
        <v/>
      </c>
      <c r="DF4" s="135" t="str">
        <f>IF(AND($DB4&gt;0,BY4&lt;0),$DB4,"")</f>
        <v/>
      </c>
      <c r="DG4" s="135" t="str">
        <f>IF(AND($DB4&gt;0,CB4&lt;0),$DB4,"")</f>
        <v/>
      </c>
      <c r="DH4" s="135" t="str">
        <f>IF(AND($DB4&gt;0,CQ4&lt;0),$DB4,"")</f>
        <v/>
      </c>
      <c r="DI4" s="135" t="str">
        <f>IF(AND($DB4&gt;0,CH4&lt;0),$DB4,"")</f>
        <v/>
      </c>
      <c r="DJ4" s="135" t="str">
        <f>IF(AND($DB4&gt;0,CK4&lt;0),$DB4,"")</f>
        <v/>
      </c>
      <c r="DK4" s="173" t="str">
        <f>IF(AND($DB4&gt;0,CN4&lt;0),$DB4,"")</f>
        <v/>
      </c>
      <c r="DL4" s="20" t="s">
        <v>425</v>
      </c>
      <c r="DM4" s="20" t="s">
        <v>426</v>
      </c>
      <c r="DN4" s="20" t="s">
        <v>427</v>
      </c>
      <c r="DO4" s="20" t="s">
        <v>428</v>
      </c>
      <c r="DP4" s="20" t="s">
        <v>429</v>
      </c>
      <c r="DQ4" s="20" t="s">
        <v>430</v>
      </c>
      <c r="DR4" s="20" t="s">
        <v>431</v>
      </c>
      <c r="DS4" s="20" t="s">
        <v>432</v>
      </c>
      <c r="DT4" s="20" t="s">
        <v>433</v>
      </c>
      <c r="DU4" s="20" t="s">
        <v>75</v>
      </c>
    </row>
    <row r="5" spans="1:125" x14ac:dyDescent="0.35">
      <c r="A5" s="182">
        <f>'Session Tracking'!A4</f>
        <v>0</v>
      </c>
      <c r="B5" s="183">
        <f>'Session Tracking'!T4</f>
        <v>0</v>
      </c>
      <c r="C5" s="183">
        <f>'Session Tracking'!C4</f>
        <v>0</v>
      </c>
      <c r="D5" s="184" t="str">
        <f>IF('Session Tracking'!D4,'Session Tracking'!D4,"")</f>
        <v/>
      </c>
      <c r="E5" s="184" t="str">
        <f>IF('Session Tracking'!E4,'Session Tracking'!E4,"")</f>
        <v/>
      </c>
      <c r="F5" s="123"/>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3"/>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Q5" s="175" t="str">
        <f t="shared" ref="BQ5:BQ7" si="0">IF(COUNT(G5,I5,J5,Q5,R5)=5,G5+(3-I5)+J5+(3-Q5)+R5,"")</f>
        <v/>
      </c>
      <c r="BR5" s="176" t="str">
        <f t="shared" ref="BR5:BR7" si="1">IF(COUNT(AL5,AN5,AO5,AV5,AW5)=5,AL5+(3-AN5)+AO5+(3-AV5)+AW5,"")</f>
        <v/>
      </c>
      <c r="BS5" s="135" t="str">
        <f t="shared" ref="BS5:BS7" si="2">IF(OR(BQ5="",BR5="")," ",BR5-BQ5)</f>
        <v xml:space="preserve"> </v>
      </c>
      <c r="BT5" s="175" t="str">
        <f t="shared" ref="BT5:BT7" si="3">IF(COUNT(K5,M5,O5,P5,S5)=5,K5+M5+O5+P5+S5,"")</f>
        <v/>
      </c>
      <c r="BU5" s="176" t="str">
        <f t="shared" ref="BU5:BU7" si="4">IF(COUNT(AP5,AR5,AT5,AU5,AX5)=5,AP5+AR5+AT5+AU5+AX5,"")</f>
        <v/>
      </c>
      <c r="BV5" s="135" t="str">
        <f t="shared" ref="BV5:BV7" si="5">IF(OR(BT5="",BU5="")," ",BU5-BT5)</f>
        <v xml:space="preserve"> </v>
      </c>
      <c r="BW5" s="175" t="str">
        <f t="shared" ref="BW5:BW7" si="6">IF(COUNT(H5,L5,N5)=3,(3-H5)+(3-L5)+(3-N5),"")</f>
        <v/>
      </c>
      <c r="BX5" s="176" t="str">
        <f t="shared" ref="BX5:BX7" si="7">IF(COUNT(AM5,AQ5,AS5)=3,(3-AM5)+(3-AQ5)+(3-AS5),"")</f>
        <v/>
      </c>
      <c r="BY5" s="135" t="str">
        <f t="shared" ref="BY5:BY7" si="8">IF(OR(BW5="",BX5="")," ",BX5-BW5)</f>
        <v xml:space="preserve"> </v>
      </c>
      <c r="BZ5" s="175" t="str">
        <f t="shared" ref="BZ5:BZ7" si="9">IF(COUNT(T5,U5,V5,W5,X5)=5,(3-T5)+(3-U5)+(3-V5)+(3-W5)+(3-X5),"")</f>
        <v/>
      </c>
      <c r="CA5" s="176" t="str">
        <f t="shared" ref="CA5:CA7" si="10">IF(COUNT(AY5,AZ5,BA5,BB5,BC5)=5,(3-AY5)+(3-AZ5)+(3-BA5)+(3-BB5)+(3-BC5),"")</f>
        <v/>
      </c>
      <c r="CB5" s="135" t="str">
        <f t="shared" ref="CB5:CB7" si="11">IF(OR(BZ5="",CA5="")," ",CA5-BZ5)</f>
        <v xml:space="preserve"> </v>
      </c>
      <c r="CC5" s="185" t="str">
        <f t="shared" ref="CC5:CC7" si="12">IF(COUNT(BQ5,BT5,BW5,BZ5)=4,BQ5+BT5+BW5+BZ5,"")</f>
        <v/>
      </c>
      <c r="CD5" s="186" t="str">
        <f t="shared" ref="CD5:CD7" si="13">IF(COUNT(BR5,BU5,BX5,CA5)=4,BR5+BU5+BX5+CA5,"")</f>
        <v/>
      </c>
      <c r="CE5" s="181" t="str">
        <f t="shared" ref="CE5:CE7" si="14">IF(OR(CC5="",CD5="")," ",CD5-CC5)</f>
        <v xml:space="preserve"> </v>
      </c>
      <c r="CF5" s="175" t="str">
        <f t="shared" ref="CF5:CF7" si="15">IF(COUNT(Y5,Z5,AA5,AB5,AC5)=5,Y5+(3-Z5)+AA5+(3-AB5)+(3-AC5),"")</f>
        <v/>
      </c>
      <c r="CG5" s="176" t="str">
        <f t="shared" ref="CG5:CG7" si="16">IF(COUNT(BD5,BE5,BF5,BG5,BH5)=5,BD5+(3-BE5)+BF5+(3-BG5)+(3-BH5),"")</f>
        <v/>
      </c>
      <c r="CH5" s="135" t="str">
        <f t="shared" ref="CH5:CH7" si="17">IF(OR(CF5="",CG5="")," ",CG5-CF5)</f>
        <v xml:space="preserve"> </v>
      </c>
      <c r="CI5" s="175" t="str">
        <f t="shared" ref="CI5:CI7" si="18">IF(COUNT(AD5,AE5,AF5,AG5)=4,(3-AD5)+(3-AE5)+AF5+AG5,"")</f>
        <v/>
      </c>
      <c r="CJ5" s="176" t="str">
        <f t="shared" ref="CJ5:CJ7" si="19">IF(COUNT(BI5,BJ5,BK5,BL5)=4,(3-BI5)+(3-BJ5)+BK5+BL5,"")</f>
        <v/>
      </c>
      <c r="CK5" s="135" t="str">
        <f t="shared" ref="CK5:CK7" si="20">IF(OR(CI5="",CJ5="")," ",CJ5-CI5)</f>
        <v xml:space="preserve"> </v>
      </c>
      <c r="CL5" s="175" t="str">
        <f t="shared" ref="CL5:CL7" si="21">IF(COUNT(AH5,AI5,AJ5)=3,(3-AH5)+AI5+(3-AJ5),"")</f>
        <v/>
      </c>
      <c r="CM5" s="176" t="str">
        <f t="shared" ref="CM5:CM7" si="22">IF(COUNT(BM5,BN5,BO5)=3,(3-BM5)+BN5+(3-BO5),"")</f>
        <v/>
      </c>
      <c r="CN5" s="135" t="str">
        <f t="shared" ref="CN5:CN7" si="23">IF(OR(CL5="",CM5="")," ",CM5-CL5)</f>
        <v xml:space="preserve"> </v>
      </c>
      <c r="CO5" s="185" t="str">
        <f t="shared" ref="CO5:CO7" si="24">IF(COUNT(CF5,CI5,CL5)=3,CF5+CI5+CL5,"")</f>
        <v/>
      </c>
      <c r="CP5" s="186" t="str">
        <f t="shared" ref="CP5:CP7" si="25">IF(COUNT(CG5,CJ5,CM5)=3,CG5+CJ5+CM5,"")</f>
        <v/>
      </c>
      <c r="CQ5" s="181" t="str">
        <f t="shared" ref="CQ5:CQ7" si="26">IF(OR(CO5="",CP5="")," ",CP5-CO5)</f>
        <v xml:space="preserve"> </v>
      </c>
      <c r="CR5" s="135">
        <f>'Session Tracking'!P4</f>
        <v>0</v>
      </c>
      <c r="CS5" s="172"/>
      <c r="CT5" s="172">
        <f>COUNTIF('Session Tracking'!F4:O4,"Yes")</f>
        <v>0</v>
      </c>
      <c r="CU5" s="195">
        <f>COUNTIF('Session Tracking'!F4:O4,"No")</f>
        <v>0</v>
      </c>
      <c r="CV5" s="211">
        <f t="shared" ref="CV5:CV68" si="27">IF(AND(CT5+CU5&gt;0,CR5&lt;&gt;"N/A"),CT5/(CT5+CU5),0)</f>
        <v>0</v>
      </c>
      <c r="CW5" s="195" t="str">
        <f t="shared" ref="CW5:CW68" si="28">IF(D5="","",INT((((YEAR(D5)-YEAR($CW$1))*12+MONTH(D5)-MONTH($CW$1)+1)+2)/3))</f>
        <v/>
      </c>
      <c r="CX5" s="195" t="str">
        <f t="shared" ref="CX5:CX68" si="29">IF(E5="","",INT((((YEAR(E5)-YEAR($CW$1))*12+MONTH(E5)-MONTH($CW$1)+1)+2)/3))</f>
        <v/>
      </c>
      <c r="CY5" s="195" t="str">
        <f t="shared" ref="CY5:CY68" si="30">IF(AND(CX5&gt;0,CR5="yes"),CX5,"")</f>
        <v/>
      </c>
      <c r="CZ5" s="195" t="str">
        <f t="shared" ref="CZ5:CZ68" si="31">IF(CX5&gt;0,CX5,"")</f>
        <v/>
      </c>
      <c r="DA5" s="195" t="str">
        <f t="shared" ref="DA5:DA68" si="32">IF(AND(CX5&gt;0,CV5&gt;=0.75),CX5,"")</f>
        <v/>
      </c>
      <c r="DB5" s="213" t="str">
        <f t="shared" ref="DB5:DB68" si="33">IF(AND(COUNT(F5:AG5)&gt;=23,COUNT(AK5:BL5)&gt;=23),IF(AK5="","",INT((((YEAR(AK5)-YEAR($CW$1))*12+MONTH(AK5)-MONTH($CW$1)+1)+2)/3)),"")</f>
        <v/>
      </c>
      <c r="DC5" s="172" t="str">
        <f t="shared" ref="DC5:DC68" si="34">IF(AND($DB5&gt;0,CE5&lt;0),$DB5,"")</f>
        <v/>
      </c>
      <c r="DD5" s="195" t="str">
        <f t="shared" ref="DD5:DD68" si="35">IF(AND($DB5&gt;0,BS5&lt;0),$DB5,"")</f>
        <v/>
      </c>
      <c r="DE5" s="195" t="str">
        <f t="shared" ref="DE5:DE68" si="36">IF(AND($DB5&gt;0,BV5&lt;0),$DB5,"")</f>
        <v/>
      </c>
      <c r="DF5" s="195" t="str">
        <f t="shared" ref="DF5:DF68" si="37">IF(AND($DB5&gt;0,BY5&lt;0),$DB5,"")</f>
        <v/>
      </c>
      <c r="DG5" s="195" t="str">
        <f t="shared" ref="DG5:DG68" si="38">IF(AND($DB5&gt;0,CB5&lt;0),$DB5,"")</f>
        <v/>
      </c>
      <c r="DH5" s="195" t="str">
        <f t="shared" ref="DH5:DH68" si="39">IF(AND($DB5&gt;0,CQ5&lt;0),$DB5,"")</f>
        <v/>
      </c>
      <c r="DI5" s="195" t="str">
        <f t="shared" ref="DI5:DI68" si="40">IF(AND($DB5&gt;0,CH5&lt;0),$DB5,"")</f>
        <v/>
      </c>
      <c r="DJ5" s="195" t="str">
        <f t="shared" ref="DJ5:DJ68" si="41">IF(AND($DB5&gt;0,CK5&lt;0),$DB5,"")</f>
        <v/>
      </c>
      <c r="DK5" s="173" t="str">
        <f t="shared" ref="DK5:DK68" si="42">IF(AND($DB5&gt;0,CN5&lt;0),$DB5,"")</f>
        <v/>
      </c>
      <c r="DL5" s="20" t="s">
        <v>434</v>
      </c>
      <c r="DM5" s="20" t="s">
        <v>435</v>
      </c>
      <c r="DN5" s="20" t="s">
        <v>436</v>
      </c>
      <c r="DO5" s="20" t="s">
        <v>437</v>
      </c>
      <c r="DP5" s="20" t="s">
        <v>438</v>
      </c>
      <c r="DQ5" s="20" t="s">
        <v>439</v>
      </c>
      <c r="DR5" s="20" t="s">
        <v>440</v>
      </c>
      <c r="DS5" s="20" t="s">
        <v>441</v>
      </c>
      <c r="DT5" s="20" t="s">
        <v>442</v>
      </c>
      <c r="DU5" s="20" t="s">
        <v>76</v>
      </c>
    </row>
    <row r="6" spans="1:125" x14ac:dyDescent="0.35">
      <c r="A6" s="182">
        <f>'Session Tracking'!A5</f>
        <v>0</v>
      </c>
      <c r="B6" s="183">
        <f>'Session Tracking'!T5</f>
        <v>0</v>
      </c>
      <c r="C6" s="183">
        <f>'Session Tracking'!C5</f>
        <v>0</v>
      </c>
      <c r="D6" s="184" t="str">
        <f>IF('Session Tracking'!D5,'Session Tracking'!D5,"")</f>
        <v/>
      </c>
      <c r="E6" s="184" t="str">
        <f>IF('Session Tracking'!E5,'Session Tracking'!E5,"")</f>
        <v/>
      </c>
      <c r="F6" s="121"/>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1"/>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Q6" s="175" t="str">
        <f t="shared" si="0"/>
        <v/>
      </c>
      <c r="BR6" s="176" t="str">
        <f t="shared" si="1"/>
        <v/>
      </c>
      <c r="BS6" s="135" t="str">
        <f t="shared" si="2"/>
        <v xml:space="preserve"> </v>
      </c>
      <c r="BT6" s="175" t="str">
        <f t="shared" si="3"/>
        <v/>
      </c>
      <c r="BU6" s="176" t="str">
        <f t="shared" si="4"/>
        <v/>
      </c>
      <c r="BV6" s="135" t="str">
        <f t="shared" si="5"/>
        <v xml:space="preserve"> </v>
      </c>
      <c r="BW6" s="175" t="str">
        <f t="shared" si="6"/>
        <v/>
      </c>
      <c r="BX6" s="176" t="str">
        <f t="shared" si="7"/>
        <v/>
      </c>
      <c r="BY6" s="135" t="str">
        <f t="shared" si="8"/>
        <v xml:space="preserve"> </v>
      </c>
      <c r="BZ6" s="175" t="str">
        <f t="shared" si="9"/>
        <v/>
      </c>
      <c r="CA6" s="176" t="str">
        <f t="shared" si="10"/>
        <v/>
      </c>
      <c r="CB6" s="135" t="str">
        <f t="shared" si="11"/>
        <v xml:space="preserve"> </v>
      </c>
      <c r="CC6" s="185" t="str">
        <f t="shared" si="12"/>
        <v/>
      </c>
      <c r="CD6" s="186" t="str">
        <f t="shared" si="13"/>
        <v/>
      </c>
      <c r="CE6" s="181" t="str">
        <f t="shared" si="14"/>
        <v xml:space="preserve"> </v>
      </c>
      <c r="CF6" s="175" t="str">
        <f t="shared" si="15"/>
        <v/>
      </c>
      <c r="CG6" s="176" t="str">
        <f t="shared" si="16"/>
        <v/>
      </c>
      <c r="CH6" s="135" t="str">
        <f t="shared" si="17"/>
        <v xml:space="preserve"> </v>
      </c>
      <c r="CI6" s="175" t="str">
        <f t="shared" si="18"/>
        <v/>
      </c>
      <c r="CJ6" s="176" t="str">
        <f t="shared" si="19"/>
        <v/>
      </c>
      <c r="CK6" s="135" t="str">
        <f t="shared" si="20"/>
        <v xml:space="preserve"> </v>
      </c>
      <c r="CL6" s="175" t="str">
        <f t="shared" si="21"/>
        <v/>
      </c>
      <c r="CM6" s="176" t="str">
        <f t="shared" si="22"/>
        <v/>
      </c>
      <c r="CN6" s="135" t="str">
        <f t="shared" si="23"/>
        <v xml:space="preserve"> </v>
      </c>
      <c r="CO6" s="185" t="str">
        <f t="shared" si="24"/>
        <v/>
      </c>
      <c r="CP6" s="186" t="str">
        <f t="shared" si="25"/>
        <v/>
      </c>
      <c r="CQ6" s="181" t="str">
        <f t="shared" si="26"/>
        <v xml:space="preserve"> </v>
      </c>
      <c r="CR6" s="135">
        <f>'Session Tracking'!P5</f>
        <v>0</v>
      </c>
      <c r="CS6" s="172"/>
      <c r="CT6" s="172">
        <f>COUNTIF('Session Tracking'!F5:O5,"Yes")</f>
        <v>0</v>
      </c>
      <c r="CU6" s="195">
        <f>COUNTIF('Session Tracking'!F5:O5,"No")</f>
        <v>0</v>
      </c>
      <c r="CV6" s="211">
        <f t="shared" si="27"/>
        <v>0</v>
      </c>
      <c r="CW6" s="195" t="str">
        <f t="shared" si="28"/>
        <v/>
      </c>
      <c r="CX6" s="195" t="str">
        <f t="shared" si="29"/>
        <v/>
      </c>
      <c r="CY6" s="195" t="str">
        <f t="shared" si="30"/>
        <v/>
      </c>
      <c r="CZ6" s="195" t="str">
        <f t="shared" si="31"/>
        <v/>
      </c>
      <c r="DA6" s="195" t="str">
        <f t="shared" si="32"/>
        <v/>
      </c>
      <c r="DB6" s="213" t="str">
        <f t="shared" si="33"/>
        <v/>
      </c>
      <c r="DC6" s="172" t="str">
        <f t="shared" si="34"/>
        <v/>
      </c>
      <c r="DD6" s="195" t="str">
        <f t="shared" si="35"/>
        <v/>
      </c>
      <c r="DE6" s="195" t="str">
        <f t="shared" si="36"/>
        <v/>
      </c>
      <c r="DF6" s="195" t="str">
        <f t="shared" si="37"/>
        <v/>
      </c>
      <c r="DG6" s="195" t="str">
        <f t="shared" si="38"/>
        <v/>
      </c>
      <c r="DH6" s="195" t="str">
        <f t="shared" si="39"/>
        <v/>
      </c>
      <c r="DI6" s="195" t="str">
        <f t="shared" si="40"/>
        <v/>
      </c>
      <c r="DJ6" s="195" t="str">
        <f t="shared" si="41"/>
        <v/>
      </c>
      <c r="DK6" s="173" t="str">
        <f t="shared" si="42"/>
        <v/>
      </c>
      <c r="DL6" s="20" t="s">
        <v>443</v>
      </c>
      <c r="DM6" s="20" t="s">
        <v>444</v>
      </c>
      <c r="DN6" s="20" t="s">
        <v>445</v>
      </c>
      <c r="DO6" s="20" t="s">
        <v>446</v>
      </c>
      <c r="DP6" s="20" t="s">
        <v>447</v>
      </c>
      <c r="DQ6" s="20" t="s">
        <v>448</v>
      </c>
      <c r="DR6" s="20" t="s">
        <v>449</v>
      </c>
      <c r="DS6" s="20" t="s">
        <v>450</v>
      </c>
      <c r="DT6" s="20" t="s">
        <v>451</v>
      </c>
      <c r="DU6" s="20" t="s">
        <v>77</v>
      </c>
    </row>
    <row r="7" spans="1:125" x14ac:dyDescent="0.35">
      <c r="A7" s="182">
        <f>'Session Tracking'!A6</f>
        <v>0</v>
      </c>
      <c r="B7" s="183">
        <f>'Session Tracking'!T6</f>
        <v>0</v>
      </c>
      <c r="C7" s="183">
        <f>'Session Tracking'!C6</f>
        <v>0</v>
      </c>
      <c r="D7" s="184" t="str">
        <f>IF('Session Tracking'!D6,'Session Tracking'!D6,"")</f>
        <v/>
      </c>
      <c r="E7" s="184" t="str">
        <f>IF('Session Tracking'!E6,'Session Tracking'!E6,"")</f>
        <v/>
      </c>
      <c r="F7" s="123"/>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3"/>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Q7" s="175" t="str">
        <f t="shared" si="0"/>
        <v/>
      </c>
      <c r="BR7" s="176" t="str">
        <f t="shared" si="1"/>
        <v/>
      </c>
      <c r="BS7" s="135" t="str">
        <f t="shared" si="2"/>
        <v xml:space="preserve"> </v>
      </c>
      <c r="BT7" s="175" t="str">
        <f t="shared" si="3"/>
        <v/>
      </c>
      <c r="BU7" s="176" t="str">
        <f t="shared" si="4"/>
        <v/>
      </c>
      <c r="BV7" s="135" t="str">
        <f t="shared" si="5"/>
        <v xml:space="preserve"> </v>
      </c>
      <c r="BW7" s="175" t="str">
        <f t="shared" si="6"/>
        <v/>
      </c>
      <c r="BX7" s="176" t="str">
        <f t="shared" si="7"/>
        <v/>
      </c>
      <c r="BY7" s="135" t="str">
        <f t="shared" si="8"/>
        <v xml:space="preserve"> </v>
      </c>
      <c r="BZ7" s="175" t="str">
        <f t="shared" si="9"/>
        <v/>
      </c>
      <c r="CA7" s="176" t="str">
        <f t="shared" si="10"/>
        <v/>
      </c>
      <c r="CB7" s="135" t="str">
        <f t="shared" si="11"/>
        <v xml:space="preserve"> </v>
      </c>
      <c r="CC7" s="185" t="str">
        <f t="shared" si="12"/>
        <v/>
      </c>
      <c r="CD7" s="186" t="str">
        <f t="shared" si="13"/>
        <v/>
      </c>
      <c r="CE7" s="181" t="str">
        <f t="shared" si="14"/>
        <v xml:space="preserve"> </v>
      </c>
      <c r="CF7" s="175" t="str">
        <f t="shared" si="15"/>
        <v/>
      </c>
      <c r="CG7" s="176" t="str">
        <f t="shared" si="16"/>
        <v/>
      </c>
      <c r="CH7" s="135" t="str">
        <f t="shared" si="17"/>
        <v xml:space="preserve"> </v>
      </c>
      <c r="CI7" s="175" t="str">
        <f t="shared" si="18"/>
        <v/>
      </c>
      <c r="CJ7" s="176" t="str">
        <f t="shared" si="19"/>
        <v/>
      </c>
      <c r="CK7" s="135" t="str">
        <f t="shared" si="20"/>
        <v xml:space="preserve"> </v>
      </c>
      <c r="CL7" s="175" t="str">
        <f t="shared" si="21"/>
        <v/>
      </c>
      <c r="CM7" s="176" t="str">
        <f t="shared" si="22"/>
        <v/>
      </c>
      <c r="CN7" s="135" t="str">
        <f t="shared" si="23"/>
        <v xml:space="preserve"> </v>
      </c>
      <c r="CO7" s="185" t="str">
        <f t="shared" si="24"/>
        <v/>
      </c>
      <c r="CP7" s="186" t="str">
        <f t="shared" si="25"/>
        <v/>
      </c>
      <c r="CQ7" s="181" t="str">
        <f t="shared" si="26"/>
        <v xml:space="preserve"> </v>
      </c>
      <c r="CR7" s="135">
        <f>'Session Tracking'!P6</f>
        <v>0</v>
      </c>
      <c r="CS7" s="172"/>
      <c r="CT7" s="172">
        <f>COUNTIF('Session Tracking'!F6:O6,"Yes")</f>
        <v>0</v>
      </c>
      <c r="CU7" s="195">
        <f>COUNTIF('Session Tracking'!F6:O6,"No")</f>
        <v>0</v>
      </c>
      <c r="CV7" s="211">
        <f t="shared" si="27"/>
        <v>0</v>
      </c>
      <c r="CW7" s="195" t="str">
        <f t="shared" si="28"/>
        <v/>
      </c>
      <c r="CX7" s="195" t="str">
        <f t="shared" si="29"/>
        <v/>
      </c>
      <c r="CY7" s="195" t="str">
        <f t="shared" si="30"/>
        <v/>
      </c>
      <c r="CZ7" s="195" t="str">
        <f t="shared" si="31"/>
        <v/>
      </c>
      <c r="DA7" s="195" t="str">
        <f t="shared" si="32"/>
        <v/>
      </c>
      <c r="DB7" s="213" t="str">
        <f t="shared" si="33"/>
        <v/>
      </c>
      <c r="DC7" s="172" t="str">
        <f t="shared" si="34"/>
        <v/>
      </c>
      <c r="DD7" s="195" t="str">
        <f t="shared" si="35"/>
        <v/>
      </c>
      <c r="DE7" s="195" t="str">
        <f t="shared" si="36"/>
        <v/>
      </c>
      <c r="DF7" s="195" t="str">
        <f t="shared" si="37"/>
        <v/>
      </c>
      <c r="DG7" s="195" t="str">
        <f t="shared" si="38"/>
        <v/>
      </c>
      <c r="DH7" s="195" t="str">
        <f t="shared" si="39"/>
        <v/>
      </c>
      <c r="DI7" s="195" t="str">
        <f t="shared" si="40"/>
        <v/>
      </c>
      <c r="DJ7" s="195" t="str">
        <f t="shared" si="41"/>
        <v/>
      </c>
      <c r="DK7" s="173" t="str">
        <f t="shared" si="42"/>
        <v/>
      </c>
      <c r="DL7" s="20" t="s">
        <v>452</v>
      </c>
      <c r="DM7" s="20" t="s">
        <v>453</v>
      </c>
      <c r="DN7" s="20" t="s">
        <v>454</v>
      </c>
      <c r="DO7" s="20" t="s">
        <v>455</v>
      </c>
      <c r="DP7" s="20" t="s">
        <v>456</v>
      </c>
      <c r="DQ7" s="20" t="s">
        <v>457</v>
      </c>
      <c r="DR7" s="20" t="s">
        <v>458</v>
      </c>
      <c r="DS7" s="20" t="s">
        <v>459</v>
      </c>
      <c r="DT7" s="20" t="s">
        <v>460</v>
      </c>
      <c r="DU7" s="20" t="s">
        <v>78</v>
      </c>
    </row>
    <row r="8" spans="1:125" x14ac:dyDescent="0.35">
      <c r="A8" s="182">
        <f>'Session Tracking'!A7</f>
        <v>0</v>
      </c>
      <c r="B8" s="183">
        <f>'Session Tracking'!T7</f>
        <v>0</v>
      </c>
      <c r="C8" s="183">
        <f>'Session Tracking'!C7</f>
        <v>0</v>
      </c>
      <c r="D8" s="184" t="str">
        <f>IF('Session Tracking'!D7,'Session Tracking'!D7,"")</f>
        <v/>
      </c>
      <c r="E8" s="184" t="str">
        <f>IF('Session Tracking'!E7,'Session Tracking'!E7,"")</f>
        <v/>
      </c>
      <c r="F8" s="121"/>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1"/>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Q8" s="175" t="str">
        <f t="shared" ref="BQ8:BQ39" si="43">IF(COUNT(G8,I8,J8,Q8,R8)=5,G8+(3-I8)+J8+(3-Q8)+R8,"")</f>
        <v/>
      </c>
      <c r="BR8" s="176" t="str">
        <f t="shared" ref="BR8:BR39" si="44">IF(COUNT(AL8,AN8,AO8,AV8,AW8)=5,AL8+(3-AN8)+AO8+(3-AV8)+AW8,"")</f>
        <v/>
      </c>
      <c r="BS8" s="135" t="str">
        <f t="shared" ref="BS8:BS39" si="45">IF(OR(BQ8="",BR8="")," ",BR8-BQ8)</f>
        <v xml:space="preserve"> </v>
      </c>
      <c r="BT8" s="175" t="str">
        <f t="shared" ref="BT8:BT39" si="46">IF(COUNT(K8,M8,O8,P8,S8)=5,K8+M8+O8+P8+S8,"")</f>
        <v/>
      </c>
      <c r="BU8" s="176" t="str">
        <f t="shared" ref="BU8:BU39" si="47">IF(COUNT(AP8,AR8,AT8,AU8,AX8)=5,AP8+AR8+AT8+AU8+AX8,"")</f>
        <v/>
      </c>
      <c r="BV8" s="135" t="str">
        <f t="shared" ref="BV8:BV39" si="48">IF(OR(BT8="",BU8="")," ",BU8-BT8)</f>
        <v xml:space="preserve"> </v>
      </c>
      <c r="BW8" s="175" t="str">
        <f t="shared" ref="BW8:BW39" si="49">IF(COUNT(H8,L8,N8)=3,(3-H8)+(3-L8)+(3-N8),"")</f>
        <v/>
      </c>
      <c r="BX8" s="176" t="str">
        <f t="shared" ref="BX8:BX39" si="50">IF(COUNT(AM8,AQ8,AS8)=3,(3-AM8)+(3-AQ8)+(3-AS8),"")</f>
        <v/>
      </c>
      <c r="BY8" s="135" t="str">
        <f t="shared" ref="BY8:BY39" si="51">IF(OR(BW8="",BX8="")," ",BX8-BW8)</f>
        <v xml:space="preserve"> </v>
      </c>
      <c r="BZ8" s="175" t="str">
        <f t="shared" ref="BZ8:BZ39" si="52">IF(COUNT(T8,U8,V8,W8,X8)=5,(3-T8)+(3-U8)+(3-V8)+(3-W8)+(3-X8),"")</f>
        <v/>
      </c>
      <c r="CA8" s="176" t="str">
        <f t="shared" ref="CA8:CA39" si="53">IF(COUNT(AY8,AZ8,BA8,BB8,BC8)=5,(3-AY8)+(3-AZ8)+(3-BA8)+(3-BB8)+(3-BC8),"")</f>
        <v/>
      </c>
      <c r="CB8" s="135" t="str">
        <f t="shared" ref="CB8:CB39" si="54">IF(OR(BZ8="",CA8="")," ",CA8-BZ8)</f>
        <v xml:space="preserve"> </v>
      </c>
      <c r="CC8" s="185" t="str">
        <f t="shared" ref="CC8:CC39" si="55">IF(COUNT(BQ8,BT8,BW8,BZ8)=4,BQ8+BT8+BW8+BZ8,"")</f>
        <v/>
      </c>
      <c r="CD8" s="186" t="str">
        <f t="shared" ref="CD8:CD39" si="56">IF(COUNT(BR8,BU8,BX8,CA8)=4,BR8+BU8+BX8+CA8,"")</f>
        <v/>
      </c>
      <c r="CE8" s="181" t="str">
        <f t="shared" ref="CE8:CE39" si="57">IF(OR(CC8="",CD8="")," ",CD8-CC8)</f>
        <v xml:space="preserve"> </v>
      </c>
      <c r="CF8" s="175" t="str">
        <f t="shared" ref="CF8:CF39" si="58">IF(COUNT(Y8,Z8,AA8,AB8,AC8)=5,Y8+(3-Z8)+AA8+(3-AB8)+(3-AC8),"")</f>
        <v/>
      </c>
      <c r="CG8" s="176" t="str">
        <f t="shared" ref="CG8:CG39" si="59">IF(COUNT(BD8,BE8,BF8,BG8,BH8)=5,BD8+(3-BE8)+BF8+(3-BG8)+(3-BH8),"")</f>
        <v/>
      </c>
      <c r="CH8" s="135" t="str">
        <f t="shared" ref="CH8:CH39" si="60">IF(OR(CF8="",CG8="")," ",CG8-CF8)</f>
        <v xml:space="preserve"> </v>
      </c>
      <c r="CI8" s="175" t="str">
        <f t="shared" ref="CI8:CI39" si="61">IF(COUNT(AD8,AE8,AF8,AG8)=4,(3-AD8)+(3-AE8)+AF8+AG8,"")</f>
        <v/>
      </c>
      <c r="CJ8" s="176" t="str">
        <f t="shared" ref="CJ8:CJ39" si="62">IF(COUNT(BI8,BJ8,BK8,BL8)=4,(3-BI8)+(3-BJ8)+BK8+BL8,"")</f>
        <v/>
      </c>
      <c r="CK8" s="135" t="str">
        <f t="shared" ref="CK8:CK39" si="63">IF(OR(CI8="",CJ8="")," ",CJ8-CI8)</f>
        <v xml:space="preserve"> </v>
      </c>
      <c r="CL8" s="175" t="str">
        <f t="shared" ref="CL8:CL39" si="64">IF(COUNT(AH8,AI8,AJ8)=3,(3-AH8)+AI8+(3-AJ8),"")</f>
        <v/>
      </c>
      <c r="CM8" s="176" t="str">
        <f t="shared" ref="CM8:CM39" si="65">IF(COUNT(BM8,BN8,BO8)=3,(3-BM8)+BN8+(3-BO8),"")</f>
        <v/>
      </c>
      <c r="CN8" s="135" t="str">
        <f t="shared" ref="CN8:CN39" si="66">IF(OR(CL8="",CM8="")," ",CM8-CL8)</f>
        <v xml:space="preserve"> </v>
      </c>
      <c r="CO8" s="185" t="str">
        <f t="shared" ref="CO8:CO39" si="67">IF(COUNT(CF8,CI8,CL8)=3,CF8+CI8+CL8,"")</f>
        <v/>
      </c>
      <c r="CP8" s="186" t="str">
        <f t="shared" ref="CP8:CP39" si="68">IF(COUNT(CG8,CJ8,CM8)=3,CG8+CJ8+CM8,"")</f>
        <v/>
      </c>
      <c r="CQ8" s="181" t="str">
        <f t="shared" ref="CQ8:CQ39" si="69">IF(OR(CO8="",CP8="")," ",CP8-CO8)</f>
        <v xml:space="preserve"> </v>
      </c>
      <c r="CR8" s="135">
        <f>'Session Tracking'!P7</f>
        <v>0</v>
      </c>
      <c r="CS8" s="172"/>
      <c r="CT8" s="172">
        <f>COUNTIF('Session Tracking'!F7:O7,"Yes")</f>
        <v>0</v>
      </c>
      <c r="CU8" s="195">
        <f>COUNTIF('Session Tracking'!F7:O7,"No")</f>
        <v>0</v>
      </c>
      <c r="CV8" s="211">
        <f t="shared" si="27"/>
        <v>0</v>
      </c>
      <c r="CW8" s="195" t="str">
        <f t="shared" si="28"/>
        <v/>
      </c>
      <c r="CX8" s="195" t="str">
        <f t="shared" si="29"/>
        <v/>
      </c>
      <c r="CY8" s="195" t="str">
        <f t="shared" si="30"/>
        <v/>
      </c>
      <c r="CZ8" s="195" t="str">
        <f t="shared" si="31"/>
        <v/>
      </c>
      <c r="DA8" s="195" t="str">
        <f t="shared" si="32"/>
        <v/>
      </c>
      <c r="DB8" s="213" t="str">
        <f t="shared" si="33"/>
        <v/>
      </c>
      <c r="DC8" s="172" t="str">
        <f t="shared" si="34"/>
        <v/>
      </c>
      <c r="DD8" s="195" t="str">
        <f t="shared" si="35"/>
        <v/>
      </c>
      <c r="DE8" s="195" t="str">
        <f t="shared" si="36"/>
        <v/>
      </c>
      <c r="DF8" s="195" t="str">
        <f t="shared" si="37"/>
        <v/>
      </c>
      <c r="DG8" s="195" t="str">
        <f t="shared" si="38"/>
        <v/>
      </c>
      <c r="DH8" s="195" t="str">
        <f t="shared" si="39"/>
        <v/>
      </c>
      <c r="DI8" s="195" t="str">
        <f t="shared" si="40"/>
        <v/>
      </c>
      <c r="DJ8" s="195" t="str">
        <f t="shared" si="41"/>
        <v/>
      </c>
      <c r="DK8" s="173" t="str">
        <f t="shared" si="42"/>
        <v/>
      </c>
      <c r="DL8" s="20" t="s">
        <v>461</v>
      </c>
      <c r="DM8" s="20" t="s">
        <v>462</v>
      </c>
      <c r="DN8" s="20" t="s">
        <v>463</v>
      </c>
      <c r="DO8" s="20" t="s">
        <v>464</v>
      </c>
      <c r="DP8" s="20" t="s">
        <v>465</v>
      </c>
      <c r="DQ8" s="20" t="s">
        <v>466</v>
      </c>
      <c r="DR8" s="20" t="s">
        <v>467</v>
      </c>
      <c r="DS8" s="20" t="s">
        <v>468</v>
      </c>
      <c r="DT8" s="20" t="s">
        <v>469</v>
      </c>
      <c r="DU8" s="20" t="s">
        <v>75</v>
      </c>
    </row>
    <row r="9" spans="1:125" x14ac:dyDescent="0.35">
      <c r="A9" s="182">
        <f>'Session Tracking'!A8</f>
        <v>0</v>
      </c>
      <c r="B9" s="183">
        <f>'Session Tracking'!T8</f>
        <v>0</v>
      </c>
      <c r="C9" s="183">
        <f>'Session Tracking'!C8</f>
        <v>0</v>
      </c>
      <c r="D9" s="184" t="str">
        <f>IF('Session Tracking'!D8,'Session Tracking'!D8,"")</f>
        <v/>
      </c>
      <c r="E9" s="184" t="str">
        <f>IF('Session Tracking'!E8,'Session Tracking'!E8,"")</f>
        <v/>
      </c>
      <c r="F9" s="123"/>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3"/>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Q9" s="175" t="str">
        <f t="shared" si="43"/>
        <v/>
      </c>
      <c r="BR9" s="176" t="str">
        <f t="shared" si="44"/>
        <v/>
      </c>
      <c r="BS9" s="135" t="str">
        <f t="shared" si="45"/>
        <v xml:space="preserve"> </v>
      </c>
      <c r="BT9" s="175" t="str">
        <f t="shared" si="46"/>
        <v/>
      </c>
      <c r="BU9" s="176" t="str">
        <f t="shared" si="47"/>
        <v/>
      </c>
      <c r="BV9" s="135" t="str">
        <f t="shared" si="48"/>
        <v xml:space="preserve"> </v>
      </c>
      <c r="BW9" s="175" t="str">
        <f t="shared" si="49"/>
        <v/>
      </c>
      <c r="BX9" s="176" t="str">
        <f t="shared" si="50"/>
        <v/>
      </c>
      <c r="BY9" s="135" t="str">
        <f t="shared" si="51"/>
        <v xml:space="preserve"> </v>
      </c>
      <c r="BZ9" s="175" t="str">
        <f t="shared" si="52"/>
        <v/>
      </c>
      <c r="CA9" s="176" t="str">
        <f t="shared" si="53"/>
        <v/>
      </c>
      <c r="CB9" s="135" t="str">
        <f t="shared" si="54"/>
        <v xml:space="preserve"> </v>
      </c>
      <c r="CC9" s="185" t="str">
        <f t="shared" si="55"/>
        <v/>
      </c>
      <c r="CD9" s="186" t="str">
        <f t="shared" si="56"/>
        <v/>
      </c>
      <c r="CE9" s="181" t="str">
        <f t="shared" si="57"/>
        <v xml:space="preserve"> </v>
      </c>
      <c r="CF9" s="175" t="str">
        <f t="shared" si="58"/>
        <v/>
      </c>
      <c r="CG9" s="176" t="str">
        <f t="shared" si="59"/>
        <v/>
      </c>
      <c r="CH9" s="135" t="str">
        <f t="shared" si="60"/>
        <v xml:space="preserve"> </v>
      </c>
      <c r="CI9" s="175" t="str">
        <f t="shared" si="61"/>
        <v/>
      </c>
      <c r="CJ9" s="176" t="str">
        <f t="shared" si="62"/>
        <v/>
      </c>
      <c r="CK9" s="135" t="str">
        <f t="shared" si="63"/>
        <v xml:space="preserve"> </v>
      </c>
      <c r="CL9" s="175" t="str">
        <f t="shared" si="64"/>
        <v/>
      </c>
      <c r="CM9" s="176" t="str">
        <f t="shared" si="65"/>
        <v/>
      </c>
      <c r="CN9" s="135" t="str">
        <f t="shared" si="66"/>
        <v xml:space="preserve"> </v>
      </c>
      <c r="CO9" s="185" t="str">
        <f t="shared" si="67"/>
        <v/>
      </c>
      <c r="CP9" s="186" t="str">
        <f t="shared" si="68"/>
        <v/>
      </c>
      <c r="CQ9" s="181" t="str">
        <f t="shared" si="69"/>
        <v xml:space="preserve"> </v>
      </c>
      <c r="CR9" s="135">
        <f>'Session Tracking'!P8</f>
        <v>0</v>
      </c>
      <c r="CS9" s="172"/>
      <c r="CT9" s="172">
        <f>COUNTIF('Session Tracking'!F8:O8,"Yes")</f>
        <v>0</v>
      </c>
      <c r="CU9" s="195">
        <f>COUNTIF('Session Tracking'!F8:O8,"No")</f>
        <v>0</v>
      </c>
      <c r="CV9" s="211">
        <f t="shared" si="27"/>
        <v>0</v>
      </c>
      <c r="CW9" s="195" t="str">
        <f t="shared" si="28"/>
        <v/>
      </c>
      <c r="CX9" s="195" t="str">
        <f t="shared" si="29"/>
        <v/>
      </c>
      <c r="CY9" s="195" t="str">
        <f t="shared" si="30"/>
        <v/>
      </c>
      <c r="CZ9" s="195" t="str">
        <f t="shared" si="31"/>
        <v/>
      </c>
      <c r="DA9" s="195" t="str">
        <f t="shared" si="32"/>
        <v/>
      </c>
      <c r="DB9" s="213" t="str">
        <f t="shared" si="33"/>
        <v/>
      </c>
      <c r="DC9" s="172" t="str">
        <f t="shared" si="34"/>
        <v/>
      </c>
      <c r="DD9" s="195" t="str">
        <f t="shared" si="35"/>
        <v/>
      </c>
      <c r="DE9" s="195" t="str">
        <f t="shared" si="36"/>
        <v/>
      </c>
      <c r="DF9" s="195" t="str">
        <f t="shared" si="37"/>
        <v/>
      </c>
      <c r="DG9" s="195" t="str">
        <f t="shared" si="38"/>
        <v/>
      </c>
      <c r="DH9" s="195" t="str">
        <f t="shared" si="39"/>
        <v/>
      </c>
      <c r="DI9" s="195" t="str">
        <f t="shared" si="40"/>
        <v/>
      </c>
      <c r="DJ9" s="195" t="str">
        <f t="shared" si="41"/>
        <v/>
      </c>
      <c r="DK9" s="173" t="str">
        <f t="shared" si="42"/>
        <v/>
      </c>
      <c r="DL9" s="20" t="s">
        <v>470</v>
      </c>
      <c r="DM9" s="20" t="s">
        <v>471</v>
      </c>
      <c r="DN9" s="20" t="s">
        <v>472</v>
      </c>
      <c r="DO9" s="20" t="s">
        <v>473</v>
      </c>
      <c r="DP9" s="20" t="s">
        <v>474</v>
      </c>
      <c r="DQ9" s="20" t="s">
        <v>475</v>
      </c>
      <c r="DR9" s="20" t="s">
        <v>476</v>
      </c>
      <c r="DS9" s="20" t="s">
        <v>477</v>
      </c>
      <c r="DT9" s="20" t="s">
        <v>478</v>
      </c>
      <c r="DU9" s="20" t="s">
        <v>80</v>
      </c>
    </row>
    <row r="10" spans="1:125" x14ac:dyDescent="0.35">
      <c r="A10" s="182">
        <f>'Session Tracking'!A9</f>
        <v>0</v>
      </c>
      <c r="B10" s="183">
        <f>'Session Tracking'!T9</f>
        <v>0</v>
      </c>
      <c r="C10" s="183">
        <f>'Session Tracking'!C9</f>
        <v>0</v>
      </c>
      <c r="D10" s="184" t="str">
        <f>IF('Session Tracking'!D9,'Session Tracking'!D9,"")</f>
        <v/>
      </c>
      <c r="E10" s="184" t="str">
        <f>IF('Session Tracking'!E9,'Session Tracking'!E9,"")</f>
        <v/>
      </c>
      <c r="F10" s="121"/>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1"/>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Q10" s="175" t="str">
        <f t="shared" si="43"/>
        <v/>
      </c>
      <c r="BR10" s="176" t="str">
        <f t="shared" si="44"/>
        <v/>
      </c>
      <c r="BS10" s="135" t="str">
        <f t="shared" si="45"/>
        <v xml:space="preserve"> </v>
      </c>
      <c r="BT10" s="175" t="str">
        <f t="shared" si="46"/>
        <v/>
      </c>
      <c r="BU10" s="176" t="str">
        <f t="shared" si="47"/>
        <v/>
      </c>
      <c r="BV10" s="135" t="str">
        <f t="shared" si="48"/>
        <v xml:space="preserve"> </v>
      </c>
      <c r="BW10" s="175" t="str">
        <f t="shared" si="49"/>
        <v/>
      </c>
      <c r="BX10" s="176" t="str">
        <f t="shared" si="50"/>
        <v/>
      </c>
      <c r="BY10" s="135" t="str">
        <f t="shared" si="51"/>
        <v xml:space="preserve"> </v>
      </c>
      <c r="BZ10" s="175" t="str">
        <f t="shared" si="52"/>
        <v/>
      </c>
      <c r="CA10" s="176" t="str">
        <f t="shared" si="53"/>
        <v/>
      </c>
      <c r="CB10" s="135" t="str">
        <f t="shared" si="54"/>
        <v xml:space="preserve"> </v>
      </c>
      <c r="CC10" s="185" t="str">
        <f t="shared" si="55"/>
        <v/>
      </c>
      <c r="CD10" s="186" t="str">
        <f t="shared" si="56"/>
        <v/>
      </c>
      <c r="CE10" s="181" t="str">
        <f t="shared" si="57"/>
        <v xml:space="preserve"> </v>
      </c>
      <c r="CF10" s="175" t="str">
        <f t="shared" si="58"/>
        <v/>
      </c>
      <c r="CG10" s="176" t="str">
        <f t="shared" si="59"/>
        <v/>
      </c>
      <c r="CH10" s="135" t="str">
        <f t="shared" si="60"/>
        <v xml:space="preserve"> </v>
      </c>
      <c r="CI10" s="175" t="str">
        <f t="shared" si="61"/>
        <v/>
      </c>
      <c r="CJ10" s="176" t="str">
        <f t="shared" si="62"/>
        <v/>
      </c>
      <c r="CK10" s="135" t="str">
        <f t="shared" si="63"/>
        <v xml:space="preserve"> </v>
      </c>
      <c r="CL10" s="175" t="str">
        <f t="shared" si="64"/>
        <v/>
      </c>
      <c r="CM10" s="176" t="str">
        <f t="shared" si="65"/>
        <v/>
      </c>
      <c r="CN10" s="135" t="str">
        <f t="shared" si="66"/>
        <v xml:space="preserve"> </v>
      </c>
      <c r="CO10" s="185" t="str">
        <f t="shared" si="67"/>
        <v/>
      </c>
      <c r="CP10" s="186" t="str">
        <f t="shared" si="68"/>
        <v/>
      </c>
      <c r="CQ10" s="181" t="str">
        <f t="shared" si="69"/>
        <v xml:space="preserve"> </v>
      </c>
      <c r="CR10" s="135">
        <f>'Session Tracking'!P9</f>
        <v>0</v>
      </c>
      <c r="CS10" s="172"/>
      <c r="CT10" s="172">
        <f>COUNTIF('Session Tracking'!F9:O9,"Yes")</f>
        <v>0</v>
      </c>
      <c r="CU10" s="195">
        <f>COUNTIF('Session Tracking'!F9:O9,"No")</f>
        <v>0</v>
      </c>
      <c r="CV10" s="211">
        <f t="shared" si="27"/>
        <v>0</v>
      </c>
      <c r="CW10" s="195" t="str">
        <f t="shared" si="28"/>
        <v/>
      </c>
      <c r="CX10" s="195" t="str">
        <f t="shared" si="29"/>
        <v/>
      </c>
      <c r="CY10" s="195" t="str">
        <f t="shared" si="30"/>
        <v/>
      </c>
      <c r="CZ10" s="195" t="str">
        <f t="shared" si="31"/>
        <v/>
      </c>
      <c r="DA10" s="195" t="str">
        <f t="shared" si="32"/>
        <v/>
      </c>
      <c r="DB10" s="213" t="str">
        <f t="shared" si="33"/>
        <v/>
      </c>
      <c r="DC10" s="172" t="str">
        <f t="shared" si="34"/>
        <v/>
      </c>
      <c r="DD10" s="195" t="str">
        <f t="shared" si="35"/>
        <v/>
      </c>
      <c r="DE10" s="195" t="str">
        <f t="shared" si="36"/>
        <v/>
      </c>
      <c r="DF10" s="195" t="str">
        <f t="shared" si="37"/>
        <v/>
      </c>
      <c r="DG10" s="195" t="str">
        <f t="shared" si="38"/>
        <v/>
      </c>
      <c r="DH10" s="195" t="str">
        <f t="shared" si="39"/>
        <v/>
      </c>
      <c r="DI10" s="195" t="str">
        <f t="shared" si="40"/>
        <v/>
      </c>
      <c r="DJ10" s="195" t="str">
        <f t="shared" si="41"/>
        <v/>
      </c>
      <c r="DK10" s="173" t="str">
        <f t="shared" si="42"/>
        <v/>
      </c>
      <c r="DL10" s="20" t="s">
        <v>479</v>
      </c>
      <c r="DM10" s="20" t="s">
        <v>480</v>
      </c>
      <c r="DN10" s="20" t="s">
        <v>481</v>
      </c>
      <c r="DO10" s="20" t="s">
        <v>482</v>
      </c>
      <c r="DP10" s="20" t="s">
        <v>483</v>
      </c>
      <c r="DQ10" s="20" t="s">
        <v>484</v>
      </c>
      <c r="DR10" s="20" t="s">
        <v>485</v>
      </c>
      <c r="DS10" s="20" t="s">
        <v>486</v>
      </c>
      <c r="DT10" s="20" t="s">
        <v>487</v>
      </c>
      <c r="DU10" s="20" t="s">
        <v>81</v>
      </c>
    </row>
    <row r="11" spans="1:125" x14ac:dyDescent="0.35">
      <c r="A11" s="182">
        <f>'Session Tracking'!A10</f>
        <v>0</v>
      </c>
      <c r="B11" s="183">
        <f>'Session Tracking'!T10</f>
        <v>0</v>
      </c>
      <c r="C11" s="183">
        <f>'Session Tracking'!C10</f>
        <v>0</v>
      </c>
      <c r="D11" s="184" t="str">
        <f>IF('Session Tracking'!D10,'Session Tracking'!D10,"")</f>
        <v/>
      </c>
      <c r="E11" s="184" t="str">
        <f>IF('Session Tracking'!E10,'Session Tracking'!E10,"")</f>
        <v/>
      </c>
      <c r="F11" s="123"/>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3"/>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Q11" s="175" t="str">
        <f t="shared" si="43"/>
        <v/>
      </c>
      <c r="BR11" s="176" t="str">
        <f t="shared" si="44"/>
        <v/>
      </c>
      <c r="BS11" s="135" t="str">
        <f t="shared" si="45"/>
        <v xml:space="preserve"> </v>
      </c>
      <c r="BT11" s="175" t="str">
        <f t="shared" si="46"/>
        <v/>
      </c>
      <c r="BU11" s="176" t="str">
        <f t="shared" si="47"/>
        <v/>
      </c>
      <c r="BV11" s="135" t="str">
        <f t="shared" si="48"/>
        <v xml:space="preserve"> </v>
      </c>
      <c r="BW11" s="175" t="str">
        <f t="shared" si="49"/>
        <v/>
      </c>
      <c r="BX11" s="176" t="str">
        <f t="shared" si="50"/>
        <v/>
      </c>
      <c r="BY11" s="135" t="str">
        <f t="shared" si="51"/>
        <v xml:space="preserve"> </v>
      </c>
      <c r="BZ11" s="175" t="str">
        <f t="shared" si="52"/>
        <v/>
      </c>
      <c r="CA11" s="176" t="str">
        <f t="shared" si="53"/>
        <v/>
      </c>
      <c r="CB11" s="135" t="str">
        <f t="shared" si="54"/>
        <v xml:space="preserve"> </v>
      </c>
      <c r="CC11" s="185" t="str">
        <f t="shared" si="55"/>
        <v/>
      </c>
      <c r="CD11" s="186" t="str">
        <f t="shared" si="56"/>
        <v/>
      </c>
      <c r="CE11" s="181" t="str">
        <f t="shared" si="57"/>
        <v xml:space="preserve"> </v>
      </c>
      <c r="CF11" s="175" t="str">
        <f t="shared" si="58"/>
        <v/>
      </c>
      <c r="CG11" s="176" t="str">
        <f t="shared" si="59"/>
        <v/>
      </c>
      <c r="CH11" s="135" t="str">
        <f t="shared" si="60"/>
        <v xml:space="preserve"> </v>
      </c>
      <c r="CI11" s="175" t="str">
        <f t="shared" si="61"/>
        <v/>
      </c>
      <c r="CJ11" s="176" t="str">
        <f t="shared" si="62"/>
        <v/>
      </c>
      <c r="CK11" s="135" t="str">
        <f t="shared" si="63"/>
        <v xml:space="preserve"> </v>
      </c>
      <c r="CL11" s="175" t="str">
        <f t="shared" si="64"/>
        <v/>
      </c>
      <c r="CM11" s="176" t="str">
        <f t="shared" si="65"/>
        <v/>
      </c>
      <c r="CN11" s="135" t="str">
        <f t="shared" si="66"/>
        <v xml:space="preserve"> </v>
      </c>
      <c r="CO11" s="185" t="str">
        <f t="shared" si="67"/>
        <v/>
      </c>
      <c r="CP11" s="186" t="str">
        <f t="shared" si="68"/>
        <v/>
      </c>
      <c r="CQ11" s="181" t="str">
        <f t="shared" si="69"/>
        <v xml:space="preserve"> </v>
      </c>
      <c r="CR11" s="135">
        <f>'Session Tracking'!P10</f>
        <v>0</v>
      </c>
      <c r="CS11" s="172"/>
      <c r="CT11" s="172">
        <f>COUNTIF('Session Tracking'!F10:O10,"Yes")</f>
        <v>0</v>
      </c>
      <c r="CU11" s="195">
        <f>COUNTIF('Session Tracking'!F10:O10,"No")</f>
        <v>0</v>
      </c>
      <c r="CV11" s="211">
        <f t="shared" si="27"/>
        <v>0</v>
      </c>
      <c r="CW11" s="195" t="str">
        <f t="shared" si="28"/>
        <v/>
      </c>
      <c r="CX11" s="195" t="str">
        <f t="shared" si="29"/>
        <v/>
      </c>
      <c r="CY11" s="195" t="str">
        <f t="shared" si="30"/>
        <v/>
      </c>
      <c r="CZ11" s="195" t="str">
        <f t="shared" si="31"/>
        <v/>
      </c>
      <c r="DA11" s="195" t="str">
        <f t="shared" si="32"/>
        <v/>
      </c>
      <c r="DB11" s="213" t="str">
        <f t="shared" si="33"/>
        <v/>
      </c>
      <c r="DC11" s="172" t="str">
        <f t="shared" si="34"/>
        <v/>
      </c>
      <c r="DD11" s="195" t="str">
        <f t="shared" si="35"/>
        <v/>
      </c>
      <c r="DE11" s="195" t="str">
        <f t="shared" si="36"/>
        <v/>
      </c>
      <c r="DF11" s="195" t="str">
        <f t="shared" si="37"/>
        <v/>
      </c>
      <c r="DG11" s="195" t="str">
        <f t="shared" si="38"/>
        <v/>
      </c>
      <c r="DH11" s="195" t="str">
        <f t="shared" si="39"/>
        <v/>
      </c>
      <c r="DI11" s="195" t="str">
        <f t="shared" si="40"/>
        <v/>
      </c>
      <c r="DJ11" s="195" t="str">
        <f t="shared" si="41"/>
        <v/>
      </c>
      <c r="DK11" s="173" t="str">
        <f t="shared" si="42"/>
        <v/>
      </c>
      <c r="DL11" s="20" t="s">
        <v>488</v>
      </c>
      <c r="DM11" s="20" t="s">
        <v>489</v>
      </c>
      <c r="DN11" s="20" t="s">
        <v>490</v>
      </c>
      <c r="DO11" s="20" t="s">
        <v>491</v>
      </c>
      <c r="DP11" s="20" t="s">
        <v>492</v>
      </c>
      <c r="DQ11" s="20" t="s">
        <v>493</v>
      </c>
      <c r="DR11" s="20" t="s">
        <v>494</v>
      </c>
      <c r="DS11" s="20" t="s">
        <v>495</v>
      </c>
      <c r="DT11" s="20" t="s">
        <v>496</v>
      </c>
      <c r="DU11" s="20" t="s">
        <v>82</v>
      </c>
    </row>
    <row r="12" spans="1:125" x14ac:dyDescent="0.35">
      <c r="A12" s="182">
        <f>'Session Tracking'!A11</f>
        <v>0</v>
      </c>
      <c r="B12" s="183">
        <f>'Session Tracking'!T11</f>
        <v>0</v>
      </c>
      <c r="C12" s="183">
        <f>'Session Tracking'!C11</f>
        <v>0</v>
      </c>
      <c r="D12" s="184" t="str">
        <f>IF('Session Tracking'!D11,'Session Tracking'!D11,"")</f>
        <v/>
      </c>
      <c r="E12" s="184" t="str">
        <f>IF('Session Tracking'!E11,'Session Tracking'!E11,"")</f>
        <v/>
      </c>
      <c r="F12" s="121"/>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1"/>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Q12" s="175" t="str">
        <f t="shared" si="43"/>
        <v/>
      </c>
      <c r="BR12" s="176" t="str">
        <f t="shared" si="44"/>
        <v/>
      </c>
      <c r="BS12" s="135" t="str">
        <f t="shared" si="45"/>
        <v xml:space="preserve"> </v>
      </c>
      <c r="BT12" s="175" t="str">
        <f t="shared" si="46"/>
        <v/>
      </c>
      <c r="BU12" s="176" t="str">
        <f t="shared" si="47"/>
        <v/>
      </c>
      <c r="BV12" s="135" t="str">
        <f t="shared" si="48"/>
        <v xml:space="preserve"> </v>
      </c>
      <c r="BW12" s="175" t="str">
        <f t="shared" si="49"/>
        <v/>
      </c>
      <c r="BX12" s="176" t="str">
        <f t="shared" si="50"/>
        <v/>
      </c>
      <c r="BY12" s="135" t="str">
        <f t="shared" si="51"/>
        <v xml:space="preserve"> </v>
      </c>
      <c r="BZ12" s="175" t="str">
        <f t="shared" si="52"/>
        <v/>
      </c>
      <c r="CA12" s="176" t="str">
        <f t="shared" si="53"/>
        <v/>
      </c>
      <c r="CB12" s="135" t="str">
        <f t="shared" si="54"/>
        <v xml:space="preserve"> </v>
      </c>
      <c r="CC12" s="185" t="str">
        <f t="shared" si="55"/>
        <v/>
      </c>
      <c r="CD12" s="186" t="str">
        <f t="shared" si="56"/>
        <v/>
      </c>
      <c r="CE12" s="181" t="str">
        <f t="shared" si="57"/>
        <v xml:space="preserve"> </v>
      </c>
      <c r="CF12" s="175" t="str">
        <f t="shared" si="58"/>
        <v/>
      </c>
      <c r="CG12" s="176" t="str">
        <f t="shared" si="59"/>
        <v/>
      </c>
      <c r="CH12" s="135" t="str">
        <f t="shared" si="60"/>
        <v xml:space="preserve"> </v>
      </c>
      <c r="CI12" s="175" t="str">
        <f t="shared" si="61"/>
        <v/>
      </c>
      <c r="CJ12" s="176" t="str">
        <f t="shared" si="62"/>
        <v/>
      </c>
      <c r="CK12" s="135" t="str">
        <f t="shared" si="63"/>
        <v xml:space="preserve"> </v>
      </c>
      <c r="CL12" s="175" t="str">
        <f t="shared" si="64"/>
        <v/>
      </c>
      <c r="CM12" s="176" t="str">
        <f t="shared" si="65"/>
        <v/>
      </c>
      <c r="CN12" s="135" t="str">
        <f t="shared" si="66"/>
        <v xml:space="preserve"> </v>
      </c>
      <c r="CO12" s="185" t="str">
        <f t="shared" si="67"/>
        <v/>
      </c>
      <c r="CP12" s="186" t="str">
        <f t="shared" si="68"/>
        <v/>
      </c>
      <c r="CQ12" s="181" t="str">
        <f t="shared" si="69"/>
        <v xml:space="preserve"> </v>
      </c>
      <c r="CR12" s="135">
        <f>'Session Tracking'!P11</f>
        <v>0</v>
      </c>
      <c r="CS12" s="172"/>
      <c r="CT12" s="172">
        <f>COUNTIF('Session Tracking'!F11:O11,"Yes")</f>
        <v>0</v>
      </c>
      <c r="CU12" s="195">
        <f>COUNTIF('Session Tracking'!F11:O11,"No")</f>
        <v>0</v>
      </c>
      <c r="CV12" s="211">
        <f t="shared" si="27"/>
        <v>0</v>
      </c>
      <c r="CW12" s="195" t="str">
        <f t="shared" si="28"/>
        <v/>
      </c>
      <c r="CX12" s="195" t="str">
        <f t="shared" si="29"/>
        <v/>
      </c>
      <c r="CY12" s="195" t="str">
        <f t="shared" si="30"/>
        <v/>
      </c>
      <c r="CZ12" s="195" t="str">
        <f t="shared" si="31"/>
        <v/>
      </c>
      <c r="DA12" s="195" t="str">
        <f t="shared" si="32"/>
        <v/>
      </c>
      <c r="DB12" s="213" t="str">
        <f t="shared" si="33"/>
        <v/>
      </c>
      <c r="DC12" s="172" t="str">
        <f t="shared" si="34"/>
        <v/>
      </c>
      <c r="DD12" s="195" t="str">
        <f t="shared" si="35"/>
        <v/>
      </c>
      <c r="DE12" s="195" t="str">
        <f t="shared" si="36"/>
        <v/>
      </c>
      <c r="DF12" s="195" t="str">
        <f t="shared" si="37"/>
        <v/>
      </c>
      <c r="DG12" s="195" t="str">
        <f t="shared" si="38"/>
        <v/>
      </c>
      <c r="DH12" s="195" t="str">
        <f t="shared" si="39"/>
        <v/>
      </c>
      <c r="DI12" s="195" t="str">
        <f t="shared" si="40"/>
        <v/>
      </c>
      <c r="DJ12" s="195" t="str">
        <f t="shared" si="41"/>
        <v/>
      </c>
      <c r="DK12" s="173" t="str">
        <f t="shared" si="42"/>
        <v/>
      </c>
    </row>
    <row r="13" spans="1:125" x14ac:dyDescent="0.35">
      <c r="A13" s="182">
        <f>'Session Tracking'!A12</f>
        <v>0</v>
      </c>
      <c r="B13" s="183">
        <f>'Session Tracking'!T12</f>
        <v>0</v>
      </c>
      <c r="C13" s="183">
        <f>'Session Tracking'!C12</f>
        <v>0</v>
      </c>
      <c r="D13" s="184" t="str">
        <f>IF('Session Tracking'!D12,'Session Tracking'!D12,"")</f>
        <v/>
      </c>
      <c r="E13" s="184" t="str">
        <f>IF('Session Tracking'!E12,'Session Tracking'!E12,"")</f>
        <v/>
      </c>
      <c r="F13" s="123"/>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3"/>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Q13" s="175" t="str">
        <f t="shared" si="43"/>
        <v/>
      </c>
      <c r="BR13" s="176" t="str">
        <f t="shared" si="44"/>
        <v/>
      </c>
      <c r="BS13" s="135" t="str">
        <f t="shared" si="45"/>
        <v xml:space="preserve"> </v>
      </c>
      <c r="BT13" s="175" t="str">
        <f t="shared" si="46"/>
        <v/>
      </c>
      <c r="BU13" s="176" t="str">
        <f t="shared" si="47"/>
        <v/>
      </c>
      <c r="BV13" s="135" t="str">
        <f t="shared" si="48"/>
        <v xml:space="preserve"> </v>
      </c>
      <c r="BW13" s="175" t="str">
        <f t="shared" si="49"/>
        <v/>
      </c>
      <c r="BX13" s="176" t="str">
        <f t="shared" si="50"/>
        <v/>
      </c>
      <c r="BY13" s="135" t="str">
        <f t="shared" si="51"/>
        <v xml:space="preserve"> </v>
      </c>
      <c r="BZ13" s="175" t="str">
        <f t="shared" si="52"/>
        <v/>
      </c>
      <c r="CA13" s="176" t="str">
        <f t="shared" si="53"/>
        <v/>
      </c>
      <c r="CB13" s="135" t="str">
        <f t="shared" si="54"/>
        <v xml:space="preserve"> </v>
      </c>
      <c r="CC13" s="185" t="str">
        <f t="shared" si="55"/>
        <v/>
      </c>
      <c r="CD13" s="186" t="str">
        <f t="shared" si="56"/>
        <v/>
      </c>
      <c r="CE13" s="181" t="str">
        <f t="shared" si="57"/>
        <v xml:space="preserve"> </v>
      </c>
      <c r="CF13" s="175" t="str">
        <f t="shared" si="58"/>
        <v/>
      </c>
      <c r="CG13" s="176" t="str">
        <f t="shared" si="59"/>
        <v/>
      </c>
      <c r="CH13" s="135" t="str">
        <f t="shared" si="60"/>
        <v xml:space="preserve"> </v>
      </c>
      <c r="CI13" s="175" t="str">
        <f t="shared" si="61"/>
        <v/>
      </c>
      <c r="CJ13" s="176" t="str">
        <f t="shared" si="62"/>
        <v/>
      </c>
      <c r="CK13" s="135" t="str">
        <f t="shared" si="63"/>
        <v xml:space="preserve"> </v>
      </c>
      <c r="CL13" s="175" t="str">
        <f t="shared" si="64"/>
        <v/>
      </c>
      <c r="CM13" s="176" t="str">
        <f t="shared" si="65"/>
        <v/>
      </c>
      <c r="CN13" s="135" t="str">
        <f t="shared" si="66"/>
        <v xml:space="preserve"> </v>
      </c>
      <c r="CO13" s="185" t="str">
        <f t="shared" si="67"/>
        <v/>
      </c>
      <c r="CP13" s="186" t="str">
        <f t="shared" si="68"/>
        <v/>
      </c>
      <c r="CQ13" s="181" t="str">
        <f t="shared" si="69"/>
        <v xml:space="preserve"> </v>
      </c>
      <c r="CR13" s="135">
        <f>'Session Tracking'!P12</f>
        <v>0</v>
      </c>
      <c r="CS13" s="172"/>
      <c r="CT13" s="172">
        <f>COUNTIF('Session Tracking'!F12:O12,"Yes")</f>
        <v>0</v>
      </c>
      <c r="CU13" s="195">
        <f>COUNTIF('Session Tracking'!F12:O12,"No")</f>
        <v>0</v>
      </c>
      <c r="CV13" s="211">
        <f t="shared" si="27"/>
        <v>0</v>
      </c>
      <c r="CW13" s="195" t="str">
        <f t="shared" si="28"/>
        <v/>
      </c>
      <c r="CX13" s="195" t="str">
        <f t="shared" si="29"/>
        <v/>
      </c>
      <c r="CY13" s="195" t="str">
        <f t="shared" si="30"/>
        <v/>
      </c>
      <c r="CZ13" s="195" t="str">
        <f t="shared" si="31"/>
        <v/>
      </c>
      <c r="DA13" s="195" t="str">
        <f t="shared" si="32"/>
        <v/>
      </c>
      <c r="DB13" s="213" t="str">
        <f t="shared" si="33"/>
        <v/>
      </c>
      <c r="DC13" s="172" t="str">
        <f t="shared" si="34"/>
        <v/>
      </c>
      <c r="DD13" s="195" t="str">
        <f t="shared" si="35"/>
        <v/>
      </c>
      <c r="DE13" s="195" t="str">
        <f t="shared" si="36"/>
        <v/>
      </c>
      <c r="DF13" s="195" t="str">
        <f t="shared" si="37"/>
        <v/>
      </c>
      <c r="DG13" s="195" t="str">
        <f t="shared" si="38"/>
        <v/>
      </c>
      <c r="DH13" s="195" t="str">
        <f t="shared" si="39"/>
        <v/>
      </c>
      <c r="DI13" s="195" t="str">
        <f t="shared" si="40"/>
        <v/>
      </c>
      <c r="DJ13" s="195" t="str">
        <f t="shared" si="41"/>
        <v/>
      </c>
      <c r="DK13" s="173" t="str">
        <f t="shared" si="42"/>
        <v/>
      </c>
    </row>
    <row r="14" spans="1:125" x14ac:dyDescent="0.35">
      <c r="A14" s="182">
        <f>'Session Tracking'!A13</f>
        <v>0</v>
      </c>
      <c r="B14" s="183">
        <f>'Session Tracking'!T13</f>
        <v>0</v>
      </c>
      <c r="C14" s="183">
        <f>'Session Tracking'!C13</f>
        <v>0</v>
      </c>
      <c r="D14" s="184" t="str">
        <f>IF('Session Tracking'!D13,'Session Tracking'!D13,"")</f>
        <v/>
      </c>
      <c r="E14" s="184" t="str">
        <f>IF('Session Tracking'!E13,'Session Tracking'!E13,"")</f>
        <v/>
      </c>
      <c r="F14" s="121"/>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1"/>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Q14" s="175" t="str">
        <f t="shared" si="43"/>
        <v/>
      </c>
      <c r="BR14" s="176" t="str">
        <f t="shared" si="44"/>
        <v/>
      </c>
      <c r="BS14" s="135" t="str">
        <f t="shared" si="45"/>
        <v xml:space="preserve"> </v>
      </c>
      <c r="BT14" s="175" t="str">
        <f t="shared" si="46"/>
        <v/>
      </c>
      <c r="BU14" s="176" t="str">
        <f t="shared" si="47"/>
        <v/>
      </c>
      <c r="BV14" s="135" t="str">
        <f t="shared" si="48"/>
        <v xml:space="preserve"> </v>
      </c>
      <c r="BW14" s="175" t="str">
        <f t="shared" si="49"/>
        <v/>
      </c>
      <c r="BX14" s="176" t="str">
        <f t="shared" si="50"/>
        <v/>
      </c>
      <c r="BY14" s="135" t="str">
        <f t="shared" si="51"/>
        <v xml:space="preserve"> </v>
      </c>
      <c r="BZ14" s="175" t="str">
        <f t="shared" si="52"/>
        <v/>
      </c>
      <c r="CA14" s="176" t="str">
        <f t="shared" si="53"/>
        <v/>
      </c>
      <c r="CB14" s="135" t="str">
        <f t="shared" si="54"/>
        <v xml:space="preserve"> </v>
      </c>
      <c r="CC14" s="185" t="str">
        <f t="shared" si="55"/>
        <v/>
      </c>
      <c r="CD14" s="186" t="str">
        <f t="shared" si="56"/>
        <v/>
      </c>
      <c r="CE14" s="181" t="str">
        <f t="shared" si="57"/>
        <v xml:space="preserve"> </v>
      </c>
      <c r="CF14" s="175" t="str">
        <f t="shared" si="58"/>
        <v/>
      </c>
      <c r="CG14" s="176" t="str">
        <f t="shared" si="59"/>
        <v/>
      </c>
      <c r="CH14" s="135" t="str">
        <f t="shared" si="60"/>
        <v xml:space="preserve"> </v>
      </c>
      <c r="CI14" s="175" t="str">
        <f t="shared" si="61"/>
        <v/>
      </c>
      <c r="CJ14" s="176" t="str">
        <f t="shared" si="62"/>
        <v/>
      </c>
      <c r="CK14" s="135" t="str">
        <f t="shared" si="63"/>
        <v xml:space="preserve"> </v>
      </c>
      <c r="CL14" s="175" t="str">
        <f t="shared" si="64"/>
        <v/>
      </c>
      <c r="CM14" s="176" t="str">
        <f t="shared" si="65"/>
        <v/>
      </c>
      <c r="CN14" s="135" t="str">
        <f t="shared" si="66"/>
        <v xml:space="preserve"> </v>
      </c>
      <c r="CO14" s="185" t="str">
        <f t="shared" si="67"/>
        <v/>
      </c>
      <c r="CP14" s="186" t="str">
        <f t="shared" si="68"/>
        <v/>
      </c>
      <c r="CQ14" s="181" t="str">
        <f t="shared" si="69"/>
        <v xml:space="preserve"> </v>
      </c>
      <c r="CR14" s="135">
        <f>'Session Tracking'!P13</f>
        <v>0</v>
      </c>
      <c r="CS14" s="172"/>
      <c r="CT14" s="172">
        <f>COUNTIF('Session Tracking'!F13:O13,"Yes")</f>
        <v>0</v>
      </c>
      <c r="CU14" s="195">
        <f>COUNTIF('Session Tracking'!F13:O13,"No")</f>
        <v>0</v>
      </c>
      <c r="CV14" s="211">
        <f t="shared" si="27"/>
        <v>0</v>
      </c>
      <c r="CW14" s="195" t="str">
        <f t="shared" si="28"/>
        <v/>
      </c>
      <c r="CX14" s="195" t="str">
        <f t="shared" si="29"/>
        <v/>
      </c>
      <c r="CY14" s="195" t="str">
        <f t="shared" si="30"/>
        <v/>
      </c>
      <c r="CZ14" s="195" t="str">
        <f t="shared" si="31"/>
        <v/>
      </c>
      <c r="DA14" s="195" t="str">
        <f t="shared" si="32"/>
        <v/>
      </c>
      <c r="DB14" s="213" t="str">
        <f t="shared" si="33"/>
        <v/>
      </c>
      <c r="DC14" s="172" t="str">
        <f t="shared" si="34"/>
        <v/>
      </c>
      <c r="DD14" s="195" t="str">
        <f t="shared" si="35"/>
        <v/>
      </c>
      <c r="DE14" s="195" t="str">
        <f t="shared" si="36"/>
        <v/>
      </c>
      <c r="DF14" s="195" t="str">
        <f t="shared" si="37"/>
        <v/>
      </c>
      <c r="DG14" s="195" t="str">
        <f t="shared" si="38"/>
        <v/>
      </c>
      <c r="DH14" s="195" t="str">
        <f t="shared" si="39"/>
        <v/>
      </c>
      <c r="DI14" s="195" t="str">
        <f t="shared" si="40"/>
        <v/>
      </c>
      <c r="DJ14" s="195" t="str">
        <f t="shared" si="41"/>
        <v/>
      </c>
      <c r="DK14" s="173" t="str">
        <f t="shared" si="42"/>
        <v/>
      </c>
    </row>
    <row r="15" spans="1:125" x14ac:dyDescent="0.35">
      <c r="A15" s="182">
        <f>'Session Tracking'!A14</f>
        <v>0</v>
      </c>
      <c r="B15" s="183">
        <f>'Session Tracking'!T14</f>
        <v>0</v>
      </c>
      <c r="C15" s="183">
        <f>'Session Tracking'!C14</f>
        <v>0</v>
      </c>
      <c r="D15" s="184" t="str">
        <f>IF('Session Tracking'!D14,'Session Tracking'!D14,"")</f>
        <v/>
      </c>
      <c r="E15" s="184" t="str">
        <f>IF('Session Tracking'!E14,'Session Tracking'!E14,"")</f>
        <v/>
      </c>
      <c r="F15" s="123"/>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3"/>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Q15" s="175" t="str">
        <f t="shared" si="43"/>
        <v/>
      </c>
      <c r="BR15" s="176" t="str">
        <f t="shared" si="44"/>
        <v/>
      </c>
      <c r="BS15" s="135" t="str">
        <f t="shared" si="45"/>
        <v xml:space="preserve"> </v>
      </c>
      <c r="BT15" s="175" t="str">
        <f t="shared" si="46"/>
        <v/>
      </c>
      <c r="BU15" s="176" t="str">
        <f t="shared" si="47"/>
        <v/>
      </c>
      <c r="BV15" s="135" t="str">
        <f t="shared" si="48"/>
        <v xml:space="preserve"> </v>
      </c>
      <c r="BW15" s="175" t="str">
        <f t="shared" si="49"/>
        <v/>
      </c>
      <c r="BX15" s="176" t="str">
        <f t="shared" si="50"/>
        <v/>
      </c>
      <c r="BY15" s="135" t="str">
        <f t="shared" si="51"/>
        <v xml:space="preserve"> </v>
      </c>
      <c r="BZ15" s="175" t="str">
        <f t="shared" si="52"/>
        <v/>
      </c>
      <c r="CA15" s="176" t="str">
        <f t="shared" si="53"/>
        <v/>
      </c>
      <c r="CB15" s="135" t="str">
        <f t="shared" si="54"/>
        <v xml:space="preserve"> </v>
      </c>
      <c r="CC15" s="185" t="str">
        <f t="shared" si="55"/>
        <v/>
      </c>
      <c r="CD15" s="186" t="str">
        <f t="shared" si="56"/>
        <v/>
      </c>
      <c r="CE15" s="181" t="str">
        <f t="shared" si="57"/>
        <v xml:space="preserve"> </v>
      </c>
      <c r="CF15" s="175" t="str">
        <f t="shared" si="58"/>
        <v/>
      </c>
      <c r="CG15" s="176" t="str">
        <f t="shared" si="59"/>
        <v/>
      </c>
      <c r="CH15" s="135" t="str">
        <f t="shared" si="60"/>
        <v xml:space="preserve"> </v>
      </c>
      <c r="CI15" s="175" t="str">
        <f t="shared" si="61"/>
        <v/>
      </c>
      <c r="CJ15" s="176" t="str">
        <f t="shared" si="62"/>
        <v/>
      </c>
      <c r="CK15" s="135" t="str">
        <f t="shared" si="63"/>
        <v xml:space="preserve"> </v>
      </c>
      <c r="CL15" s="175" t="str">
        <f t="shared" si="64"/>
        <v/>
      </c>
      <c r="CM15" s="176" t="str">
        <f t="shared" si="65"/>
        <v/>
      </c>
      <c r="CN15" s="135" t="str">
        <f t="shared" si="66"/>
        <v xml:space="preserve"> </v>
      </c>
      <c r="CO15" s="185" t="str">
        <f t="shared" si="67"/>
        <v/>
      </c>
      <c r="CP15" s="186" t="str">
        <f t="shared" si="68"/>
        <v/>
      </c>
      <c r="CQ15" s="181" t="str">
        <f t="shared" si="69"/>
        <v xml:space="preserve"> </v>
      </c>
      <c r="CR15" s="135">
        <f>'Session Tracking'!P14</f>
        <v>0</v>
      </c>
      <c r="CS15" s="172"/>
      <c r="CT15" s="172">
        <f>COUNTIF('Session Tracking'!F14:O14,"Yes")</f>
        <v>0</v>
      </c>
      <c r="CU15" s="195">
        <f>COUNTIF('Session Tracking'!F14:O14,"No")</f>
        <v>0</v>
      </c>
      <c r="CV15" s="211">
        <f t="shared" si="27"/>
        <v>0</v>
      </c>
      <c r="CW15" s="195" t="str">
        <f t="shared" si="28"/>
        <v/>
      </c>
      <c r="CX15" s="195" t="str">
        <f t="shared" si="29"/>
        <v/>
      </c>
      <c r="CY15" s="195" t="str">
        <f t="shared" si="30"/>
        <v/>
      </c>
      <c r="CZ15" s="195" t="str">
        <f t="shared" si="31"/>
        <v/>
      </c>
      <c r="DA15" s="195" t="str">
        <f t="shared" si="32"/>
        <v/>
      </c>
      <c r="DB15" s="213" t="str">
        <f t="shared" si="33"/>
        <v/>
      </c>
      <c r="DC15" s="172" t="str">
        <f t="shared" si="34"/>
        <v/>
      </c>
      <c r="DD15" s="195" t="str">
        <f t="shared" si="35"/>
        <v/>
      </c>
      <c r="DE15" s="195" t="str">
        <f t="shared" si="36"/>
        <v/>
      </c>
      <c r="DF15" s="195" t="str">
        <f t="shared" si="37"/>
        <v/>
      </c>
      <c r="DG15" s="195" t="str">
        <f t="shared" si="38"/>
        <v/>
      </c>
      <c r="DH15" s="195" t="str">
        <f t="shared" si="39"/>
        <v/>
      </c>
      <c r="DI15" s="195" t="str">
        <f t="shared" si="40"/>
        <v/>
      </c>
      <c r="DJ15" s="195" t="str">
        <f t="shared" si="41"/>
        <v/>
      </c>
      <c r="DK15" s="173" t="str">
        <f t="shared" si="42"/>
        <v/>
      </c>
    </row>
    <row r="16" spans="1:125" x14ac:dyDescent="0.35">
      <c r="A16" s="182">
        <f>'Session Tracking'!A15</f>
        <v>0</v>
      </c>
      <c r="B16" s="183">
        <f>'Session Tracking'!T15</f>
        <v>0</v>
      </c>
      <c r="C16" s="183">
        <f>'Session Tracking'!C15</f>
        <v>0</v>
      </c>
      <c r="D16" s="184" t="str">
        <f>IF('Session Tracking'!D15,'Session Tracking'!D15,"")</f>
        <v/>
      </c>
      <c r="E16" s="184" t="str">
        <f>IF('Session Tracking'!E15,'Session Tracking'!E15,"")</f>
        <v/>
      </c>
      <c r="F16" s="121"/>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1"/>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Q16" s="175" t="str">
        <f t="shared" si="43"/>
        <v/>
      </c>
      <c r="BR16" s="176" t="str">
        <f t="shared" si="44"/>
        <v/>
      </c>
      <c r="BS16" s="135" t="str">
        <f t="shared" si="45"/>
        <v xml:space="preserve"> </v>
      </c>
      <c r="BT16" s="175" t="str">
        <f t="shared" si="46"/>
        <v/>
      </c>
      <c r="BU16" s="176" t="str">
        <f t="shared" si="47"/>
        <v/>
      </c>
      <c r="BV16" s="135" t="str">
        <f t="shared" si="48"/>
        <v xml:space="preserve"> </v>
      </c>
      <c r="BW16" s="175" t="str">
        <f t="shared" si="49"/>
        <v/>
      </c>
      <c r="BX16" s="176" t="str">
        <f t="shared" si="50"/>
        <v/>
      </c>
      <c r="BY16" s="135" t="str">
        <f t="shared" si="51"/>
        <v xml:space="preserve"> </v>
      </c>
      <c r="BZ16" s="175" t="str">
        <f t="shared" si="52"/>
        <v/>
      </c>
      <c r="CA16" s="176" t="str">
        <f t="shared" si="53"/>
        <v/>
      </c>
      <c r="CB16" s="135" t="str">
        <f t="shared" si="54"/>
        <v xml:space="preserve"> </v>
      </c>
      <c r="CC16" s="185" t="str">
        <f t="shared" si="55"/>
        <v/>
      </c>
      <c r="CD16" s="186" t="str">
        <f t="shared" si="56"/>
        <v/>
      </c>
      <c r="CE16" s="181" t="str">
        <f t="shared" si="57"/>
        <v xml:space="preserve"> </v>
      </c>
      <c r="CF16" s="175" t="str">
        <f t="shared" si="58"/>
        <v/>
      </c>
      <c r="CG16" s="176" t="str">
        <f t="shared" si="59"/>
        <v/>
      </c>
      <c r="CH16" s="135" t="str">
        <f t="shared" si="60"/>
        <v xml:space="preserve"> </v>
      </c>
      <c r="CI16" s="175" t="str">
        <f t="shared" si="61"/>
        <v/>
      </c>
      <c r="CJ16" s="176" t="str">
        <f t="shared" si="62"/>
        <v/>
      </c>
      <c r="CK16" s="135" t="str">
        <f t="shared" si="63"/>
        <v xml:space="preserve"> </v>
      </c>
      <c r="CL16" s="175" t="str">
        <f t="shared" si="64"/>
        <v/>
      </c>
      <c r="CM16" s="176" t="str">
        <f t="shared" si="65"/>
        <v/>
      </c>
      <c r="CN16" s="135" t="str">
        <f t="shared" si="66"/>
        <v xml:space="preserve"> </v>
      </c>
      <c r="CO16" s="185" t="str">
        <f t="shared" si="67"/>
        <v/>
      </c>
      <c r="CP16" s="186" t="str">
        <f t="shared" si="68"/>
        <v/>
      </c>
      <c r="CQ16" s="181" t="str">
        <f t="shared" si="69"/>
        <v xml:space="preserve"> </v>
      </c>
      <c r="CR16" s="135">
        <f>'Session Tracking'!P15</f>
        <v>0</v>
      </c>
      <c r="CS16" s="172"/>
      <c r="CT16" s="172">
        <f>COUNTIF('Session Tracking'!F15:O15,"Yes")</f>
        <v>0</v>
      </c>
      <c r="CU16" s="195">
        <f>COUNTIF('Session Tracking'!F15:O15,"No")</f>
        <v>0</v>
      </c>
      <c r="CV16" s="211">
        <f t="shared" si="27"/>
        <v>0</v>
      </c>
      <c r="CW16" s="195" t="str">
        <f t="shared" si="28"/>
        <v/>
      </c>
      <c r="CX16" s="195" t="str">
        <f t="shared" si="29"/>
        <v/>
      </c>
      <c r="CY16" s="195" t="str">
        <f t="shared" si="30"/>
        <v/>
      </c>
      <c r="CZ16" s="195" t="str">
        <f t="shared" si="31"/>
        <v/>
      </c>
      <c r="DA16" s="195" t="str">
        <f t="shared" si="32"/>
        <v/>
      </c>
      <c r="DB16" s="213" t="str">
        <f t="shared" si="33"/>
        <v/>
      </c>
      <c r="DC16" s="172" t="str">
        <f t="shared" si="34"/>
        <v/>
      </c>
      <c r="DD16" s="195" t="str">
        <f t="shared" si="35"/>
        <v/>
      </c>
      <c r="DE16" s="195" t="str">
        <f t="shared" si="36"/>
        <v/>
      </c>
      <c r="DF16" s="195" t="str">
        <f t="shared" si="37"/>
        <v/>
      </c>
      <c r="DG16" s="195" t="str">
        <f t="shared" si="38"/>
        <v/>
      </c>
      <c r="DH16" s="195" t="str">
        <f t="shared" si="39"/>
        <v/>
      </c>
      <c r="DI16" s="195" t="str">
        <f t="shared" si="40"/>
        <v/>
      </c>
      <c r="DJ16" s="195" t="str">
        <f t="shared" si="41"/>
        <v/>
      </c>
      <c r="DK16" s="173" t="str">
        <f t="shared" si="42"/>
        <v/>
      </c>
    </row>
    <row r="17" spans="1:115" x14ac:dyDescent="0.35">
      <c r="A17" s="182">
        <f>'Session Tracking'!A16</f>
        <v>0</v>
      </c>
      <c r="B17" s="183">
        <f>'Session Tracking'!T16</f>
        <v>0</v>
      </c>
      <c r="C17" s="183">
        <f>'Session Tracking'!C16</f>
        <v>0</v>
      </c>
      <c r="D17" s="184" t="str">
        <f>IF('Session Tracking'!D16,'Session Tracking'!D16,"")</f>
        <v/>
      </c>
      <c r="E17" s="184" t="str">
        <f>IF('Session Tracking'!E16,'Session Tracking'!E16,"")</f>
        <v/>
      </c>
      <c r="F17" s="123"/>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3"/>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Q17" s="175" t="str">
        <f t="shared" si="43"/>
        <v/>
      </c>
      <c r="BR17" s="176" t="str">
        <f t="shared" si="44"/>
        <v/>
      </c>
      <c r="BS17" s="135" t="str">
        <f t="shared" si="45"/>
        <v xml:space="preserve"> </v>
      </c>
      <c r="BT17" s="175" t="str">
        <f t="shared" si="46"/>
        <v/>
      </c>
      <c r="BU17" s="176" t="str">
        <f t="shared" si="47"/>
        <v/>
      </c>
      <c r="BV17" s="135" t="str">
        <f t="shared" si="48"/>
        <v xml:space="preserve"> </v>
      </c>
      <c r="BW17" s="175" t="str">
        <f t="shared" si="49"/>
        <v/>
      </c>
      <c r="BX17" s="176" t="str">
        <f t="shared" si="50"/>
        <v/>
      </c>
      <c r="BY17" s="135" t="str">
        <f t="shared" si="51"/>
        <v xml:space="preserve"> </v>
      </c>
      <c r="BZ17" s="175" t="str">
        <f t="shared" si="52"/>
        <v/>
      </c>
      <c r="CA17" s="176" t="str">
        <f t="shared" si="53"/>
        <v/>
      </c>
      <c r="CB17" s="135" t="str">
        <f t="shared" si="54"/>
        <v xml:space="preserve"> </v>
      </c>
      <c r="CC17" s="185" t="str">
        <f t="shared" si="55"/>
        <v/>
      </c>
      <c r="CD17" s="186" t="str">
        <f t="shared" si="56"/>
        <v/>
      </c>
      <c r="CE17" s="181" t="str">
        <f t="shared" si="57"/>
        <v xml:space="preserve"> </v>
      </c>
      <c r="CF17" s="175" t="str">
        <f t="shared" si="58"/>
        <v/>
      </c>
      <c r="CG17" s="176" t="str">
        <f t="shared" si="59"/>
        <v/>
      </c>
      <c r="CH17" s="135" t="str">
        <f t="shared" si="60"/>
        <v xml:space="preserve"> </v>
      </c>
      <c r="CI17" s="175" t="str">
        <f t="shared" si="61"/>
        <v/>
      </c>
      <c r="CJ17" s="176" t="str">
        <f t="shared" si="62"/>
        <v/>
      </c>
      <c r="CK17" s="135" t="str">
        <f t="shared" si="63"/>
        <v xml:space="preserve"> </v>
      </c>
      <c r="CL17" s="175" t="str">
        <f t="shared" si="64"/>
        <v/>
      </c>
      <c r="CM17" s="176" t="str">
        <f t="shared" si="65"/>
        <v/>
      </c>
      <c r="CN17" s="135" t="str">
        <f t="shared" si="66"/>
        <v xml:space="preserve"> </v>
      </c>
      <c r="CO17" s="185" t="str">
        <f t="shared" si="67"/>
        <v/>
      </c>
      <c r="CP17" s="186" t="str">
        <f t="shared" si="68"/>
        <v/>
      </c>
      <c r="CQ17" s="181" t="str">
        <f t="shared" si="69"/>
        <v xml:space="preserve"> </v>
      </c>
      <c r="CR17" s="135">
        <f>'Session Tracking'!P16</f>
        <v>0</v>
      </c>
      <c r="CS17" s="172"/>
      <c r="CT17" s="172">
        <f>COUNTIF('Session Tracking'!F16:O16,"Yes")</f>
        <v>0</v>
      </c>
      <c r="CU17" s="195">
        <f>COUNTIF('Session Tracking'!F16:O16,"No")</f>
        <v>0</v>
      </c>
      <c r="CV17" s="211">
        <f t="shared" si="27"/>
        <v>0</v>
      </c>
      <c r="CW17" s="195" t="str">
        <f t="shared" si="28"/>
        <v/>
      </c>
      <c r="CX17" s="195" t="str">
        <f t="shared" si="29"/>
        <v/>
      </c>
      <c r="CY17" s="195" t="str">
        <f t="shared" si="30"/>
        <v/>
      </c>
      <c r="CZ17" s="195" t="str">
        <f t="shared" si="31"/>
        <v/>
      </c>
      <c r="DA17" s="195" t="str">
        <f t="shared" si="32"/>
        <v/>
      </c>
      <c r="DB17" s="213" t="str">
        <f t="shared" si="33"/>
        <v/>
      </c>
      <c r="DC17" s="172" t="str">
        <f t="shared" si="34"/>
        <v/>
      </c>
      <c r="DD17" s="195" t="str">
        <f t="shared" si="35"/>
        <v/>
      </c>
      <c r="DE17" s="195" t="str">
        <f t="shared" si="36"/>
        <v/>
      </c>
      <c r="DF17" s="195" t="str">
        <f t="shared" si="37"/>
        <v/>
      </c>
      <c r="DG17" s="195" t="str">
        <f t="shared" si="38"/>
        <v/>
      </c>
      <c r="DH17" s="195" t="str">
        <f t="shared" si="39"/>
        <v/>
      </c>
      <c r="DI17" s="195" t="str">
        <f t="shared" si="40"/>
        <v/>
      </c>
      <c r="DJ17" s="195" t="str">
        <f t="shared" si="41"/>
        <v/>
      </c>
      <c r="DK17" s="173" t="str">
        <f t="shared" si="42"/>
        <v/>
      </c>
    </row>
    <row r="18" spans="1:115" x14ac:dyDescent="0.35">
      <c r="A18" s="182">
        <f>'Session Tracking'!A17</f>
        <v>0</v>
      </c>
      <c r="B18" s="183">
        <f>'Session Tracking'!T17</f>
        <v>0</v>
      </c>
      <c r="C18" s="183">
        <f>'Session Tracking'!C17</f>
        <v>0</v>
      </c>
      <c r="D18" s="184" t="str">
        <f>IF('Session Tracking'!D17,'Session Tracking'!D17,"")</f>
        <v/>
      </c>
      <c r="E18" s="184" t="str">
        <f>IF('Session Tracking'!E17,'Session Tracking'!E17,"")</f>
        <v/>
      </c>
      <c r="F18" s="121"/>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1"/>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Q18" s="175" t="str">
        <f t="shared" si="43"/>
        <v/>
      </c>
      <c r="BR18" s="176" t="str">
        <f t="shared" si="44"/>
        <v/>
      </c>
      <c r="BS18" s="135" t="str">
        <f t="shared" si="45"/>
        <v xml:space="preserve"> </v>
      </c>
      <c r="BT18" s="175" t="str">
        <f t="shared" si="46"/>
        <v/>
      </c>
      <c r="BU18" s="176" t="str">
        <f t="shared" si="47"/>
        <v/>
      </c>
      <c r="BV18" s="135" t="str">
        <f t="shared" si="48"/>
        <v xml:space="preserve"> </v>
      </c>
      <c r="BW18" s="175" t="str">
        <f t="shared" si="49"/>
        <v/>
      </c>
      <c r="BX18" s="176" t="str">
        <f t="shared" si="50"/>
        <v/>
      </c>
      <c r="BY18" s="135" t="str">
        <f t="shared" si="51"/>
        <v xml:space="preserve"> </v>
      </c>
      <c r="BZ18" s="175" t="str">
        <f t="shared" si="52"/>
        <v/>
      </c>
      <c r="CA18" s="176" t="str">
        <f t="shared" si="53"/>
        <v/>
      </c>
      <c r="CB18" s="135" t="str">
        <f t="shared" si="54"/>
        <v xml:space="preserve"> </v>
      </c>
      <c r="CC18" s="185" t="str">
        <f t="shared" si="55"/>
        <v/>
      </c>
      <c r="CD18" s="186" t="str">
        <f t="shared" si="56"/>
        <v/>
      </c>
      <c r="CE18" s="181" t="str">
        <f t="shared" si="57"/>
        <v xml:space="preserve"> </v>
      </c>
      <c r="CF18" s="175" t="str">
        <f t="shared" si="58"/>
        <v/>
      </c>
      <c r="CG18" s="176" t="str">
        <f t="shared" si="59"/>
        <v/>
      </c>
      <c r="CH18" s="135" t="str">
        <f t="shared" si="60"/>
        <v xml:space="preserve"> </v>
      </c>
      <c r="CI18" s="175" t="str">
        <f t="shared" si="61"/>
        <v/>
      </c>
      <c r="CJ18" s="176" t="str">
        <f t="shared" si="62"/>
        <v/>
      </c>
      <c r="CK18" s="135" t="str">
        <f t="shared" si="63"/>
        <v xml:space="preserve"> </v>
      </c>
      <c r="CL18" s="175" t="str">
        <f t="shared" si="64"/>
        <v/>
      </c>
      <c r="CM18" s="176" t="str">
        <f t="shared" si="65"/>
        <v/>
      </c>
      <c r="CN18" s="135" t="str">
        <f t="shared" si="66"/>
        <v xml:space="preserve"> </v>
      </c>
      <c r="CO18" s="185" t="str">
        <f t="shared" si="67"/>
        <v/>
      </c>
      <c r="CP18" s="186" t="str">
        <f t="shared" si="68"/>
        <v/>
      </c>
      <c r="CQ18" s="181" t="str">
        <f t="shared" si="69"/>
        <v xml:space="preserve"> </v>
      </c>
      <c r="CR18" s="135">
        <f>'Session Tracking'!P17</f>
        <v>0</v>
      </c>
      <c r="CS18" s="172"/>
      <c r="CT18" s="172">
        <f>COUNTIF('Session Tracking'!F17:O17,"Yes")</f>
        <v>0</v>
      </c>
      <c r="CU18" s="195">
        <f>COUNTIF('Session Tracking'!F17:O17,"No")</f>
        <v>0</v>
      </c>
      <c r="CV18" s="211">
        <f t="shared" si="27"/>
        <v>0</v>
      </c>
      <c r="CW18" s="195" t="str">
        <f t="shared" si="28"/>
        <v/>
      </c>
      <c r="CX18" s="195" t="str">
        <f t="shared" si="29"/>
        <v/>
      </c>
      <c r="CY18" s="195" t="str">
        <f t="shared" si="30"/>
        <v/>
      </c>
      <c r="CZ18" s="195" t="str">
        <f t="shared" si="31"/>
        <v/>
      </c>
      <c r="DA18" s="195" t="str">
        <f t="shared" si="32"/>
        <v/>
      </c>
      <c r="DB18" s="213" t="str">
        <f t="shared" si="33"/>
        <v/>
      </c>
      <c r="DC18" s="172" t="str">
        <f t="shared" si="34"/>
        <v/>
      </c>
      <c r="DD18" s="195" t="str">
        <f t="shared" si="35"/>
        <v/>
      </c>
      <c r="DE18" s="195" t="str">
        <f t="shared" si="36"/>
        <v/>
      </c>
      <c r="DF18" s="195" t="str">
        <f t="shared" si="37"/>
        <v/>
      </c>
      <c r="DG18" s="195" t="str">
        <f t="shared" si="38"/>
        <v/>
      </c>
      <c r="DH18" s="195" t="str">
        <f t="shared" si="39"/>
        <v/>
      </c>
      <c r="DI18" s="195" t="str">
        <f t="shared" si="40"/>
        <v/>
      </c>
      <c r="DJ18" s="195" t="str">
        <f t="shared" si="41"/>
        <v/>
      </c>
      <c r="DK18" s="173" t="str">
        <f t="shared" si="42"/>
        <v/>
      </c>
    </row>
    <row r="19" spans="1:115" x14ac:dyDescent="0.35">
      <c r="A19" s="182">
        <f>'Session Tracking'!A18</f>
        <v>0</v>
      </c>
      <c r="B19" s="183">
        <f>'Session Tracking'!T18</f>
        <v>0</v>
      </c>
      <c r="C19" s="183">
        <f>'Session Tracking'!C18</f>
        <v>0</v>
      </c>
      <c r="D19" s="184" t="str">
        <f>IF('Session Tracking'!D18,'Session Tracking'!D18,"")</f>
        <v/>
      </c>
      <c r="E19" s="184" t="str">
        <f>IF('Session Tracking'!E18,'Session Tracking'!E18,"")</f>
        <v/>
      </c>
      <c r="F19" s="123"/>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3"/>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Q19" s="175" t="str">
        <f t="shared" si="43"/>
        <v/>
      </c>
      <c r="BR19" s="176" t="str">
        <f t="shared" si="44"/>
        <v/>
      </c>
      <c r="BS19" s="135" t="str">
        <f t="shared" si="45"/>
        <v xml:space="preserve"> </v>
      </c>
      <c r="BT19" s="175" t="str">
        <f t="shared" si="46"/>
        <v/>
      </c>
      <c r="BU19" s="176" t="str">
        <f t="shared" si="47"/>
        <v/>
      </c>
      <c r="BV19" s="135" t="str">
        <f t="shared" si="48"/>
        <v xml:space="preserve"> </v>
      </c>
      <c r="BW19" s="175" t="str">
        <f t="shared" si="49"/>
        <v/>
      </c>
      <c r="BX19" s="176" t="str">
        <f t="shared" si="50"/>
        <v/>
      </c>
      <c r="BY19" s="135" t="str">
        <f t="shared" si="51"/>
        <v xml:space="preserve"> </v>
      </c>
      <c r="BZ19" s="175" t="str">
        <f t="shared" si="52"/>
        <v/>
      </c>
      <c r="CA19" s="176" t="str">
        <f t="shared" si="53"/>
        <v/>
      </c>
      <c r="CB19" s="135" t="str">
        <f t="shared" si="54"/>
        <v xml:space="preserve"> </v>
      </c>
      <c r="CC19" s="185" t="str">
        <f t="shared" si="55"/>
        <v/>
      </c>
      <c r="CD19" s="186" t="str">
        <f t="shared" si="56"/>
        <v/>
      </c>
      <c r="CE19" s="181" t="str">
        <f t="shared" si="57"/>
        <v xml:space="preserve"> </v>
      </c>
      <c r="CF19" s="175" t="str">
        <f t="shared" si="58"/>
        <v/>
      </c>
      <c r="CG19" s="176" t="str">
        <f t="shared" si="59"/>
        <v/>
      </c>
      <c r="CH19" s="135" t="str">
        <f t="shared" si="60"/>
        <v xml:space="preserve"> </v>
      </c>
      <c r="CI19" s="175" t="str">
        <f t="shared" si="61"/>
        <v/>
      </c>
      <c r="CJ19" s="176" t="str">
        <f t="shared" si="62"/>
        <v/>
      </c>
      <c r="CK19" s="135" t="str">
        <f t="shared" si="63"/>
        <v xml:space="preserve"> </v>
      </c>
      <c r="CL19" s="175" t="str">
        <f t="shared" si="64"/>
        <v/>
      </c>
      <c r="CM19" s="176" t="str">
        <f t="shared" si="65"/>
        <v/>
      </c>
      <c r="CN19" s="135" t="str">
        <f t="shared" si="66"/>
        <v xml:space="preserve"> </v>
      </c>
      <c r="CO19" s="185" t="str">
        <f t="shared" si="67"/>
        <v/>
      </c>
      <c r="CP19" s="186" t="str">
        <f t="shared" si="68"/>
        <v/>
      </c>
      <c r="CQ19" s="181" t="str">
        <f t="shared" si="69"/>
        <v xml:space="preserve"> </v>
      </c>
      <c r="CR19" s="135">
        <f>'Session Tracking'!P18</f>
        <v>0</v>
      </c>
      <c r="CS19" s="172"/>
      <c r="CT19" s="172">
        <f>COUNTIF('Session Tracking'!F18:O18,"Yes")</f>
        <v>0</v>
      </c>
      <c r="CU19" s="195">
        <f>COUNTIF('Session Tracking'!F18:O18,"No")</f>
        <v>0</v>
      </c>
      <c r="CV19" s="211">
        <f t="shared" si="27"/>
        <v>0</v>
      </c>
      <c r="CW19" s="195" t="str">
        <f t="shared" si="28"/>
        <v/>
      </c>
      <c r="CX19" s="195" t="str">
        <f t="shared" si="29"/>
        <v/>
      </c>
      <c r="CY19" s="195" t="str">
        <f t="shared" si="30"/>
        <v/>
      </c>
      <c r="CZ19" s="195" t="str">
        <f t="shared" si="31"/>
        <v/>
      </c>
      <c r="DA19" s="195" t="str">
        <f t="shared" si="32"/>
        <v/>
      </c>
      <c r="DB19" s="213" t="str">
        <f t="shared" si="33"/>
        <v/>
      </c>
      <c r="DC19" s="172" t="str">
        <f t="shared" si="34"/>
        <v/>
      </c>
      <c r="DD19" s="195" t="str">
        <f t="shared" si="35"/>
        <v/>
      </c>
      <c r="DE19" s="195" t="str">
        <f t="shared" si="36"/>
        <v/>
      </c>
      <c r="DF19" s="195" t="str">
        <f t="shared" si="37"/>
        <v/>
      </c>
      <c r="DG19" s="195" t="str">
        <f t="shared" si="38"/>
        <v/>
      </c>
      <c r="DH19" s="195" t="str">
        <f t="shared" si="39"/>
        <v/>
      </c>
      <c r="DI19" s="195" t="str">
        <f t="shared" si="40"/>
        <v/>
      </c>
      <c r="DJ19" s="195" t="str">
        <f t="shared" si="41"/>
        <v/>
      </c>
      <c r="DK19" s="173" t="str">
        <f t="shared" si="42"/>
        <v/>
      </c>
    </row>
    <row r="20" spans="1:115" x14ac:dyDescent="0.35">
      <c r="A20" s="182">
        <f>'Session Tracking'!A19</f>
        <v>0</v>
      </c>
      <c r="B20" s="183">
        <f>'Session Tracking'!T19</f>
        <v>0</v>
      </c>
      <c r="C20" s="183">
        <f>'Session Tracking'!C19</f>
        <v>0</v>
      </c>
      <c r="D20" s="184" t="str">
        <f>IF('Session Tracking'!D19,'Session Tracking'!D19,"")</f>
        <v/>
      </c>
      <c r="E20" s="184" t="str">
        <f>IF('Session Tracking'!E19,'Session Tracking'!E19,"")</f>
        <v/>
      </c>
      <c r="F20" s="121"/>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1"/>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Q20" s="175" t="str">
        <f t="shared" si="43"/>
        <v/>
      </c>
      <c r="BR20" s="176" t="str">
        <f t="shared" si="44"/>
        <v/>
      </c>
      <c r="BS20" s="135" t="str">
        <f t="shared" si="45"/>
        <v xml:space="preserve"> </v>
      </c>
      <c r="BT20" s="175" t="str">
        <f t="shared" si="46"/>
        <v/>
      </c>
      <c r="BU20" s="176" t="str">
        <f t="shared" si="47"/>
        <v/>
      </c>
      <c r="BV20" s="135" t="str">
        <f t="shared" si="48"/>
        <v xml:space="preserve"> </v>
      </c>
      <c r="BW20" s="175" t="str">
        <f t="shared" si="49"/>
        <v/>
      </c>
      <c r="BX20" s="176" t="str">
        <f t="shared" si="50"/>
        <v/>
      </c>
      <c r="BY20" s="135" t="str">
        <f t="shared" si="51"/>
        <v xml:space="preserve"> </v>
      </c>
      <c r="BZ20" s="175" t="str">
        <f t="shared" si="52"/>
        <v/>
      </c>
      <c r="CA20" s="176" t="str">
        <f t="shared" si="53"/>
        <v/>
      </c>
      <c r="CB20" s="135" t="str">
        <f t="shared" si="54"/>
        <v xml:space="preserve"> </v>
      </c>
      <c r="CC20" s="185" t="str">
        <f t="shared" si="55"/>
        <v/>
      </c>
      <c r="CD20" s="186" t="str">
        <f t="shared" si="56"/>
        <v/>
      </c>
      <c r="CE20" s="181" t="str">
        <f t="shared" si="57"/>
        <v xml:space="preserve"> </v>
      </c>
      <c r="CF20" s="175" t="str">
        <f t="shared" si="58"/>
        <v/>
      </c>
      <c r="CG20" s="176" t="str">
        <f t="shared" si="59"/>
        <v/>
      </c>
      <c r="CH20" s="135" t="str">
        <f t="shared" si="60"/>
        <v xml:space="preserve"> </v>
      </c>
      <c r="CI20" s="175" t="str">
        <f t="shared" si="61"/>
        <v/>
      </c>
      <c r="CJ20" s="176" t="str">
        <f t="shared" si="62"/>
        <v/>
      </c>
      <c r="CK20" s="135" t="str">
        <f t="shared" si="63"/>
        <v xml:space="preserve"> </v>
      </c>
      <c r="CL20" s="175" t="str">
        <f t="shared" si="64"/>
        <v/>
      </c>
      <c r="CM20" s="176" t="str">
        <f t="shared" si="65"/>
        <v/>
      </c>
      <c r="CN20" s="135" t="str">
        <f t="shared" si="66"/>
        <v xml:space="preserve"> </v>
      </c>
      <c r="CO20" s="185" t="str">
        <f t="shared" si="67"/>
        <v/>
      </c>
      <c r="CP20" s="186" t="str">
        <f t="shared" si="68"/>
        <v/>
      </c>
      <c r="CQ20" s="181" t="str">
        <f t="shared" si="69"/>
        <v xml:space="preserve"> </v>
      </c>
      <c r="CR20" s="135">
        <f>'Session Tracking'!P19</f>
        <v>0</v>
      </c>
      <c r="CS20" s="172"/>
      <c r="CT20" s="172">
        <f>COUNTIF('Session Tracking'!F19:O19,"Yes")</f>
        <v>0</v>
      </c>
      <c r="CU20" s="195">
        <f>COUNTIF('Session Tracking'!F19:O19,"No")</f>
        <v>0</v>
      </c>
      <c r="CV20" s="211">
        <f t="shared" si="27"/>
        <v>0</v>
      </c>
      <c r="CW20" s="195" t="str">
        <f t="shared" si="28"/>
        <v/>
      </c>
      <c r="CX20" s="195" t="str">
        <f t="shared" si="29"/>
        <v/>
      </c>
      <c r="CY20" s="195" t="str">
        <f t="shared" si="30"/>
        <v/>
      </c>
      <c r="CZ20" s="195" t="str">
        <f t="shared" si="31"/>
        <v/>
      </c>
      <c r="DA20" s="195" t="str">
        <f t="shared" si="32"/>
        <v/>
      </c>
      <c r="DB20" s="213" t="str">
        <f t="shared" si="33"/>
        <v/>
      </c>
      <c r="DC20" s="172" t="str">
        <f t="shared" si="34"/>
        <v/>
      </c>
      <c r="DD20" s="195" t="str">
        <f t="shared" si="35"/>
        <v/>
      </c>
      <c r="DE20" s="195" t="str">
        <f t="shared" si="36"/>
        <v/>
      </c>
      <c r="DF20" s="195" t="str">
        <f t="shared" si="37"/>
        <v/>
      </c>
      <c r="DG20" s="195" t="str">
        <f t="shared" si="38"/>
        <v/>
      </c>
      <c r="DH20" s="195" t="str">
        <f t="shared" si="39"/>
        <v/>
      </c>
      <c r="DI20" s="195" t="str">
        <f t="shared" si="40"/>
        <v/>
      </c>
      <c r="DJ20" s="195" t="str">
        <f t="shared" si="41"/>
        <v/>
      </c>
      <c r="DK20" s="173" t="str">
        <f t="shared" si="42"/>
        <v/>
      </c>
    </row>
    <row r="21" spans="1:115" x14ac:dyDescent="0.35">
      <c r="A21" s="182">
        <f>'Session Tracking'!A20</f>
        <v>0</v>
      </c>
      <c r="B21" s="183">
        <f>'Session Tracking'!T20</f>
        <v>0</v>
      </c>
      <c r="C21" s="183">
        <f>'Session Tracking'!C20</f>
        <v>0</v>
      </c>
      <c r="D21" s="184" t="str">
        <f>IF('Session Tracking'!D20,'Session Tracking'!D20,"")</f>
        <v/>
      </c>
      <c r="E21" s="184" t="str">
        <f>IF('Session Tracking'!E20,'Session Tracking'!E20,"")</f>
        <v/>
      </c>
      <c r="F21" s="123"/>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3"/>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Q21" s="175" t="str">
        <f t="shared" si="43"/>
        <v/>
      </c>
      <c r="BR21" s="176" t="str">
        <f t="shared" si="44"/>
        <v/>
      </c>
      <c r="BS21" s="135" t="str">
        <f t="shared" si="45"/>
        <v xml:space="preserve"> </v>
      </c>
      <c r="BT21" s="175" t="str">
        <f t="shared" si="46"/>
        <v/>
      </c>
      <c r="BU21" s="176" t="str">
        <f t="shared" si="47"/>
        <v/>
      </c>
      <c r="BV21" s="135" t="str">
        <f t="shared" si="48"/>
        <v xml:space="preserve"> </v>
      </c>
      <c r="BW21" s="175" t="str">
        <f t="shared" si="49"/>
        <v/>
      </c>
      <c r="BX21" s="176" t="str">
        <f t="shared" si="50"/>
        <v/>
      </c>
      <c r="BY21" s="135" t="str">
        <f t="shared" si="51"/>
        <v xml:space="preserve"> </v>
      </c>
      <c r="BZ21" s="175" t="str">
        <f t="shared" si="52"/>
        <v/>
      </c>
      <c r="CA21" s="176" t="str">
        <f t="shared" si="53"/>
        <v/>
      </c>
      <c r="CB21" s="135" t="str">
        <f t="shared" si="54"/>
        <v xml:space="preserve"> </v>
      </c>
      <c r="CC21" s="185" t="str">
        <f t="shared" si="55"/>
        <v/>
      </c>
      <c r="CD21" s="186" t="str">
        <f t="shared" si="56"/>
        <v/>
      </c>
      <c r="CE21" s="181" t="str">
        <f t="shared" si="57"/>
        <v xml:space="preserve"> </v>
      </c>
      <c r="CF21" s="175" t="str">
        <f t="shared" si="58"/>
        <v/>
      </c>
      <c r="CG21" s="176" t="str">
        <f t="shared" si="59"/>
        <v/>
      </c>
      <c r="CH21" s="135" t="str">
        <f t="shared" si="60"/>
        <v xml:space="preserve"> </v>
      </c>
      <c r="CI21" s="175" t="str">
        <f t="shared" si="61"/>
        <v/>
      </c>
      <c r="CJ21" s="176" t="str">
        <f t="shared" si="62"/>
        <v/>
      </c>
      <c r="CK21" s="135" t="str">
        <f t="shared" si="63"/>
        <v xml:space="preserve"> </v>
      </c>
      <c r="CL21" s="175" t="str">
        <f t="shared" si="64"/>
        <v/>
      </c>
      <c r="CM21" s="176" t="str">
        <f t="shared" si="65"/>
        <v/>
      </c>
      <c r="CN21" s="135" t="str">
        <f t="shared" si="66"/>
        <v xml:space="preserve"> </v>
      </c>
      <c r="CO21" s="185" t="str">
        <f t="shared" si="67"/>
        <v/>
      </c>
      <c r="CP21" s="186" t="str">
        <f t="shared" si="68"/>
        <v/>
      </c>
      <c r="CQ21" s="181" t="str">
        <f t="shared" si="69"/>
        <v xml:space="preserve"> </v>
      </c>
      <c r="CR21" s="135">
        <f>'Session Tracking'!P20</f>
        <v>0</v>
      </c>
      <c r="CS21" s="172"/>
      <c r="CT21" s="172">
        <f>COUNTIF('Session Tracking'!F20:O20,"Yes")</f>
        <v>0</v>
      </c>
      <c r="CU21" s="195">
        <f>COUNTIF('Session Tracking'!F20:O20,"No")</f>
        <v>0</v>
      </c>
      <c r="CV21" s="211">
        <f t="shared" si="27"/>
        <v>0</v>
      </c>
      <c r="CW21" s="195" t="str">
        <f t="shared" si="28"/>
        <v/>
      </c>
      <c r="CX21" s="195" t="str">
        <f t="shared" si="29"/>
        <v/>
      </c>
      <c r="CY21" s="195" t="str">
        <f t="shared" si="30"/>
        <v/>
      </c>
      <c r="CZ21" s="195" t="str">
        <f t="shared" si="31"/>
        <v/>
      </c>
      <c r="DA21" s="195" t="str">
        <f t="shared" si="32"/>
        <v/>
      </c>
      <c r="DB21" s="213" t="str">
        <f t="shared" si="33"/>
        <v/>
      </c>
      <c r="DC21" s="172" t="str">
        <f t="shared" si="34"/>
        <v/>
      </c>
      <c r="DD21" s="195" t="str">
        <f t="shared" si="35"/>
        <v/>
      </c>
      <c r="DE21" s="195" t="str">
        <f t="shared" si="36"/>
        <v/>
      </c>
      <c r="DF21" s="195" t="str">
        <f t="shared" si="37"/>
        <v/>
      </c>
      <c r="DG21" s="195" t="str">
        <f t="shared" si="38"/>
        <v/>
      </c>
      <c r="DH21" s="195" t="str">
        <f t="shared" si="39"/>
        <v/>
      </c>
      <c r="DI21" s="195" t="str">
        <f t="shared" si="40"/>
        <v/>
      </c>
      <c r="DJ21" s="195" t="str">
        <f t="shared" si="41"/>
        <v/>
      </c>
      <c r="DK21" s="173" t="str">
        <f t="shared" si="42"/>
        <v/>
      </c>
    </row>
    <row r="22" spans="1:115" x14ac:dyDescent="0.35">
      <c r="A22" s="182">
        <f>'Session Tracking'!A21</f>
        <v>0</v>
      </c>
      <c r="B22" s="183">
        <f>'Session Tracking'!T21</f>
        <v>0</v>
      </c>
      <c r="C22" s="183">
        <f>'Session Tracking'!C21</f>
        <v>0</v>
      </c>
      <c r="D22" s="184" t="str">
        <f>IF('Session Tracking'!D21,'Session Tracking'!D21,"")</f>
        <v/>
      </c>
      <c r="E22" s="184" t="str">
        <f>IF('Session Tracking'!E21,'Session Tracking'!E21,"")</f>
        <v/>
      </c>
      <c r="F22" s="121"/>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1"/>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Q22" s="175" t="str">
        <f t="shared" si="43"/>
        <v/>
      </c>
      <c r="BR22" s="176" t="str">
        <f t="shared" si="44"/>
        <v/>
      </c>
      <c r="BS22" s="135" t="str">
        <f t="shared" si="45"/>
        <v xml:space="preserve"> </v>
      </c>
      <c r="BT22" s="175" t="str">
        <f t="shared" si="46"/>
        <v/>
      </c>
      <c r="BU22" s="176" t="str">
        <f t="shared" si="47"/>
        <v/>
      </c>
      <c r="BV22" s="135" t="str">
        <f t="shared" si="48"/>
        <v xml:space="preserve"> </v>
      </c>
      <c r="BW22" s="175" t="str">
        <f t="shared" si="49"/>
        <v/>
      </c>
      <c r="BX22" s="176" t="str">
        <f t="shared" si="50"/>
        <v/>
      </c>
      <c r="BY22" s="135" t="str">
        <f t="shared" si="51"/>
        <v xml:space="preserve"> </v>
      </c>
      <c r="BZ22" s="175" t="str">
        <f t="shared" si="52"/>
        <v/>
      </c>
      <c r="CA22" s="176" t="str">
        <f t="shared" si="53"/>
        <v/>
      </c>
      <c r="CB22" s="135" t="str">
        <f t="shared" si="54"/>
        <v xml:space="preserve"> </v>
      </c>
      <c r="CC22" s="185" t="str">
        <f t="shared" si="55"/>
        <v/>
      </c>
      <c r="CD22" s="186" t="str">
        <f t="shared" si="56"/>
        <v/>
      </c>
      <c r="CE22" s="181" t="str">
        <f t="shared" si="57"/>
        <v xml:space="preserve"> </v>
      </c>
      <c r="CF22" s="175" t="str">
        <f t="shared" si="58"/>
        <v/>
      </c>
      <c r="CG22" s="176" t="str">
        <f t="shared" si="59"/>
        <v/>
      </c>
      <c r="CH22" s="135" t="str">
        <f t="shared" si="60"/>
        <v xml:space="preserve"> </v>
      </c>
      <c r="CI22" s="175" t="str">
        <f t="shared" si="61"/>
        <v/>
      </c>
      <c r="CJ22" s="176" t="str">
        <f t="shared" si="62"/>
        <v/>
      </c>
      <c r="CK22" s="135" t="str">
        <f t="shared" si="63"/>
        <v xml:space="preserve"> </v>
      </c>
      <c r="CL22" s="175" t="str">
        <f t="shared" si="64"/>
        <v/>
      </c>
      <c r="CM22" s="176" t="str">
        <f t="shared" si="65"/>
        <v/>
      </c>
      <c r="CN22" s="135" t="str">
        <f t="shared" si="66"/>
        <v xml:space="preserve"> </v>
      </c>
      <c r="CO22" s="185" t="str">
        <f t="shared" si="67"/>
        <v/>
      </c>
      <c r="CP22" s="186" t="str">
        <f t="shared" si="68"/>
        <v/>
      </c>
      <c r="CQ22" s="181" t="str">
        <f t="shared" si="69"/>
        <v xml:space="preserve"> </v>
      </c>
      <c r="CR22" s="135">
        <f>'Session Tracking'!P21</f>
        <v>0</v>
      </c>
      <c r="CS22" s="172"/>
      <c r="CT22" s="172">
        <f>COUNTIF('Session Tracking'!F21:O21,"Yes")</f>
        <v>0</v>
      </c>
      <c r="CU22" s="195">
        <f>COUNTIF('Session Tracking'!F21:O21,"No")</f>
        <v>0</v>
      </c>
      <c r="CV22" s="211">
        <f t="shared" si="27"/>
        <v>0</v>
      </c>
      <c r="CW22" s="195" t="str">
        <f t="shared" si="28"/>
        <v/>
      </c>
      <c r="CX22" s="195" t="str">
        <f t="shared" si="29"/>
        <v/>
      </c>
      <c r="CY22" s="195" t="str">
        <f t="shared" si="30"/>
        <v/>
      </c>
      <c r="CZ22" s="195" t="str">
        <f t="shared" si="31"/>
        <v/>
      </c>
      <c r="DA22" s="195" t="str">
        <f t="shared" si="32"/>
        <v/>
      </c>
      <c r="DB22" s="213" t="str">
        <f t="shared" si="33"/>
        <v/>
      </c>
      <c r="DC22" s="172" t="str">
        <f t="shared" si="34"/>
        <v/>
      </c>
      <c r="DD22" s="195" t="str">
        <f t="shared" si="35"/>
        <v/>
      </c>
      <c r="DE22" s="195" t="str">
        <f t="shared" si="36"/>
        <v/>
      </c>
      <c r="DF22" s="195" t="str">
        <f t="shared" si="37"/>
        <v/>
      </c>
      <c r="DG22" s="195" t="str">
        <f t="shared" si="38"/>
        <v/>
      </c>
      <c r="DH22" s="195" t="str">
        <f t="shared" si="39"/>
        <v/>
      </c>
      <c r="DI22" s="195" t="str">
        <f t="shared" si="40"/>
        <v/>
      </c>
      <c r="DJ22" s="195" t="str">
        <f t="shared" si="41"/>
        <v/>
      </c>
      <c r="DK22" s="173" t="str">
        <f t="shared" si="42"/>
        <v/>
      </c>
    </row>
    <row r="23" spans="1:115" x14ac:dyDescent="0.35">
      <c r="A23" s="182">
        <f>'Session Tracking'!A22</f>
        <v>0</v>
      </c>
      <c r="B23" s="183">
        <f>'Session Tracking'!T22</f>
        <v>0</v>
      </c>
      <c r="C23" s="183">
        <f>'Session Tracking'!C22</f>
        <v>0</v>
      </c>
      <c r="D23" s="184" t="str">
        <f>IF('Session Tracking'!D22,'Session Tracking'!D22,"")</f>
        <v/>
      </c>
      <c r="E23" s="184" t="str">
        <f>IF('Session Tracking'!E22,'Session Tracking'!E22,"")</f>
        <v/>
      </c>
      <c r="F23" s="123"/>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3"/>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Q23" s="175" t="str">
        <f t="shared" si="43"/>
        <v/>
      </c>
      <c r="BR23" s="176" t="str">
        <f t="shared" si="44"/>
        <v/>
      </c>
      <c r="BS23" s="135" t="str">
        <f t="shared" si="45"/>
        <v xml:space="preserve"> </v>
      </c>
      <c r="BT23" s="175" t="str">
        <f t="shared" si="46"/>
        <v/>
      </c>
      <c r="BU23" s="176" t="str">
        <f t="shared" si="47"/>
        <v/>
      </c>
      <c r="BV23" s="135" t="str">
        <f t="shared" si="48"/>
        <v xml:space="preserve"> </v>
      </c>
      <c r="BW23" s="175" t="str">
        <f t="shared" si="49"/>
        <v/>
      </c>
      <c r="BX23" s="176" t="str">
        <f t="shared" si="50"/>
        <v/>
      </c>
      <c r="BY23" s="135" t="str">
        <f t="shared" si="51"/>
        <v xml:space="preserve"> </v>
      </c>
      <c r="BZ23" s="175" t="str">
        <f t="shared" si="52"/>
        <v/>
      </c>
      <c r="CA23" s="176" t="str">
        <f t="shared" si="53"/>
        <v/>
      </c>
      <c r="CB23" s="135" t="str">
        <f t="shared" si="54"/>
        <v xml:space="preserve"> </v>
      </c>
      <c r="CC23" s="185" t="str">
        <f t="shared" si="55"/>
        <v/>
      </c>
      <c r="CD23" s="186" t="str">
        <f t="shared" si="56"/>
        <v/>
      </c>
      <c r="CE23" s="181" t="str">
        <f t="shared" si="57"/>
        <v xml:space="preserve"> </v>
      </c>
      <c r="CF23" s="175" t="str">
        <f t="shared" si="58"/>
        <v/>
      </c>
      <c r="CG23" s="176" t="str">
        <f t="shared" si="59"/>
        <v/>
      </c>
      <c r="CH23" s="135" t="str">
        <f t="shared" si="60"/>
        <v xml:space="preserve"> </v>
      </c>
      <c r="CI23" s="175" t="str">
        <f t="shared" si="61"/>
        <v/>
      </c>
      <c r="CJ23" s="176" t="str">
        <f t="shared" si="62"/>
        <v/>
      </c>
      <c r="CK23" s="135" t="str">
        <f t="shared" si="63"/>
        <v xml:space="preserve"> </v>
      </c>
      <c r="CL23" s="175" t="str">
        <f t="shared" si="64"/>
        <v/>
      </c>
      <c r="CM23" s="176" t="str">
        <f t="shared" si="65"/>
        <v/>
      </c>
      <c r="CN23" s="135" t="str">
        <f t="shared" si="66"/>
        <v xml:space="preserve"> </v>
      </c>
      <c r="CO23" s="185" t="str">
        <f t="shared" si="67"/>
        <v/>
      </c>
      <c r="CP23" s="186" t="str">
        <f t="shared" si="68"/>
        <v/>
      </c>
      <c r="CQ23" s="181" t="str">
        <f t="shared" si="69"/>
        <v xml:space="preserve"> </v>
      </c>
      <c r="CR23" s="135">
        <f>'Session Tracking'!P22</f>
        <v>0</v>
      </c>
      <c r="CS23" s="172"/>
      <c r="CT23" s="172">
        <f>COUNTIF('Session Tracking'!F22:O22,"Yes")</f>
        <v>0</v>
      </c>
      <c r="CU23" s="195">
        <f>COUNTIF('Session Tracking'!F22:O22,"No")</f>
        <v>0</v>
      </c>
      <c r="CV23" s="211">
        <f t="shared" si="27"/>
        <v>0</v>
      </c>
      <c r="CW23" s="195" t="str">
        <f t="shared" si="28"/>
        <v/>
      </c>
      <c r="CX23" s="195" t="str">
        <f t="shared" si="29"/>
        <v/>
      </c>
      <c r="CY23" s="195" t="str">
        <f t="shared" si="30"/>
        <v/>
      </c>
      <c r="CZ23" s="195" t="str">
        <f t="shared" si="31"/>
        <v/>
      </c>
      <c r="DA23" s="195" t="str">
        <f t="shared" si="32"/>
        <v/>
      </c>
      <c r="DB23" s="213" t="str">
        <f t="shared" si="33"/>
        <v/>
      </c>
      <c r="DC23" s="172" t="str">
        <f t="shared" si="34"/>
        <v/>
      </c>
      <c r="DD23" s="195" t="str">
        <f t="shared" si="35"/>
        <v/>
      </c>
      <c r="DE23" s="195" t="str">
        <f t="shared" si="36"/>
        <v/>
      </c>
      <c r="DF23" s="195" t="str">
        <f t="shared" si="37"/>
        <v/>
      </c>
      <c r="DG23" s="195" t="str">
        <f t="shared" si="38"/>
        <v/>
      </c>
      <c r="DH23" s="195" t="str">
        <f t="shared" si="39"/>
        <v/>
      </c>
      <c r="DI23" s="195" t="str">
        <f t="shared" si="40"/>
        <v/>
      </c>
      <c r="DJ23" s="195" t="str">
        <f t="shared" si="41"/>
        <v/>
      </c>
      <c r="DK23" s="173" t="str">
        <f t="shared" si="42"/>
        <v/>
      </c>
    </row>
    <row r="24" spans="1:115" x14ac:dyDescent="0.35">
      <c r="A24" s="182">
        <f>'Session Tracking'!A23</f>
        <v>0</v>
      </c>
      <c r="B24" s="183">
        <f>'Session Tracking'!T23</f>
        <v>0</v>
      </c>
      <c r="C24" s="183">
        <f>'Session Tracking'!C23</f>
        <v>0</v>
      </c>
      <c r="D24" s="184" t="str">
        <f>IF('Session Tracking'!D23,'Session Tracking'!D23,"")</f>
        <v/>
      </c>
      <c r="E24" s="184" t="str">
        <f>IF('Session Tracking'!E23,'Session Tracking'!E23,"")</f>
        <v/>
      </c>
      <c r="F24" s="121"/>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1"/>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Q24" s="175" t="str">
        <f t="shared" si="43"/>
        <v/>
      </c>
      <c r="BR24" s="176" t="str">
        <f t="shared" si="44"/>
        <v/>
      </c>
      <c r="BS24" s="135" t="str">
        <f t="shared" si="45"/>
        <v xml:space="preserve"> </v>
      </c>
      <c r="BT24" s="175" t="str">
        <f t="shared" si="46"/>
        <v/>
      </c>
      <c r="BU24" s="176" t="str">
        <f t="shared" si="47"/>
        <v/>
      </c>
      <c r="BV24" s="135" t="str">
        <f t="shared" si="48"/>
        <v xml:space="preserve"> </v>
      </c>
      <c r="BW24" s="175" t="str">
        <f t="shared" si="49"/>
        <v/>
      </c>
      <c r="BX24" s="176" t="str">
        <f t="shared" si="50"/>
        <v/>
      </c>
      <c r="BY24" s="135" t="str">
        <f t="shared" si="51"/>
        <v xml:space="preserve"> </v>
      </c>
      <c r="BZ24" s="175" t="str">
        <f t="shared" si="52"/>
        <v/>
      </c>
      <c r="CA24" s="176" t="str">
        <f t="shared" si="53"/>
        <v/>
      </c>
      <c r="CB24" s="135" t="str">
        <f t="shared" si="54"/>
        <v xml:space="preserve"> </v>
      </c>
      <c r="CC24" s="185" t="str">
        <f t="shared" si="55"/>
        <v/>
      </c>
      <c r="CD24" s="186" t="str">
        <f t="shared" si="56"/>
        <v/>
      </c>
      <c r="CE24" s="181" t="str">
        <f t="shared" si="57"/>
        <v xml:space="preserve"> </v>
      </c>
      <c r="CF24" s="175" t="str">
        <f t="shared" si="58"/>
        <v/>
      </c>
      <c r="CG24" s="176" t="str">
        <f t="shared" si="59"/>
        <v/>
      </c>
      <c r="CH24" s="135" t="str">
        <f t="shared" si="60"/>
        <v xml:space="preserve"> </v>
      </c>
      <c r="CI24" s="175" t="str">
        <f t="shared" si="61"/>
        <v/>
      </c>
      <c r="CJ24" s="176" t="str">
        <f t="shared" si="62"/>
        <v/>
      </c>
      <c r="CK24" s="135" t="str">
        <f t="shared" si="63"/>
        <v xml:space="preserve"> </v>
      </c>
      <c r="CL24" s="175" t="str">
        <f t="shared" si="64"/>
        <v/>
      </c>
      <c r="CM24" s="176" t="str">
        <f t="shared" si="65"/>
        <v/>
      </c>
      <c r="CN24" s="135" t="str">
        <f t="shared" si="66"/>
        <v xml:space="preserve"> </v>
      </c>
      <c r="CO24" s="185" t="str">
        <f t="shared" si="67"/>
        <v/>
      </c>
      <c r="CP24" s="186" t="str">
        <f t="shared" si="68"/>
        <v/>
      </c>
      <c r="CQ24" s="181" t="str">
        <f t="shared" si="69"/>
        <v xml:space="preserve"> </v>
      </c>
      <c r="CR24" s="135">
        <f>'Session Tracking'!P23</f>
        <v>0</v>
      </c>
      <c r="CS24" s="172"/>
      <c r="CT24" s="172">
        <f>COUNTIF('Session Tracking'!F23:O23,"Yes")</f>
        <v>0</v>
      </c>
      <c r="CU24" s="195">
        <f>COUNTIF('Session Tracking'!F23:O23,"No")</f>
        <v>0</v>
      </c>
      <c r="CV24" s="211">
        <f t="shared" si="27"/>
        <v>0</v>
      </c>
      <c r="CW24" s="195" t="str">
        <f t="shared" si="28"/>
        <v/>
      </c>
      <c r="CX24" s="195" t="str">
        <f t="shared" si="29"/>
        <v/>
      </c>
      <c r="CY24" s="195" t="str">
        <f t="shared" si="30"/>
        <v/>
      </c>
      <c r="CZ24" s="195" t="str">
        <f t="shared" si="31"/>
        <v/>
      </c>
      <c r="DA24" s="195" t="str">
        <f t="shared" si="32"/>
        <v/>
      </c>
      <c r="DB24" s="213" t="str">
        <f t="shared" si="33"/>
        <v/>
      </c>
      <c r="DC24" s="172" t="str">
        <f t="shared" si="34"/>
        <v/>
      </c>
      <c r="DD24" s="195" t="str">
        <f t="shared" si="35"/>
        <v/>
      </c>
      <c r="DE24" s="195" t="str">
        <f t="shared" si="36"/>
        <v/>
      </c>
      <c r="DF24" s="195" t="str">
        <f t="shared" si="37"/>
        <v/>
      </c>
      <c r="DG24" s="195" t="str">
        <f t="shared" si="38"/>
        <v/>
      </c>
      <c r="DH24" s="195" t="str">
        <f t="shared" si="39"/>
        <v/>
      </c>
      <c r="DI24" s="195" t="str">
        <f t="shared" si="40"/>
        <v/>
      </c>
      <c r="DJ24" s="195" t="str">
        <f t="shared" si="41"/>
        <v/>
      </c>
      <c r="DK24" s="173" t="str">
        <f t="shared" si="42"/>
        <v/>
      </c>
    </row>
    <row r="25" spans="1:115" x14ac:dyDescent="0.35">
      <c r="A25" s="182">
        <f>'Session Tracking'!A24</f>
        <v>0</v>
      </c>
      <c r="B25" s="183">
        <f>'Session Tracking'!T24</f>
        <v>0</v>
      </c>
      <c r="C25" s="183">
        <f>'Session Tracking'!C24</f>
        <v>0</v>
      </c>
      <c r="D25" s="184" t="str">
        <f>IF('Session Tracking'!D24,'Session Tracking'!D24,"")</f>
        <v/>
      </c>
      <c r="E25" s="184" t="str">
        <f>IF('Session Tracking'!E24,'Session Tracking'!E24,"")</f>
        <v/>
      </c>
      <c r="F25" s="123"/>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3"/>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Q25" s="175" t="str">
        <f t="shared" si="43"/>
        <v/>
      </c>
      <c r="BR25" s="176" t="str">
        <f t="shared" si="44"/>
        <v/>
      </c>
      <c r="BS25" s="135" t="str">
        <f t="shared" si="45"/>
        <v xml:space="preserve"> </v>
      </c>
      <c r="BT25" s="175" t="str">
        <f t="shared" si="46"/>
        <v/>
      </c>
      <c r="BU25" s="176" t="str">
        <f t="shared" si="47"/>
        <v/>
      </c>
      <c r="BV25" s="135" t="str">
        <f t="shared" si="48"/>
        <v xml:space="preserve"> </v>
      </c>
      <c r="BW25" s="175" t="str">
        <f t="shared" si="49"/>
        <v/>
      </c>
      <c r="BX25" s="176" t="str">
        <f t="shared" si="50"/>
        <v/>
      </c>
      <c r="BY25" s="135" t="str">
        <f t="shared" si="51"/>
        <v xml:space="preserve"> </v>
      </c>
      <c r="BZ25" s="175" t="str">
        <f t="shared" si="52"/>
        <v/>
      </c>
      <c r="CA25" s="176" t="str">
        <f t="shared" si="53"/>
        <v/>
      </c>
      <c r="CB25" s="135" t="str">
        <f t="shared" si="54"/>
        <v xml:space="preserve"> </v>
      </c>
      <c r="CC25" s="185" t="str">
        <f t="shared" si="55"/>
        <v/>
      </c>
      <c r="CD25" s="186" t="str">
        <f t="shared" si="56"/>
        <v/>
      </c>
      <c r="CE25" s="181" t="str">
        <f t="shared" si="57"/>
        <v xml:space="preserve"> </v>
      </c>
      <c r="CF25" s="175" t="str">
        <f t="shared" si="58"/>
        <v/>
      </c>
      <c r="CG25" s="176" t="str">
        <f t="shared" si="59"/>
        <v/>
      </c>
      <c r="CH25" s="135" t="str">
        <f t="shared" si="60"/>
        <v xml:space="preserve"> </v>
      </c>
      <c r="CI25" s="175" t="str">
        <f t="shared" si="61"/>
        <v/>
      </c>
      <c r="CJ25" s="176" t="str">
        <f t="shared" si="62"/>
        <v/>
      </c>
      <c r="CK25" s="135" t="str">
        <f t="shared" si="63"/>
        <v xml:space="preserve"> </v>
      </c>
      <c r="CL25" s="175" t="str">
        <f t="shared" si="64"/>
        <v/>
      </c>
      <c r="CM25" s="176" t="str">
        <f t="shared" si="65"/>
        <v/>
      </c>
      <c r="CN25" s="135" t="str">
        <f t="shared" si="66"/>
        <v xml:space="preserve"> </v>
      </c>
      <c r="CO25" s="185" t="str">
        <f t="shared" si="67"/>
        <v/>
      </c>
      <c r="CP25" s="186" t="str">
        <f t="shared" si="68"/>
        <v/>
      </c>
      <c r="CQ25" s="181" t="str">
        <f t="shared" si="69"/>
        <v xml:space="preserve"> </v>
      </c>
      <c r="CR25" s="135">
        <f>'Session Tracking'!P24</f>
        <v>0</v>
      </c>
      <c r="CS25" s="172"/>
      <c r="CT25" s="172">
        <f>COUNTIF('Session Tracking'!F24:O24,"Yes")</f>
        <v>0</v>
      </c>
      <c r="CU25" s="195">
        <f>COUNTIF('Session Tracking'!F24:O24,"No")</f>
        <v>0</v>
      </c>
      <c r="CV25" s="211">
        <f t="shared" si="27"/>
        <v>0</v>
      </c>
      <c r="CW25" s="195" t="str">
        <f t="shared" si="28"/>
        <v/>
      </c>
      <c r="CX25" s="195" t="str">
        <f t="shared" si="29"/>
        <v/>
      </c>
      <c r="CY25" s="195" t="str">
        <f t="shared" si="30"/>
        <v/>
      </c>
      <c r="CZ25" s="195" t="str">
        <f t="shared" si="31"/>
        <v/>
      </c>
      <c r="DA25" s="195" t="str">
        <f t="shared" si="32"/>
        <v/>
      </c>
      <c r="DB25" s="213" t="str">
        <f t="shared" si="33"/>
        <v/>
      </c>
      <c r="DC25" s="172" t="str">
        <f t="shared" si="34"/>
        <v/>
      </c>
      <c r="DD25" s="195" t="str">
        <f t="shared" si="35"/>
        <v/>
      </c>
      <c r="DE25" s="195" t="str">
        <f t="shared" si="36"/>
        <v/>
      </c>
      <c r="DF25" s="195" t="str">
        <f t="shared" si="37"/>
        <v/>
      </c>
      <c r="DG25" s="195" t="str">
        <f t="shared" si="38"/>
        <v/>
      </c>
      <c r="DH25" s="195" t="str">
        <f t="shared" si="39"/>
        <v/>
      </c>
      <c r="DI25" s="195" t="str">
        <f t="shared" si="40"/>
        <v/>
      </c>
      <c r="DJ25" s="195" t="str">
        <f t="shared" si="41"/>
        <v/>
      </c>
      <c r="DK25" s="173" t="str">
        <f t="shared" si="42"/>
        <v/>
      </c>
    </row>
    <row r="26" spans="1:115" x14ac:dyDescent="0.35">
      <c r="A26" s="182">
        <f>'Session Tracking'!A25</f>
        <v>0</v>
      </c>
      <c r="B26" s="183">
        <f>'Session Tracking'!T25</f>
        <v>0</v>
      </c>
      <c r="C26" s="183">
        <f>'Session Tracking'!C25</f>
        <v>0</v>
      </c>
      <c r="D26" s="184" t="str">
        <f>IF('Session Tracking'!D25,'Session Tracking'!D25,"")</f>
        <v/>
      </c>
      <c r="E26" s="184" t="str">
        <f>IF('Session Tracking'!E25,'Session Tracking'!E25,"")</f>
        <v/>
      </c>
      <c r="F26" s="121"/>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1"/>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Q26" s="175" t="str">
        <f t="shared" si="43"/>
        <v/>
      </c>
      <c r="BR26" s="176" t="str">
        <f t="shared" si="44"/>
        <v/>
      </c>
      <c r="BS26" s="135" t="str">
        <f t="shared" si="45"/>
        <v xml:space="preserve"> </v>
      </c>
      <c r="BT26" s="175" t="str">
        <f t="shared" si="46"/>
        <v/>
      </c>
      <c r="BU26" s="176" t="str">
        <f t="shared" si="47"/>
        <v/>
      </c>
      <c r="BV26" s="135" t="str">
        <f t="shared" si="48"/>
        <v xml:space="preserve"> </v>
      </c>
      <c r="BW26" s="175" t="str">
        <f t="shared" si="49"/>
        <v/>
      </c>
      <c r="BX26" s="176" t="str">
        <f t="shared" si="50"/>
        <v/>
      </c>
      <c r="BY26" s="135" t="str">
        <f t="shared" si="51"/>
        <v xml:space="preserve"> </v>
      </c>
      <c r="BZ26" s="175" t="str">
        <f t="shared" si="52"/>
        <v/>
      </c>
      <c r="CA26" s="176" t="str">
        <f t="shared" si="53"/>
        <v/>
      </c>
      <c r="CB26" s="135" t="str">
        <f t="shared" si="54"/>
        <v xml:space="preserve"> </v>
      </c>
      <c r="CC26" s="185" t="str">
        <f t="shared" si="55"/>
        <v/>
      </c>
      <c r="CD26" s="186" t="str">
        <f t="shared" si="56"/>
        <v/>
      </c>
      <c r="CE26" s="181" t="str">
        <f t="shared" si="57"/>
        <v xml:space="preserve"> </v>
      </c>
      <c r="CF26" s="175" t="str">
        <f t="shared" si="58"/>
        <v/>
      </c>
      <c r="CG26" s="176" t="str">
        <f t="shared" si="59"/>
        <v/>
      </c>
      <c r="CH26" s="135" t="str">
        <f t="shared" si="60"/>
        <v xml:space="preserve"> </v>
      </c>
      <c r="CI26" s="175" t="str">
        <f t="shared" si="61"/>
        <v/>
      </c>
      <c r="CJ26" s="176" t="str">
        <f t="shared" si="62"/>
        <v/>
      </c>
      <c r="CK26" s="135" t="str">
        <f t="shared" si="63"/>
        <v xml:space="preserve"> </v>
      </c>
      <c r="CL26" s="175" t="str">
        <f t="shared" si="64"/>
        <v/>
      </c>
      <c r="CM26" s="176" t="str">
        <f t="shared" si="65"/>
        <v/>
      </c>
      <c r="CN26" s="135" t="str">
        <f t="shared" si="66"/>
        <v xml:space="preserve"> </v>
      </c>
      <c r="CO26" s="185" t="str">
        <f t="shared" si="67"/>
        <v/>
      </c>
      <c r="CP26" s="186" t="str">
        <f t="shared" si="68"/>
        <v/>
      </c>
      <c r="CQ26" s="181" t="str">
        <f t="shared" si="69"/>
        <v xml:space="preserve"> </v>
      </c>
      <c r="CR26" s="135">
        <f>'Session Tracking'!P25</f>
        <v>0</v>
      </c>
      <c r="CS26" s="172"/>
      <c r="CT26" s="172">
        <f>COUNTIF('Session Tracking'!F25:O25,"Yes")</f>
        <v>0</v>
      </c>
      <c r="CU26" s="195">
        <f>COUNTIF('Session Tracking'!F25:O25,"No")</f>
        <v>0</v>
      </c>
      <c r="CV26" s="211">
        <f t="shared" si="27"/>
        <v>0</v>
      </c>
      <c r="CW26" s="195" t="str">
        <f t="shared" si="28"/>
        <v/>
      </c>
      <c r="CX26" s="195" t="str">
        <f t="shared" si="29"/>
        <v/>
      </c>
      <c r="CY26" s="195" t="str">
        <f t="shared" si="30"/>
        <v/>
      </c>
      <c r="CZ26" s="195" t="str">
        <f t="shared" si="31"/>
        <v/>
      </c>
      <c r="DA26" s="195" t="str">
        <f t="shared" si="32"/>
        <v/>
      </c>
      <c r="DB26" s="213" t="str">
        <f t="shared" si="33"/>
        <v/>
      </c>
      <c r="DC26" s="172" t="str">
        <f t="shared" si="34"/>
        <v/>
      </c>
      <c r="DD26" s="195" t="str">
        <f t="shared" si="35"/>
        <v/>
      </c>
      <c r="DE26" s="195" t="str">
        <f t="shared" si="36"/>
        <v/>
      </c>
      <c r="DF26" s="195" t="str">
        <f t="shared" si="37"/>
        <v/>
      </c>
      <c r="DG26" s="195" t="str">
        <f t="shared" si="38"/>
        <v/>
      </c>
      <c r="DH26" s="195" t="str">
        <f t="shared" si="39"/>
        <v/>
      </c>
      <c r="DI26" s="195" t="str">
        <f t="shared" si="40"/>
        <v/>
      </c>
      <c r="DJ26" s="195" t="str">
        <f t="shared" si="41"/>
        <v/>
      </c>
      <c r="DK26" s="173" t="str">
        <f t="shared" si="42"/>
        <v/>
      </c>
    </row>
    <row r="27" spans="1:115" x14ac:dyDescent="0.35">
      <c r="A27" s="182">
        <f>'Session Tracking'!A26</f>
        <v>0</v>
      </c>
      <c r="B27" s="183">
        <f>'Session Tracking'!T26</f>
        <v>0</v>
      </c>
      <c r="C27" s="183">
        <f>'Session Tracking'!C26</f>
        <v>0</v>
      </c>
      <c r="D27" s="184" t="str">
        <f>IF('Session Tracking'!D26,'Session Tracking'!D26,"")</f>
        <v/>
      </c>
      <c r="E27" s="184" t="str">
        <f>IF('Session Tracking'!E26,'Session Tracking'!E26,"")</f>
        <v/>
      </c>
      <c r="F27" s="123"/>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3"/>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Q27" s="175" t="str">
        <f t="shared" si="43"/>
        <v/>
      </c>
      <c r="BR27" s="176" t="str">
        <f t="shared" si="44"/>
        <v/>
      </c>
      <c r="BS27" s="135" t="str">
        <f t="shared" si="45"/>
        <v xml:space="preserve"> </v>
      </c>
      <c r="BT27" s="175" t="str">
        <f t="shared" si="46"/>
        <v/>
      </c>
      <c r="BU27" s="176" t="str">
        <f t="shared" si="47"/>
        <v/>
      </c>
      <c r="BV27" s="135" t="str">
        <f t="shared" si="48"/>
        <v xml:space="preserve"> </v>
      </c>
      <c r="BW27" s="175" t="str">
        <f t="shared" si="49"/>
        <v/>
      </c>
      <c r="BX27" s="176" t="str">
        <f t="shared" si="50"/>
        <v/>
      </c>
      <c r="BY27" s="135" t="str">
        <f t="shared" si="51"/>
        <v xml:space="preserve"> </v>
      </c>
      <c r="BZ27" s="175" t="str">
        <f t="shared" si="52"/>
        <v/>
      </c>
      <c r="CA27" s="176" t="str">
        <f t="shared" si="53"/>
        <v/>
      </c>
      <c r="CB27" s="135" t="str">
        <f t="shared" si="54"/>
        <v xml:space="preserve"> </v>
      </c>
      <c r="CC27" s="185" t="str">
        <f t="shared" si="55"/>
        <v/>
      </c>
      <c r="CD27" s="186" t="str">
        <f t="shared" si="56"/>
        <v/>
      </c>
      <c r="CE27" s="181" t="str">
        <f t="shared" si="57"/>
        <v xml:space="preserve"> </v>
      </c>
      <c r="CF27" s="175" t="str">
        <f t="shared" si="58"/>
        <v/>
      </c>
      <c r="CG27" s="176" t="str">
        <f t="shared" si="59"/>
        <v/>
      </c>
      <c r="CH27" s="135" t="str">
        <f t="shared" si="60"/>
        <v xml:space="preserve"> </v>
      </c>
      <c r="CI27" s="175" t="str">
        <f t="shared" si="61"/>
        <v/>
      </c>
      <c r="CJ27" s="176" t="str">
        <f t="shared" si="62"/>
        <v/>
      </c>
      <c r="CK27" s="135" t="str">
        <f t="shared" si="63"/>
        <v xml:space="preserve"> </v>
      </c>
      <c r="CL27" s="175" t="str">
        <f t="shared" si="64"/>
        <v/>
      </c>
      <c r="CM27" s="176" t="str">
        <f t="shared" si="65"/>
        <v/>
      </c>
      <c r="CN27" s="135" t="str">
        <f t="shared" si="66"/>
        <v xml:space="preserve"> </v>
      </c>
      <c r="CO27" s="185" t="str">
        <f t="shared" si="67"/>
        <v/>
      </c>
      <c r="CP27" s="186" t="str">
        <f t="shared" si="68"/>
        <v/>
      </c>
      <c r="CQ27" s="181" t="str">
        <f t="shared" si="69"/>
        <v xml:space="preserve"> </v>
      </c>
      <c r="CR27" s="135">
        <f>'Session Tracking'!P26</f>
        <v>0</v>
      </c>
      <c r="CS27" s="172"/>
      <c r="CT27" s="172">
        <f>COUNTIF('Session Tracking'!F26:O26,"Yes")</f>
        <v>0</v>
      </c>
      <c r="CU27" s="195">
        <f>COUNTIF('Session Tracking'!F26:O26,"No")</f>
        <v>0</v>
      </c>
      <c r="CV27" s="211">
        <f t="shared" si="27"/>
        <v>0</v>
      </c>
      <c r="CW27" s="195" t="str">
        <f t="shared" si="28"/>
        <v/>
      </c>
      <c r="CX27" s="195" t="str">
        <f t="shared" si="29"/>
        <v/>
      </c>
      <c r="CY27" s="195" t="str">
        <f t="shared" si="30"/>
        <v/>
      </c>
      <c r="CZ27" s="195" t="str">
        <f t="shared" si="31"/>
        <v/>
      </c>
      <c r="DA27" s="195" t="str">
        <f t="shared" si="32"/>
        <v/>
      </c>
      <c r="DB27" s="213" t="str">
        <f t="shared" si="33"/>
        <v/>
      </c>
      <c r="DC27" s="172" t="str">
        <f t="shared" si="34"/>
        <v/>
      </c>
      <c r="DD27" s="195" t="str">
        <f t="shared" si="35"/>
        <v/>
      </c>
      <c r="DE27" s="195" t="str">
        <f t="shared" si="36"/>
        <v/>
      </c>
      <c r="DF27" s="195" t="str">
        <f t="shared" si="37"/>
        <v/>
      </c>
      <c r="DG27" s="195" t="str">
        <f t="shared" si="38"/>
        <v/>
      </c>
      <c r="DH27" s="195" t="str">
        <f t="shared" si="39"/>
        <v/>
      </c>
      <c r="DI27" s="195" t="str">
        <f t="shared" si="40"/>
        <v/>
      </c>
      <c r="DJ27" s="195" t="str">
        <f t="shared" si="41"/>
        <v/>
      </c>
      <c r="DK27" s="173" t="str">
        <f t="shared" si="42"/>
        <v/>
      </c>
    </row>
    <row r="28" spans="1:115" x14ac:dyDescent="0.35">
      <c r="A28" s="182">
        <f>'Session Tracking'!A27</f>
        <v>0</v>
      </c>
      <c r="B28" s="183">
        <f>'Session Tracking'!T27</f>
        <v>0</v>
      </c>
      <c r="C28" s="183">
        <f>'Session Tracking'!C27</f>
        <v>0</v>
      </c>
      <c r="D28" s="184" t="str">
        <f>IF('Session Tracking'!D27,'Session Tracking'!D27,"")</f>
        <v/>
      </c>
      <c r="E28" s="184" t="str">
        <f>IF('Session Tracking'!E27,'Session Tracking'!E27,"")</f>
        <v/>
      </c>
      <c r="F28" s="121"/>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1"/>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Q28" s="175" t="str">
        <f t="shared" si="43"/>
        <v/>
      </c>
      <c r="BR28" s="176" t="str">
        <f t="shared" si="44"/>
        <v/>
      </c>
      <c r="BS28" s="135" t="str">
        <f t="shared" si="45"/>
        <v xml:space="preserve"> </v>
      </c>
      <c r="BT28" s="175" t="str">
        <f t="shared" si="46"/>
        <v/>
      </c>
      <c r="BU28" s="176" t="str">
        <f t="shared" si="47"/>
        <v/>
      </c>
      <c r="BV28" s="135" t="str">
        <f t="shared" si="48"/>
        <v xml:space="preserve"> </v>
      </c>
      <c r="BW28" s="175" t="str">
        <f t="shared" si="49"/>
        <v/>
      </c>
      <c r="BX28" s="176" t="str">
        <f t="shared" si="50"/>
        <v/>
      </c>
      <c r="BY28" s="135" t="str">
        <f t="shared" si="51"/>
        <v xml:space="preserve"> </v>
      </c>
      <c r="BZ28" s="175" t="str">
        <f t="shared" si="52"/>
        <v/>
      </c>
      <c r="CA28" s="176" t="str">
        <f t="shared" si="53"/>
        <v/>
      </c>
      <c r="CB28" s="135" t="str">
        <f t="shared" si="54"/>
        <v xml:space="preserve"> </v>
      </c>
      <c r="CC28" s="185" t="str">
        <f t="shared" si="55"/>
        <v/>
      </c>
      <c r="CD28" s="186" t="str">
        <f t="shared" si="56"/>
        <v/>
      </c>
      <c r="CE28" s="181" t="str">
        <f t="shared" si="57"/>
        <v xml:space="preserve"> </v>
      </c>
      <c r="CF28" s="175" t="str">
        <f t="shared" si="58"/>
        <v/>
      </c>
      <c r="CG28" s="176" t="str">
        <f t="shared" si="59"/>
        <v/>
      </c>
      <c r="CH28" s="135" t="str">
        <f t="shared" si="60"/>
        <v xml:space="preserve"> </v>
      </c>
      <c r="CI28" s="175" t="str">
        <f t="shared" si="61"/>
        <v/>
      </c>
      <c r="CJ28" s="176" t="str">
        <f t="shared" si="62"/>
        <v/>
      </c>
      <c r="CK28" s="135" t="str">
        <f t="shared" si="63"/>
        <v xml:space="preserve"> </v>
      </c>
      <c r="CL28" s="175" t="str">
        <f t="shared" si="64"/>
        <v/>
      </c>
      <c r="CM28" s="176" t="str">
        <f t="shared" si="65"/>
        <v/>
      </c>
      <c r="CN28" s="135" t="str">
        <f t="shared" si="66"/>
        <v xml:space="preserve"> </v>
      </c>
      <c r="CO28" s="185" t="str">
        <f t="shared" si="67"/>
        <v/>
      </c>
      <c r="CP28" s="186" t="str">
        <f t="shared" si="68"/>
        <v/>
      </c>
      <c r="CQ28" s="181" t="str">
        <f t="shared" si="69"/>
        <v xml:space="preserve"> </v>
      </c>
      <c r="CR28" s="135">
        <f>'Session Tracking'!P27</f>
        <v>0</v>
      </c>
      <c r="CS28" s="172"/>
      <c r="CT28" s="172">
        <f>COUNTIF('Session Tracking'!F27:O27,"Yes")</f>
        <v>0</v>
      </c>
      <c r="CU28" s="195">
        <f>COUNTIF('Session Tracking'!F27:O27,"No")</f>
        <v>0</v>
      </c>
      <c r="CV28" s="211">
        <f t="shared" si="27"/>
        <v>0</v>
      </c>
      <c r="CW28" s="195" t="str">
        <f t="shared" si="28"/>
        <v/>
      </c>
      <c r="CX28" s="195" t="str">
        <f t="shared" si="29"/>
        <v/>
      </c>
      <c r="CY28" s="195" t="str">
        <f t="shared" si="30"/>
        <v/>
      </c>
      <c r="CZ28" s="195" t="str">
        <f t="shared" si="31"/>
        <v/>
      </c>
      <c r="DA28" s="195" t="str">
        <f t="shared" si="32"/>
        <v/>
      </c>
      <c r="DB28" s="213" t="str">
        <f t="shared" si="33"/>
        <v/>
      </c>
      <c r="DC28" s="172" t="str">
        <f t="shared" si="34"/>
        <v/>
      </c>
      <c r="DD28" s="195" t="str">
        <f t="shared" si="35"/>
        <v/>
      </c>
      <c r="DE28" s="195" t="str">
        <f t="shared" si="36"/>
        <v/>
      </c>
      <c r="DF28" s="195" t="str">
        <f t="shared" si="37"/>
        <v/>
      </c>
      <c r="DG28" s="195" t="str">
        <f t="shared" si="38"/>
        <v/>
      </c>
      <c r="DH28" s="195" t="str">
        <f t="shared" si="39"/>
        <v/>
      </c>
      <c r="DI28" s="195" t="str">
        <f t="shared" si="40"/>
        <v/>
      </c>
      <c r="DJ28" s="195" t="str">
        <f t="shared" si="41"/>
        <v/>
      </c>
      <c r="DK28" s="173" t="str">
        <f t="shared" si="42"/>
        <v/>
      </c>
    </row>
    <row r="29" spans="1:115" x14ac:dyDescent="0.35">
      <c r="A29" s="182">
        <f>'Session Tracking'!A28</f>
        <v>0</v>
      </c>
      <c r="B29" s="183">
        <f>'Session Tracking'!T28</f>
        <v>0</v>
      </c>
      <c r="C29" s="183">
        <f>'Session Tracking'!C28</f>
        <v>0</v>
      </c>
      <c r="D29" s="184" t="str">
        <f>IF('Session Tracking'!D28,'Session Tracking'!D28,"")</f>
        <v/>
      </c>
      <c r="E29" s="184" t="str">
        <f>IF('Session Tracking'!E28,'Session Tracking'!E28,"")</f>
        <v/>
      </c>
      <c r="F29" s="123"/>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3"/>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Q29" s="175" t="str">
        <f t="shared" si="43"/>
        <v/>
      </c>
      <c r="BR29" s="176" t="str">
        <f t="shared" si="44"/>
        <v/>
      </c>
      <c r="BS29" s="135" t="str">
        <f t="shared" si="45"/>
        <v xml:space="preserve"> </v>
      </c>
      <c r="BT29" s="175" t="str">
        <f t="shared" si="46"/>
        <v/>
      </c>
      <c r="BU29" s="176" t="str">
        <f t="shared" si="47"/>
        <v/>
      </c>
      <c r="BV29" s="135" t="str">
        <f t="shared" si="48"/>
        <v xml:space="preserve"> </v>
      </c>
      <c r="BW29" s="175" t="str">
        <f t="shared" si="49"/>
        <v/>
      </c>
      <c r="BX29" s="176" t="str">
        <f t="shared" si="50"/>
        <v/>
      </c>
      <c r="BY29" s="135" t="str">
        <f t="shared" si="51"/>
        <v xml:space="preserve"> </v>
      </c>
      <c r="BZ29" s="175" t="str">
        <f t="shared" si="52"/>
        <v/>
      </c>
      <c r="CA29" s="176" t="str">
        <f t="shared" si="53"/>
        <v/>
      </c>
      <c r="CB29" s="135" t="str">
        <f t="shared" si="54"/>
        <v xml:space="preserve"> </v>
      </c>
      <c r="CC29" s="185" t="str">
        <f t="shared" si="55"/>
        <v/>
      </c>
      <c r="CD29" s="186" t="str">
        <f t="shared" si="56"/>
        <v/>
      </c>
      <c r="CE29" s="181" t="str">
        <f t="shared" si="57"/>
        <v xml:space="preserve"> </v>
      </c>
      <c r="CF29" s="175" t="str">
        <f t="shared" si="58"/>
        <v/>
      </c>
      <c r="CG29" s="176" t="str">
        <f t="shared" si="59"/>
        <v/>
      </c>
      <c r="CH29" s="135" t="str">
        <f t="shared" si="60"/>
        <v xml:space="preserve"> </v>
      </c>
      <c r="CI29" s="175" t="str">
        <f t="shared" si="61"/>
        <v/>
      </c>
      <c r="CJ29" s="176" t="str">
        <f t="shared" si="62"/>
        <v/>
      </c>
      <c r="CK29" s="135" t="str">
        <f t="shared" si="63"/>
        <v xml:space="preserve"> </v>
      </c>
      <c r="CL29" s="175" t="str">
        <f t="shared" si="64"/>
        <v/>
      </c>
      <c r="CM29" s="176" t="str">
        <f t="shared" si="65"/>
        <v/>
      </c>
      <c r="CN29" s="135" t="str">
        <f t="shared" si="66"/>
        <v xml:space="preserve"> </v>
      </c>
      <c r="CO29" s="185" t="str">
        <f t="shared" si="67"/>
        <v/>
      </c>
      <c r="CP29" s="186" t="str">
        <f t="shared" si="68"/>
        <v/>
      </c>
      <c r="CQ29" s="181" t="str">
        <f t="shared" si="69"/>
        <v xml:space="preserve"> </v>
      </c>
      <c r="CR29" s="135">
        <f>'Session Tracking'!P28</f>
        <v>0</v>
      </c>
      <c r="CS29" s="172"/>
      <c r="CT29" s="172">
        <f>COUNTIF('Session Tracking'!F28:O28,"Yes")</f>
        <v>0</v>
      </c>
      <c r="CU29" s="195">
        <f>COUNTIF('Session Tracking'!F28:O28,"No")</f>
        <v>0</v>
      </c>
      <c r="CV29" s="211">
        <f t="shared" si="27"/>
        <v>0</v>
      </c>
      <c r="CW29" s="195" t="str">
        <f t="shared" si="28"/>
        <v/>
      </c>
      <c r="CX29" s="195" t="str">
        <f t="shared" si="29"/>
        <v/>
      </c>
      <c r="CY29" s="195" t="str">
        <f t="shared" si="30"/>
        <v/>
      </c>
      <c r="CZ29" s="195" t="str">
        <f t="shared" si="31"/>
        <v/>
      </c>
      <c r="DA29" s="195" t="str">
        <f t="shared" si="32"/>
        <v/>
      </c>
      <c r="DB29" s="213" t="str">
        <f t="shared" si="33"/>
        <v/>
      </c>
      <c r="DC29" s="172" t="str">
        <f t="shared" si="34"/>
        <v/>
      </c>
      <c r="DD29" s="195" t="str">
        <f t="shared" si="35"/>
        <v/>
      </c>
      <c r="DE29" s="195" t="str">
        <f t="shared" si="36"/>
        <v/>
      </c>
      <c r="DF29" s="195" t="str">
        <f t="shared" si="37"/>
        <v/>
      </c>
      <c r="DG29" s="195" t="str">
        <f t="shared" si="38"/>
        <v/>
      </c>
      <c r="DH29" s="195" t="str">
        <f t="shared" si="39"/>
        <v/>
      </c>
      <c r="DI29" s="195" t="str">
        <f t="shared" si="40"/>
        <v/>
      </c>
      <c r="DJ29" s="195" t="str">
        <f t="shared" si="41"/>
        <v/>
      </c>
      <c r="DK29" s="173" t="str">
        <f t="shared" si="42"/>
        <v/>
      </c>
    </row>
    <row r="30" spans="1:115" x14ac:dyDescent="0.35">
      <c r="A30" s="182">
        <f>'Session Tracking'!A29</f>
        <v>0</v>
      </c>
      <c r="B30" s="183">
        <f>'Session Tracking'!T29</f>
        <v>0</v>
      </c>
      <c r="C30" s="183">
        <f>'Session Tracking'!C29</f>
        <v>0</v>
      </c>
      <c r="D30" s="184" t="str">
        <f>IF('Session Tracking'!D29,'Session Tracking'!D29,"")</f>
        <v/>
      </c>
      <c r="E30" s="184" t="str">
        <f>IF('Session Tracking'!E29,'Session Tracking'!E29,"")</f>
        <v/>
      </c>
      <c r="F30" s="121"/>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1"/>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Q30" s="175" t="str">
        <f t="shared" si="43"/>
        <v/>
      </c>
      <c r="BR30" s="176" t="str">
        <f t="shared" si="44"/>
        <v/>
      </c>
      <c r="BS30" s="135" t="str">
        <f t="shared" si="45"/>
        <v xml:space="preserve"> </v>
      </c>
      <c r="BT30" s="175" t="str">
        <f t="shared" si="46"/>
        <v/>
      </c>
      <c r="BU30" s="176" t="str">
        <f t="shared" si="47"/>
        <v/>
      </c>
      <c r="BV30" s="135" t="str">
        <f t="shared" si="48"/>
        <v xml:space="preserve"> </v>
      </c>
      <c r="BW30" s="175" t="str">
        <f t="shared" si="49"/>
        <v/>
      </c>
      <c r="BX30" s="176" t="str">
        <f t="shared" si="50"/>
        <v/>
      </c>
      <c r="BY30" s="135" t="str">
        <f t="shared" si="51"/>
        <v xml:space="preserve"> </v>
      </c>
      <c r="BZ30" s="175" t="str">
        <f t="shared" si="52"/>
        <v/>
      </c>
      <c r="CA30" s="176" t="str">
        <f t="shared" si="53"/>
        <v/>
      </c>
      <c r="CB30" s="135" t="str">
        <f t="shared" si="54"/>
        <v xml:space="preserve"> </v>
      </c>
      <c r="CC30" s="185" t="str">
        <f t="shared" si="55"/>
        <v/>
      </c>
      <c r="CD30" s="186" t="str">
        <f t="shared" si="56"/>
        <v/>
      </c>
      <c r="CE30" s="181" t="str">
        <f t="shared" si="57"/>
        <v xml:space="preserve"> </v>
      </c>
      <c r="CF30" s="175" t="str">
        <f t="shared" si="58"/>
        <v/>
      </c>
      <c r="CG30" s="176" t="str">
        <f t="shared" si="59"/>
        <v/>
      </c>
      <c r="CH30" s="135" t="str">
        <f t="shared" si="60"/>
        <v xml:space="preserve"> </v>
      </c>
      <c r="CI30" s="175" t="str">
        <f t="shared" si="61"/>
        <v/>
      </c>
      <c r="CJ30" s="176" t="str">
        <f t="shared" si="62"/>
        <v/>
      </c>
      <c r="CK30" s="135" t="str">
        <f t="shared" si="63"/>
        <v xml:space="preserve"> </v>
      </c>
      <c r="CL30" s="175" t="str">
        <f t="shared" si="64"/>
        <v/>
      </c>
      <c r="CM30" s="176" t="str">
        <f t="shared" si="65"/>
        <v/>
      </c>
      <c r="CN30" s="135" t="str">
        <f t="shared" si="66"/>
        <v xml:space="preserve"> </v>
      </c>
      <c r="CO30" s="185" t="str">
        <f t="shared" si="67"/>
        <v/>
      </c>
      <c r="CP30" s="186" t="str">
        <f t="shared" si="68"/>
        <v/>
      </c>
      <c r="CQ30" s="181" t="str">
        <f t="shared" si="69"/>
        <v xml:space="preserve"> </v>
      </c>
      <c r="CR30" s="135">
        <f>'Session Tracking'!P29</f>
        <v>0</v>
      </c>
      <c r="CS30" s="172"/>
      <c r="CT30" s="172">
        <f>COUNTIF('Session Tracking'!F29:O29,"Yes")</f>
        <v>0</v>
      </c>
      <c r="CU30" s="195">
        <f>COUNTIF('Session Tracking'!F29:O29,"No")</f>
        <v>0</v>
      </c>
      <c r="CV30" s="211">
        <f t="shared" si="27"/>
        <v>0</v>
      </c>
      <c r="CW30" s="195" t="str">
        <f t="shared" si="28"/>
        <v/>
      </c>
      <c r="CX30" s="195" t="str">
        <f t="shared" si="29"/>
        <v/>
      </c>
      <c r="CY30" s="195" t="str">
        <f t="shared" si="30"/>
        <v/>
      </c>
      <c r="CZ30" s="195" t="str">
        <f t="shared" si="31"/>
        <v/>
      </c>
      <c r="DA30" s="195" t="str">
        <f t="shared" si="32"/>
        <v/>
      </c>
      <c r="DB30" s="213" t="str">
        <f t="shared" si="33"/>
        <v/>
      </c>
      <c r="DC30" s="172" t="str">
        <f t="shared" si="34"/>
        <v/>
      </c>
      <c r="DD30" s="195" t="str">
        <f t="shared" si="35"/>
        <v/>
      </c>
      <c r="DE30" s="195" t="str">
        <f t="shared" si="36"/>
        <v/>
      </c>
      <c r="DF30" s="195" t="str">
        <f t="shared" si="37"/>
        <v/>
      </c>
      <c r="DG30" s="195" t="str">
        <f t="shared" si="38"/>
        <v/>
      </c>
      <c r="DH30" s="195" t="str">
        <f t="shared" si="39"/>
        <v/>
      </c>
      <c r="DI30" s="195" t="str">
        <f t="shared" si="40"/>
        <v/>
      </c>
      <c r="DJ30" s="195" t="str">
        <f t="shared" si="41"/>
        <v/>
      </c>
      <c r="DK30" s="173" t="str">
        <f t="shared" si="42"/>
        <v/>
      </c>
    </row>
    <row r="31" spans="1:115" x14ac:dyDescent="0.35">
      <c r="A31" s="182">
        <f>'Session Tracking'!A30</f>
        <v>0</v>
      </c>
      <c r="B31" s="183">
        <f>'Session Tracking'!T30</f>
        <v>0</v>
      </c>
      <c r="C31" s="183">
        <f>'Session Tracking'!C30</f>
        <v>0</v>
      </c>
      <c r="D31" s="184" t="str">
        <f>IF('Session Tracking'!D30,'Session Tracking'!D30,"")</f>
        <v/>
      </c>
      <c r="E31" s="184" t="str">
        <f>IF('Session Tracking'!E30,'Session Tracking'!E30,"")</f>
        <v/>
      </c>
      <c r="F31" s="123"/>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3"/>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Q31" s="175" t="str">
        <f t="shared" si="43"/>
        <v/>
      </c>
      <c r="BR31" s="176" t="str">
        <f t="shared" si="44"/>
        <v/>
      </c>
      <c r="BS31" s="135" t="str">
        <f t="shared" si="45"/>
        <v xml:space="preserve"> </v>
      </c>
      <c r="BT31" s="175" t="str">
        <f t="shared" si="46"/>
        <v/>
      </c>
      <c r="BU31" s="176" t="str">
        <f t="shared" si="47"/>
        <v/>
      </c>
      <c r="BV31" s="135" t="str">
        <f t="shared" si="48"/>
        <v xml:space="preserve"> </v>
      </c>
      <c r="BW31" s="175" t="str">
        <f t="shared" si="49"/>
        <v/>
      </c>
      <c r="BX31" s="176" t="str">
        <f t="shared" si="50"/>
        <v/>
      </c>
      <c r="BY31" s="135" t="str">
        <f t="shared" si="51"/>
        <v xml:space="preserve"> </v>
      </c>
      <c r="BZ31" s="175" t="str">
        <f t="shared" si="52"/>
        <v/>
      </c>
      <c r="CA31" s="176" t="str">
        <f t="shared" si="53"/>
        <v/>
      </c>
      <c r="CB31" s="135" t="str">
        <f t="shared" si="54"/>
        <v xml:space="preserve"> </v>
      </c>
      <c r="CC31" s="185" t="str">
        <f t="shared" si="55"/>
        <v/>
      </c>
      <c r="CD31" s="186" t="str">
        <f t="shared" si="56"/>
        <v/>
      </c>
      <c r="CE31" s="181" t="str">
        <f t="shared" si="57"/>
        <v xml:space="preserve"> </v>
      </c>
      <c r="CF31" s="175" t="str">
        <f t="shared" si="58"/>
        <v/>
      </c>
      <c r="CG31" s="176" t="str">
        <f t="shared" si="59"/>
        <v/>
      </c>
      <c r="CH31" s="135" t="str">
        <f t="shared" si="60"/>
        <v xml:space="preserve"> </v>
      </c>
      <c r="CI31" s="175" t="str">
        <f t="shared" si="61"/>
        <v/>
      </c>
      <c r="CJ31" s="176" t="str">
        <f t="shared" si="62"/>
        <v/>
      </c>
      <c r="CK31" s="135" t="str">
        <f t="shared" si="63"/>
        <v xml:space="preserve"> </v>
      </c>
      <c r="CL31" s="175" t="str">
        <f t="shared" si="64"/>
        <v/>
      </c>
      <c r="CM31" s="176" t="str">
        <f t="shared" si="65"/>
        <v/>
      </c>
      <c r="CN31" s="135" t="str">
        <f t="shared" si="66"/>
        <v xml:space="preserve"> </v>
      </c>
      <c r="CO31" s="185" t="str">
        <f t="shared" si="67"/>
        <v/>
      </c>
      <c r="CP31" s="186" t="str">
        <f t="shared" si="68"/>
        <v/>
      </c>
      <c r="CQ31" s="181" t="str">
        <f t="shared" si="69"/>
        <v xml:space="preserve"> </v>
      </c>
      <c r="CR31" s="135">
        <f>'Session Tracking'!P30</f>
        <v>0</v>
      </c>
      <c r="CS31" s="172"/>
      <c r="CT31" s="172">
        <f>COUNTIF('Session Tracking'!F30:O30,"Yes")</f>
        <v>0</v>
      </c>
      <c r="CU31" s="195">
        <f>COUNTIF('Session Tracking'!F30:O30,"No")</f>
        <v>0</v>
      </c>
      <c r="CV31" s="211">
        <f t="shared" si="27"/>
        <v>0</v>
      </c>
      <c r="CW31" s="195" t="str">
        <f t="shared" si="28"/>
        <v/>
      </c>
      <c r="CX31" s="195" t="str">
        <f t="shared" si="29"/>
        <v/>
      </c>
      <c r="CY31" s="195" t="str">
        <f t="shared" si="30"/>
        <v/>
      </c>
      <c r="CZ31" s="195" t="str">
        <f t="shared" si="31"/>
        <v/>
      </c>
      <c r="DA31" s="195" t="str">
        <f t="shared" si="32"/>
        <v/>
      </c>
      <c r="DB31" s="213" t="str">
        <f t="shared" si="33"/>
        <v/>
      </c>
      <c r="DC31" s="172" t="str">
        <f t="shared" si="34"/>
        <v/>
      </c>
      <c r="DD31" s="195" t="str">
        <f t="shared" si="35"/>
        <v/>
      </c>
      <c r="DE31" s="195" t="str">
        <f t="shared" si="36"/>
        <v/>
      </c>
      <c r="DF31" s="195" t="str">
        <f t="shared" si="37"/>
        <v/>
      </c>
      <c r="DG31" s="195" t="str">
        <f t="shared" si="38"/>
        <v/>
      </c>
      <c r="DH31" s="195" t="str">
        <f t="shared" si="39"/>
        <v/>
      </c>
      <c r="DI31" s="195" t="str">
        <f t="shared" si="40"/>
        <v/>
      </c>
      <c r="DJ31" s="195" t="str">
        <f t="shared" si="41"/>
        <v/>
      </c>
      <c r="DK31" s="173" t="str">
        <f t="shared" si="42"/>
        <v/>
      </c>
    </row>
    <row r="32" spans="1:115" x14ac:dyDescent="0.35">
      <c r="A32" s="182">
        <f>'Session Tracking'!A31</f>
        <v>0</v>
      </c>
      <c r="B32" s="183">
        <f>'Session Tracking'!T31</f>
        <v>0</v>
      </c>
      <c r="C32" s="183">
        <f>'Session Tracking'!C31</f>
        <v>0</v>
      </c>
      <c r="D32" s="184" t="str">
        <f>IF('Session Tracking'!D31,'Session Tracking'!D31,"")</f>
        <v/>
      </c>
      <c r="E32" s="184" t="str">
        <f>IF('Session Tracking'!E31,'Session Tracking'!E31,"")</f>
        <v/>
      </c>
      <c r="F32" s="121"/>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1"/>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Q32" s="175" t="str">
        <f t="shared" si="43"/>
        <v/>
      </c>
      <c r="BR32" s="176" t="str">
        <f t="shared" si="44"/>
        <v/>
      </c>
      <c r="BS32" s="135" t="str">
        <f t="shared" si="45"/>
        <v xml:space="preserve"> </v>
      </c>
      <c r="BT32" s="175" t="str">
        <f t="shared" si="46"/>
        <v/>
      </c>
      <c r="BU32" s="176" t="str">
        <f t="shared" si="47"/>
        <v/>
      </c>
      <c r="BV32" s="135" t="str">
        <f t="shared" si="48"/>
        <v xml:space="preserve"> </v>
      </c>
      <c r="BW32" s="175" t="str">
        <f t="shared" si="49"/>
        <v/>
      </c>
      <c r="BX32" s="176" t="str">
        <f t="shared" si="50"/>
        <v/>
      </c>
      <c r="BY32" s="135" t="str">
        <f t="shared" si="51"/>
        <v xml:space="preserve"> </v>
      </c>
      <c r="BZ32" s="175" t="str">
        <f t="shared" si="52"/>
        <v/>
      </c>
      <c r="CA32" s="176" t="str">
        <f t="shared" si="53"/>
        <v/>
      </c>
      <c r="CB32" s="135" t="str">
        <f t="shared" si="54"/>
        <v xml:space="preserve"> </v>
      </c>
      <c r="CC32" s="185" t="str">
        <f t="shared" si="55"/>
        <v/>
      </c>
      <c r="CD32" s="186" t="str">
        <f t="shared" si="56"/>
        <v/>
      </c>
      <c r="CE32" s="181" t="str">
        <f t="shared" si="57"/>
        <v xml:space="preserve"> </v>
      </c>
      <c r="CF32" s="175" t="str">
        <f t="shared" si="58"/>
        <v/>
      </c>
      <c r="CG32" s="176" t="str">
        <f t="shared" si="59"/>
        <v/>
      </c>
      <c r="CH32" s="135" t="str">
        <f t="shared" si="60"/>
        <v xml:space="preserve"> </v>
      </c>
      <c r="CI32" s="175" t="str">
        <f t="shared" si="61"/>
        <v/>
      </c>
      <c r="CJ32" s="176" t="str">
        <f t="shared" si="62"/>
        <v/>
      </c>
      <c r="CK32" s="135" t="str">
        <f t="shared" si="63"/>
        <v xml:space="preserve"> </v>
      </c>
      <c r="CL32" s="175" t="str">
        <f t="shared" si="64"/>
        <v/>
      </c>
      <c r="CM32" s="176" t="str">
        <f t="shared" si="65"/>
        <v/>
      </c>
      <c r="CN32" s="135" t="str">
        <f t="shared" si="66"/>
        <v xml:space="preserve"> </v>
      </c>
      <c r="CO32" s="185" t="str">
        <f t="shared" si="67"/>
        <v/>
      </c>
      <c r="CP32" s="186" t="str">
        <f t="shared" si="68"/>
        <v/>
      </c>
      <c r="CQ32" s="181" t="str">
        <f t="shared" si="69"/>
        <v xml:space="preserve"> </v>
      </c>
      <c r="CR32" s="135">
        <f>'Session Tracking'!P31</f>
        <v>0</v>
      </c>
      <c r="CS32" s="172"/>
      <c r="CT32" s="172">
        <f>COUNTIF('Session Tracking'!F31:O31,"Yes")</f>
        <v>0</v>
      </c>
      <c r="CU32" s="195">
        <f>COUNTIF('Session Tracking'!F31:O31,"No")</f>
        <v>0</v>
      </c>
      <c r="CV32" s="211">
        <f t="shared" si="27"/>
        <v>0</v>
      </c>
      <c r="CW32" s="195" t="str">
        <f t="shared" si="28"/>
        <v/>
      </c>
      <c r="CX32" s="195" t="str">
        <f t="shared" si="29"/>
        <v/>
      </c>
      <c r="CY32" s="195" t="str">
        <f t="shared" si="30"/>
        <v/>
      </c>
      <c r="CZ32" s="195" t="str">
        <f t="shared" si="31"/>
        <v/>
      </c>
      <c r="DA32" s="195" t="str">
        <f t="shared" si="32"/>
        <v/>
      </c>
      <c r="DB32" s="213" t="str">
        <f t="shared" si="33"/>
        <v/>
      </c>
      <c r="DC32" s="172" t="str">
        <f t="shared" si="34"/>
        <v/>
      </c>
      <c r="DD32" s="195" t="str">
        <f t="shared" si="35"/>
        <v/>
      </c>
      <c r="DE32" s="195" t="str">
        <f t="shared" si="36"/>
        <v/>
      </c>
      <c r="DF32" s="195" t="str">
        <f t="shared" si="37"/>
        <v/>
      </c>
      <c r="DG32" s="195" t="str">
        <f t="shared" si="38"/>
        <v/>
      </c>
      <c r="DH32" s="195" t="str">
        <f t="shared" si="39"/>
        <v/>
      </c>
      <c r="DI32" s="195" t="str">
        <f t="shared" si="40"/>
        <v/>
      </c>
      <c r="DJ32" s="195" t="str">
        <f t="shared" si="41"/>
        <v/>
      </c>
      <c r="DK32" s="173" t="str">
        <f t="shared" si="42"/>
        <v/>
      </c>
    </row>
    <row r="33" spans="1:115" x14ac:dyDescent="0.35">
      <c r="A33" s="182">
        <f>'Session Tracking'!A32</f>
        <v>0</v>
      </c>
      <c r="B33" s="183">
        <f>'Session Tracking'!T32</f>
        <v>0</v>
      </c>
      <c r="C33" s="183">
        <f>'Session Tracking'!C32</f>
        <v>0</v>
      </c>
      <c r="D33" s="184" t="str">
        <f>IF('Session Tracking'!D32,'Session Tracking'!D32,"")</f>
        <v/>
      </c>
      <c r="E33" s="184" t="str">
        <f>IF('Session Tracking'!E32,'Session Tracking'!E32,"")</f>
        <v/>
      </c>
      <c r="F33" s="123"/>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3"/>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Q33" s="175" t="str">
        <f t="shared" si="43"/>
        <v/>
      </c>
      <c r="BR33" s="176" t="str">
        <f t="shared" si="44"/>
        <v/>
      </c>
      <c r="BS33" s="135" t="str">
        <f t="shared" si="45"/>
        <v xml:space="preserve"> </v>
      </c>
      <c r="BT33" s="175" t="str">
        <f t="shared" si="46"/>
        <v/>
      </c>
      <c r="BU33" s="176" t="str">
        <f t="shared" si="47"/>
        <v/>
      </c>
      <c r="BV33" s="135" t="str">
        <f t="shared" si="48"/>
        <v xml:space="preserve"> </v>
      </c>
      <c r="BW33" s="175" t="str">
        <f t="shared" si="49"/>
        <v/>
      </c>
      <c r="BX33" s="176" t="str">
        <f t="shared" si="50"/>
        <v/>
      </c>
      <c r="BY33" s="135" t="str">
        <f t="shared" si="51"/>
        <v xml:space="preserve"> </v>
      </c>
      <c r="BZ33" s="175" t="str">
        <f t="shared" si="52"/>
        <v/>
      </c>
      <c r="CA33" s="176" t="str">
        <f t="shared" si="53"/>
        <v/>
      </c>
      <c r="CB33" s="135" t="str">
        <f t="shared" si="54"/>
        <v xml:space="preserve"> </v>
      </c>
      <c r="CC33" s="185" t="str">
        <f t="shared" si="55"/>
        <v/>
      </c>
      <c r="CD33" s="186" t="str">
        <f t="shared" si="56"/>
        <v/>
      </c>
      <c r="CE33" s="181" t="str">
        <f t="shared" si="57"/>
        <v xml:space="preserve"> </v>
      </c>
      <c r="CF33" s="175" t="str">
        <f t="shared" si="58"/>
        <v/>
      </c>
      <c r="CG33" s="176" t="str">
        <f t="shared" si="59"/>
        <v/>
      </c>
      <c r="CH33" s="135" t="str">
        <f t="shared" si="60"/>
        <v xml:space="preserve"> </v>
      </c>
      <c r="CI33" s="175" t="str">
        <f t="shared" si="61"/>
        <v/>
      </c>
      <c r="CJ33" s="176" t="str">
        <f t="shared" si="62"/>
        <v/>
      </c>
      <c r="CK33" s="135" t="str">
        <f t="shared" si="63"/>
        <v xml:space="preserve"> </v>
      </c>
      <c r="CL33" s="175" t="str">
        <f t="shared" si="64"/>
        <v/>
      </c>
      <c r="CM33" s="176" t="str">
        <f t="shared" si="65"/>
        <v/>
      </c>
      <c r="CN33" s="135" t="str">
        <f t="shared" si="66"/>
        <v xml:space="preserve"> </v>
      </c>
      <c r="CO33" s="185" t="str">
        <f t="shared" si="67"/>
        <v/>
      </c>
      <c r="CP33" s="186" t="str">
        <f t="shared" si="68"/>
        <v/>
      </c>
      <c r="CQ33" s="181" t="str">
        <f t="shared" si="69"/>
        <v xml:space="preserve"> </v>
      </c>
      <c r="CR33" s="135">
        <f>'Session Tracking'!P32</f>
        <v>0</v>
      </c>
      <c r="CS33" s="172"/>
      <c r="CT33" s="172">
        <f>COUNTIF('Session Tracking'!F32:O32,"Yes")</f>
        <v>0</v>
      </c>
      <c r="CU33" s="195">
        <f>COUNTIF('Session Tracking'!F32:O32,"No")</f>
        <v>0</v>
      </c>
      <c r="CV33" s="211">
        <f t="shared" si="27"/>
        <v>0</v>
      </c>
      <c r="CW33" s="195" t="str">
        <f t="shared" si="28"/>
        <v/>
      </c>
      <c r="CX33" s="195" t="str">
        <f t="shared" si="29"/>
        <v/>
      </c>
      <c r="CY33" s="195" t="str">
        <f t="shared" si="30"/>
        <v/>
      </c>
      <c r="CZ33" s="195" t="str">
        <f t="shared" si="31"/>
        <v/>
      </c>
      <c r="DA33" s="195" t="str">
        <f t="shared" si="32"/>
        <v/>
      </c>
      <c r="DB33" s="213" t="str">
        <f t="shared" si="33"/>
        <v/>
      </c>
      <c r="DC33" s="172" t="str">
        <f t="shared" si="34"/>
        <v/>
      </c>
      <c r="DD33" s="195" t="str">
        <f t="shared" si="35"/>
        <v/>
      </c>
      <c r="DE33" s="195" t="str">
        <f t="shared" si="36"/>
        <v/>
      </c>
      <c r="DF33" s="195" t="str">
        <f t="shared" si="37"/>
        <v/>
      </c>
      <c r="DG33" s="195" t="str">
        <f t="shared" si="38"/>
        <v/>
      </c>
      <c r="DH33" s="195" t="str">
        <f t="shared" si="39"/>
        <v/>
      </c>
      <c r="DI33" s="195" t="str">
        <f t="shared" si="40"/>
        <v/>
      </c>
      <c r="DJ33" s="195" t="str">
        <f t="shared" si="41"/>
        <v/>
      </c>
      <c r="DK33" s="173" t="str">
        <f t="shared" si="42"/>
        <v/>
      </c>
    </row>
    <row r="34" spans="1:115" x14ac:dyDescent="0.35">
      <c r="A34" s="182">
        <f>'Session Tracking'!A33</f>
        <v>0</v>
      </c>
      <c r="B34" s="183">
        <f>'Session Tracking'!T33</f>
        <v>0</v>
      </c>
      <c r="C34" s="183">
        <f>'Session Tracking'!C33</f>
        <v>0</v>
      </c>
      <c r="D34" s="184" t="str">
        <f>IF('Session Tracking'!D33,'Session Tracking'!D33,"")</f>
        <v/>
      </c>
      <c r="E34" s="184" t="str">
        <f>IF('Session Tracking'!E33,'Session Tracking'!E33,"")</f>
        <v/>
      </c>
      <c r="F34" s="121"/>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1"/>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Q34" s="175" t="str">
        <f t="shared" si="43"/>
        <v/>
      </c>
      <c r="BR34" s="176" t="str">
        <f t="shared" si="44"/>
        <v/>
      </c>
      <c r="BS34" s="135" t="str">
        <f t="shared" si="45"/>
        <v xml:space="preserve"> </v>
      </c>
      <c r="BT34" s="175" t="str">
        <f t="shared" si="46"/>
        <v/>
      </c>
      <c r="BU34" s="176" t="str">
        <f t="shared" si="47"/>
        <v/>
      </c>
      <c r="BV34" s="135" t="str">
        <f t="shared" si="48"/>
        <v xml:space="preserve"> </v>
      </c>
      <c r="BW34" s="175" t="str">
        <f t="shared" si="49"/>
        <v/>
      </c>
      <c r="BX34" s="176" t="str">
        <f t="shared" si="50"/>
        <v/>
      </c>
      <c r="BY34" s="135" t="str">
        <f t="shared" si="51"/>
        <v xml:space="preserve"> </v>
      </c>
      <c r="BZ34" s="175" t="str">
        <f t="shared" si="52"/>
        <v/>
      </c>
      <c r="CA34" s="176" t="str">
        <f t="shared" si="53"/>
        <v/>
      </c>
      <c r="CB34" s="135" t="str">
        <f t="shared" si="54"/>
        <v xml:space="preserve"> </v>
      </c>
      <c r="CC34" s="185" t="str">
        <f t="shared" si="55"/>
        <v/>
      </c>
      <c r="CD34" s="186" t="str">
        <f t="shared" si="56"/>
        <v/>
      </c>
      <c r="CE34" s="181" t="str">
        <f t="shared" si="57"/>
        <v xml:space="preserve"> </v>
      </c>
      <c r="CF34" s="175" t="str">
        <f t="shared" si="58"/>
        <v/>
      </c>
      <c r="CG34" s="176" t="str">
        <f t="shared" si="59"/>
        <v/>
      </c>
      <c r="CH34" s="135" t="str">
        <f t="shared" si="60"/>
        <v xml:space="preserve"> </v>
      </c>
      <c r="CI34" s="175" t="str">
        <f t="shared" si="61"/>
        <v/>
      </c>
      <c r="CJ34" s="176" t="str">
        <f t="shared" si="62"/>
        <v/>
      </c>
      <c r="CK34" s="135" t="str">
        <f t="shared" si="63"/>
        <v xml:space="preserve"> </v>
      </c>
      <c r="CL34" s="175" t="str">
        <f t="shared" si="64"/>
        <v/>
      </c>
      <c r="CM34" s="176" t="str">
        <f t="shared" si="65"/>
        <v/>
      </c>
      <c r="CN34" s="135" t="str">
        <f t="shared" si="66"/>
        <v xml:space="preserve"> </v>
      </c>
      <c r="CO34" s="185" t="str">
        <f t="shared" si="67"/>
        <v/>
      </c>
      <c r="CP34" s="186" t="str">
        <f t="shared" si="68"/>
        <v/>
      </c>
      <c r="CQ34" s="181" t="str">
        <f t="shared" si="69"/>
        <v xml:space="preserve"> </v>
      </c>
      <c r="CR34" s="135">
        <f>'Session Tracking'!P33</f>
        <v>0</v>
      </c>
      <c r="CS34" s="172"/>
      <c r="CT34" s="172">
        <f>COUNTIF('Session Tracking'!F33:O33,"Yes")</f>
        <v>0</v>
      </c>
      <c r="CU34" s="195">
        <f>COUNTIF('Session Tracking'!F33:O33,"No")</f>
        <v>0</v>
      </c>
      <c r="CV34" s="211">
        <f t="shared" si="27"/>
        <v>0</v>
      </c>
      <c r="CW34" s="195" t="str">
        <f t="shared" si="28"/>
        <v/>
      </c>
      <c r="CX34" s="195" t="str">
        <f t="shared" si="29"/>
        <v/>
      </c>
      <c r="CY34" s="195" t="str">
        <f t="shared" si="30"/>
        <v/>
      </c>
      <c r="CZ34" s="195" t="str">
        <f t="shared" si="31"/>
        <v/>
      </c>
      <c r="DA34" s="195" t="str">
        <f t="shared" si="32"/>
        <v/>
      </c>
      <c r="DB34" s="213" t="str">
        <f t="shared" si="33"/>
        <v/>
      </c>
      <c r="DC34" s="172" t="str">
        <f t="shared" si="34"/>
        <v/>
      </c>
      <c r="DD34" s="195" t="str">
        <f t="shared" si="35"/>
        <v/>
      </c>
      <c r="DE34" s="195" t="str">
        <f t="shared" si="36"/>
        <v/>
      </c>
      <c r="DF34" s="195" t="str">
        <f t="shared" si="37"/>
        <v/>
      </c>
      <c r="DG34" s="195" t="str">
        <f t="shared" si="38"/>
        <v/>
      </c>
      <c r="DH34" s="195" t="str">
        <f t="shared" si="39"/>
        <v/>
      </c>
      <c r="DI34" s="195" t="str">
        <f t="shared" si="40"/>
        <v/>
      </c>
      <c r="DJ34" s="195" t="str">
        <f t="shared" si="41"/>
        <v/>
      </c>
      <c r="DK34" s="173" t="str">
        <f t="shared" si="42"/>
        <v/>
      </c>
    </row>
    <row r="35" spans="1:115" x14ac:dyDescent="0.35">
      <c r="A35" s="182">
        <f>'Session Tracking'!A34</f>
        <v>0</v>
      </c>
      <c r="B35" s="183">
        <f>'Session Tracking'!T34</f>
        <v>0</v>
      </c>
      <c r="C35" s="183">
        <f>'Session Tracking'!C34</f>
        <v>0</v>
      </c>
      <c r="D35" s="184" t="str">
        <f>IF('Session Tracking'!D34,'Session Tracking'!D34,"")</f>
        <v/>
      </c>
      <c r="E35" s="184" t="str">
        <f>IF('Session Tracking'!E34,'Session Tracking'!E34,"")</f>
        <v/>
      </c>
      <c r="F35" s="123"/>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3"/>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Q35" s="175" t="str">
        <f t="shared" si="43"/>
        <v/>
      </c>
      <c r="BR35" s="176" t="str">
        <f t="shared" si="44"/>
        <v/>
      </c>
      <c r="BS35" s="135" t="str">
        <f t="shared" si="45"/>
        <v xml:space="preserve"> </v>
      </c>
      <c r="BT35" s="175" t="str">
        <f t="shared" si="46"/>
        <v/>
      </c>
      <c r="BU35" s="176" t="str">
        <f t="shared" si="47"/>
        <v/>
      </c>
      <c r="BV35" s="135" t="str">
        <f t="shared" si="48"/>
        <v xml:space="preserve"> </v>
      </c>
      <c r="BW35" s="175" t="str">
        <f t="shared" si="49"/>
        <v/>
      </c>
      <c r="BX35" s="176" t="str">
        <f t="shared" si="50"/>
        <v/>
      </c>
      <c r="BY35" s="135" t="str">
        <f t="shared" si="51"/>
        <v xml:space="preserve"> </v>
      </c>
      <c r="BZ35" s="175" t="str">
        <f t="shared" si="52"/>
        <v/>
      </c>
      <c r="CA35" s="176" t="str">
        <f t="shared" si="53"/>
        <v/>
      </c>
      <c r="CB35" s="135" t="str">
        <f t="shared" si="54"/>
        <v xml:space="preserve"> </v>
      </c>
      <c r="CC35" s="185" t="str">
        <f t="shared" si="55"/>
        <v/>
      </c>
      <c r="CD35" s="186" t="str">
        <f t="shared" si="56"/>
        <v/>
      </c>
      <c r="CE35" s="181" t="str">
        <f t="shared" si="57"/>
        <v xml:space="preserve"> </v>
      </c>
      <c r="CF35" s="175" t="str">
        <f t="shared" si="58"/>
        <v/>
      </c>
      <c r="CG35" s="176" t="str">
        <f t="shared" si="59"/>
        <v/>
      </c>
      <c r="CH35" s="135" t="str">
        <f t="shared" si="60"/>
        <v xml:space="preserve"> </v>
      </c>
      <c r="CI35" s="175" t="str">
        <f t="shared" si="61"/>
        <v/>
      </c>
      <c r="CJ35" s="176" t="str">
        <f t="shared" si="62"/>
        <v/>
      </c>
      <c r="CK35" s="135" t="str">
        <f t="shared" si="63"/>
        <v xml:space="preserve"> </v>
      </c>
      <c r="CL35" s="175" t="str">
        <f t="shared" si="64"/>
        <v/>
      </c>
      <c r="CM35" s="176" t="str">
        <f t="shared" si="65"/>
        <v/>
      </c>
      <c r="CN35" s="135" t="str">
        <f t="shared" si="66"/>
        <v xml:space="preserve"> </v>
      </c>
      <c r="CO35" s="185" t="str">
        <f t="shared" si="67"/>
        <v/>
      </c>
      <c r="CP35" s="186" t="str">
        <f t="shared" si="68"/>
        <v/>
      </c>
      <c r="CQ35" s="181" t="str">
        <f t="shared" si="69"/>
        <v xml:space="preserve"> </v>
      </c>
      <c r="CR35" s="135">
        <f>'Session Tracking'!P34</f>
        <v>0</v>
      </c>
      <c r="CS35" s="172"/>
      <c r="CT35" s="172">
        <f>COUNTIF('Session Tracking'!F34:O34,"Yes")</f>
        <v>0</v>
      </c>
      <c r="CU35" s="195">
        <f>COUNTIF('Session Tracking'!F34:O34,"No")</f>
        <v>0</v>
      </c>
      <c r="CV35" s="211">
        <f t="shared" si="27"/>
        <v>0</v>
      </c>
      <c r="CW35" s="195" t="str">
        <f t="shared" si="28"/>
        <v/>
      </c>
      <c r="CX35" s="195" t="str">
        <f t="shared" si="29"/>
        <v/>
      </c>
      <c r="CY35" s="195" t="str">
        <f t="shared" si="30"/>
        <v/>
      </c>
      <c r="CZ35" s="195" t="str">
        <f t="shared" si="31"/>
        <v/>
      </c>
      <c r="DA35" s="195" t="str">
        <f t="shared" si="32"/>
        <v/>
      </c>
      <c r="DB35" s="213" t="str">
        <f t="shared" si="33"/>
        <v/>
      </c>
      <c r="DC35" s="172" t="str">
        <f t="shared" si="34"/>
        <v/>
      </c>
      <c r="DD35" s="195" t="str">
        <f t="shared" si="35"/>
        <v/>
      </c>
      <c r="DE35" s="195" t="str">
        <f t="shared" si="36"/>
        <v/>
      </c>
      <c r="DF35" s="195" t="str">
        <f t="shared" si="37"/>
        <v/>
      </c>
      <c r="DG35" s="195" t="str">
        <f t="shared" si="38"/>
        <v/>
      </c>
      <c r="DH35" s="195" t="str">
        <f t="shared" si="39"/>
        <v/>
      </c>
      <c r="DI35" s="195" t="str">
        <f t="shared" si="40"/>
        <v/>
      </c>
      <c r="DJ35" s="195" t="str">
        <f t="shared" si="41"/>
        <v/>
      </c>
      <c r="DK35" s="173" t="str">
        <f t="shared" si="42"/>
        <v/>
      </c>
    </row>
    <row r="36" spans="1:115" x14ac:dyDescent="0.35">
      <c r="A36" s="182">
        <f>'Session Tracking'!A35</f>
        <v>0</v>
      </c>
      <c r="B36" s="183">
        <f>'Session Tracking'!T35</f>
        <v>0</v>
      </c>
      <c r="C36" s="183">
        <f>'Session Tracking'!C35</f>
        <v>0</v>
      </c>
      <c r="D36" s="184" t="str">
        <f>IF('Session Tracking'!D35,'Session Tracking'!D35,"")</f>
        <v/>
      </c>
      <c r="E36" s="184" t="str">
        <f>IF('Session Tracking'!E35,'Session Tracking'!E35,"")</f>
        <v/>
      </c>
      <c r="F36" s="121"/>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1"/>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Q36" s="175" t="str">
        <f t="shared" si="43"/>
        <v/>
      </c>
      <c r="BR36" s="176" t="str">
        <f t="shared" si="44"/>
        <v/>
      </c>
      <c r="BS36" s="135" t="str">
        <f t="shared" si="45"/>
        <v xml:space="preserve"> </v>
      </c>
      <c r="BT36" s="175" t="str">
        <f t="shared" si="46"/>
        <v/>
      </c>
      <c r="BU36" s="176" t="str">
        <f t="shared" si="47"/>
        <v/>
      </c>
      <c r="BV36" s="135" t="str">
        <f t="shared" si="48"/>
        <v xml:space="preserve"> </v>
      </c>
      <c r="BW36" s="175" t="str">
        <f t="shared" si="49"/>
        <v/>
      </c>
      <c r="BX36" s="176" t="str">
        <f t="shared" si="50"/>
        <v/>
      </c>
      <c r="BY36" s="135" t="str">
        <f t="shared" si="51"/>
        <v xml:space="preserve"> </v>
      </c>
      <c r="BZ36" s="175" t="str">
        <f t="shared" si="52"/>
        <v/>
      </c>
      <c r="CA36" s="176" t="str">
        <f t="shared" si="53"/>
        <v/>
      </c>
      <c r="CB36" s="135" t="str">
        <f t="shared" si="54"/>
        <v xml:space="preserve"> </v>
      </c>
      <c r="CC36" s="185" t="str">
        <f t="shared" si="55"/>
        <v/>
      </c>
      <c r="CD36" s="186" t="str">
        <f t="shared" si="56"/>
        <v/>
      </c>
      <c r="CE36" s="181" t="str">
        <f t="shared" si="57"/>
        <v xml:space="preserve"> </v>
      </c>
      <c r="CF36" s="175" t="str">
        <f t="shared" si="58"/>
        <v/>
      </c>
      <c r="CG36" s="176" t="str">
        <f t="shared" si="59"/>
        <v/>
      </c>
      <c r="CH36" s="135" t="str">
        <f t="shared" si="60"/>
        <v xml:space="preserve"> </v>
      </c>
      <c r="CI36" s="175" t="str">
        <f t="shared" si="61"/>
        <v/>
      </c>
      <c r="CJ36" s="176" t="str">
        <f t="shared" si="62"/>
        <v/>
      </c>
      <c r="CK36" s="135" t="str">
        <f t="shared" si="63"/>
        <v xml:space="preserve"> </v>
      </c>
      <c r="CL36" s="175" t="str">
        <f t="shared" si="64"/>
        <v/>
      </c>
      <c r="CM36" s="176" t="str">
        <f t="shared" si="65"/>
        <v/>
      </c>
      <c r="CN36" s="135" t="str">
        <f t="shared" si="66"/>
        <v xml:space="preserve"> </v>
      </c>
      <c r="CO36" s="185" t="str">
        <f t="shared" si="67"/>
        <v/>
      </c>
      <c r="CP36" s="186" t="str">
        <f t="shared" si="68"/>
        <v/>
      </c>
      <c r="CQ36" s="181" t="str">
        <f t="shared" si="69"/>
        <v xml:space="preserve"> </v>
      </c>
      <c r="CR36" s="135">
        <f>'Session Tracking'!P35</f>
        <v>0</v>
      </c>
      <c r="CS36" s="172"/>
      <c r="CT36" s="172">
        <f>COUNTIF('Session Tracking'!F35:O35,"Yes")</f>
        <v>0</v>
      </c>
      <c r="CU36" s="195">
        <f>COUNTIF('Session Tracking'!F35:O35,"No")</f>
        <v>0</v>
      </c>
      <c r="CV36" s="211">
        <f t="shared" si="27"/>
        <v>0</v>
      </c>
      <c r="CW36" s="195" t="str">
        <f t="shared" si="28"/>
        <v/>
      </c>
      <c r="CX36" s="195" t="str">
        <f t="shared" si="29"/>
        <v/>
      </c>
      <c r="CY36" s="195" t="str">
        <f t="shared" si="30"/>
        <v/>
      </c>
      <c r="CZ36" s="195" t="str">
        <f t="shared" si="31"/>
        <v/>
      </c>
      <c r="DA36" s="195" t="str">
        <f t="shared" si="32"/>
        <v/>
      </c>
      <c r="DB36" s="213" t="str">
        <f t="shared" si="33"/>
        <v/>
      </c>
      <c r="DC36" s="172" t="str">
        <f t="shared" si="34"/>
        <v/>
      </c>
      <c r="DD36" s="195" t="str">
        <f t="shared" si="35"/>
        <v/>
      </c>
      <c r="DE36" s="195" t="str">
        <f t="shared" si="36"/>
        <v/>
      </c>
      <c r="DF36" s="195" t="str">
        <f t="shared" si="37"/>
        <v/>
      </c>
      <c r="DG36" s="195" t="str">
        <f t="shared" si="38"/>
        <v/>
      </c>
      <c r="DH36" s="195" t="str">
        <f t="shared" si="39"/>
        <v/>
      </c>
      <c r="DI36" s="195" t="str">
        <f t="shared" si="40"/>
        <v/>
      </c>
      <c r="DJ36" s="195" t="str">
        <f t="shared" si="41"/>
        <v/>
      </c>
      <c r="DK36" s="173" t="str">
        <f t="shared" si="42"/>
        <v/>
      </c>
    </row>
    <row r="37" spans="1:115" x14ac:dyDescent="0.35">
      <c r="A37" s="182">
        <f>'Session Tracking'!A36</f>
        <v>0</v>
      </c>
      <c r="B37" s="183">
        <f>'Session Tracking'!T36</f>
        <v>0</v>
      </c>
      <c r="C37" s="183">
        <f>'Session Tracking'!C36</f>
        <v>0</v>
      </c>
      <c r="D37" s="184" t="str">
        <f>IF('Session Tracking'!D36,'Session Tracking'!D36,"")</f>
        <v/>
      </c>
      <c r="E37" s="184" t="str">
        <f>IF('Session Tracking'!E36,'Session Tracking'!E36,"")</f>
        <v/>
      </c>
      <c r="F37" s="123"/>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3"/>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Q37" s="175" t="str">
        <f t="shared" si="43"/>
        <v/>
      </c>
      <c r="BR37" s="176" t="str">
        <f t="shared" si="44"/>
        <v/>
      </c>
      <c r="BS37" s="135" t="str">
        <f t="shared" si="45"/>
        <v xml:space="preserve"> </v>
      </c>
      <c r="BT37" s="175" t="str">
        <f t="shared" si="46"/>
        <v/>
      </c>
      <c r="BU37" s="176" t="str">
        <f t="shared" si="47"/>
        <v/>
      </c>
      <c r="BV37" s="135" t="str">
        <f t="shared" si="48"/>
        <v xml:space="preserve"> </v>
      </c>
      <c r="BW37" s="175" t="str">
        <f t="shared" si="49"/>
        <v/>
      </c>
      <c r="BX37" s="176" t="str">
        <f t="shared" si="50"/>
        <v/>
      </c>
      <c r="BY37" s="135" t="str">
        <f t="shared" si="51"/>
        <v xml:space="preserve"> </v>
      </c>
      <c r="BZ37" s="175" t="str">
        <f t="shared" si="52"/>
        <v/>
      </c>
      <c r="CA37" s="176" t="str">
        <f t="shared" si="53"/>
        <v/>
      </c>
      <c r="CB37" s="135" t="str">
        <f t="shared" si="54"/>
        <v xml:space="preserve"> </v>
      </c>
      <c r="CC37" s="185" t="str">
        <f t="shared" si="55"/>
        <v/>
      </c>
      <c r="CD37" s="186" t="str">
        <f t="shared" si="56"/>
        <v/>
      </c>
      <c r="CE37" s="181" t="str">
        <f t="shared" si="57"/>
        <v xml:space="preserve"> </v>
      </c>
      <c r="CF37" s="175" t="str">
        <f t="shared" si="58"/>
        <v/>
      </c>
      <c r="CG37" s="176" t="str">
        <f t="shared" si="59"/>
        <v/>
      </c>
      <c r="CH37" s="135" t="str">
        <f t="shared" si="60"/>
        <v xml:space="preserve"> </v>
      </c>
      <c r="CI37" s="175" t="str">
        <f t="shared" si="61"/>
        <v/>
      </c>
      <c r="CJ37" s="176" t="str">
        <f t="shared" si="62"/>
        <v/>
      </c>
      <c r="CK37" s="135" t="str">
        <f t="shared" si="63"/>
        <v xml:space="preserve"> </v>
      </c>
      <c r="CL37" s="175" t="str">
        <f t="shared" si="64"/>
        <v/>
      </c>
      <c r="CM37" s="176" t="str">
        <f t="shared" si="65"/>
        <v/>
      </c>
      <c r="CN37" s="135" t="str">
        <f t="shared" si="66"/>
        <v xml:space="preserve"> </v>
      </c>
      <c r="CO37" s="185" t="str">
        <f t="shared" si="67"/>
        <v/>
      </c>
      <c r="CP37" s="186" t="str">
        <f t="shared" si="68"/>
        <v/>
      </c>
      <c r="CQ37" s="181" t="str">
        <f t="shared" si="69"/>
        <v xml:space="preserve"> </v>
      </c>
      <c r="CR37" s="135">
        <f>'Session Tracking'!P36</f>
        <v>0</v>
      </c>
      <c r="CS37" s="172"/>
      <c r="CT37" s="172">
        <f>COUNTIF('Session Tracking'!F36:O36,"Yes")</f>
        <v>0</v>
      </c>
      <c r="CU37" s="195">
        <f>COUNTIF('Session Tracking'!F36:O36,"No")</f>
        <v>0</v>
      </c>
      <c r="CV37" s="211">
        <f t="shared" si="27"/>
        <v>0</v>
      </c>
      <c r="CW37" s="195" t="str">
        <f t="shared" si="28"/>
        <v/>
      </c>
      <c r="CX37" s="195" t="str">
        <f t="shared" si="29"/>
        <v/>
      </c>
      <c r="CY37" s="195" t="str">
        <f t="shared" si="30"/>
        <v/>
      </c>
      <c r="CZ37" s="195" t="str">
        <f t="shared" si="31"/>
        <v/>
      </c>
      <c r="DA37" s="195" t="str">
        <f t="shared" si="32"/>
        <v/>
      </c>
      <c r="DB37" s="213" t="str">
        <f t="shared" si="33"/>
        <v/>
      </c>
      <c r="DC37" s="172" t="str">
        <f t="shared" si="34"/>
        <v/>
      </c>
      <c r="DD37" s="195" t="str">
        <f t="shared" si="35"/>
        <v/>
      </c>
      <c r="DE37" s="195" t="str">
        <f t="shared" si="36"/>
        <v/>
      </c>
      <c r="DF37" s="195" t="str">
        <f t="shared" si="37"/>
        <v/>
      </c>
      <c r="DG37" s="195" t="str">
        <f t="shared" si="38"/>
        <v/>
      </c>
      <c r="DH37" s="195" t="str">
        <f t="shared" si="39"/>
        <v/>
      </c>
      <c r="DI37" s="195" t="str">
        <f t="shared" si="40"/>
        <v/>
      </c>
      <c r="DJ37" s="195" t="str">
        <f t="shared" si="41"/>
        <v/>
      </c>
      <c r="DK37" s="173" t="str">
        <f t="shared" si="42"/>
        <v/>
      </c>
    </row>
    <row r="38" spans="1:115" x14ac:dyDescent="0.35">
      <c r="A38" s="182">
        <f>'Session Tracking'!A37</f>
        <v>0</v>
      </c>
      <c r="B38" s="183">
        <f>'Session Tracking'!T37</f>
        <v>0</v>
      </c>
      <c r="C38" s="183">
        <f>'Session Tracking'!C37</f>
        <v>0</v>
      </c>
      <c r="D38" s="184" t="str">
        <f>IF('Session Tracking'!D37,'Session Tracking'!D37,"")</f>
        <v/>
      </c>
      <c r="E38" s="184" t="str">
        <f>IF('Session Tracking'!E37,'Session Tracking'!E37,"")</f>
        <v/>
      </c>
      <c r="F38" s="121"/>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1"/>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Q38" s="175" t="str">
        <f t="shared" si="43"/>
        <v/>
      </c>
      <c r="BR38" s="176" t="str">
        <f t="shared" si="44"/>
        <v/>
      </c>
      <c r="BS38" s="135" t="str">
        <f t="shared" si="45"/>
        <v xml:space="preserve"> </v>
      </c>
      <c r="BT38" s="175" t="str">
        <f t="shared" si="46"/>
        <v/>
      </c>
      <c r="BU38" s="176" t="str">
        <f t="shared" si="47"/>
        <v/>
      </c>
      <c r="BV38" s="135" t="str">
        <f t="shared" si="48"/>
        <v xml:space="preserve"> </v>
      </c>
      <c r="BW38" s="175" t="str">
        <f t="shared" si="49"/>
        <v/>
      </c>
      <c r="BX38" s="176" t="str">
        <f t="shared" si="50"/>
        <v/>
      </c>
      <c r="BY38" s="135" t="str">
        <f t="shared" si="51"/>
        <v xml:space="preserve"> </v>
      </c>
      <c r="BZ38" s="175" t="str">
        <f t="shared" si="52"/>
        <v/>
      </c>
      <c r="CA38" s="176" t="str">
        <f t="shared" si="53"/>
        <v/>
      </c>
      <c r="CB38" s="135" t="str">
        <f t="shared" si="54"/>
        <v xml:space="preserve"> </v>
      </c>
      <c r="CC38" s="185" t="str">
        <f t="shared" si="55"/>
        <v/>
      </c>
      <c r="CD38" s="186" t="str">
        <f t="shared" si="56"/>
        <v/>
      </c>
      <c r="CE38" s="181" t="str">
        <f t="shared" si="57"/>
        <v xml:space="preserve"> </v>
      </c>
      <c r="CF38" s="175" t="str">
        <f t="shared" si="58"/>
        <v/>
      </c>
      <c r="CG38" s="176" t="str">
        <f t="shared" si="59"/>
        <v/>
      </c>
      <c r="CH38" s="135" t="str">
        <f t="shared" si="60"/>
        <v xml:space="preserve"> </v>
      </c>
      <c r="CI38" s="175" t="str">
        <f t="shared" si="61"/>
        <v/>
      </c>
      <c r="CJ38" s="176" t="str">
        <f t="shared" si="62"/>
        <v/>
      </c>
      <c r="CK38" s="135" t="str">
        <f t="shared" si="63"/>
        <v xml:space="preserve"> </v>
      </c>
      <c r="CL38" s="175" t="str">
        <f t="shared" si="64"/>
        <v/>
      </c>
      <c r="CM38" s="176" t="str">
        <f t="shared" si="65"/>
        <v/>
      </c>
      <c r="CN38" s="135" t="str">
        <f t="shared" si="66"/>
        <v xml:space="preserve"> </v>
      </c>
      <c r="CO38" s="185" t="str">
        <f t="shared" si="67"/>
        <v/>
      </c>
      <c r="CP38" s="186" t="str">
        <f t="shared" si="68"/>
        <v/>
      </c>
      <c r="CQ38" s="181" t="str">
        <f t="shared" si="69"/>
        <v xml:space="preserve"> </v>
      </c>
      <c r="CR38" s="135">
        <f>'Session Tracking'!P37</f>
        <v>0</v>
      </c>
      <c r="CS38" s="172"/>
      <c r="CT38" s="172">
        <f>COUNTIF('Session Tracking'!F37:O37,"Yes")</f>
        <v>0</v>
      </c>
      <c r="CU38" s="195">
        <f>COUNTIF('Session Tracking'!F37:O37,"No")</f>
        <v>0</v>
      </c>
      <c r="CV38" s="211">
        <f t="shared" si="27"/>
        <v>0</v>
      </c>
      <c r="CW38" s="195" t="str">
        <f t="shared" si="28"/>
        <v/>
      </c>
      <c r="CX38" s="195" t="str">
        <f t="shared" si="29"/>
        <v/>
      </c>
      <c r="CY38" s="195" t="str">
        <f t="shared" si="30"/>
        <v/>
      </c>
      <c r="CZ38" s="195" t="str">
        <f t="shared" si="31"/>
        <v/>
      </c>
      <c r="DA38" s="195" t="str">
        <f t="shared" si="32"/>
        <v/>
      </c>
      <c r="DB38" s="213" t="str">
        <f t="shared" si="33"/>
        <v/>
      </c>
      <c r="DC38" s="172" t="str">
        <f t="shared" si="34"/>
        <v/>
      </c>
      <c r="DD38" s="195" t="str">
        <f t="shared" si="35"/>
        <v/>
      </c>
      <c r="DE38" s="195" t="str">
        <f t="shared" si="36"/>
        <v/>
      </c>
      <c r="DF38" s="195" t="str">
        <f t="shared" si="37"/>
        <v/>
      </c>
      <c r="DG38" s="195" t="str">
        <f t="shared" si="38"/>
        <v/>
      </c>
      <c r="DH38" s="195" t="str">
        <f t="shared" si="39"/>
        <v/>
      </c>
      <c r="DI38" s="195" t="str">
        <f t="shared" si="40"/>
        <v/>
      </c>
      <c r="DJ38" s="195" t="str">
        <f t="shared" si="41"/>
        <v/>
      </c>
      <c r="DK38" s="173" t="str">
        <f t="shared" si="42"/>
        <v/>
      </c>
    </row>
    <row r="39" spans="1:115" x14ac:dyDescent="0.35">
      <c r="A39" s="182">
        <f>'Session Tracking'!A38</f>
        <v>0</v>
      </c>
      <c r="B39" s="183">
        <f>'Session Tracking'!T38</f>
        <v>0</v>
      </c>
      <c r="C39" s="183">
        <f>'Session Tracking'!C38</f>
        <v>0</v>
      </c>
      <c r="D39" s="184" t="str">
        <f>IF('Session Tracking'!D38,'Session Tracking'!D38,"")</f>
        <v/>
      </c>
      <c r="E39" s="184" t="str">
        <f>IF('Session Tracking'!E38,'Session Tracking'!E38,"")</f>
        <v/>
      </c>
      <c r="F39" s="123"/>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3"/>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Q39" s="175" t="str">
        <f t="shared" si="43"/>
        <v/>
      </c>
      <c r="BR39" s="176" t="str">
        <f t="shared" si="44"/>
        <v/>
      </c>
      <c r="BS39" s="135" t="str">
        <f t="shared" si="45"/>
        <v xml:space="preserve"> </v>
      </c>
      <c r="BT39" s="175" t="str">
        <f t="shared" si="46"/>
        <v/>
      </c>
      <c r="BU39" s="176" t="str">
        <f t="shared" si="47"/>
        <v/>
      </c>
      <c r="BV39" s="135" t="str">
        <f t="shared" si="48"/>
        <v xml:space="preserve"> </v>
      </c>
      <c r="BW39" s="175" t="str">
        <f t="shared" si="49"/>
        <v/>
      </c>
      <c r="BX39" s="176" t="str">
        <f t="shared" si="50"/>
        <v/>
      </c>
      <c r="BY39" s="135" t="str">
        <f t="shared" si="51"/>
        <v xml:space="preserve"> </v>
      </c>
      <c r="BZ39" s="175" t="str">
        <f t="shared" si="52"/>
        <v/>
      </c>
      <c r="CA39" s="176" t="str">
        <f t="shared" si="53"/>
        <v/>
      </c>
      <c r="CB39" s="135" t="str">
        <f t="shared" si="54"/>
        <v xml:space="preserve"> </v>
      </c>
      <c r="CC39" s="185" t="str">
        <f t="shared" si="55"/>
        <v/>
      </c>
      <c r="CD39" s="186" t="str">
        <f t="shared" si="56"/>
        <v/>
      </c>
      <c r="CE39" s="181" t="str">
        <f t="shared" si="57"/>
        <v xml:space="preserve"> </v>
      </c>
      <c r="CF39" s="175" t="str">
        <f t="shared" si="58"/>
        <v/>
      </c>
      <c r="CG39" s="176" t="str">
        <f t="shared" si="59"/>
        <v/>
      </c>
      <c r="CH39" s="135" t="str">
        <f t="shared" si="60"/>
        <v xml:space="preserve"> </v>
      </c>
      <c r="CI39" s="175" t="str">
        <f t="shared" si="61"/>
        <v/>
      </c>
      <c r="CJ39" s="176" t="str">
        <f t="shared" si="62"/>
        <v/>
      </c>
      <c r="CK39" s="135" t="str">
        <f t="shared" si="63"/>
        <v xml:space="preserve"> </v>
      </c>
      <c r="CL39" s="175" t="str">
        <f t="shared" si="64"/>
        <v/>
      </c>
      <c r="CM39" s="176" t="str">
        <f t="shared" si="65"/>
        <v/>
      </c>
      <c r="CN39" s="135" t="str">
        <f t="shared" si="66"/>
        <v xml:space="preserve"> </v>
      </c>
      <c r="CO39" s="185" t="str">
        <f t="shared" si="67"/>
        <v/>
      </c>
      <c r="CP39" s="186" t="str">
        <f t="shared" si="68"/>
        <v/>
      </c>
      <c r="CQ39" s="181" t="str">
        <f t="shared" si="69"/>
        <v xml:space="preserve"> </v>
      </c>
      <c r="CR39" s="135">
        <f>'Session Tracking'!P38</f>
        <v>0</v>
      </c>
      <c r="CS39" s="172"/>
      <c r="CT39" s="172">
        <f>COUNTIF('Session Tracking'!F38:O38,"Yes")</f>
        <v>0</v>
      </c>
      <c r="CU39" s="195">
        <f>COUNTIF('Session Tracking'!F38:O38,"No")</f>
        <v>0</v>
      </c>
      <c r="CV39" s="211">
        <f t="shared" si="27"/>
        <v>0</v>
      </c>
      <c r="CW39" s="195" t="str">
        <f t="shared" si="28"/>
        <v/>
      </c>
      <c r="CX39" s="195" t="str">
        <f t="shared" si="29"/>
        <v/>
      </c>
      <c r="CY39" s="195" t="str">
        <f t="shared" si="30"/>
        <v/>
      </c>
      <c r="CZ39" s="195" t="str">
        <f t="shared" si="31"/>
        <v/>
      </c>
      <c r="DA39" s="195" t="str">
        <f t="shared" si="32"/>
        <v/>
      </c>
      <c r="DB39" s="213" t="str">
        <f t="shared" si="33"/>
        <v/>
      </c>
      <c r="DC39" s="172" t="str">
        <f t="shared" si="34"/>
        <v/>
      </c>
      <c r="DD39" s="195" t="str">
        <f t="shared" si="35"/>
        <v/>
      </c>
      <c r="DE39" s="195" t="str">
        <f t="shared" si="36"/>
        <v/>
      </c>
      <c r="DF39" s="195" t="str">
        <f t="shared" si="37"/>
        <v/>
      </c>
      <c r="DG39" s="195" t="str">
        <f t="shared" si="38"/>
        <v/>
      </c>
      <c r="DH39" s="195" t="str">
        <f t="shared" si="39"/>
        <v/>
      </c>
      <c r="DI39" s="195" t="str">
        <f t="shared" si="40"/>
        <v/>
      </c>
      <c r="DJ39" s="195" t="str">
        <f t="shared" si="41"/>
        <v/>
      </c>
      <c r="DK39" s="173" t="str">
        <f t="shared" si="42"/>
        <v/>
      </c>
    </row>
    <row r="40" spans="1:115" x14ac:dyDescent="0.35">
      <c r="A40" s="182">
        <f>'Session Tracking'!A39</f>
        <v>0</v>
      </c>
      <c r="B40" s="183">
        <f>'Session Tracking'!T39</f>
        <v>0</v>
      </c>
      <c r="C40" s="183">
        <f>'Session Tracking'!C39</f>
        <v>0</v>
      </c>
      <c r="D40" s="184" t="str">
        <f>IF('Session Tracking'!D39,'Session Tracking'!D39,"")</f>
        <v/>
      </c>
      <c r="E40" s="184" t="str">
        <f>IF('Session Tracking'!E39,'Session Tracking'!E39,"")</f>
        <v/>
      </c>
      <c r="F40" s="121"/>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1"/>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Q40" s="175" t="str">
        <f t="shared" ref="BQ40:BQ73" si="70">IF(COUNT(G40,I40,J40,Q40,R40)=5,G40+(3-I40)+J40+(3-Q40)+R40,"")</f>
        <v/>
      </c>
      <c r="BR40" s="176" t="str">
        <f t="shared" ref="BR40:BR73" si="71">IF(COUNT(AL40,AN40,AO40,AV40,AW40)=5,AL40+(3-AN40)+AO40+(3-AV40)+AW40,"")</f>
        <v/>
      </c>
      <c r="BS40" s="135" t="str">
        <f t="shared" ref="BS40:BS73" si="72">IF(OR(BQ40="",BR40="")," ",BR40-BQ40)</f>
        <v xml:space="preserve"> </v>
      </c>
      <c r="BT40" s="175" t="str">
        <f t="shared" ref="BT40:BT73" si="73">IF(COUNT(K40,M40,O40,P40,S40)=5,K40+M40+O40+P40+S40,"")</f>
        <v/>
      </c>
      <c r="BU40" s="176" t="str">
        <f t="shared" ref="BU40:BU73" si="74">IF(COUNT(AP40,AR40,AT40,AU40,AX40)=5,AP40+AR40+AT40+AU40+AX40,"")</f>
        <v/>
      </c>
      <c r="BV40" s="135" t="str">
        <f t="shared" ref="BV40:BV73" si="75">IF(OR(BT40="",BU40="")," ",BU40-BT40)</f>
        <v xml:space="preserve"> </v>
      </c>
      <c r="BW40" s="175" t="str">
        <f t="shared" ref="BW40:BW73" si="76">IF(COUNT(H40,L40,N40)=3,(3-H40)+(3-L40)+(3-N40),"")</f>
        <v/>
      </c>
      <c r="BX40" s="176" t="str">
        <f t="shared" ref="BX40:BX73" si="77">IF(COUNT(AM40,AQ40,AS40)=3,(3-AM40)+(3-AQ40)+(3-AS40),"")</f>
        <v/>
      </c>
      <c r="BY40" s="135" t="str">
        <f t="shared" ref="BY40:BY73" si="78">IF(OR(BW40="",BX40="")," ",BX40-BW40)</f>
        <v xml:space="preserve"> </v>
      </c>
      <c r="BZ40" s="175" t="str">
        <f t="shared" ref="BZ40:BZ73" si="79">IF(COUNT(T40,U40,V40,W40,X40)=5,(3-T40)+(3-U40)+(3-V40)+(3-W40)+(3-X40),"")</f>
        <v/>
      </c>
      <c r="CA40" s="176" t="str">
        <f t="shared" ref="CA40:CA73" si="80">IF(COUNT(AY40,AZ40,BA40,BB40,BC40)=5,(3-AY40)+(3-AZ40)+(3-BA40)+(3-BB40)+(3-BC40),"")</f>
        <v/>
      </c>
      <c r="CB40" s="135" t="str">
        <f t="shared" ref="CB40:CB73" si="81">IF(OR(BZ40="",CA40="")," ",CA40-BZ40)</f>
        <v xml:space="preserve"> </v>
      </c>
      <c r="CC40" s="185" t="str">
        <f t="shared" ref="CC40:CC73" si="82">IF(COUNT(BQ40,BT40,BW40,BZ40)=4,BQ40+BT40+BW40+BZ40,"")</f>
        <v/>
      </c>
      <c r="CD40" s="186" t="str">
        <f t="shared" ref="CD40:CD73" si="83">IF(COUNT(BR40,BU40,BX40,CA40)=4,BR40+BU40+BX40+CA40,"")</f>
        <v/>
      </c>
      <c r="CE40" s="181" t="str">
        <f t="shared" ref="CE40:CE73" si="84">IF(OR(CC40="",CD40="")," ",CD40-CC40)</f>
        <v xml:space="preserve"> </v>
      </c>
      <c r="CF40" s="175" t="str">
        <f t="shared" ref="CF40:CF73" si="85">IF(COUNT(Y40,Z40,AA40,AB40,AC40)=5,Y40+(3-Z40)+AA40+(3-AB40)+(3-AC40),"")</f>
        <v/>
      </c>
      <c r="CG40" s="176" t="str">
        <f t="shared" ref="CG40:CG73" si="86">IF(COUNT(BD40,BE40,BF40,BG40,BH40)=5,BD40+(3-BE40)+BF40+(3-BG40)+(3-BH40),"")</f>
        <v/>
      </c>
      <c r="CH40" s="135" t="str">
        <f t="shared" ref="CH40:CH73" si="87">IF(OR(CF40="",CG40="")," ",CG40-CF40)</f>
        <v xml:space="preserve"> </v>
      </c>
      <c r="CI40" s="175" t="str">
        <f t="shared" ref="CI40:CI73" si="88">IF(COUNT(AD40,AE40,AF40,AG40)=4,(3-AD40)+(3-AE40)+AF40+AG40,"")</f>
        <v/>
      </c>
      <c r="CJ40" s="176" t="str">
        <f t="shared" ref="CJ40:CJ73" si="89">IF(COUNT(BI40,BJ40,BK40,BL40)=4,(3-BI40)+(3-BJ40)+BK40+BL40,"")</f>
        <v/>
      </c>
      <c r="CK40" s="135" t="str">
        <f t="shared" ref="CK40:CK73" si="90">IF(OR(CI40="",CJ40="")," ",CJ40-CI40)</f>
        <v xml:space="preserve"> </v>
      </c>
      <c r="CL40" s="175" t="str">
        <f t="shared" ref="CL40:CL73" si="91">IF(COUNT(AH40,AI40,AJ40)=3,(3-AH40)+AI40+(3-AJ40),"")</f>
        <v/>
      </c>
      <c r="CM40" s="176" t="str">
        <f t="shared" ref="CM40:CM73" si="92">IF(COUNT(BM40,BN40,BO40)=3,(3-BM40)+BN40+(3-BO40),"")</f>
        <v/>
      </c>
      <c r="CN40" s="135" t="str">
        <f t="shared" ref="CN40:CN73" si="93">IF(OR(CL40="",CM40="")," ",CM40-CL40)</f>
        <v xml:space="preserve"> </v>
      </c>
      <c r="CO40" s="185" t="str">
        <f t="shared" ref="CO40:CO73" si="94">IF(COUNT(CF40,CI40,CL40)=3,CF40+CI40+CL40,"")</f>
        <v/>
      </c>
      <c r="CP40" s="186" t="str">
        <f t="shared" ref="CP40:CP73" si="95">IF(COUNT(CG40,CJ40,CM40)=3,CG40+CJ40+CM40,"")</f>
        <v/>
      </c>
      <c r="CQ40" s="181" t="str">
        <f t="shared" ref="CQ40:CQ73" si="96">IF(OR(CO40="",CP40="")," ",CP40-CO40)</f>
        <v xml:space="preserve"> </v>
      </c>
      <c r="CR40" s="135">
        <f>'Session Tracking'!P39</f>
        <v>0</v>
      </c>
      <c r="CS40" s="172"/>
      <c r="CT40" s="172">
        <f>COUNTIF('Session Tracking'!F39:O39,"Yes")</f>
        <v>0</v>
      </c>
      <c r="CU40" s="195">
        <f>COUNTIF('Session Tracking'!F39:O39,"No")</f>
        <v>0</v>
      </c>
      <c r="CV40" s="211">
        <f t="shared" si="27"/>
        <v>0</v>
      </c>
      <c r="CW40" s="195" t="str">
        <f t="shared" si="28"/>
        <v/>
      </c>
      <c r="CX40" s="195" t="str">
        <f t="shared" si="29"/>
        <v/>
      </c>
      <c r="CY40" s="195" t="str">
        <f t="shared" si="30"/>
        <v/>
      </c>
      <c r="CZ40" s="195" t="str">
        <f t="shared" si="31"/>
        <v/>
      </c>
      <c r="DA40" s="195" t="str">
        <f t="shared" si="32"/>
        <v/>
      </c>
      <c r="DB40" s="213" t="str">
        <f t="shared" si="33"/>
        <v/>
      </c>
      <c r="DC40" s="172" t="str">
        <f t="shared" si="34"/>
        <v/>
      </c>
      <c r="DD40" s="195" t="str">
        <f t="shared" si="35"/>
        <v/>
      </c>
      <c r="DE40" s="195" t="str">
        <f t="shared" si="36"/>
        <v/>
      </c>
      <c r="DF40" s="195" t="str">
        <f t="shared" si="37"/>
        <v/>
      </c>
      <c r="DG40" s="195" t="str">
        <f t="shared" si="38"/>
        <v/>
      </c>
      <c r="DH40" s="195" t="str">
        <f t="shared" si="39"/>
        <v/>
      </c>
      <c r="DI40" s="195" t="str">
        <f t="shared" si="40"/>
        <v/>
      </c>
      <c r="DJ40" s="195" t="str">
        <f t="shared" si="41"/>
        <v/>
      </c>
      <c r="DK40" s="173" t="str">
        <f t="shared" si="42"/>
        <v/>
      </c>
    </row>
    <row r="41" spans="1:115" x14ac:dyDescent="0.35">
      <c r="A41" s="182">
        <f>'Session Tracking'!A40</f>
        <v>0</v>
      </c>
      <c r="B41" s="183">
        <f>'Session Tracking'!T40</f>
        <v>0</v>
      </c>
      <c r="C41" s="183">
        <f>'Session Tracking'!C40</f>
        <v>0</v>
      </c>
      <c r="D41" s="184" t="str">
        <f>IF('Session Tracking'!D40,'Session Tracking'!D40,"")</f>
        <v/>
      </c>
      <c r="E41" s="184" t="str">
        <f>IF('Session Tracking'!E40,'Session Tracking'!E40,"")</f>
        <v/>
      </c>
      <c r="F41" s="123"/>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3"/>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Q41" s="175" t="str">
        <f t="shared" si="70"/>
        <v/>
      </c>
      <c r="BR41" s="176" t="str">
        <f t="shared" si="71"/>
        <v/>
      </c>
      <c r="BS41" s="135" t="str">
        <f t="shared" si="72"/>
        <v xml:space="preserve"> </v>
      </c>
      <c r="BT41" s="175" t="str">
        <f t="shared" si="73"/>
        <v/>
      </c>
      <c r="BU41" s="176" t="str">
        <f t="shared" si="74"/>
        <v/>
      </c>
      <c r="BV41" s="135" t="str">
        <f t="shared" si="75"/>
        <v xml:space="preserve"> </v>
      </c>
      <c r="BW41" s="175" t="str">
        <f t="shared" si="76"/>
        <v/>
      </c>
      <c r="BX41" s="176" t="str">
        <f t="shared" si="77"/>
        <v/>
      </c>
      <c r="BY41" s="135" t="str">
        <f t="shared" si="78"/>
        <v xml:space="preserve"> </v>
      </c>
      <c r="BZ41" s="175" t="str">
        <f t="shared" si="79"/>
        <v/>
      </c>
      <c r="CA41" s="176" t="str">
        <f t="shared" si="80"/>
        <v/>
      </c>
      <c r="CB41" s="135" t="str">
        <f t="shared" si="81"/>
        <v xml:space="preserve"> </v>
      </c>
      <c r="CC41" s="185" t="str">
        <f t="shared" si="82"/>
        <v/>
      </c>
      <c r="CD41" s="186" t="str">
        <f t="shared" si="83"/>
        <v/>
      </c>
      <c r="CE41" s="181" t="str">
        <f t="shared" si="84"/>
        <v xml:space="preserve"> </v>
      </c>
      <c r="CF41" s="175" t="str">
        <f t="shared" si="85"/>
        <v/>
      </c>
      <c r="CG41" s="176" t="str">
        <f t="shared" si="86"/>
        <v/>
      </c>
      <c r="CH41" s="135" t="str">
        <f t="shared" si="87"/>
        <v xml:space="preserve"> </v>
      </c>
      <c r="CI41" s="175" t="str">
        <f t="shared" si="88"/>
        <v/>
      </c>
      <c r="CJ41" s="176" t="str">
        <f t="shared" si="89"/>
        <v/>
      </c>
      <c r="CK41" s="135" t="str">
        <f t="shared" si="90"/>
        <v xml:space="preserve"> </v>
      </c>
      <c r="CL41" s="175" t="str">
        <f t="shared" si="91"/>
        <v/>
      </c>
      <c r="CM41" s="176" t="str">
        <f t="shared" si="92"/>
        <v/>
      </c>
      <c r="CN41" s="135" t="str">
        <f t="shared" si="93"/>
        <v xml:space="preserve"> </v>
      </c>
      <c r="CO41" s="185" t="str">
        <f t="shared" si="94"/>
        <v/>
      </c>
      <c r="CP41" s="186" t="str">
        <f t="shared" si="95"/>
        <v/>
      </c>
      <c r="CQ41" s="181" t="str">
        <f t="shared" si="96"/>
        <v xml:space="preserve"> </v>
      </c>
      <c r="CR41" s="135">
        <f>'Session Tracking'!P40</f>
        <v>0</v>
      </c>
      <c r="CS41" s="172"/>
      <c r="CT41" s="172">
        <f>COUNTIF('Session Tracking'!F40:O40,"Yes")</f>
        <v>0</v>
      </c>
      <c r="CU41" s="195">
        <f>COUNTIF('Session Tracking'!F40:O40,"No")</f>
        <v>0</v>
      </c>
      <c r="CV41" s="211">
        <f t="shared" si="27"/>
        <v>0</v>
      </c>
      <c r="CW41" s="195" t="str">
        <f t="shared" si="28"/>
        <v/>
      </c>
      <c r="CX41" s="195" t="str">
        <f t="shared" si="29"/>
        <v/>
      </c>
      <c r="CY41" s="195" t="str">
        <f t="shared" si="30"/>
        <v/>
      </c>
      <c r="CZ41" s="195" t="str">
        <f t="shared" si="31"/>
        <v/>
      </c>
      <c r="DA41" s="195" t="str">
        <f t="shared" si="32"/>
        <v/>
      </c>
      <c r="DB41" s="213" t="str">
        <f t="shared" si="33"/>
        <v/>
      </c>
      <c r="DC41" s="172" t="str">
        <f t="shared" si="34"/>
        <v/>
      </c>
      <c r="DD41" s="195" t="str">
        <f t="shared" si="35"/>
        <v/>
      </c>
      <c r="DE41" s="195" t="str">
        <f t="shared" si="36"/>
        <v/>
      </c>
      <c r="DF41" s="195" t="str">
        <f t="shared" si="37"/>
        <v/>
      </c>
      <c r="DG41" s="195" t="str">
        <f t="shared" si="38"/>
        <v/>
      </c>
      <c r="DH41" s="195" t="str">
        <f t="shared" si="39"/>
        <v/>
      </c>
      <c r="DI41" s="195" t="str">
        <f t="shared" si="40"/>
        <v/>
      </c>
      <c r="DJ41" s="195" t="str">
        <f t="shared" si="41"/>
        <v/>
      </c>
      <c r="DK41" s="173" t="str">
        <f t="shared" si="42"/>
        <v/>
      </c>
    </row>
    <row r="42" spans="1:115" x14ac:dyDescent="0.35">
      <c r="A42" s="182">
        <f>'Session Tracking'!A41</f>
        <v>0</v>
      </c>
      <c r="B42" s="183">
        <f>'Session Tracking'!T41</f>
        <v>0</v>
      </c>
      <c r="C42" s="183">
        <f>'Session Tracking'!C41</f>
        <v>0</v>
      </c>
      <c r="D42" s="184" t="str">
        <f>IF('Session Tracking'!D41,'Session Tracking'!D41,"")</f>
        <v/>
      </c>
      <c r="E42" s="184" t="str">
        <f>IF('Session Tracking'!E41,'Session Tracking'!E41,"")</f>
        <v/>
      </c>
      <c r="F42" s="121"/>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1"/>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Q42" s="175" t="str">
        <f t="shared" si="70"/>
        <v/>
      </c>
      <c r="BR42" s="176" t="str">
        <f t="shared" si="71"/>
        <v/>
      </c>
      <c r="BS42" s="135" t="str">
        <f t="shared" si="72"/>
        <v xml:space="preserve"> </v>
      </c>
      <c r="BT42" s="175" t="str">
        <f t="shared" si="73"/>
        <v/>
      </c>
      <c r="BU42" s="176" t="str">
        <f t="shared" si="74"/>
        <v/>
      </c>
      <c r="BV42" s="135" t="str">
        <f t="shared" si="75"/>
        <v xml:space="preserve"> </v>
      </c>
      <c r="BW42" s="175" t="str">
        <f t="shared" si="76"/>
        <v/>
      </c>
      <c r="BX42" s="176" t="str">
        <f t="shared" si="77"/>
        <v/>
      </c>
      <c r="BY42" s="135" t="str">
        <f t="shared" si="78"/>
        <v xml:space="preserve"> </v>
      </c>
      <c r="BZ42" s="175" t="str">
        <f t="shared" si="79"/>
        <v/>
      </c>
      <c r="CA42" s="176" t="str">
        <f t="shared" si="80"/>
        <v/>
      </c>
      <c r="CB42" s="135" t="str">
        <f t="shared" si="81"/>
        <v xml:space="preserve"> </v>
      </c>
      <c r="CC42" s="185" t="str">
        <f t="shared" si="82"/>
        <v/>
      </c>
      <c r="CD42" s="186" t="str">
        <f t="shared" si="83"/>
        <v/>
      </c>
      <c r="CE42" s="181" t="str">
        <f t="shared" si="84"/>
        <v xml:space="preserve"> </v>
      </c>
      <c r="CF42" s="175" t="str">
        <f t="shared" si="85"/>
        <v/>
      </c>
      <c r="CG42" s="176" t="str">
        <f t="shared" si="86"/>
        <v/>
      </c>
      <c r="CH42" s="135" t="str">
        <f t="shared" si="87"/>
        <v xml:space="preserve"> </v>
      </c>
      <c r="CI42" s="175" t="str">
        <f t="shared" si="88"/>
        <v/>
      </c>
      <c r="CJ42" s="176" t="str">
        <f t="shared" si="89"/>
        <v/>
      </c>
      <c r="CK42" s="135" t="str">
        <f t="shared" si="90"/>
        <v xml:space="preserve"> </v>
      </c>
      <c r="CL42" s="175" t="str">
        <f t="shared" si="91"/>
        <v/>
      </c>
      <c r="CM42" s="176" t="str">
        <f t="shared" si="92"/>
        <v/>
      </c>
      <c r="CN42" s="135" t="str">
        <f t="shared" si="93"/>
        <v xml:space="preserve"> </v>
      </c>
      <c r="CO42" s="185" t="str">
        <f t="shared" si="94"/>
        <v/>
      </c>
      <c r="CP42" s="186" t="str">
        <f t="shared" si="95"/>
        <v/>
      </c>
      <c r="CQ42" s="181" t="str">
        <f t="shared" si="96"/>
        <v xml:space="preserve"> </v>
      </c>
      <c r="CR42" s="135">
        <f>'Session Tracking'!P41</f>
        <v>0</v>
      </c>
      <c r="CS42" s="172"/>
      <c r="CT42" s="172">
        <f>COUNTIF('Session Tracking'!F41:O41,"Yes")</f>
        <v>0</v>
      </c>
      <c r="CU42" s="195">
        <f>COUNTIF('Session Tracking'!F41:O41,"No")</f>
        <v>0</v>
      </c>
      <c r="CV42" s="211">
        <f t="shared" si="27"/>
        <v>0</v>
      </c>
      <c r="CW42" s="195" t="str">
        <f t="shared" si="28"/>
        <v/>
      </c>
      <c r="CX42" s="195" t="str">
        <f t="shared" si="29"/>
        <v/>
      </c>
      <c r="CY42" s="195" t="str">
        <f t="shared" si="30"/>
        <v/>
      </c>
      <c r="CZ42" s="195" t="str">
        <f t="shared" si="31"/>
        <v/>
      </c>
      <c r="DA42" s="195" t="str">
        <f t="shared" si="32"/>
        <v/>
      </c>
      <c r="DB42" s="213" t="str">
        <f t="shared" si="33"/>
        <v/>
      </c>
      <c r="DC42" s="172" t="str">
        <f t="shared" si="34"/>
        <v/>
      </c>
      <c r="DD42" s="195" t="str">
        <f t="shared" si="35"/>
        <v/>
      </c>
      <c r="DE42" s="195" t="str">
        <f t="shared" si="36"/>
        <v/>
      </c>
      <c r="DF42" s="195" t="str">
        <f t="shared" si="37"/>
        <v/>
      </c>
      <c r="DG42" s="195" t="str">
        <f t="shared" si="38"/>
        <v/>
      </c>
      <c r="DH42" s="195" t="str">
        <f t="shared" si="39"/>
        <v/>
      </c>
      <c r="DI42" s="195" t="str">
        <f t="shared" si="40"/>
        <v/>
      </c>
      <c r="DJ42" s="195" t="str">
        <f t="shared" si="41"/>
        <v/>
      </c>
      <c r="DK42" s="173" t="str">
        <f t="shared" si="42"/>
        <v/>
      </c>
    </row>
    <row r="43" spans="1:115" x14ac:dyDescent="0.35">
      <c r="A43" s="182">
        <f>'Session Tracking'!A42</f>
        <v>0</v>
      </c>
      <c r="B43" s="183">
        <f>'Session Tracking'!T42</f>
        <v>0</v>
      </c>
      <c r="C43" s="183">
        <f>'Session Tracking'!C42</f>
        <v>0</v>
      </c>
      <c r="D43" s="184" t="str">
        <f>IF('Session Tracking'!D42,'Session Tracking'!D42,"")</f>
        <v/>
      </c>
      <c r="E43" s="184" t="str">
        <f>IF('Session Tracking'!E42,'Session Tracking'!E42,"")</f>
        <v/>
      </c>
      <c r="F43" s="123"/>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3"/>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Q43" s="175" t="str">
        <f t="shared" si="70"/>
        <v/>
      </c>
      <c r="BR43" s="176" t="str">
        <f t="shared" si="71"/>
        <v/>
      </c>
      <c r="BS43" s="135" t="str">
        <f t="shared" si="72"/>
        <v xml:space="preserve"> </v>
      </c>
      <c r="BT43" s="175" t="str">
        <f t="shared" si="73"/>
        <v/>
      </c>
      <c r="BU43" s="176" t="str">
        <f t="shared" si="74"/>
        <v/>
      </c>
      <c r="BV43" s="135" t="str">
        <f t="shared" si="75"/>
        <v xml:space="preserve"> </v>
      </c>
      <c r="BW43" s="175" t="str">
        <f t="shared" si="76"/>
        <v/>
      </c>
      <c r="BX43" s="176" t="str">
        <f t="shared" si="77"/>
        <v/>
      </c>
      <c r="BY43" s="135" t="str">
        <f t="shared" si="78"/>
        <v xml:space="preserve"> </v>
      </c>
      <c r="BZ43" s="175" t="str">
        <f t="shared" si="79"/>
        <v/>
      </c>
      <c r="CA43" s="176" t="str">
        <f t="shared" si="80"/>
        <v/>
      </c>
      <c r="CB43" s="135" t="str">
        <f t="shared" si="81"/>
        <v xml:space="preserve"> </v>
      </c>
      <c r="CC43" s="185" t="str">
        <f t="shared" si="82"/>
        <v/>
      </c>
      <c r="CD43" s="186" t="str">
        <f t="shared" si="83"/>
        <v/>
      </c>
      <c r="CE43" s="181" t="str">
        <f t="shared" si="84"/>
        <v xml:space="preserve"> </v>
      </c>
      <c r="CF43" s="175" t="str">
        <f t="shared" si="85"/>
        <v/>
      </c>
      <c r="CG43" s="176" t="str">
        <f t="shared" si="86"/>
        <v/>
      </c>
      <c r="CH43" s="135" t="str">
        <f t="shared" si="87"/>
        <v xml:space="preserve"> </v>
      </c>
      <c r="CI43" s="175" t="str">
        <f t="shared" si="88"/>
        <v/>
      </c>
      <c r="CJ43" s="176" t="str">
        <f t="shared" si="89"/>
        <v/>
      </c>
      <c r="CK43" s="135" t="str">
        <f t="shared" si="90"/>
        <v xml:space="preserve"> </v>
      </c>
      <c r="CL43" s="175" t="str">
        <f t="shared" si="91"/>
        <v/>
      </c>
      <c r="CM43" s="176" t="str">
        <f t="shared" si="92"/>
        <v/>
      </c>
      <c r="CN43" s="135" t="str">
        <f t="shared" si="93"/>
        <v xml:space="preserve"> </v>
      </c>
      <c r="CO43" s="185" t="str">
        <f t="shared" si="94"/>
        <v/>
      </c>
      <c r="CP43" s="186" t="str">
        <f t="shared" si="95"/>
        <v/>
      </c>
      <c r="CQ43" s="181" t="str">
        <f t="shared" si="96"/>
        <v xml:space="preserve"> </v>
      </c>
      <c r="CR43" s="135">
        <f>'Session Tracking'!P42</f>
        <v>0</v>
      </c>
      <c r="CS43" s="172"/>
      <c r="CT43" s="172">
        <f>COUNTIF('Session Tracking'!F42:O42,"Yes")</f>
        <v>0</v>
      </c>
      <c r="CU43" s="195">
        <f>COUNTIF('Session Tracking'!F42:O42,"No")</f>
        <v>0</v>
      </c>
      <c r="CV43" s="211">
        <f t="shared" si="27"/>
        <v>0</v>
      </c>
      <c r="CW43" s="195" t="str">
        <f t="shared" si="28"/>
        <v/>
      </c>
      <c r="CX43" s="195" t="str">
        <f t="shared" si="29"/>
        <v/>
      </c>
      <c r="CY43" s="195" t="str">
        <f t="shared" si="30"/>
        <v/>
      </c>
      <c r="CZ43" s="195" t="str">
        <f t="shared" si="31"/>
        <v/>
      </c>
      <c r="DA43" s="195" t="str">
        <f t="shared" si="32"/>
        <v/>
      </c>
      <c r="DB43" s="213" t="str">
        <f t="shared" si="33"/>
        <v/>
      </c>
      <c r="DC43" s="172" t="str">
        <f t="shared" si="34"/>
        <v/>
      </c>
      <c r="DD43" s="195" t="str">
        <f t="shared" si="35"/>
        <v/>
      </c>
      <c r="DE43" s="195" t="str">
        <f t="shared" si="36"/>
        <v/>
      </c>
      <c r="DF43" s="195" t="str">
        <f t="shared" si="37"/>
        <v/>
      </c>
      <c r="DG43" s="195" t="str">
        <f t="shared" si="38"/>
        <v/>
      </c>
      <c r="DH43" s="195" t="str">
        <f t="shared" si="39"/>
        <v/>
      </c>
      <c r="DI43" s="195" t="str">
        <f t="shared" si="40"/>
        <v/>
      </c>
      <c r="DJ43" s="195" t="str">
        <f t="shared" si="41"/>
        <v/>
      </c>
      <c r="DK43" s="173" t="str">
        <f t="shared" si="42"/>
        <v/>
      </c>
    </row>
    <row r="44" spans="1:115" x14ac:dyDescent="0.35">
      <c r="A44" s="182">
        <f>'Session Tracking'!A43</f>
        <v>0</v>
      </c>
      <c r="B44" s="183">
        <f>'Session Tracking'!T43</f>
        <v>0</v>
      </c>
      <c r="C44" s="183">
        <f>'Session Tracking'!C43</f>
        <v>0</v>
      </c>
      <c r="D44" s="184" t="str">
        <f>IF('Session Tracking'!D43,'Session Tracking'!D43,"")</f>
        <v/>
      </c>
      <c r="E44" s="184" t="str">
        <f>IF('Session Tracking'!E43,'Session Tracking'!E43,"")</f>
        <v/>
      </c>
      <c r="F44" s="121"/>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1"/>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Q44" s="175" t="str">
        <f t="shared" si="70"/>
        <v/>
      </c>
      <c r="BR44" s="176" t="str">
        <f t="shared" si="71"/>
        <v/>
      </c>
      <c r="BS44" s="135" t="str">
        <f t="shared" si="72"/>
        <v xml:space="preserve"> </v>
      </c>
      <c r="BT44" s="175" t="str">
        <f t="shared" si="73"/>
        <v/>
      </c>
      <c r="BU44" s="176" t="str">
        <f t="shared" si="74"/>
        <v/>
      </c>
      <c r="BV44" s="135" t="str">
        <f t="shared" si="75"/>
        <v xml:space="preserve"> </v>
      </c>
      <c r="BW44" s="175" t="str">
        <f t="shared" si="76"/>
        <v/>
      </c>
      <c r="BX44" s="176" t="str">
        <f t="shared" si="77"/>
        <v/>
      </c>
      <c r="BY44" s="135" t="str">
        <f t="shared" si="78"/>
        <v xml:space="preserve"> </v>
      </c>
      <c r="BZ44" s="175" t="str">
        <f t="shared" si="79"/>
        <v/>
      </c>
      <c r="CA44" s="176" t="str">
        <f t="shared" si="80"/>
        <v/>
      </c>
      <c r="CB44" s="135" t="str">
        <f t="shared" si="81"/>
        <v xml:space="preserve"> </v>
      </c>
      <c r="CC44" s="185" t="str">
        <f t="shared" si="82"/>
        <v/>
      </c>
      <c r="CD44" s="186" t="str">
        <f t="shared" si="83"/>
        <v/>
      </c>
      <c r="CE44" s="181" t="str">
        <f t="shared" si="84"/>
        <v xml:space="preserve"> </v>
      </c>
      <c r="CF44" s="175" t="str">
        <f t="shared" si="85"/>
        <v/>
      </c>
      <c r="CG44" s="176" t="str">
        <f t="shared" si="86"/>
        <v/>
      </c>
      <c r="CH44" s="135" t="str">
        <f t="shared" si="87"/>
        <v xml:space="preserve"> </v>
      </c>
      <c r="CI44" s="175" t="str">
        <f t="shared" si="88"/>
        <v/>
      </c>
      <c r="CJ44" s="176" t="str">
        <f t="shared" si="89"/>
        <v/>
      </c>
      <c r="CK44" s="135" t="str">
        <f t="shared" si="90"/>
        <v xml:space="preserve"> </v>
      </c>
      <c r="CL44" s="175" t="str">
        <f t="shared" si="91"/>
        <v/>
      </c>
      <c r="CM44" s="176" t="str">
        <f t="shared" si="92"/>
        <v/>
      </c>
      <c r="CN44" s="135" t="str">
        <f t="shared" si="93"/>
        <v xml:space="preserve"> </v>
      </c>
      <c r="CO44" s="185" t="str">
        <f t="shared" si="94"/>
        <v/>
      </c>
      <c r="CP44" s="186" t="str">
        <f t="shared" si="95"/>
        <v/>
      </c>
      <c r="CQ44" s="181" t="str">
        <f t="shared" si="96"/>
        <v xml:space="preserve"> </v>
      </c>
      <c r="CR44" s="135">
        <f>'Session Tracking'!P43</f>
        <v>0</v>
      </c>
      <c r="CS44" s="172"/>
      <c r="CT44" s="172">
        <f>COUNTIF('Session Tracking'!F43:O43,"Yes")</f>
        <v>0</v>
      </c>
      <c r="CU44" s="195">
        <f>COUNTIF('Session Tracking'!F43:O43,"No")</f>
        <v>0</v>
      </c>
      <c r="CV44" s="211">
        <f t="shared" si="27"/>
        <v>0</v>
      </c>
      <c r="CW44" s="195" t="str">
        <f t="shared" si="28"/>
        <v/>
      </c>
      <c r="CX44" s="195" t="str">
        <f t="shared" si="29"/>
        <v/>
      </c>
      <c r="CY44" s="195" t="str">
        <f t="shared" si="30"/>
        <v/>
      </c>
      <c r="CZ44" s="195" t="str">
        <f t="shared" si="31"/>
        <v/>
      </c>
      <c r="DA44" s="195" t="str">
        <f t="shared" si="32"/>
        <v/>
      </c>
      <c r="DB44" s="213" t="str">
        <f t="shared" si="33"/>
        <v/>
      </c>
      <c r="DC44" s="172" t="str">
        <f t="shared" si="34"/>
        <v/>
      </c>
      <c r="DD44" s="195" t="str">
        <f t="shared" si="35"/>
        <v/>
      </c>
      <c r="DE44" s="195" t="str">
        <f t="shared" si="36"/>
        <v/>
      </c>
      <c r="DF44" s="195" t="str">
        <f t="shared" si="37"/>
        <v/>
      </c>
      <c r="DG44" s="195" t="str">
        <f t="shared" si="38"/>
        <v/>
      </c>
      <c r="DH44" s="195" t="str">
        <f t="shared" si="39"/>
        <v/>
      </c>
      <c r="DI44" s="195" t="str">
        <f t="shared" si="40"/>
        <v/>
      </c>
      <c r="DJ44" s="195" t="str">
        <f t="shared" si="41"/>
        <v/>
      </c>
      <c r="DK44" s="173" t="str">
        <f t="shared" si="42"/>
        <v/>
      </c>
    </row>
    <row r="45" spans="1:115" x14ac:dyDescent="0.35">
      <c r="A45" s="182">
        <f>'Session Tracking'!A44</f>
        <v>0</v>
      </c>
      <c r="B45" s="183">
        <f>'Session Tracking'!T44</f>
        <v>0</v>
      </c>
      <c r="C45" s="183">
        <f>'Session Tracking'!C44</f>
        <v>0</v>
      </c>
      <c r="D45" s="184" t="str">
        <f>IF('Session Tracking'!D44,'Session Tracking'!D44,"")</f>
        <v/>
      </c>
      <c r="E45" s="184" t="str">
        <f>IF('Session Tracking'!E44,'Session Tracking'!E44,"")</f>
        <v/>
      </c>
      <c r="F45" s="123"/>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3"/>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Q45" s="175" t="str">
        <f t="shared" si="70"/>
        <v/>
      </c>
      <c r="BR45" s="176" t="str">
        <f t="shared" si="71"/>
        <v/>
      </c>
      <c r="BS45" s="135" t="str">
        <f t="shared" si="72"/>
        <v xml:space="preserve"> </v>
      </c>
      <c r="BT45" s="175" t="str">
        <f t="shared" si="73"/>
        <v/>
      </c>
      <c r="BU45" s="176" t="str">
        <f t="shared" si="74"/>
        <v/>
      </c>
      <c r="BV45" s="135" t="str">
        <f t="shared" si="75"/>
        <v xml:space="preserve"> </v>
      </c>
      <c r="BW45" s="175" t="str">
        <f t="shared" si="76"/>
        <v/>
      </c>
      <c r="BX45" s="176" t="str">
        <f t="shared" si="77"/>
        <v/>
      </c>
      <c r="BY45" s="135" t="str">
        <f t="shared" si="78"/>
        <v xml:space="preserve"> </v>
      </c>
      <c r="BZ45" s="175" t="str">
        <f t="shared" si="79"/>
        <v/>
      </c>
      <c r="CA45" s="176" t="str">
        <f t="shared" si="80"/>
        <v/>
      </c>
      <c r="CB45" s="135" t="str">
        <f t="shared" si="81"/>
        <v xml:space="preserve"> </v>
      </c>
      <c r="CC45" s="185" t="str">
        <f t="shared" si="82"/>
        <v/>
      </c>
      <c r="CD45" s="186" t="str">
        <f t="shared" si="83"/>
        <v/>
      </c>
      <c r="CE45" s="181" t="str">
        <f t="shared" si="84"/>
        <v xml:space="preserve"> </v>
      </c>
      <c r="CF45" s="175" t="str">
        <f t="shared" si="85"/>
        <v/>
      </c>
      <c r="CG45" s="176" t="str">
        <f t="shared" si="86"/>
        <v/>
      </c>
      <c r="CH45" s="135" t="str">
        <f t="shared" si="87"/>
        <v xml:space="preserve"> </v>
      </c>
      <c r="CI45" s="175" t="str">
        <f t="shared" si="88"/>
        <v/>
      </c>
      <c r="CJ45" s="176" t="str">
        <f t="shared" si="89"/>
        <v/>
      </c>
      <c r="CK45" s="135" t="str">
        <f t="shared" si="90"/>
        <v xml:space="preserve"> </v>
      </c>
      <c r="CL45" s="175" t="str">
        <f t="shared" si="91"/>
        <v/>
      </c>
      <c r="CM45" s="176" t="str">
        <f t="shared" si="92"/>
        <v/>
      </c>
      <c r="CN45" s="135" t="str">
        <f t="shared" si="93"/>
        <v xml:space="preserve"> </v>
      </c>
      <c r="CO45" s="185" t="str">
        <f t="shared" si="94"/>
        <v/>
      </c>
      <c r="CP45" s="186" t="str">
        <f t="shared" si="95"/>
        <v/>
      </c>
      <c r="CQ45" s="181" t="str">
        <f t="shared" si="96"/>
        <v xml:space="preserve"> </v>
      </c>
      <c r="CR45" s="135">
        <f>'Session Tracking'!P44</f>
        <v>0</v>
      </c>
      <c r="CS45" s="172"/>
      <c r="CT45" s="172">
        <f>COUNTIF('Session Tracking'!F44:O44,"Yes")</f>
        <v>0</v>
      </c>
      <c r="CU45" s="195">
        <f>COUNTIF('Session Tracking'!F44:O44,"No")</f>
        <v>0</v>
      </c>
      <c r="CV45" s="211">
        <f t="shared" si="27"/>
        <v>0</v>
      </c>
      <c r="CW45" s="195" t="str">
        <f t="shared" si="28"/>
        <v/>
      </c>
      <c r="CX45" s="195" t="str">
        <f t="shared" si="29"/>
        <v/>
      </c>
      <c r="CY45" s="195" t="str">
        <f t="shared" si="30"/>
        <v/>
      </c>
      <c r="CZ45" s="195" t="str">
        <f t="shared" si="31"/>
        <v/>
      </c>
      <c r="DA45" s="195" t="str">
        <f t="shared" si="32"/>
        <v/>
      </c>
      <c r="DB45" s="213" t="str">
        <f t="shared" si="33"/>
        <v/>
      </c>
      <c r="DC45" s="172" t="str">
        <f t="shared" si="34"/>
        <v/>
      </c>
      <c r="DD45" s="195" t="str">
        <f t="shared" si="35"/>
        <v/>
      </c>
      <c r="DE45" s="195" t="str">
        <f t="shared" si="36"/>
        <v/>
      </c>
      <c r="DF45" s="195" t="str">
        <f t="shared" si="37"/>
        <v/>
      </c>
      <c r="DG45" s="195" t="str">
        <f t="shared" si="38"/>
        <v/>
      </c>
      <c r="DH45" s="195" t="str">
        <f t="shared" si="39"/>
        <v/>
      </c>
      <c r="DI45" s="195" t="str">
        <f t="shared" si="40"/>
        <v/>
      </c>
      <c r="DJ45" s="195" t="str">
        <f t="shared" si="41"/>
        <v/>
      </c>
      <c r="DK45" s="173" t="str">
        <f t="shared" si="42"/>
        <v/>
      </c>
    </row>
    <row r="46" spans="1:115" x14ac:dyDescent="0.35">
      <c r="A46" s="182">
        <f>'Session Tracking'!A45</f>
        <v>0</v>
      </c>
      <c r="B46" s="183">
        <f>'Session Tracking'!T45</f>
        <v>0</v>
      </c>
      <c r="C46" s="183">
        <f>'Session Tracking'!C45</f>
        <v>0</v>
      </c>
      <c r="D46" s="184" t="str">
        <f>IF('Session Tracking'!D45,'Session Tracking'!D45,"")</f>
        <v/>
      </c>
      <c r="E46" s="184" t="str">
        <f>IF('Session Tracking'!E45,'Session Tracking'!E45,"")</f>
        <v/>
      </c>
      <c r="F46" s="121"/>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1"/>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Q46" s="175" t="str">
        <f t="shared" si="70"/>
        <v/>
      </c>
      <c r="BR46" s="176" t="str">
        <f t="shared" si="71"/>
        <v/>
      </c>
      <c r="BS46" s="135" t="str">
        <f t="shared" si="72"/>
        <v xml:space="preserve"> </v>
      </c>
      <c r="BT46" s="175" t="str">
        <f t="shared" si="73"/>
        <v/>
      </c>
      <c r="BU46" s="176" t="str">
        <f t="shared" si="74"/>
        <v/>
      </c>
      <c r="BV46" s="135" t="str">
        <f t="shared" si="75"/>
        <v xml:space="preserve"> </v>
      </c>
      <c r="BW46" s="175" t="str">
        <f t="shared" si="76"/>
        <v/>
      </c>
      <c r="BX46" s="176" t="str">
        <f t="shared" si="77"/>
        <v/>
      </c>
      <c r="BY46" s="135" t="str">
        <f t="shared" si="78"/>
        <v xml:space="preserve"> </v>
      </c>
      <c r="BZ46" s="175" t="str">
        <f t="shared" si="79"/>
        <v/>
      </c>
      <c r="CA46" s="176" t="str">
        <f t="shared" si="80"/>
        <v/>
      </c>
      <c r="CB46" s="135" t="str">
        <f t="shared" si="81"/>
        <v xml:space="preserve"> </v>
      </c>
      <c r="CC46" s="185" t="str">
        <f t="shared" si="82"/>
        <v/>
      </c>
      <c r="CD46" s="186" t="str">
        <f t="shared" si="83"/>
        <v/>
      </c>
      <c r="CE46" s="181" t="str">
        <f t="shared" si="84"/>
        <v xml:space="preserve"> </v>
      </c>
      <c r="CF46" s="175" t="str">
        <f t="shared" si="85"/>
        <v/>
      </c>
      <c r="CG46" s="176" t="str">
        <f t="shared" si="86"/>
        <v/>
      </c>
      <c r="CH46" s="135" t="str">
        <f t="shared" si="87"/>
        <v xml:space="preserve"> </v>
      </c>
      <c r="CI46" s="175" t="str">
        <f t="shared" si="88"/>
        <v/>
      </c>
      <c r="CJ46" s="176" t="str">
        <f t="shared" si="89"/>
        <v/>
      </c>
      <c r="CK46" s="135" t="str">
        <f t="shared" si="90"/>
        <v xml:space="preserve"> </v>
      </c>
      <c r="CL46" s="175" t="str">
        <f t="shared" si="91"/>
        <v/>
      </c>
      <c r="CM46" s="176" t="str">
        <f t="shared" si="92"/>
        <v/>
      </c>
      <c r="CN46" s="135" t="str">
        <f t="shared" si="93"/>
        <v xml:space="preserve"> </v>
      </c>
      <c r="CO46" s="185" t="str">
        <f t="shared" si="94"/>
        <v/>
      </c>
      <c r="CP46" s="186" t="str">
        <f t="shared" si="95"/>
        <v/>
      </c>
      <c r="CQ46" s="181" t="str">
        <f t="shared" si="96"/>
        <v xml:space="preserve"> </v>
      </c>
      <c r="CR46" s="135">
        <f>'Session Tracking'!P45</f>
        <v>0</v>
      </c>
      <c r="CS46" s="172"/>
      <c r="CT46" s="172">
        <f>COUNTIF('Session Tracking'!F45:O45,"Yes")</f>
        <v>0</v>
      </c>
      <c r="CU46" s="195">
        <f>COUNTIF('Session Tracking'!F45:O45,"No")</f>
        <v>0</v>
      </c>
      <c r="CV46" s="211">
        <f t="shared" si="27"/>
        <v>0</v>
      </c>
      <c r="CW46" s="195" t="str">
        <f t="shared" si="28"/>
        <v/>
      </c>
      <c r="CX46" s="195" t="str">
        <f t="shared" si="29"/>
        <v/>
      </c>
      <c r="CY46" s="195" t="str">
        <f t="shared" si="30"/>
        <v/>
      </c>
      <c r="CZ46" s="195" t="str">
        <f t="shared" si="31"/>
        <v/>
      </c>
      <c r="DA46" s="195" t="str">
        <f t="shared" si="32"/>
        <v/>
      </c>
      <c r="DB46" s="213" t="str">
        <f t="shared" si="33"/>
        <v/>
      </c>
      <c r="DC46" s="172" t="str">
        <f t="shared" si="34"/>
        <v/>
      </c>
      <c r="DD46" s="195" t="str">
        <f t="shared" si="35"/>
        <v/>
      </c>
      <c r="DE46" s="195" t="str">
        <f t="shared" si="36"/>
        <v/>
      </c>
      <c r="DF46" s="195" t="str">
        <f t="shared" si="37"/>
        <v/>
      </c>
      <c r="DG46" s="195" t="str">
        <f t="shared" si="38"/>
        <v/>
      </c>
      <c r="DH46" s="195" t="str">
        <f t="shared" si="39"/>
        <v/>
      </c>
      <c r="DI46" s="195" t="str">
        <f t="shared" si="40"/>
        <v/>
      </c>
      <c r="DJ46" s="195" t="str">
        <f t="shared" si="41"/>
        <v/>
      </c>
      <c r="DK46" s="173" t="str">
        <f t="shared" si="42"/>
        <v/>
      </c>
    </row>
    <row r="47" spans="1:115" x14ac:dyDescent="0.35">
      <c r="A47" s="182">
        <f>'Session Tracking'!A46</f>
        <v>0</v>
      </c>
      <c r="B47" s="183">
        <f>'Session Tracking'!T46</f>
        <v>0</v>
      </c>
      <c r="C47" s="183">
        <f>'Session Tracking'!C46</f>
        <v>0</v>
      </c>
      <c r="D47" s="184" t="str">
        <f>IF('Session Tracking'!D46,'Session Tracking'!D46,"")</f>
        <v/>
      </c>
      <c r="E47" s="184" t="str">
        <f>IF('Session Tracking'!E46,'Session Tracking'!E46,"")</f>
        <v/>
      </c>
      <c r="F47" s="123"/>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3"/>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Q47" s="175" t="str">
        <f t="shared" si="70"/>
        <v/>
      </c>
      <c r="BR47" s="176" t="str">
        <f t="shared" si="71"/>
        <v/>
      </c>
      <c r="BS47" s="135" t="str">
        <f t="shared" si="72"/>
        <v xml:space="preserve"> </v>
      </c>
      <c r="BT47" s="175" t="str">
        <f t="shared" si="73"/>
        <v/>
      </c>
      <c r="BU47" s="176" t="str">
        <f t="shared" si="74"/>
        <v/>
      </c>
      <c r="BV47" s="135" t="str">
        <f t="shared" si="75"/>
        <v xml:space="preserve"> </v>
      </c>
      <c r="BW47" s="175" t="str">
        <f t="shared" si="76"/>
        <v/>
      </c>
      <c r="BX47" s="176" t="str">
        <f t="shared" si="77"/>
        <v/>
      </c>
      <c r="BY47" s="135" t="str">
        <f t="shared" si="78"/>
        <v xml:space="preserve"> </v>
      </c>
      <c r="BZ47" s="175" t="str">
        <f t="shared" si="79"/>
        <v/>
      </c>
      <c r="CA47" s="176" t="str">
        <f t="shared" si="80"/>
        <v/>
      </c>
      <c r="CB47" s="135" t="str">
        <f t="shared" si="81"/>
        <v xml:space="preserve"> </v>
      </c>
      <c r="CC47" s="185" t="str">
        <f t="shared" si="82"/>
        <v/>
      </c>
      <c r="CD47" s="186" t="str">
        <f t="shared" si="83"/>
        <v/>
      </c>
      <c r="CE47" s="181" t="str">
        <f t="shared" si="84"/>
        <v xml:space="preserve"> </v>
      </c>
      <c r="CF47" s="175" t="str">
        <f t="shared" si="85"/>
        <v/>
      </c>
      <c r="CG47" s="176" t="str">
        <f t="shared" si="86"/>
        <v/>
      </c>
      <c r="CH47" s="135" t="str">
        <f t="shared" si="87"/>
        <v xml:space="preserve"> </v>
      </c>
      <c r="CI47" s="175" t="str">
        <f t="shared" si="88"/>
        <v/>
      </c>
      <c r="CJ47" s="176" t="str">
        <f t="shared" si="89"/>
        <v/>
      </c>
      <c r="CK47" s="135" t="str">
        <f t="shared" si="90"/>
        <v xml:space="preserve"> </v>
      </c>
      <c r="CL47" s="175" t="str">
        <f t="shared" si="91"/>
        <v/>
      </c>
      <c r="CM47" s="176" t="str">
        <f t="shared" si="92"/>
        <v/>
      </c>
      <c r="CN47" s="135" t="str">
        <f t="shared" si="93"/>
        <v xml:space="preserve"> </v>
      </c>
      <c r="CO47" s="185" t="str">
        <f t="shared" si="94"/>
        <v/>
      </c>
      <c r="CP47" s="186" t="str">
        <f t="shared" si="95"/>
        <v/>
      </c>
      <c r="CQ47" s="181" t="str">
        <f t="shared" si="96"/>
        <v xml:space="preserve"> </v>
      </c>
      <c r="CR47" s="135">
        <f>'Session Tracking'!P46</f>
        <v>0</v>
      </c>
      <c r="CS47" s="172"/>
      <c r="CT47" s="172">
        <f>COUNTIF('Session Tracking'!F46:O46,"Yes")</f>
        <v>0</v>
      </c>
      <c r="CU47" s="195">
        <f>COUNTIF('Session Tracking'!F46:O46,"No")</f>
        <v>0</v>
      </c>
      <c r="CV47" s="211">
        <f t="shared" si="27"/>
        <v>0</v>
      </c>
      <c r="CW47" s="195" t="str">
        <f t="shared" si="28"/>
        <v/>
      </c>
      <c r="CX47" s="195" t="str">
        <f t="shared" si="29"/>
        <v/>
      </c>
      <c r="CY47" s="195" t="str">
        <f t="shared" si="30"/>
        <v/>
      </c>
      <c r="CZ47" s="195" t="str">
        <f t="shared" si="31"/>
        <v/>
      </c>
      <c r="DA47" s="195" t="str">
        <f t="shared" si="32"/>
        <v/>
      </c>
      <c r="DB47" s="213" t="str">
        <f t="shared" si="33"/>
        <v/>
      </c>
      <c r="DC47" s="172" t="str">
        <f t="shared" si="34"/>
        <v/>
      </c>
      <c r="DD47" s="195" t="str">
        <f t="shared" si="35"/>
        <v/>
      </c>
      <c r="DE47" s="195" t="str">
        <f t="shared" si="36"/>
        <v/>
      </c>
      <c r="DF47" s="195" t="str">
        <f t="shared" si="37"/>
        <v/>
      </c>
      <c r="DG47" s="195" t="str">
        <f t="shared" si="38"/>
        <v/>
      </c>
      <c r="DH47" s="195" t="str">
        <f t="shared" si="39"/>
        <v/>
      </c>
      <c r="DI47" s="195" t="str">
        <f t="shared" si="40"/>
        <v/>
      </c>
      <c r="DJ47" s="195" t="str">
        <f t="shared" si="41"/>
        <v/>
      </c>
      <c r="DK47" s="173" t="str">
        <f t="shared" si="42"/>
        <v/>
      </c>
    </row>
    <row r="48" spans="1:115" x14ac:dyDescent="0.35">
      <c r="A48" s="182">
        <f>'Session Tracking'!A47</f>
        <v>0</v>
      </c>
      <c r="B48" s="183">
        <f>'Session Tracking'!T47</f>
        <v>0</v>
      </c>
      <c r="C48" s="183">
        <f>'Session Tracking'!C47</f>
        <v>0</v>
      </c>
      <c r="D48" s="184" t="str">
        <f>IF('Session Tracking'!D47,'Session Tracking'!D47,"")</f>
        <v/>
      </c>
      <c r="E48" s="184" t="str">
        <f>IF('Session Tracking'!E47,'Session Tracking'!E47,"")</f>
        <v/>
      </c>
      <c r="F48" s="121"/>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1"/>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Q48" s="175" t="str">
        <f t="shared" si="70"/>
        <v/>
      </c>
      <c r="BR48" s="176" t="str">
        <f t="shared" si="71"/>
        <v/>
      </c>
      <c r="BS48" s="135" t="str">
        <f t="shared" si="72"/>
        <v xml:space="preserve"> </v>
      </c>
      <c r="BT48" s="175" t="str">
        <f t="shared" si="73"/>
        <v/>
      </c>
      <c r="BU48" s="176" t="str">
        <f t="shared" si="74"/>
        <v/>
      </c>
      <c r="BV48" s="135" t="str">
        <f t="shared" si="75"/>
        <v xml:space="preserve"> </v>
      </c>
      <c r="BW48" s="175" t="str">
        <f t="shared" si="76"/>
        <v/>
      </c>
      <c r="BX48" s="176" t="str">
        <f t="shared" si="77"/>
        <v/>
      </c>
      <c r="BY48" s="135" t="str">
        <f t="shared" si="78"/>
        <v xml:space="preserve"> </v>
      </c>
      <c r="BZ48" s="175" t="str">
        <f t="shared" si="79"/>
        <v/>
      </c>
      <c r="CA48" s="176" t="str">
        <f t="shared" si="80"/>
        <v/>
      </c>
      <c r="CB48" s="135" t="str">
        <f t="shared" si="81"/>
        <v xml:space="preserve"> </v>
      </c>
      <c r="CC48" s="185" t="str">
        <f t="shared" si="82"/>
        <v/>
      </c>
      <c r="CD48" s="186" t="str">
        <f t="shared" si="83"/>
        <v/>
      </c>
      <c r="CE48" s="181" t="str">
        <f t="shared" si="84"/>
        <v xml:space="preserve"> </v>
      </c>
      <c r="CF48" s="175" t="str">
        <f t="shared" si="85"/>
        <v/>
      </c>
      <c r="CG48" s="176" t="str">
        <f t="shared" si="86"/>
        <v/>
      </c>
      <c r="CH48" s="135" t="str">
        <f t="shared" si="87"/>
        <v xml:space="preserve"> </v>
      </c>
      <c r="CI48" s="175" t="str">
        <f t="shared" si="88"/>
        <v/>
      </c>
      <c r="CJ48" s="176" t="str">
        <f t="shared" si="89"/>
        <v/>
      </c>
      <c r="CK48" s="135" t="str">
        <f t="shared" si="90"/>
        <v xml:space="preserve"> </v>
      </c>
      <c r="CL48" s="175" t="str">
        <f t="shared" si="91"/>
        <v/>
      </c>
      <c r="CM48" s="176" t="str">
        <f t="shared" si="92"/>
        <v/>
      </c>
      <c r="CN48" s="135" t="str">
        <f t="shared" si="93"/>
        <v xml:space="preserve"> </v>
      </c>
      <c r="CO48" s="185" t="str">
        <f t="shared" si="94"/>
        <v/>
      </c>
      <c r="CP48" s="186" t="str">
        <f t="shared" si="95"/>
        <v/>
      </c>
      <c r="CQ48" s="181" t="str">
        <f t="shared" si="96"/>
        <v xml:space="preserve"> </v>
      </c>
      <c r="CR48" s="135">
        <f>'Session Tracking'!P47</f>
        <v>0</v>
      </c>
      <c r="CS48" s="172"/>
      <c r="CT48" s="172">
        <f>COUNTIF('Session Tracking'!F47:O47,"Yes")</f>
        <v>0</v>
      </c>
      <c r="CU48" s="195">
        <f>COUNTIF('Session Tracking'!F47:O47,"No")</f>
        <v>0</v>
      </c>
      <c r="CV48" s="211">
        <f t="shared" si="27"/>
        <v>0</v>
      </c>
      <c r="CW48" s="195" t="str">
        <f t="shared" si="28"/>
        <v/>
      </c>
      <c r="CX48" s="195" t="str">
        <f t="shared" si="29"/>
        <v/>
      </c>
      <c r="CY48" s="195" t="str">
        <f t="shared" si="30"/>
        <v/>
      </c>
      <c r="CZ48" s="195" t="str">
        <f t="shared" si="31"/>
        <v/>
      </c>
      <c r="DA48" s="195" t="str">
        <f t="shared" si="32"/>
        <v/>
      </c>
      <c r="DB48" s="213" t="str">
        <f t="shared" si="33"/>
        <v/>
      </c>
      <c r="DC48" s="172" t="str">
        <f t="shared" si="34"/>
        <v/>
      </c>
      <c r="DD48" s="195" t="str">
        <f t="shared" si="35"/>
        <v/>
      </c>
      <c r="DE48" s="195" t="str">
        <f t="shared" si="36"/>
        <v/>
      </c>
      <c r="DF48" s="195" t="str">
        <f t="shared" si="37"/>
        <v/>
      </c>
      <c r="DG48" s="195" t="str">
        <f t="shared" si="38"/>
        <v/>
      </c>
      <c r="DH48" s="195" t="str">
        <f t="shared" si="39"/>
        <v/>
      </c>
      <c r="DI48" s="195" t="str">
        <f t="shared" si="40"/>
        <v/>
      </c>
      <c r="DJ48" s="195" t="str">
        <f t="shared" si="41"/>
        <v/>
      </c>
      <c r="DK48" s="173" t="str">
        <f t="shared" si="42"/>
        <v/>
      </c>
    </row>
    <row r="49" spans="1:115" x14ac:dyDescent="0.35">
      <c r="A49" s="182">
        <f>'Session Tracking'!A48</f>
        <v>0</v>
      </c>
      <c r="B49" s="183">
        <f>'Session Tracking'!T48</f>
        <v>0</v>
      </c>
      <c r="C49" s="183">
        <f>'Session Tracking'!C48</f>
        <v>0</v>
      </c>
      <c r="D49" s="184" t="str">
        <f>IF('Session Tracking'!D48,'Session Tracking'!D48,"")</f>
        <v/>
      </c>
      <c r="E49" s="184" t="str">
        <f>IF('Session Tracking'!E48,'Session Tracking'!E48,"")</f>
        <v/>
      </c>
      <c r="F49" s="123"/>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3"/>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Q49" s="175" t="str">
        <f t="shared" si="70"/>
        <v/>
      </c>
      <c r="BR49" s="176" t="str">
        <f t="shared" si="71"/>
        <v/>
      </c>
      <c r="BS49" s="135" t="str">
        <f t="shared" si="72"/>
        <v xml:space="preserve"> </v>
      </c>
      <c r="BT49" s="175" t="str">
        <f t="shared" si="73"/>
        <v/>
      </c>
      <c r="BU49" s="176" t="str">
        <f t="shared" si="74"/>
        <v/>
      </c>
      <c r="BV49" s="135" t="str">
        <f t="shared" si="75"/>
        <v xml:space="preserve"> </v>
      </c>
      <c r="BW49" s="175" t="str">
        <f t="shared" si="76"/>
        <v/>
      </c>
      <c r="BX49" s="176" t="str">
        <f t="shared" si="77"/>
        <v/>
      </c>
      <c r="BY49" s="135" t="str">
        <f t="shared" si="78"/>
        <v xml:space="preserve"> </v>
      </c>
      <c r="BZ49" s="175" t="str">
        <f t="shared" si="79"/>
        <v/>
      </c>
      <c r="CA49" s="176" t="str">
        <f t="shared" si="80"/>
        <v/>
      </c>
      <c r="CB49" s="135" t="str">
        <f t="shared" si="81"/>
        <v xml:space="preserve"> </v>
      </c>
      <c r="CC49" s="185" t="str">
        <f t="shared" si="82"/>
        <v/>
      </c>
      <c r="CD49" s="186" t="str">
        <f t="shared" si="83"/>
        <v/>
      </c>
      <c r="CE49" s="181" t="str">
        <f t="shared" si="84"/>
        <v xml:space="preserve"> </v>
      </c>
      <c r="CF49" s="175" t="str">
        <f t="shared" si="85"/>
        <v/>
      </c>
      <c r="CG49" s="176" t="str">
        <f t="shared" si="86"/>
        <v/>
      </c>
      <c r="CH49" s="135" t="str">
        <f t="shared" si="87"/>
        <v xml:space="preserve"> </v>
      </c>
      <c r="CI49" s="175" t="str">
        <f t="shared" si="88"/>
        <v/>
      </c>
      <c r="CJ49" s="176" t="str">
        <f t="shared" si="89"/>
        <v/>
      </c>
      <c r="CK49" s="135" t="str">
        <f t="shared" si="90"/>
        <v xml:space="preserve"> </v>
      </c>
      <c r="CL49" s="175" t="str">
        <f t="shared" si="91"/>
        <v/>
      </c>
      <c r="CM49" s="176" t="str">
        <f t="shared" si="92"/>
        <v/>
      </c>
      <c r="CN49" s="135" t="str">
        <f t="shared" si="93"/>
        <v xml:space="preserve"> </v>
      </c>
      <c r="CO49" s="185" t="str">
        <f t="shared" si="94"/>
        <v/>
      </c>
      <c r="CP49" s="186" t="str">
        <f t="shared" si="95"/>
        <v/>
      </c>
      <c r="CQ49" s="181" t="str">
        <f t="shared" si="96"/>
        <v xml:space="preserve"> </v>
      </c>
      <c r="CR49" s="135">
        <f>'Session Tracking'!P48</f>
        <v>0</v>
      </c>
      <c r="CS49" s="172"/>
      <c r="CT49" s="172">
        <f>COUNTIF('Session Tracking'!F48:O48,"Yes")</f>
        <v>0</v>
      </c>
      <c r="CU49" s="195">
        <f>COUNTIF('Session Tracking'!F48:O48,"No")</f>
        <v>0</v>
      </c>
      <c r="CV49" s="211">
        <f t="shared" si="27"/>
        <v>0</v>
      </c>
      <c r="CW49" s="195" t="str">
        <f t="shared" si="28"/>
        <v/>
      </c>
      <c r="CX49" s="195" t="str">
        <f t="shared" si="29"/>
        <v/>
      </c>
      <c r="CY49" s="195" t="str">
        <f t="shared" si="30"/>
        <v/>
      </c>
      <c r="CZ49" s="195" t="str">
        <f t="shared" si="31"/>
        <v/>
      </c>
      <c r="DA49" s="195" t="str">
        <f t="shared" si="32"/>
        <v/>
      </c>
      <c r="DB49" s="213" t="str">
        <f t="shared" si="33"/>
        <v/>
      </c>
      <c r="DC49" s="172" t="str">
        <f t="shared" si="34"/>
        <v/>
      </c>
      <c r="DD49" s="195" t="str">
        <f t="shared" si="35"/>
        <v/>
      </c>
      <c r="DE49" s="195" t="str">
        <f t="shared" si="36"/>
        <v/>
      </c>
      <c r="DF49" s="195" t="str">
        <f t="shared" si="37"/>
        <v/>
      </c>
      <c r="DG49" s="195" t="str">
        <f t="shared" si="38"/>
        <v/>
      </c>
      <c r="DH49" s="195" t="str">
        <f t="shared" si="39"/>
        <v/>
      </c>
      <c r="DI49" s="195" t="str">
        <f t="shared" si="40"/>
        <v/>
      </c>
      <c r="DJ49" s="195" t="str">
        <f t="shared" si="41"/>
        <v/>
      </c>
      <c r="DK49" s="173" t="str">
        <f t="shared" si="42"/>
        <v/>
      </c>
    </row>
    <row r="50" spans="1:115" x14ac:dyDescent="0.35">
      <c r="A50" s="182">
        <f>'Session Tracking'!A49</f>
        <v>0</v>
      </c>
      <c r="B50" s="183">
        <f>'Session Tracking'!T49</f>
        <v>0</v>
      </c>
      <c r="C50" s="183">
        <f>'Session Tracking'!C49</f>
        <v>0</v>
      </c>
      <c r="D50" s="184" t="str">
        <f>IF('Session Tracking'!D49,'Session Tracking'!D49,"")</f>
        <v/>
      </c>
      <c r="E50" s="184" t="str">
        <f>IF('Session Tracking'!E49,'Session Tracking'!E49,"")</f>
        <v/>
      </c>
      <c r="F50" s="121"/>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1"/>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Q50" s="175" t="str">
        <f t="shared" si="70"/>
        <v/>
      </c>
      <c r="BR50" s="176" t="str">
        <f t="shared" si="71"/>
        <v/>
      </c>
      <c r="BS50" s="135" t="str">
        <f t="shared" si="72"/>
        <v xml:space="preserve"> </v>
      </c>
      <c r="BT50" s="175" t="str">
        <f t="shared" si="73"/>
        <v/>
      </c>
      <c r="BU50" s="176" t="str">
        <f t="shared" si="74"/>
        <v/>
      </c>
      <c r="BV50" s="135" t="str">
        <f t="shared" si="75"/>
        <v xml:space="preserve"> </v>
      </c>
      <c r="BW50" s="175" t="str">
        <f t="shared" si="76"/>
        <v/>
      </c>
      <c r="BX50" s="176" t="str">
        <f t="shared" si="77"/>
        <v/>
      </c>
      <c r="BY50" s="135" t="str">
        <f t="shared" si="78"/>
        <v xml:space="preserve"> </v>
      </c>
      <c r="BZ50" s="175" t="str">
        <f t="shared" si="79"/>
        <v/>
      </c>
      <c r="CA50" s="176" t="str">
        <f t="shared" si="80"/>
        <v/>
      </c>
      <c r="CB50" s="135" t="str">
        <f t="shared" si="81"/>
        <v xml:space="preserve"> </v>
      </c>
      <c r="CC50" s="185" t="str">
        <f t="shared" si="82"/>
        <v/>
      </c>
      <c r="CD50" s="186" t="str">
        <f t="shared" si="83"/>
        <v/>
      </c>
      <c r="CE50" s="181" t="str">
        <f t="shared" si="84"/>
        <v xml:space="preserve"> </v>
      </c>
      <c r="CF50" s="175" t="str">
        <f t="shared" si="85"/>
        <v/>
      </c>
      <c r="CG50" s="176" t="str">
        <f t="shared" si="86"/>
        <v/>
      </c>
      <c r="CH50" s="135" t="str">
        <f t="shared" si="87"/>
        <v xml:space="preserve"> </v>
      </c>
      <c r="CI50" s="175" t="str">
        <f t="shared" si="88"/>
        <v/>
      </c>
      <c r="CJ50" s="176" t="str">
        <f t="shared" si="89"/>
        <v/>
      </c>
      <c r="CK50" s="135" t="str">
        <f t="shared" si="90"/>
        <v xml:space="preserve"> </v>
      </c>
      <c r="CL50" s="175" t="str">
        <f t="shared" si="91"/>
        <v/>
      </c>
      <c r="CM50" s="176" t="str">
        <f t="shared" si="92"/>
        <v/>
      </c>
      <c r="CN50" s="135" t="str">
        <f t="shared" si="93"/>
        <v xml:space="preserve"> </v>
      </c>
      <c r="CO50" s="185" t="str">
        <f t="shared" si="94"/>
        <v/>
      </c>
      <c r="CP50" s="186" t="str">
        <f t="shared" si="95"/>
        <v/>
      </c>
      <c r="CQ50" s="181" t="str">
        <f t="shared" si="96"/>
        <v xml:space="preserve"> </v>
      </c>
      <c r="CR50" s="135">
        <f>'Session Tracking'!P49</f>
        <v>0</v>
      </c>
      <c r="CS50" s="172"/>
      <c r="CT50" s="172">
        <f>COUNTIF('Session Tracking'!F49:O49,"Yes")</f>
        <v>0</v>
      </c>
      <c r="CU50" s="195">
        <f>COUNTIF('Session Tracking'!F49:O49,"No")</f>
        <v>0</v>
      </c>
      <c r="CV50" s="211">
        <f t="shared" si="27"/>
        <v>0</v>
      </c>
      <c r="CW50" s="195" t="str">
        <f t="shared" si="28"/>
        <v/>
      </c>
      <c r="CX50" s="195" t="str">
        <f t="shared" si="29"/>
        <v/>
      </c>
      <c r="CY50" s="195" t="str">
        <f t="shared" si="30"/>
        <v/>
      </c>
      <c r="CZ50" s="195" t="str">
        <f t="shared" si="31"/>
        <v/>
      </c>
      <c r="DA50" s="195" t="str">
        <f t="shared" si="32"/>
        <v/>
      </c>
      <c r="DB50" s="213" t="str">
        <f t="shared" si="33"/>
        <v/>
      </c>
      <c r="DC50" s="172" t="str">
        <f t="shared" si="34"/>
        <v/>
      </c>
      <c r="DD50" s="195" t="str">
        <f t="shared" si="35"/>
        <v/>
      </c>
      <c r="DE50" s="195" t="str">
        <f t="shared" si="36"/>
        <v/>
      </c>
      <c r="DF50" s="195" t="str">
        <f t="shared" si="37"/>
        <v/>
      </c>
      <c r="DG50" s="195" t="str">
        <f t="shared" si="38"/>
        <v/>
      </c>
      <c r="DH50" s="195" t="str">
        <f t="shared" si="39"/>
        <v/>
      </c>
      <c r="DI50" s="195" t="str">
        <f t="shared" si="40"/>
        <v/>
      </c>
      <c r="DJ50" s="195" t="str">
        <f t="shared" si="41"/>
        <v/>
      </c>
      <c r="DK50" s="173" t="str">
        <f t="shared" si="42"/>
        <v/>
      </c>
    </row>
    <row r="51" spans="1:115" x14ac:dyDescent="0.35">
      <c r="A51" s="182">
        <f>'Session Tracking'!A50</f>
        <v>0</v>
      </c>
      <c r="B51" s="183">
        <f>'Session Tracking'!T50</f>
        <v>0</v>
      </c>
      <c r="C51" s="183">
        <f>'Session Tracking'!C50</f>
        <v>0</v>
      </c>
      <c r="D51" s="184" t="str">
        <f>IF('Session Tracking'!D50,'Session Tracking'!D50,"")</f>
        <v/>
      </c>
      <c r="E51" s="184" t="str">
        <f>IF('Session Tracking'!E50,'Session Tracking'!E50,"")</f>
        <v/>
      </c>
      <c r="F51" s="123"/>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3"/>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Q51" s="175" t="str">
        <f t="shared" si="70"/>
        <v/>
      </c>
      <c r="BR51" s="176" t="str">
        <f t="shared" si="71"/>
        <v/>
      </c>
      <c r="BS51" s="135" t="str">
        <f t="shared" si="72"/>
        <v xml:space="preserve"> </v>
      </c>
      <c r="BT51" s="175" t="str">
        <f t="shared" si="73"/>
        <v/>
      </c>
      <c r="BU51" s="176" t="str">
        <f t="shared" si="74"/>
        <v/>
      </c>
      <c r="BV51" s="135" t="str">
        <f t="shared" si="75"/>
        <v xml:space="preserve"> </v>
      </c>
      <c r="BW51" s="175" t="str">
        <f t="shared" si="76"/>
        <v/>
      </c>
      <c r="BX51" s="176" t="str">
        <f t="shared" si="77"/>
        <v/>
      </c>
      <c r="BY51" s="135" t="str">
        <f t="shared" si="78"/>
        <v xml:space="preserve"> </v>
      </c>
      <c r="BZ51" s="175" t="str">
        <f t="shared" si="79"/>
        <v/>
      </c>
      <c r="CA51" s="176" t="str">
        <f t="shared" si="80"/>
        <v/>
      </c>
      <c r="CB51" s="135" t="str">
        <f t="shared" si="81"/>
        <v xml:space="preserve"> </v>
      </c>
      <c r="CC51" s="185" t="str">
        <f t="shared" si="82"/>
        <v/>
      </c>
      <c r="CD51" s="186" t="str">
        <f t="shared" si="83"/>
        <v/>
      </c>
      <c r="CE51" s="181" t="str">
        <f t="shared" si="84"/>
        <v xml:space="preserve"> </v>
      </c>
      <c r="CF51" s="175" t="str">
        <f t="shared" si="85"/>
        <v/>
      </c>
      <c r="CG51" s="176" t="str">
        <f t="shared" si="86"/>
        <v/>
      </c>
      <c r="CH51" s="135" t="str">
        <f t="shared" si="87"/>
        <v xml:space="preserve"> </v>
      </c>
      <c r="CI51" s="175" t="str">
        <f t="shared" si="88"/>
        <v/>
      </c>
      <c r="CJ51" s="176" t="str">
        <f t="shared" si="89"/>
        <v/>
      </c>
      <c r="CK51" s="135" t="str">
        <f t="shared" si="90"/>
        <v xml:space="preserve"> </v>
      </c>
      <c r="CL51" s="175" t="str">
        <f t="shared" si="91"/>
        <v/>
      </c>
      <c r="CM51" s="176" t="str">
        <f t="shared" si="92"/>
        <v/>
      </c>
      <c r="CN51" s="135" t="str">
        <f t="shared" si="93"/>
        <v xml:space="preserve"> </v>
      </c>
      <c r="CO51" s="185" t="str">
        <f t="shared" si="94"/>
        <v/>
      </c>
      <c r="CP51" s="186" t="str">
        <f t="shared" si="95"/>
        <v/>
      </c>
      <c r="CQ51" s="181" t="str">
        <f t="shared" si="96"/>
        <v xml:space="preserve"> </v>
      </c>
      <c r="CR51" s="135">
        <f>'Session Tracking'!P50</f>
        <v>0</v>
      </c>
      <c r="CS51" s="172"/>
      <c r="CT51" s="172">
        <f>COUNTIF('Session Tracking'!F50:O50,"Yes")</f>
        <v>0</v>
      </c>
      <c r="CU51" s="195">
        <f>COUNTIF('Session Tracking'!F50:O50,"No")</f>
        <v>0</v>
      </c>
      <c r="CV51" s="211">
        <f t="shared" si="27"/>
        <v>0</v>
      </c>
      <c r="CW51" s="195" t="str">
        <f t="shared" si="28"/>
        <v/>
      </c>
      <c r="CX51" s="195" t="str">
        <f t="shared" si="29"/>
        <v/>
      </c>
      <c r="CY51" s="195" t="str">
        <f t="shared" si="30"/>
        <v/>
      </c>
      <c r="CZ51" s="195" t="str">
        <f t="shared" si="31"/>
        <v/>
      </c>
      <c r="DA51" s="195" t="str">
        <f t="shared" si="32"/>
        <v/>
      </c>
      <c r="DB51" s="213" t="str">
        <f t="shared" si="33"/>
        <v/>
      </c>
      <c r="DC51" s="172" t="str">
        <f t="shared" si="34"/>
        <v/>
      </c>
      <c r="DD51" s="195" t="str">
        <f t="shared" si="35"/>
        <v/>
      </c>
      <c r="DE51" s="195" t="str">
        <f t="shared" si="36"/>
        <v/>
      </c>
      <c r="DF51" s="195" t="str">
        <f t="shared" si="37"/>
        <v/>
      </c>
      <c r="DG51" s="195" t="str">
        <f t="shared" si="38"/>
        <v/>
      </c>
      <c r="DH51" s="195" t="str">
        <f t="shared" si="39"/>
        <v/>
      </c>
      <c r="DI51" s="195" t="str">
        <f t="shared" si="40"/>
        <v/>
      </c>
      <c r="DJ51" s="195" t="str">
        <f t="shared" si="41"/>
        <v/>
      </c>
      <c r="DK51" s="173" t="str">
        <f t="shared" si="42"/>
        <v/>
      </c>
    </row>
    <row r="52" spans="1:115" x14ac:dyDescent="0.35">
      <c r="A52" s="182">
        <f>'Session Tracking'!A51</f>
        <v>0</v>
      </c>
      <c r="B52" s="183">
        <f>'Session Tracking'!T51</f>
        <v>0</v>
      </c>
      <c r="C52" s="183">
        <f>'Session Tracking'!C51</f>
        <v>0</v>
      </c>
      <c r="D52" s="184" t="str">
        <f>IF('Session Tracking'!D51,'Session Tracking'!D51,"")</f>
        <v/>
      </c>
      <c r="E52" s="184" t="str">
        <f>IF('Session Tracking'!E51,'Session Tracking'!E51,"")</f>
        <v/>
      </c>
      <c r="F52" s="121"/>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1"/>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Q52" s="175" t="str">
        <f t="shared" si="70"/>
        <v/>
      </c>
      <c r="BR52" s="176" t="str">
        <f t="shared" si="71"/>
        <v/>
      </c>
      <c r="BS52" s="135" t="str">
        <f t="shared" si="72"/>
        <v xml:space="preserve"> </v>
      </c>
      <c r="BT52" s="175" t="str">
        <f t="shared" si="73"/>
        <v/>
      </c>
      <c r="BU52" s="176" t="str">
        <f t="shared" si="74"/>
        <v/>
      </c>
      <c r="BV52" s="135" t="str">
        <f t="shared" si="75"/>
        <v xml:space="preserve"> </v>
      </c>
      <c r="BW52" s="175" t="str">
        <f t="shared" si="76"/>
        <v/>
      </c>
      <c r="BX52" s="176" t="str">
        <f t="shared" si="77"/>
        <v/>
      </c>
      <c r="BY52" s="135" t="str">
        <f t="shared" si="78"/>
        <v xml:space="preserve"> </v>
      </c>
      <c r="BZ52" s="175" t="str">
        <f t="shared" si="79"/>
        <v/>
      </c>
      <c r="CA52" s="176" t="str">
        <f t="shared" si="80"/>
        <v/>
      </c>
      <c r="CB52" s="135" t="str">
        <f t="shared" si="81"/>
        <v xml:space="preserve"> </v>
      </c>
      <c r="CC52" s="185" t="str">
        <f t="shared" si="82"/>
        <v/>
      </c>
      <c r="CD52" s="186" t="str">
        <f t="shared" si="83"/>
        <v/>
      </c>
      <c r="CE52" s="181" t="str">
        <f t="shared" si="84"/>
        <v xml:space="preserve"> </v>
      </c>
      <c r="CF52" s="175" t="str">
        <f t="shared" si="85"/>
        <v/>
      </c>
      <c r="CG52" s="176" t="str">
        <f t="shared" si="86"/>
        <v/>
      </c>
      <c r="CH52" s="135" t="str">
        <f t="shared" si="87"/>
        <v xml:space="preserve"> </v>
      </c>
      <c r="CI52" s="175" t="str">
        <f t="shared" si="88"/>
        <v/>
      </c>
      <c r="CJ52" s="176" t="str">
        <f t="shared" si="89"/>
        <v/>
      </c>
      <c r="CK52" s="135" t="str">
        <f t="shared" si="90"/>
        <v xml:space="preserve"> </v>
      </c>
      <c r="CL52" s="175" t="str">
        <f t="shared" si="91"/>
        <v/>
      </c>
      <c r="CM52" s="176" t="str">
        <f t="shared" si="92"/>
        <v/>
      </c>
      <c r="CN52" s="135" t="str">
        <f t="shared" si="93"/>
        <v xml:space="preserve"> </v>
      </c>
      <c r="CO52" s="185" t="str">
        <f t="shared" si="94"/>
        <v/>
      </c>
      <c r="CP52" s="186" t="str">
        <f t="shared" si="95"/>
        <v/>
      </c>
      <c r="CQ52" s="181" t="str">
        <f t="shared" si="96"/>
        <v xml:space="preserve"> </v>
      </c>
      <c r="CR52" s="135">
        <f>'Session Tracking'!P51</f>
        <v>0</v>
      </c>
      <c r="CS52" s="172"/>
      <c r="CT52" s="172">
        <f>COUNTIF('Session Tracking'!F51:O51,"Yes")</f>
        <v>0</v>
      </c>
      <c r="CU52" s="195">
        <f>COUNTIF('Session Tracking'!F51:O51,"No")</f>
        <v>0</v>
      </c>
      <c r="CV52" s="211">
        <f t="shared" si="27"/>
        <v>0</v>
      </c>
      <c r="CW52" s="195" t="str">
        <f t="shared" si="28"/>
        <v/>
      </c>
      <c r="CX52" s="195" t="str">
        <f t="shared" si="29"/>
        <v/>
      </c>
      <c r="CY52" s="195" t="str">
        <f t="shared" si="30"/>
        <v/>
      </c>
      <c r="CZ52" s="195" t="str">
        <f t="shared" si="31"/>
        <v/>
      </c>
      <c r="DA52" s="195" t="str">
        <f t="shared" si="32"/>
        <v/>
      </c>
      <c r="DB52" s="213" t="str">
        <f t="shared" si="33"/>
        <v/>
      </c>
      <c r="DC52" s="172" t="str">
        <f t="shared" si="34"/>
        <v/>
      </c>
      <c r="DD52" s="195" t="str">
        <f t="shared" si="35"/>
        <v/>
      </c>
      <c r="DE52" s="195" t="str">
        <f t="shared" si="36"/>
        <v/>
      </c>
      <c r="DF52" s="195" t="str">
        <f t="shared" si="37"/>
        <v/>
      </c>
      <c r="DG52" s="195" t="str">
        <f t="shared" si="38"/>
        <v/>
      </c>
      <c r="DH52" s="195" t="str">
        <f t="shared" si="39"/>
        <v/>
      </c>
      <c r="DI52" s="195" t="str">
        <f t="shared" si="40"/>
        <v/>
      </c>
      <c r="DJ52" s="195" t="str">
        <f t="shared" si="41"/>
        <v/>
      </c>
      <c r="DK52" s="173" t="str">
        <f t="shared" si="42"/>
        <v/>
      </c>
    </row>
    <row r="53" spans="1:115" x14ac:dyDescent="0.35">
      <c r="A53" s="182">
        <f>'Session Tracking'!A52</f>
        <v>0</v>
      </c>
      <c r="B53" s="183">
        <f>'Session Tracking'!T52</f>
        <v>0</v>
      </c>
      <c r="C53" s="183">
        <f>'Session Tracking'!C52</f>
        <v>0</v>
      </c>
      <c r="D53" s="184" t="str">
        <f>IF('Session Tracking'!D52,'Session Tracking'!D52,"")</f>
        <v/>
      </c>
      <c r="E53" s="184" t="str">
        <f>IF('Session Tracking'!E52,'Session Tracking'!E52,"")</f>
        <v/>
      </c>
      <c r="F53" s="123"/>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3"/>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Q53" s="175" t="str">
        <f t="shared" si="70"/>
        <v/>
      </c>
      <c r="BR53" s="176" t="str">
        <f t="shared" si="71"/>
        <v/>
      </c>
      <c r="BS53" s="135" t="str">
        <f t="shared" si="72"/>
        <v xml:space="preserve"> </v>
      </c>
      <c r="BT53" s="175" t="str">
        <f t="shared" si="73"/>
        <v/>
      </c>
      <c r="BU53" s="176" t="str">
        <f t="shared" si="74"/>
        <v/>
      </c>
      <c r="BV53" s="135" t="str">
        <f t="shared" si="75"/>
        <v xml:space="preserve"> </v>
      </c>
      <c r="BW53" s="175" t="str">
        <f t="shared" si="76"/>
        <v/>
      </c>
      <c r="BX53" s="176" t="str">
        <f t="shared" si="77"/>
        <v/>
      </c>
      <c r="BY53" s="135" t="str">
        <f t="shared" si="78"/>
        <v xml:space="preserve"> </v>
      </c>
      <c r="BZ53" s="175" t="str">
        <f t="shared" si="79"/>
        <v/>
      </c>
      <c r="CA53" s="176" t="str">
        <f t="shared" si="80"/>
        <v/>
      </c>
      <c r="CB53" s="135" t="str">
        <f t="shared" si="81"/>
        <v xml:space="preserve"> </v>
      </c>
      <c r="CC53" s="185" t="str">
        <f t="shared" si="82"/>
        <v/>
      </c>
      <c r="CD53" s="186" t="str">
        <f t="shared" si="83"/>
        <v/>
      </c>
      <c r="CE53" s="181" t="str">
        <f t="shared" si="84"/>
        <v xml:space="preserve"> </v>
      </c>
      <c r="CF53" s="175" t="str">
        <f t="shared" si="85"/>
        <v/>
      </c>
      <c r="CG53" s="176" t="str">
        <f t="shared" si="86"/>
        <v/>
      </c>
      <c r="CH53" s="135" t="str">
        <f t="shared" si="87"/>
        <v xml:space="preserve"> </v>
      </c>
      <c r="CI53" s="175" t="str">
        <f t="shared" si="88"/>
        <v/>
      </c>
      <c r="CJ53" s="176" t="str">
        <f t="shared" si="89"/>
        <v/>
      </c>
      <c r="CK53" s="135" t="str">
        <f t="shared" si="90"/>
        <v xml:space="preserve"> </v>
      </c>
      <c r="CL53" s="175" t="str">
        <f t="shared" si="91"/>
        <v/>
      </c>
      <c r="CM53" s="176" t="str">
        <f t="shared" si="92"/>
        <v/>
      </c>
      <c r="CN53" s="135" t="str">
        <f t="shared" si="93"/>
        <v xml:space="preserve"> </v>
      </c>
      <c r="CO53" s="185" t="str">
        <f t="shared" si="94"/>
        <v/>
      </c>
      <c r="CP53" s="186" t="str">
        <f t="shared" si="95"/>
        <v/>
      </c>
      <c r="CQ53" s="181" t="str">
        <f t="shared" si="96"/>
        <v xml:space="preserve"> </v>
      </c>
      <c r="CR53" s="135">
        <f>'Session Tracking'!P52</f>
        <v>0</v>
      </c>
      <c r="CS53" s="172"/>
      <c r="CT53" s="172">
        <f>COUNTIF('Session Tracking'!F52:O52,"Yes")</f>
        <v>0</v>
      </c>
      <c r="CU53" s="195">
        <f>COUNTIF('Session Tracking'!F52:O52,"No")</f>
        <v>0</v>
      </c>
      <c r="CV53" s="211">
        <f t="shared" si="27"/>
        <v>0</v>
      </c>
      <c r="CW53" s="195" t="str">
        <f t="shared" si="28"/>
        <v/>
      </c>
      <c r="CX53" s="195" t="str">
        <f t="shared" si="29"/>
        <v/>
      </c>
      <c r="CY53" s="195" t="str">
        <f t="shared" si="30"/>
        <v/>
      </c>
      <c r="CZ53" s="195" t="str">
        <f t="shared" si="31"/>
        <v/>
      </c>
      <c r="DA53" s="195" t="str">
        <f t="shared" si="32"/>
        <v/>
      </c>
      <c r="DB53" s="213" t="str">
        <f t="shared" si="33"/>
        <v/>
      </c>
      <c r="DC53" s="172" t="str">
        <f t="shared" si="34"/>
        <v/>
      </c>
      <c r="DD53" s="195" t="str">
        <f t="shared" si="35"/>
        <v/>
      </c>
      <c r="DE53" s="195" t="str">
        <f t="shared" si="36"/>
        <v/>
      </c>
      <c r="DF53" s="195" t="str">
        <f t="shared" si="37"/>
        <v/>
      </c>
      <c r="DG53" s="195" t="str">
        <f t="shared" si="38"/>
        <v/>
      </c>
      <c r="DH53" s="195" t="str">
        <f t="shared" si="39"/>
        <v/>
      </c>
      <c r="DI53" s="195" t="str">
        <f t="shared" si="40"/>
        <v/>
      </c>
      <c r="DJ53" s="195" t="str">
        <f t="shared" si="41"/>
        <v/>
      </c>
      <c r="DK53" s="173" t="str">
        <f t="shared" si="42"/>
        <v/>
      </c>
    </row>
    <row r="54" spans="1:115" x14ac:dyDescent="0.35">
      <c r="A54" s="182">
        <f>'Session Tracking'!A53</f>
        <v>0</v>
      </c>
      <c r="B54" s="183">
        <f>'Session Tracking'!T53</f>
        <v>0</v>
      </c>
      <c r="C54" s="183">
        <f>'Session Tracking'!C53</f>
        <v>0</v>
      </c>
      <c r="D54" s="184" t="str">
        <f>IF('Session Tracking'!D53,'Session Tracking'!D53,"")</f>
        <v/>
      </c>
      <c r="E54" s="184" t="str">
        <f>IF('Session Tracking'!E53,'Session Tracking'!E53,"")</f>
        <v/>
      </c>
      <c r="F54" s="121"/>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1"/>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Q54" s="175" t="str">
        <f t="shared" si="70"/>
        <v/>
      </c>
      <c r="BR54" s="176" t="str">
        <f t="shared" si="71"/>
        <v/>
      </c>
      <c r="BS54" s="135" t="str">
        <f t="shared" si="72"/>
        <v xml:space="preserve"> </v>
      </c>
      <c r="BT54" s="175" t="str">
        <f t="shared" si="73"/>
        <v/>
      </c>
      <c r="BU54" s="176" t="str">
        <f t="shared" si="74"/>
        <v/>
      </c>
      <c r="BV54" s="135" t="str">
        <f t="shared" si="75"/>
        <v xml:space="preserve"> </v>
      </c>
      <c r="BW54" s="175" t="str">
        <f t="shared" si="76"/>
        <v/>
      </c>
      <c r="BX54" s="176" t="str">
        <f t="shared" si="77"/>
        <v/>
      </c>
      <c r="BY54" s="135" t="str">
        <f t="shared" si="78"/>
        <v xml:space="preserve"> </v>
      </c>
      <c r="BZ54" s="175" t="str">
        <f t="shared" si="79"/>
        <v/>
      </c>
      <c r="CA54" s="176" t="str">
        <f t="shared" si="80"/>
        <v/>
      </c>
      <c r="CB54" s="135" t="str">
        <f t="shared" si="81"/>
        <v xml:space="preserve"> </v>
      </c>
      <c r="CC54" s="185" t="str">
        <f t="shared" si="82"/>
        <v/>
      </c>
      <c r="CD54" s="186" t="str">
        <f t="shared" si="83"/>
        <v/>
      </c>
      <c r="CE54" s="181" t="str">
        <f t="shared" si="84"/>
        <v xml:space="preserve"> </v>
      </c>
      <c r="CF54" s="175" t="str">
        <f t="shared" si="85"/>
        <v/>
      </c>
      <c r="CG54" s="176" t="str">
        <f t="shared" si="86"/>
        <v/>
      </c>
      <c r="CH54" s="135" t="str">
        <f t="shared" si="87"/>
        <v xml:space="preserve"> </v>
      </c>
      <c r="CI54" s="175" t="str">
        <f t="shared" si="88"/>
        <v/>
      </c>
      <c r="CJ54" s="176" t="str">
        <f t="shared" si="89"/>
        <v/>
      </c>
      <c r="CK54" s="135" t="str">
        <f t="shared" si="90"/>
        <v xml:space="preserve"> </v>
      </c>
      <c r="CL54" s="175" t="str">
        <f t="shared" si="91"/>
        <v/>
      </c>
      <c r="CM54" s="176" t="str">
        <f t="shared" si="92"/>
        <v/>
      </c>
      <c r="CN54" s="135" t="str">
        <f t="shared" si="93"/>
        <v xml:space="preserve"> </v>
      </c>
      <c r="CO54" s="185" t="str">
        <f t="shared" si="94"/>
        <v/>
      </c>
      <c r="CP54" s="186" t="str">
        <f t="shared" si="95"/>
        <v/>
      </c>
      <c r="CQ54" s="181" t="str">
        <f t="shared" si="96"/>
        <v xml:space="preserve"> </v>
      </c>
      <c r="CR54" s="135">
        <f>'Session Tracking'!P53</f>
        <v>0</v>
      </c>
      <c r="CS54" s="172"/>
      <c r="CT54" s="172">
        <f>COUNTIF('Session Tracking'!F53:O53,"Yes")</f>
        <v>0</v>
      </c>
      <c r="CU54" s="195">
        <f>COUNTIF('Session Tracking'!F53:O53,"No")</f>
        <v>0</v>
      </c>
      <c r="CV54" s="211">
        <f t="shared" si="27"/>
        <v>0</v>
      </c>
      <c r="CW54" s="195" t="str">
        <f t="shared" si="28"/>
        <v/>
      </c>
      <c r="CX54" s="195" t="str">
        <f t="shared" si="29"/>
        <v/>
      </c>
      <c r="CY54" s="195" t="str">
        <f t="shared" si="30"/>
        <v/>
      </c>
      <c r="CZ54" s="195" t="str">
        <f t="shared" si="31"/>
        <v/>
      </c>
      <c r="DA54" s="195" t="str">
        <f t="shared" si="32"/>
        <v/>
      </c>
      <c r="DB54" s="213" t="str">
        <f t="shared" si="33"/>
        <v/>
      </c>
      <c r="DC54" s="172" t="str">
        <f t="shared" si="34"/>
        <v/>
      </c>
      <c r="DD54" s="195" t="str">
        <f t="shared" si="35"/>
        <v/>
      </c>
      <c r="DE54" s="195" t="str">
        <f t="shared" si="36"/>
        <v/>
      </c>
      <c r="DF54" s="195" t="str">
        <f t="shared" si="37"/>
        <v/>
      </c>
      <c r="DG54" s="195" t="str">
        <f t="shared" si="38"/>
        <v/>
      </c>
      <c r="DH54" s="195" t="str">
        <f t="shared" si="39"/>
        <v/>
      </c>
      <c r="DI54" s="195" t="str">
        <f t="shared" si="40"/>
        <v/>
      </c>
      <c r="DJ54" s="195" t="str">
        <f t="shared" si="41"/>
        <v/>
      </c>
      <c r="DK54" s="173" t="str">
        <f t="shared" si="42"/>
        <v/>
      </c>
    </row>
    <row r="55" spans="1:115" x14ac:dyDescent="0.35">
      <c r="A55" s="182">
        <f>'Session Tracking'!A54</f>
        <v>0</v>
      </c>
      <c r="B55" s="183">
        <f>'Session Tracking'!T54</f>
        <v>0</v>
      </c>
      <c r="C55" s="183">
        <f>'Session Tracking'!C54</f>
        <v>0</v>
      </c>
      <c r="D55" s="184" t="str">
        <f>IF('Session Tracking'!D54,'Session Tracking'!D54,"")</f>
        <v/>
      </c>
      <c r="E55" s="184" t="str">
        <f>IF('Session Tracking'!E54,'Session Tracking'!E54,"")</f>
        <v/>
      </c>
      <c r="F55" s="123"/>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3"/>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Q55" s="175" t="str">
        <f t="shared" si="70"/>
        <v/>
      </c>
      <c r="BR55" s="176" t="str">
        <f t="shared" si="71"/>
        <v/>
      </c>
      <c r="BS55" s="135" t="str">
        <f t="shared" si="72"/>
        <v xml:space="preserve"> </v>
      </c>
      <c r="BT55" s="175" t="str">
        <f t="shared" si="73"/>
        <v/>
      </c>
      <c r="BU55" s="176" t="str">
        <f t="shared" si="74"/>
        <v/>
      </c>
      <c r="BV55" s="135" t="str">
        <f t="shared" si="75"/>
        <v xml:space="preserve"> </v>
      </c>
      <c r="BW55" s="175" t="str">
        <f t="shared" si="76"/>
        <v/>
      </c>
      <c r="BX55" s="176" t="str">
        <f t="shared" si="77"/>
        <v/>
      </c>
      <c r="BY55" s="135" t="str">
        <f t="shared" si="78"/>
        <v xml:space="preserve"> </v>
      </c>
      <c r="BZ55" s="175" t="str">
        <f t="shared" si="79"/>
        <v/>
      </c>
      <c r="CA55" s="176" t="str">
        <f t="shared" si="80"/>
        <v/>
      </c>
      <c r="CB55" s="135" t="str">
        <f t="shared" si="81"/>
        <v xml:space="preserve"> </v>
      </c>
      <c r="CC55" s="185" t="str">
        <f t="shared" si="82"/>
        <v/>
      </c>
      <c r="CD55" s="186" t="str">
        <f t="shared" si="83"/>
        <v/>
      </c>
      <c r="CE55" s="181" t="str">
        <f t="shared" si="84"/>
        <v xml:space="preserve"> </v>
      </c>
      <c r="CF55" s="175" t="str">
        <f t="shared" si="85"/>
        <v/>
      </c>
      <c r="CG55" s="176" t="str">
        <f t="shared" si="86"/>
        <v/>
      </c>
      <c r="CH55" s="135" t="str">
        <f t="shared" si="87"/>
        <v xml:space="preserve"> </v>
      </c>
      <c r="CI55" s="175" t="str">
        <f t="shared" si="88"/>
        <v/>
      </c>
      <c r="CJ55" s="176" t="str">
        <f t="shared" si="89"/>
        <v/>
      </c>
      <c r="CK55" s="135" t="str">
        <f t="shared" si="90"/>
        <v xml:space="preserve"> </v>
      </c>
      <c r="CL55" s="175" t="str">
        <f t="shared" si="91"/>
        <v/>
      </c>
      <c r="CM55" s="176" t="str">
        <f t="shared" si="92"/>
        <v/>
      </c>
      <c r="CN55" s="135" t="str">
        <f t="shared" si="93"/>
        <v xml:space="preserve"> </v>
      </c>
      <c r="CO55" s="185" t="str">
        <f t="shared" si="94"/>
        <v/>
      </c>
      <c r="CP55" s="186" t="str">
        <f t="shared" si="95"/>
        <v/>
      </c>
      <c r="CQ55" s="181" t="str">
        <f t="shared" si="96"/>
        <v xml:space="preserve"> </v>
      </c>
      <c r="CR55" s="135">
        <f>'Session Tracking'!P54</f>
        <v>0</v>
      </c>
      <c r="CS55" s="172"/>
      <c r="CT55" s="172">
        <f>COUNTIF('Session Tracking'!F54:O54,"Yes")</f>
        <v>0</v>
      </c>
      <c r="CU55" s="195">
        <f>COUNTIF('Session Tracking'!F54:O54,"No")</f>
        <v>0</v>
      </c>
      <c r="CV55" s="211">
        <f t="shared" si="27"/>
        <v>0</v>
      </c>
      <c r="CW55" s="195" t="str">
        <f t="shared" si="28"/>
        <v/>
      </c>
      <c r="CX55" s="195" t="str">
        <f t="shared" si="29"/>
        <v/>
      </c>
      <c r="CY55" s="195" t="str">
        <f t="shared" si="30"/>
        <v/>
      </c>
      <c r="CZ55" s="195" t="str">
        <f t="shared" si="31"/>
        <v/>
      </c>
      <c r="DA55" s="195" t="str">
        <f t="shared" si="32"/>
        <v/>
      </c>
      <c r="DB55" s="213" t="str">
        <f t="shared" si="33"/>
        <v/>
      </c>
      <c r="DC55" s="172" t="str">
        <f t="shared" si="34"/>
        <v/>
      </c>
      <c r="DD55" s="195" t="str">
        <f t="shared" si="35"/>
        <v/>
      </c>
      <c r="DE55" s="195" t="str">
        <f t="shared" si="36"/>
        <v/>
      </c>
      <c r="DF55" s="195" t="str">
        <f t="shared" si="37"/>
        <v/>
      </c>
      <c r="DG55" s="195" t="str">
        <f t="shared" si="38"/>
        <v/>
      </c>
      <c r="DH55" s="195" t="str">
        <f t="shared" si="39"/>
        <v/>
      </c>
      <c r="DI55" s="195" t="str">
        <f t="shared" si="40"/>
        <v/>
      </c>
      <c r="DJ55" s="195" t="str">
        <f t="shared" si="41"/>
        <v/>
      </c>
      <c r="DK55" s="173" t="str">
        <f t="shared" si="42"/>
        <v/>
      </c>
    </row>
    <row r="56" spans="1:115" x14ac:dyDescent="0.35">
      <c r="A56" s="182">
        <f>'Session Tracking'!A55</f>
        <v>0</v>
      </c>
      <c r="B56" s="183">
        <f>'Session Tracking'!T55</f>
        <v>0</v>
      </c>
      <c r="C56" s="183">
        <f>'Session Tracking'!C55</f>
        <v>0</v>
      </c>
      <c r="D56" s="184" t="str">
        <f>IF('Session Tracking'!D55,'Session Tracking'!D55,"")</f>
        <v/>
      </c>
      <c r="E56" s="184" t="str">
        <f>IF('Session Tracking'!E55,'Session Tracking'!E55,"")</f>
        <v/>
      </c>
      <c r="F56" s="121"/>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1"/>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Q56" s="175" t="str">
        <f t="shared" si="70"/>
        <v/>
      </c>
      <c r="BR56" s="176" t="str">
        <f t="shared" si="71"/>
        <v/>
      </c>
      <c r="BS56" s="135" t="str">
        <f t="shared" si="72"/>
        <v xml:space="preserve"> </v>
      </c>
      <c r="BT56" s="175" t="str">
        <f t="shared" si="73"/>
        <v/>
      </c>
      <c r="BU56" s="176" t="str">
        <f t="shared" si="74"/>
        <v/>
      </c>
      <c r="BV56" s="135" t="str">
        <f t="shared" si="75"/>
        <v xml:space="preserve"> </v>
      </c>
      <c r="BW56" s="175" t="str">
        <f t="shared" si="76"/>
        <v/>
      </c>
      <c r="BX56" s="176" t="str">
        <f t="shared" si="77"/>
        <v/>
      </c>
      <c r="BY56" s="135" t="str">
        <f t="shared" si="78"/>
        <v xml:space="preserve"> </v>
      </c>
      <c r="BZ56" s="175" t="str">
        <f t="shared" si="79"/>
        <v/>
      </c>
      <c r="CA56" s="176" t="str">
        <f t="shared" si="80"/>
        <v/>
      </c>
      <c r="CB56" s="135" t="str">
        <f t="shared" si="81"/>
        <v xml:space="preserve"> </v>
      </c>
      <c r="CC56" s="185" t="str">
        <f t="shared" si="82"/>
        <v/>
      </c>
      <c r="CD56" s="186" t="str">
        <f t="shared" si="83"/>
        <v/>
      </c>
      <c r="CE56" s="181" t="str">
        <f t="shared" si="84"/>
        <v xml:space="preserve"> </v>
      </c>
      <c r="CF56" s="175" t="str">
        <f t="shared" si="85"/>
        <v/>
      </c>
      <c r="CG56" s="176" t="str">
        <f t="shared" si="86"/>
        <v/>
      </c>
      <c r="CH56" s="135" t="str">
        <f t="shared" si="87"/>
        <v xml:space="preserve"> </v>
      </c>
      <c r="CI56" s="175" t="str">
        <f t="shared" si="88"/>
        <v/>
      </c>
      <c r="CJ56" s="176" t="str">
        <f t="shared" si="89"/>
        <v/>
      </c>
      <c r="CK56" s="135" t="str">
        <f t="shared" si="90"/>
        <v xml:space="preserve"> </v>
      </c>
      <c r="CL56" s="175" t="str">
        <f t="shared" si="91"/>
        <v/>
      </c>
      <c r="CM56" s="176" t="str">
        <f t="shared" si="92"/>
        <v/>
      </c>
      <c r="CN56" s="135" t="str">
        <f t="shared" si="93"/>
        <v xml:space="preserve"> </v>
      </c>
      <c r="CO56" s="185" t="str">
        <f t="shared" si="94"/>
        <v/>
      </c>
      <c r="CP56" s="186" t="str">
        <f t="shared" si="95"/>
        <v/>
      </c>
      <c r="CQ56" s="181" t="str">
        <f t="shared" si="96"/>
        <v xml:space="preserve"> </v>
      </c>
      <c r="CR56" s="135">
        <f>'Session Tracking'!P55</f>
        <v>0</v>
      </c>
      <c r="CS56" s="172"/>
      <c r="CT56" s="172">
        <f>COUNTIF('Session Tracking'!F55:O55,"Yes")</f>
        <v>0</v>
      </c>
      <c r="CU56" s="195">
        <f>COUNTIF('Session Tracking'!F55:O55,"No")</f>
        <v>0</v>
      </c>
      <c r="CV56" s="211">
        <f t="shared" si="27"/>
        <v>0</v>
      </c>
      <c r="CW56" s="195" t="str">
        <f t="shared" si="28"/>
        <v/>
      </c>
      <c r="CX56" s="195" t="str">
        <f t="shared" si="29"/>
        <v/>
      </c>
      <c r="CY56" s="195" t="str">
        <f t="shared" si="30"/>
        <v/>
      </c>
      <c r="CZ56" s="195" t="str">
        <f t="shared" si="31"/>
        <v/>
      </c>
      <c r="DA56" s="195" t="str">
        <f t="shared" si="32"/>
        <v/>
      </c>
      <c r="DB56" s="213" t="str">
        <f t="shared" si="33"/>
        <v/>
      </c>
      <c r="DC56" s="172" t="str">
        <f t="shared" si="34"/>
        <v/>
      </c>
      <c r="DD56" s="195" t="str">
        <f t="shared" si="35"/>
        <v/>
      </c>
      <c r="DE56" s="195" t="str">
        <f t="shared" si="36"/>
        <v/>
      </c>
      <c r="DF56" s="195" t="str">
        <f t="shared" si="37"/>
        <v/>
      </c>
      <c r="DG56" s="195" t="str">
        <f t="shared" si="38"/>
        <v/>
      </c>
      <c r="DH56" s="195" t="str">
        <f t="shared" si="39"/>
        <v/>
      </c>
      <c r="DI56" s="195" t="str">
        <f t="shared" si="40"/>
        <v/>
      </c>
      <c r="DJ56" s="195" t="str">
        <f t="shared" si="41"/>
        <v/>
      </c>
      <c r="DK56" s="173" t="str">
        <f t="shared" si="42"/>
        <v/>
      </c>
    </row>
    <row r="57" spans="1:115" x14ac:dyDescent="0.35">
      <c r="A57" s="182">
        <f>'Session Tracking'!A56</f>
        <v>0</v>
      </c>
      <c r="B57" s="183">
        <f>'Session Tracking'!T56</f>
        <v>0</v>
      </c>
      <c r="C57" s="183">
        <f>'Session Tracking'!C56</f>
        <v>0</v>
      </c>
      <c r="D57" s="184" t="str">
        <f>IF('Session Tracking'!D56,'Session Tracking'!D56,"")</f>
        <v/>
      </c>
      <c r="E57" s="184" t="str">
        <f>IF('Session Tracking'!E56,'Session Tracking'!E56,"")</f>
        <v/>
      </c>
      <c r="F57" s="123"/>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3"/>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Q57" s="175" t="str">
        <f t="shared" si="70"/>
        <v/>
      </c>
      <c r="BR57" s="176" t="str">
        <f t="shared" si="71"/>
        <v/>
      </c>
      <c r="BS57" s="135" t="str">
        <f t="shared" si="72"/>
        <v xml:space="preserve"> </v>
      </c>
      <c r="BT57" s="175" t="str">
        <f t="shared" si="73"/>
        <v/>
      </c>
      <c r="BU57" s="176" t="str">
        <f t="shared" si="74"/>
        <v/>
      </c>
      <c r="BV57" s="135" t="str">
        <f t="shared" si="75"/>
        <v xml:space="preserve"> </v>
      </c>
      <c r="BW57" s="175" t="str">
        <f t="shared" si="76"/>
        <v/>
      </c>
      <c r="BX57" s="176" t="str">
        <f t="shared" si="77"/>
        <v/>
      </c>
      <c r="BY57" s="135" t="str">
        <f t="shared" si="78"/>
        <v xml:space="preserve"> </v>
      </c>
      <c r="BZ57" s="175" t="str">
        <f t="shared" si="79"/>
        <v/>
      </c>
      <c r="CA57" s="176" t="str">
        <f t="shared" si="80"/>
        <v/>
      </c>
      <c r="CB57" s="135" t="str">
        <f t="shared" si="81"/>
        <v xml:space="preserve"> </v>
      </c>
      <c r="CC57" s="185" t="str">
        <f t="shared" si="82"/>
        <v/>
      </c>
      <c r="CD57" s="186" t="str">
        <f t="shared" si="83"/>
        <v/>
      </c>
      <c r="CE57" s="181" t="str">
        <f t="shared" si="84"/>
        <v xml:space="preserve"> </v>
      </c>
      <c r="CF57" s="175" t="str">
        <f t="shared" si="85"/>
        <v/>
      </c>
      <c r="CG57" s="176" t="str">
        <f t="shared" si="86"/>
        <v/>
      </c>
      <c r="CH57" s="135" t="str">
        <f t="shared" si="87"/>
        <v xml:space="preserve"> </v>
      </c>
      <c r="CI57" s="175" t="str">
        <f t="shared" si="88"/>
        <v/>
      </c>
      <c r="CJ57" s="176" t="str">
        <f t="shared" si="89"/>
        <v/>
      </c>
      <c r="CK57" s="135" t="str">
        <f t="shared" si="90"/>
        <v xml:space="preserve"> </v>
      </c>
      <c r="CL57" s="175" t="str">
        <f t="shared" si="91"/>
        <v/>
      </c>
      <c r="CM57" s="176" t="str">
        <f t="shared" si="92"/>
        <v/>
      </c>
      <c r="CN57" s="135" t="str">
        <f t="shared" si="93"/>
        <v xml:space="preserve"> </v>
      </c>
      <c r="CO57" s="185" t="str">
        <f t="shared" si="94"/>
        <v/>
      </c>
      <c r="CP57" s="186" t="str">
        <f t="shared" si="95"/>
        <v/>
      </c>
      <c r="CQ57" s="181" t="str">
        <f t="shared" si="96"/>
        <v xml:space="preserve"> </v>
      </c>
      <c r="CR57" s="135">
        <f>'Session Tracking'!P56</f>
        <v>0</v>
      </c>
      <c r="CS57" s="172"/>
      <c r="CT57" s="172">
        <f>COUNTIF('Session Tracking'!F56:O56,"Yes")</f>
        <v>0</v>
      </c>
      <c r="CU57" s="195">
        <f>COUNTIF('Session Tracking'!F56:O56,"No")</f>
        <v>0</v>
      </c>
      <c r="CV57" s="211">
        <f t="shared" si="27"/>
        <v>0</v>
      </c>
      <c r="CW57" s="195" t="str">
        <f t="shared" si="28"/>
        <v/>
      </c>
      <c r="CX57" s="195" t="str">
        <f t="shared" si="29"/>
        <v/>
      </c>
      <c r="CY57" s="195" t="str">
        <f t="shared" si="30"/>
        <v/>
      </c>
      <c r="CZ57" s="195" t="str">
        <f t="shared" si="31"/>
        <v/>
      </c>
      <c r="DA57" s="195" t="str">
        <f t="shared" si="32"/>
        <v/>
      </c>
      <c r="DB57" s="213" t="str">
        <f t="shared" si="33"/>
        <v/>
      </c>
      <c r="DC57" s="172" t="str">
        <f t="shared" si="34"/>
        <v/>
      </c>
      <c r="DD57" s="195" t="str">
        <f t="shared" si="35"/>
        <v/>
      </c>
      <c r="DE57" s="195" t="str">
        <f t="shared" si="36"/>
        <v/>
      </c>
      <c r="DF57" s="195" t="str">
        <f t="shared" si="37"/>
        <v/>
      </c>
      <c r="DG57" s="195" t="str">
        <f t="shared" si="38"/>
        <v/>
      </c>
      <c r="DH57" s="195" t="str">
        <f t="shared" si="39"/>
        <v/>
      </c>
      <c r="DI57" s="195" t="str">
        <f t="shared" si="40"/>
        <v/>
      </c>
      <c r="DJ57" s="195" t="str">
        <f t="shared" si="41"/>
        <v/>
      </c>
      <c r="DK57" s="173" t="str">
        <f t="shared" si="42"/>
        <v/>
      </c>
    </row>
    <row r="58" spans="1:115" x14ac:dyDescent="0.35">
      <c r="A58" s="182">
        <f>'Session Tracking'!A57</f>
        <v>0</v>
      </c>
      <c r="B58" s="183">
        <f>'Session Tracking'!T57</f>
        <v>0</v>
      </c>
      <c r="C58" s="183">
        <f>'Session Tracking'!C57</f>
        <v>0</v>
      </c>
      <c r="D58" s="184" t="str">
        <f>IF('Session Tracking'!D57,'Session Tracking'!D57,"")</f>
        <v/>
      </c>
      <c r="E58" s="184" t="str">
        <f>IF('Session Tracking'!E57,'Session Tracking'!E57,"")</f>
        <v/>
      </c>
      <c r="F58" s="121"/>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1"/>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Q58" s="175" t="str">
        <f t="shared" si="70"/>
        <v/>
      </c>
      <c r="BR58" s="176" t="str">
        <f t="shared" si="71"/>
        <v/>
      </c>
      <c r="BS58" s="135" t="str">
        <f t="shared" si="72"/>
        <v xml:space="preserve"> </v>
      </c>
      <c r="BT58" s="175" t="str">
        <f t="shared" si="73"/>
        <v/>
      </c>
      <c r="BU58" s="176" t="str">
        <f t="shared" si="74"/>
        <v/>
      </c>
      <c r="BV58" s="135" t="str">
        <f t="shared" si="75"/>
        <v xml:space="preserve"> </v>
      </c>
      <c r="BW58" s="175" t="str">
        <f t="shared" si="76"/>
        <v/>
      </c>
      <c r="BX58" s="176" t="str">
        <f t="shared" si="77"/>
        <v/>
      </c>
      <c r="BY58" s="135" t="str">
        <f t="shared" si="78"/>
        <v xml:space="preserve"> </v>
      </c>
      <c r="BZ58" s="175" t="str">
        <f t="shared" si="79"/>
        <v/>
      </c>
      <c r="CA58" s="176" t="str">
        <f t="shared" si="80"/>
        <v/>
      </c>
      <c r="CB58" s="135" t="str">
        <f t="shared" si="81"/>
        <v xml:space="preserve"> </v>
      </c>
      <c r="CC58" s="185" t="str">
        <f t="shared" si="82"/>
        <v/>
      </c>
      <c r="CD58" s="186" t="str">
        <f t="shared" si="83"/>
        <v/>
      </c>
      <c r="CE58" s="181" t="str">
        <f t="shared" si="84"/>
        <v xml:space="preserve"> </v>
      </c>
      <c r="CF58" s="175" t="str">
        <f t="shared" si="85"/>
        <v/>
      </c>
      <c r="CG58" s="176" t="str">
        <f t="shared" si="86"/>
        <v/>
      </c>
      <c r="CH58" s="135" t="str">
        <f t="shared" si="87"/>
        <v xml:space="preserve"> </v>
      </c>
      <c r="CI58" s="175" t="str">
        <f t="shared" si="88"/>
        <v/>
      </c>
      <c r="CJ58" s="176" t="str">
        <f t="shared" si="89"/>
        <v/>
      </c>
      <c r="CK58" s="135" t="str">
        <f t="shared" si="90"/>
        <v xml:space="preserve"> </v>
      </c>
      <c r="CL58" s="175" t="str">
        <f t="shared" si="91"/>
        <v/>
      </c>
      <c r="CM58" s="176" t="str">
        <f t="shared" si="92"/>
        <v/>
      </c>
      <c r="CN58" s="135" t="str">
        <f t="shared" si="93"/>
        <v xml:space="preserve"> </v>
      </c>
      <c r="CO58" s="185" t="str">
        <f t="shared" si="94"/>
        <v/>
      </c>
      <c r="CP58" s="186" t="str">
        <f t="shared" si="95"/>
        <v/>
      </c>
      <c r="CQ58" s="181" t="str">
        <f t="shared" si="96"/>
        <v xml:space="preserve"> </v>
      </c>
      <c r="CR58" s="135">
        <f>'Session Tracking'!P57</f>
        <v>0</v>
      </c>
      <c r="CS58" s="172"/>
      <c r="CT58" s="172">
        <f>COUNTIF('Session Tracking'!F57:O57,"Yes")</f>
        <v>0</v>
      </c>
      <c r="CU58" s="195">
        <f>COUNTIF('Session Tracking'!F57:O57,"No")</f>
        <v>0</v>
      </c>
      <c r="CV58" s="211">
        <f t="shared" si="27"/>
        <v>0</v>
      </c>
      <c r="CW58" s="195" t="str">
        <f t="shared" si="28"/>
        <v/>
      </c>
      <c r="CX58" s="195" t="str">
        <f t="shared" si="29"/>
        <v/>
      </c>
      <c r="CY58" s="195" t="str">
        <f t="shared" si="30"/>
        <v/>
      </c>
      <c r="CZ58" s="195" t="str">
        <f t="shared" si="31"/>
        <v/>
      </c>
      <c r="DA58" s="195" t="str">
        <f t="shared" si="32"/>
        <v/>
      </c>
      <c r="DB58" s="213" t="str">
        <f t="shared" si="33"/>
        <v/>
      </c>
      <c r="DC58" s="172" t="str">
        <f t="shared" si="34"/>
        <v/>
      </c>
      <c r="DD58" s="195" t="str">
        <f t="shared" si="35"/>
        <v/>
      </c>
      <c r="DE58" s="195" t="str">
        <f t="shared" si="36"/>
        <v/>
      </c>
      <c r="DF58" s="195" t="str">
        <f t="shared" si="37"/>
        <v/>
      </c>
      <c r="DG58" s="195" t="str">
        <f t="shared" si="38"/>
        <v/>
      </c>
      <c r="DH58" s="195" t="str">
        <f t="shared" si="39"/>
        <v/>
      </c>
      <c r="DI58" s="195" t="str">
        <f t="shared" si="40"/>
        <v/>
      </c>
      <c r="DJ58" s="195" t="str">
        <f t="shared" si="41"/>
        <v/>
      </c>
      <c r="DK58" s="173" t="str">
        <f t="shared" si="42"/>
        <v/>
      </c>
    </row>
    <row r="59" spans="1:115" x14ac:dyDescent="0.35">
      <c r="A59" s="182">
        <f>'Session Tracking'!A58</f>
        <v>0</v>
      </c>
      <c r="B59" s="183">
        <f>'Session Tracking'!T58</f>
        <v>0</v>
      </c>
      <c r="C59" s="183">
        <f>'Session Tracking'!C58</f>
        <v>0</v>
      </c>
      <c r="D59" s="184" t="str">
        <f>IF('Session Tracking'!D58,'Session Tracking'!D58,"")</f>
        <v/>
      </c>
      <c r="E59" s="184" t="str">
        <f>IF('Session Tracking'!E58,'Session Tracking'!E58,"")</f>
        <v/>
      </c>
      <c r="F59" s="123"/>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3"/>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Q59" s="175" t="str">
        <f t="shared" si="70"/>
        <v/>
      </c>
      <c r="BR59" s="176" t="str">
        <f t="shared" si="71"/>
        <v/>
      </c>
      <c r="BS59" s="135" t="str">
        <f t="shared" si="72"/>
        <v xml:space="preserve"> </v>
      </c>
      <c r="BT59" s="175" t="str">
        <f t="shared" si="73"/>
        <v/>
      </c>
      <c r="BU59" s="176" t="str">
        <f t="shared" si="74"/>
        <v/>
      </c>
      <c r="BV59" s="135" t="str">
        <f t="shared" si="75"/>
        <v xml:space="preserve"> </v>
      </c>
      <c r="BW59" s="175" t="str">
        <f t="shared" si="76"/>
        <v/>
      </c>
      <c r="BX59" s="176" t="str">
        <f t="shared" si="77"/>
        <v/>
      </c>
      <c r="BY59" s="135" t="str">
        <f t="shared" si="78"/>
        <v xml:space="preserve"> </v>
      </c>
      <c r="BZ59" s="175" t="str">
        <f t="shared" si="79"/>
        <v/>
      </c>
      <c r="CA59" s="176" t="str">
        <f t="shared" si="80"/>
        <v/>
      </c>
      <c r="CB59" s="135" t="str">
        <f t="shared" si="81"/>
        <v xml:space="preserve"> </v>
      </c>
      <c r="CC59" s="185" t="str">
        <f t="shared" si="82"/>
        <v/>
      </c>
      <c r="CD59" s="186" t="str">
        <f t="shared" si="83"/>
        <v/>
      </c>
      <c r="CE59" s="181" t="str">
        <f t="shared" si="84"/>
        <v xml:space="preserve"> </v>
      </c>
      <c r="CF59" s="175" t="str">
        <f t="shared" si="85"/>
        <v/>
      </c>
      <c r="CG59" s="176" t="str">
        <f t="shared" si="86"/>
        <v/>
      </c>
      <c r="CH59" s="135" t="str">
        <f t="shared" si="87"/>
        <v xml:space="preserve"> </v>
      </c>
      <c r="CI59" s="175" t="str">
        <f t="shared" si="88"/>
        <v/>
      </c>
      <c r="CJ59" s="176" t="str">
        <f t="shared" si="89"/>
        <v/>
      </c>
      <c r="CK59" s="135" t="str">
        <f t="shared" si="90"/>
        <v xml:space="preserve"> </v>
      </c>
      <c r="CL59" s="175" t="str">
        <f t="shared" si="91"/>
        <v/>
      </c>
      <c r="CM59" s="176" t="str">
        <f t="shared" si="92"/>
        <v/>
      </c>
      <c r="CN59" s="135" t="str">
        <f t="shared" si="93"/>
        <v xml:space="preserve"> </v>
      </c>
      <c r="CO59" s="185" t="str">
        <f t="shared" si="94"/>
        <v/>
      </c>
      <c r="CP59" s="186" t="str">
        <f t="shared" si="95"/>
        <v/>
      </c>
      <c r="CQ59" s="181" t="str">
        <f t="shared" si="96"/>
        <v xml:space="preserve"> </v>
      </c>
      <c r="CR59" s="135">
        <f>'Session Tracking'!P58</f>
        <v>0</v>
      </c>
      <c r="CS59" s="172"/>
      <c r="CT59" s="172">
        <f>COUNTIF('Session Tracking'!F58:O58,"Yes")</f>
        <v>0</v>
      </c>
      <c r="CU59" s="195">
        <f>COUNTIF('Session Tracking'!F58:O58,"No")</f>
        <v>0</v>
      </c>
      <c r="CV59" s="211">
        <f t="shared" si="27"/>
        <v>0</v>
      </c>
      <c r="CW59" s="195" t="str">
        <f t="shared" si="28"/>
        <v/>
      </c>
      <c r="CX59" s="195" t="str">
        <f t="shared" si="29"/>
        <v/>
      </c>
      <c r="CY59" s="195" t="str">
        <f t="shared" si="30"/>
        <v/>
      </c>
      <c r="CZ59" s="195" t="str">
        <f t="shared" si="31"/>
        <v/>
      </c>
      <c r="DA59" s="195" t="str">
        <f t="shared" si="32"/>
        <v/>
      </c>
      <c r="DB59" s="213" t="str">
        <f t="shared" si="33"/>
        <v/>
      </c>
      <c r="DC59" s="172" t="str">
        <f t="shared" si="34"/>
        <v/>
      </c>
      <c r="DD59" s="195" t="str">
        <f t="shared" si="35"/>
        <v/>
      </c>
      <c r="DE59" s="195" t="str">
        <f t="shared" si="36"/>
        <v/>
      </c>
      <c r="DF59" s="195" t="str">
        <f t="shared" si="37"/>
        <v/>
      </c>
      <c r="DG59" s="195" t="str">
        <f t="shared" si="38"/>
        <v/>
      </c>
      <c r="DH59" s="195" t="str">
        <f t="shared" si="39"/>
        <v/>
      </c>
      <c r="DI59" s="195" t="str">
        <f t="shared" si="40"/>
        <v/>
      </c>
      <c r="DJ59" s="195" t="str">
        <f t="shared" si="41"/>
        <v/>
      </c>
      <c r="DK59" s="173" t="str">
        <f t="shared" si="42"/>
        <v/>
      </c>
    </row>
    <row r="60" spans="1:115" x14ac:dyDescent="0.35">
      <c r="A60" s="182">
        <f>'Session Tracking'!A59</f>
        <v>0</v>
      </c>
      <c r="B60" s="183">
        <f>'Session Tracking'!T59</f>
        <v>0</v>
      </c>
      <c r="C60" s="183">
        <f>'Session Tracking'!C59</f>
        <v>0</v>
      </c>
      <c r="D60" s="184" t="str">
        <f>IF('Session Tracking'!D59,'Session Tracking'!D59,"")</f>
        <v/>
      </c>
      <c r="E60" s="184" t="str">
        <f>IF('Session Tracking'!E59,'Session Tracking'!E59,"")</f>
        <v/>
      </c>
      <c r="F60" s="121"/>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1"/>
      <c r="AL60" s="122"/>
      <c r="AM60" s="122"/>
      <c r="AN60" s="122"/>
      <c r="AO60" s="122"/>
      <c r="AP60" s="122"/>
      <c r="AQ60" s="122"/>
      <c r="AR60" s="122"/>
      <c r="AS60" s="122"/>
      <c r="AT60" s="122"/>
      <c r="AU60" s="122"/>
      <c r="AV60" s="122"/>
      <c r="AW60" s="122"/>
      <c r="AX60" s="122"/>
      <c r="AY60" s="122"/>
      <c r="AZ60" s="122"/>
      <c r="BA60" s="122"/>
      <c r="BB60" s="122"/>
      <c r="BC60" s="122"/>
      <c r="BD60" s="122"/>
      <c r="BE60" s="122"/>
      <c r="BF60" s="122"/>
      <c r="BG60" s="122"/>
      <c r="BH60" s="122"/>
      <c r="BI60" s="122"/>
      <c r="BJ60" s="122"/>
      <c r="BK60" s="122"/>
      <c r="BL60" s="122"/>
      <c r="BM60" s="122"/>
      <c r="BN60" s="122"/>
      <c r="BO60" s="122"/>
      <c r="BQ60" s="175" t="str">
        <f t="shared" si="70"/>
        <v/>
      </c>
      <c r="BR60" s="176" t="str">
        <f t="shared" si="71"/>
        <v/>
      </c>
      <c r="BS60" s="135" t="str">
        <f t="shared" si="72"/>
        <v xml:space="preserve"> </v>
      </c>
      <c r="BT60" s="175" t="str">
        <f t="shared" si="73"/>
        <v/>
      </c>
      <c r="BU60" s="176" t="str">
        <f t="shared" si="74"/>
        <v/>
      </c>
      <c r="BV60" s="135" t="str">
        <f t="shared" si="75"/>
        <v xml:space="preserve"> </v>
      </c>
      <c r="BW60" s="175" t="str">
        <f t="shared" si="76"/>
        <v/>
      </c>
      <c r="BX60" s="176" t="str">
        <f t="shared" si="77"/>
        <v/>
      </c>
      <c r="BY60" s="135" t="str">
        <f t="shared" si="78"/>
        <v xml:space="preserve"> </v>
      </c>
      <c r="BZ60" s="175" t="str">
        <f t="shared" si="79"/>
        <v/>
      </c>
      <c r="CA60" s="176" t="str">
        <f t="shared" si="80"/>
        <v/>
      </c>
      <c r="CB60" s="135" t="str">
        <f t="shared" si="81"/>
        <v xml:space="preserve"> </v>
      </c>
      <c r="CC60" s="185" t="str">
        <f t="shared" si="82"/>
        <v/>
      </c>
      <c r="CD60" s="186" t="str">
        <f t="shared" si="83"/>
        <v/>
      </c>
      <c r="CE60" s="181" t="str">
        <f t="shared" si="84"/>
        <v xml:space="preserve"> </v>
      </c>
      <c r="CF60" s="175" t="str">
        <f t="shared" si="85"/>
        <v/>
      </c>
      <c r="CG60" s="176" t="str">
        <f t="shared" si="86"/>
        <v/>
      </c>
      <c r="CH60" s="135" t="str">
        <f t="shared" si="87"/>
        <v xml:space="preserve"> </v>
      </c>
      <c r="CI60" s="175" t="str">
        <f t="shared" si="88"/>
        <v/>
      </c>
      <c r="CJ60" s="176" t="str">
        <f t="shared" si="89"/>
        <v/>
      </c>
      <c r="CK60" s="135" t="str">
        <f t="shared" si="90"/>
        <v xml:space="preserve"> </v>
      </c>
      <c r="CL60" s="175" t="str">
        <f t="shared" si="91"/>
        <v/>
      </c>
      <c r="CM60" s="176" t="str">
        <f t="shared" si="92"/>
        <v/>
      </c>
      <c r="CN60" s="135" t="str">
        <f t="shared" si="93"/>
        <v xml:space="preserve"> </v>
      </c>
      <c r="CO60" s="185" t="str">
        <f t="shared" si="94"/>
        <v/>
      </c>
      <c r="CP60" s="186" t="str">
        <f t="shared" si="95"/>
        <v/>
      </c>
      <c r="CQ60" s="181" t="str">
        <f t="shared" si="96"/>
        <v xml:space="preserve"> </v>
      </c>
      <c r="CR60" s="135">
        <f>'Session Tracking'!P59</f>
        <v>0</v>
      </c>
      <c r="CS60" s="172"/>
      <c r="CT60" s="172">
        <f>COUNTIF('Session Tracking'!F59:O59,"Yes")</f>
        <v>0</v>
      </c>
      <c r="CU60" s="195">
        <f>COUNTIF('Session Tracking'!F59:O59,"No")</f>
        <v>0</v>
      </c>
      <c r="CV60" s="211">
        <f t="shared" si="27"/>
        <v>0</v>
      </c>
      <c r="CW60" s="195" t="str">
        <f t="shared" si="28"/>
        <v/>
      </c>
      <c r="CX60" s="195" t="str">
        <f t="shared" si="29"/>
        <v/>
      </c>
      <c r="CY60" s="195" t="str">
        <f t="shared" si="30"/>
        <v/>
      </c>
      <c r="CZ60" s="195" t="str">
        <f t="shared" si="31"/>
        <v/>
      </c>
      <c r="DA60" s="195" t="str">
        <f t="shared" si="32"/>
        <v/>
      </c>
      <c r="DB60" s="213" t="str">
        <f t="shared" si="33"/>
        <v/>
      </c>
      <c r="DC60" s="172" t="str">
        <f t="shared" si="34"/>
        <v/>
      </c>
      <c r="DD60" s="195" t="str">
        <f t="shared" si="35"/>
        <v/>
      </c>
      <c r="DE60" s="195" t="str">
        <f t="shared" si="36"/>
        <v/>
      </c>
      <c r="DF60" s="195" t="str">
        <f t="shared" si="37"/>
        <v/>
      </c>
      <c r="DG60" s="195" t="str">
        <f t="shared" si="38"/>
        <v/>
      </c>
      <c r="DH60" s="195" t="str">
        <f t="shared" si="39"/>
        <v/>
      </c>
      <c r="DI60" s="195" t="str">
        <f t="shared" si="40"/>
        <v/>
      </c>
      <c r="DJ60" s="195" t="str">
        <f t="shared" si="41"/>
        <v/>
      </c>
      <c r="DK60" s="173" t="str">
        <f t="shared" si="42"/>
        <v/>
      </c>
    </row>
    <row r="61" spans="1:115" x14ac:dyDescent="0.35">
      <c r="A61" s="182">
        <f>'Session Tracking'!A60</f>
        <v>0</v>
      </c>
      <c r="B61" s="183">
        <f>'Session Tracking'!T60</f>
        <v>0</v>
      </c>
      <c r="C61" s="183">
        <f>'Session Tracking'!C60</f>
        <v>0</v>
      </c>
      <c r="D61" s="184" t="str">
        <f>IF('Session Tracking'!D60,'Session Tracking'!D60,"")</f>
        <v/>
      </c>
      <c r="E61" s="184" t="str">
        <f>IF('Session Tracking'!E60,'Session Tracking'!E60,"")</f>
        <v/>
      </c>
      <c r="F61" s="123"/>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3"/>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c r="BN61" s="124"/>
      <c r="BO61" s="124"/>
      <c r="BQ61" s="175" t="str">
        <f t="shared" si="70"/>
        <v/>
      </c>
      <c r="BR61" s="176" t="str">
        <f t="shared" si="71"/>
        <v/>
      </c>
      <c r="BS61" s="135" t="str">
        <f t="shared" si="72"/>
        <v xml:space="preserve"> </v>
      </c>
      <c r="BT61" s="175" t="str">
        <f t="shared" si="73"/>
        <v/>
      </c>
      <c r="BU61" s="176" t="str">
        <f t="shared" si="74"/>
        <v/>
      </c>
      <c r="BV61" s="135" t="str">
        <f t="shared" si="75"/>
        <v xml:space="preserve"> </v>
      </c>
      <c r="BW61" s="175" t="str">
        <f t="shared" si="76"/>
        <v/>
      </c>
      <c r="BX61" s="176" t="str">
        <f t="shared" si="77"/>
        <v/>
      </c>
      <c r="BY61" s="135" t="str">
        <f t="shared" si="78"/>
        <v xml:space="preserve"> </v>
      </c>
      <c r="BZ61" s="175" t="str">
        <f t="shared" si="79"/>
        <v/>
      </c>
      <c r="CA61" s="176" t="str">
        <f t="shared" si="80"/>
        <v/>
      </c>
      <c r="CB61" s="135" t="str">
        <f t="shared" si="81"/>
        <v xml:space="preserve"> </v>
      </c>
      <c r="CC61" s="185" t="str">
        <f t="shared" si="82"/>
        <v/>
      </c>
      <c r="CD61" s="186" t="str">
        <f t="shared" si="83"/>
        <v/>
      </c>
      <c r="CE61" s="181" t="str">
        <f t="shared" si="84"/>
        <v xml:space="preserve"> </v>
      </c>
      <c r="CF61" s="175" t="str">
        <f t="shared" si="85"/>
        <v/>
      </c>
      <c r="CG61" s="176" t="str">
        <f t="shared" si="86"/>
        <v/>
      </c>
      <c r="CH61" s="135" t="str">
        <f t="shared" si="87"/>
        <v xml:space="preserve"> </v>
      </c>
      <c r="CI61" s="175" t="str">
        <f t="shared" si="88"/>
        <v/>
      </c>
      <c r="CJ61" s="176" t="str">
        <f t="shared" si="89"/>
        <v/>
      </c>
      <c r="CK61" s="135" t="str">
        <f t="shared" si="90"/>
        <v xml:space="preserve"> </v>
      </c>
      <c r="CL61" s="175" t="str">
        <f t="shared" si="91"/>
        <v/>
      </c>
      <c r="CM61" s="176" t="str">
        <f t="shared" si="92"/>
        <v/>
      </c>
      <c r="CN61" s="135" t="str">
        <f t="shared" si="93"/>
        <v xml:space="preserve"> </v>
      </c>
      <c r="CO61" s="185" t="str">
        <f t="shared" si="94"/>
        <v/>
      </c>
      <c r="CP61" s="186" t="str">
        <f t="shared" si="95"/>
        <v/>
      </c>
      <c r="CQ61" s="181" t="str">
        <f t="shared" si="96"/>
        <v xml:space="preserve"> </v>
      </c>
      <c r="CR61" s="135">
        <f>'Session Tracking'!P60</f>
        <v>0</v>
      </c>
      <c r="CS61" s="172"/>
      <c r="CT61" s="172">
        <f>COUNTIF('Session Tracking'!F60:O60,"Yes")</f>
        <v>0</v>
      </c>
      <c r="CU61" s="195">
        <f>COUNTIF('Session Tracking'!F60:O60,"No")</f>
        <v>0</v>
      </c>
      <c r="CV61" s="211">
        <f t="shared" si="27"/>
        <v>0</v>
      </c>
      <c r="CW61" s="195" t="str">
        <f t="shared" si="28"/>
        <v/>
      </c>
      <c r="CX61" s="195" t="str">
        <f t="shared" si="29"/>
        <v/>
      </c>
      <c r="CY61" s="195" t="str">
        <f t="shared" si="30"/>
        <v/>
      </c>
      <c r="CZ61" s="195" t="str">
        <f t="shared" si="31"/>
        <v/>
      </c>
      <c r="DA61" s="195" t="str">
        <f t="shared" si="32"/>
        <v/>
      </c>
      <c r="DB61" s="213" t="str">
        <f t="shared" si="33"/>
        <v/>
      </c>
      <c r="DC61" s="172" t="str">
        <f t="shared" si="34"/>
        <v/>
      </c>
      <c r="DD61" s="195" t="str">
        <f t="shared" si="35"/>
        <v/>
      </c>
      <c r="DE61" s="195" t="str">
        <f t="shared" si="36"/>
        <v/>
      </c>
      <c r="DF61" s="195" t="str">
        <f t="shared" si="37"/>
        <v/>
      </c>
      <c r="DG61" s="195" t="str">
        <f t="shared" si="38"/>
        <v/>
      </c>
      <c r="DH61" s="195" t="str">
        <f t="shared" si="39"/>
        <v/>
      </c>
      <c r="DI61" s="195" t="str">
        <f t="shared" si="40"/>
        <v/>
      </c>
      <c r="DJ61" s="195" t="str">
        <f t="shared" si="41"/>
        <v/>
      </c>
      <c r="DK61" s="173" t="str">
        <f t="shared" si="42"/>
        <v/>
      </c>
    </row>
    <row r="62" spans="1:115" x14ac:dyDescent="0.35">
      <c r="A62" s="182">
        <f>'Session Tracking'!A61</f>
        <v>0</v>
      </c>
      <c r="B62" s="183">
        <f>'Session Tracking'!T61</f>
        <v>0</v>
      </c>
      <c r="C62" s="183">
        <f>'Session Tracking'!C61</f>
        <v>0</v>
      </c>
      <c r="D62" s="184" t="str">
        <f>IF('Session Tracking'!D61,'Session Tracking'!D61,"")</f>
        <v/>
      </c>
      <c r="E62" s="184" t="str">
        <f>IF('Session Tracking'!E61,'Session Tracking'!E61,"")</f>
        <v/>
      </c>
      <c r="F62" s="121"/>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1"/>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Q62" s="175" t="str">
        <f t="shared" si="70"/>
        <v/>
      </c>
      <c r="BR62" s="176" t="str">
        <f t="shared" si="71"/>
        <v/>
      </c>
      <c r="BS62" s="135" t="str">
        <f t="shared" si="72"/>
        <v xml:space="preserve"> </v>
      </c>
      <c r="BT62" s="175" t="str">
        <f t="shared" si="73"/>
        <v/>
      </c>
      <c r="BU62" s="176" t="str">
        <f t="shared" si="74"/>
        <v/>
      </c>
      <c r="BV62" s="135" t="str">
        <f t="shared" si="75"/>
        <v xml:space="preserve"> </v>
      </c>
      <c r="BW62" s="175" t="str">
        <f t="shared" si="76"/>
        <v/>
      </c>
      <c r="BX62" s="176" t="str">
        <f t="shared" si="77"/>
        <v/>
      </c>
      <c r="BY62" s="135" t="str">
        <f t="shared" si="78"/>
        <v xml:space="preserve"> </v>
      </c>
      <c r="BZ62" s="175" t="str">
        <f t="shared" si="79"/>
        <v/>
      </c>
      <c r="CA62" s="176" t="str">
        <f t="shared" si="80"/>
        <v/>
      </c>
      <c r="CB62" s="135" t="str">
        <f t="shared" si="81"/>
        <v xml:space="preserve"> </v>
      </c>
      <c r="CC62" s="185" t="str">
        <f t="shared" si="82"/>
        <v/>
      </c>
      <c r="CD62" s="186" t="str">
        <f t="shared" si="83"/>
        <v/>
      </c>
      <c r="CE62" s="181" t="str">
        <f t="shared" si="84"/>
        <v xml:space="preserve"> </v>
      </c>
      <c r="CF62" s="175" t="str">
        <f t="shared" si="85"/>
        <v/>
      </c>
      <c r="CG62" s="176" t="str">
        <f t="shared" si="86"/>
        <v/>
      </c>
      <c r="CH62" s="135" t="str">
        <f t="shared" si="87"/>
        <v xml:space="preserve"> </v>
      </c>
      <c r="CI62" s="175" t="str">
        <f t="shared" si="88"/>
        <v/>
      </c>
      <c r="CJ62" s="176" t="str">
        <f t="shared" si="89"/>
        <v/>
      </c>
      <c r="CK62" s="135" t="str">
        <f t="shared" si="90"/>
        <v xml:space="preserve"> </v>
      </c>
      <c r="CL62" s="175" t="str">
        <f t="shared" si="91"/>
        <v/>
      </c>
      <c r="CM62" s="176" t="str">
        <f t="shared" si="92"/>
        <v/>
      </c>
      <c r="CN62" s="135" t="str">
        <f t="shared" si="93"/>
        <v xml:space="preserve"> </v>
      </c>
      <c r="CO62" s="185" t="str">
        <f t="shared" si="94"/>
        <v/>
      </c>
      <c r="CP62" s="186" t="str">
        <f t="shared" si="95"/>
        <v/>
      </c>
      <c r="CQ62" s="181" t="str">
        <f t="shared" si="96"/>
        <v xml:space="preserve"> </v>
      </c>
      <c r="CR62" s="135">
        <f>'Session Tracking'!P61</f>
        <v>0</v>
      </c>
      <c r="CS62" s="172"/>
      <c r="CT62" s="172">
        <f>COUNTIF('Session Tracking'!F61:O61,"Yes")</f>
        <v>0</v>
      </c>
      <c r="CU62" s="195">
        <f>COUNTIF('Session Tracking'!F61:O61,"No")</f>
        <v>0</v>
      </c>
      <c r="CV62" s="211">
        <f t="shared" si="27"/>
        <v>0</v>
      </c>
      <c r="CW62" s="195" t="str">
        <f t="shared" si="28"/>
        <v/>
      </c>
      <c r="CX62" s="195" t="str">
        <f t="shared" si="29"/>
        <v/>
      </c>
      <c r="CY62" s="195" t="str">
        <f t="shared" si="30"/>
        <v/>
      </c>
      <c r="CZ62" s="195" t="str">
        <f t="shared" si="31"/>
        <v/>
      </c>
      <c r="DA62" s="195" t="str">
        <f t="shared" si="32"/>
        <v/>
      </c>
      <c r="DB62" s="213" t="str">
        <f t="shared" si="33"/>
        <v/>
      </c>
      <c r="DC62" s="172" t="str">
        <f t="shared" si="34"/>
        <v/>
      </c>
      <c r="DD62" s="195" t="str">
        <f t="shared" si="35"/>
        <v/>
      </c>
      <c r="DE62" s="195" t="str">
        <f t="shared" si="36"/>
        <v/>
      </c>
      <c r="DF62" s="195" t="str">
        <f t="shared" si="37"/>
        <v/>
      </c>
      <c r="DG62" s="195" t="str">
        <f t="shared" si="38"/>
        <v/>
      </c>
      <c r="DH62" s="195" t="str">
        <f t="shared" si="39"/>
        <v/>
      </c>
      <c r="DI62" s="195" t="str">
        <f t="shared" si="40"/>
        <v/>
      </c>
      <c r="DJ62" s="195" t="str">
        <f t="shared" si="41"/>
        <v/>
      </c>
      <c r="DK62" s="173" t="str">
        <f t="shared" si="42"/>
        <v/>
      </c>
    </row>
    <row r="63" spans="1:115" x14ac:dyDescent="0.35">
      <c r="A63" s="182">
        <f>'Session Tracking'!A62</f>
        <v>0</v>
      </c>
      <c r="B63" s="183">
        <f>'Session Tracking'!T62</f>
        <v>0</v>
      </c>
      <c r="C63" s="183">
        <f>'Session Tracking'!C62</f>
        <v>0</v>
      </c>
      <c r="D63" s="184" t="str">
        <f>IF('Session Tracking'!D62,'Session Tracking'!D62,"")</f>
        <v/>
      </c>
      <c r="E63" s="184" t="str">
        <f>IF('Session Tracking'!E62,'Session Tracking'!E62,"")</f>
        <v/>
      </c>
      <c r="F63" s="123"/>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3"/>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Q63" s="175" t="str">
        <f t="shared" si="70"/>
        <v/>
      </c>
      <c r="BR63" s="176" t="str">
        <f t="shared" si="71"/>
        <v/>
      </c>
      <c r="BS63" s="135" t="str">
        <f t="shared" si="72"/>
        <v xml:space="preserve"> </v>
      </c>
      <c r="BT63" s="175" t="str">
        <f t="shared" si="73"/>
        <v/>
      </c>
      <c r="BU63" s="176" t="str">
        <f t="shared" si="74"/>
        <v/>
      </c>
      <c r="BV63" s="135" t="str">
        <f t="shared" si="75"/>
        <v xml:space="preserve"> </v>
      </c>
      <c r="BW63" s="175" t="str">
        <f t="shared" si="76"/>
        <v/>
      </c>
      <c r="BX63" s="176" t="str">
        <f t="shared" si="77"/>
        <v/>
      </c>
      <c r="BY63" s="135" t="str">
        <f t="shared" si="78"/>
        <v xml:space="preserve"> </v>
      </c>
      <c r="BZ63" s="175" t="str">
        <f t="shared" si="79"/>
        <v/>
      </c>
      <c r="CA63" s="176" t="str">
        <f t="shared" si="80"/>
        <v/>
      </c>
      <c r="CB63" s="135" t="str">
        <f t="shared" si="81"/>
        <v xml:space="preserve"> </v>
      </c>
      <c r="CC63" s="185" t="str">
        <f t="shared" si="82"/>
        <v/>
      </c>
      <c r="CD63" s="186" t="str">
        <f t="shared" si="83"/>
        <v/>
      </c>
      <c r="CE63" s="181" t="str">
        <f t="shared" si="84"/>
        <v xml:space="preserve"> </v>
      </c>
      <c r="CF63" s="175" t="str">
        <f t="shared" si="85"/>
        <v/>
      </c>
      <c r="CG63" s="176" t="str">
        <f t="shared" si="86"/>
        <v/>
      </c>
      <c r="CH63" s="135" t="str">
        <f t="shared" si="87"/>
        <v xml:space="preserve"> </v>
      </c>
      <c r="CI63" s="175" t="str">
        <f t="shared" si="88"/>
        <v/>
      </c>
      <c r="CJ63" s="176" t="str">
        <f t="shared" si="89"/>
        <v/>
      </c>
      <c r="CK63" s="135" t="str">
        <f t="shared" si="90"/>
        <v xml:space="preserve"> </v>
      </c>
      <c r="CL63" s="175" t="str">
        <f t="shared" si="91"/>
        <v/>
      </c>
      <c r="CM63" s="176" t="str">
        <f t="shared" si="92"/>
        <v/>
      </c>
      <c r="CN63" s="135" t="str">
        <f t="shared" si="93"/>
        <v xml:space="preserve"> </v>
      </c>
      <c r="CO63" s="185" t="str">
        <f t="shared" si="94"/>
        <v/>
      </c>
      <c r="CP63" s="186" t="str">
        <f t="shared" si="95"/>
        <v/>
      </c>
      <c r="CQ63" s="181" t="str">
        <f t="shared" si="96"/>
        <v xml:space="preserve"> </v>
      </c>
      <c r="CR63" s="135">
        <f>'Session Tracking'!P62</f>
        <v>0</v>
      </c>
      <c r="CS63" s="172"/>
      <c r="CT63" s="172">
        <f>COUNTIF('Session Tracking'!F62:O62,"Yes")</f>
        <v>0</v>
      </c>
      <c r="CU63" s="195">
        <f>COUNTIF('Session Tracking'!F62:O62,"No")</f>
        <v>0</v>
      </c>
      <c r="CV63" s="211">
        <f t="shared" si="27"/>
        <v>0</v>
      </c>
      <c r="CW63" s="195" t="str">
        <f t="shared" si="28"/>
        <v/>
      </c>
      <c r="CX63" s="195" t="str">
        <f t="shared" si="29"/>
        <v/>
      </c>
      <c r="CY63" s="195" t="str">
        <f t="shared" si="30"/>
        <v/>
      </c>
      <c r="CZ63" s="195" t="str">
        <f t="shared" si="31"/>
        <v/>
      </c>
      <c r="DA63" s="195" t="str">
        <f t="shared" si="32"/>
        <v/>
      </c>
      <c r="DB63" s="213" t="str">
        <f t="shared" si="33"/>
        <v/>
      </c>
      <c r="DC63" s="172" t="str">
        <f t="shared" si="34"/>
        <v/>
      </c>
      <c r="DD63" s="195" t="str">
        <f t="shared" si="35"/>
        <v/>
      </c>
      <c r="DE63" s="195" t="str">
        <f t="shared" si="36"/>
        <v/>
      </c>
      <c r="DF63" s="195" t="str">
        <f t="shared" si="37"/>
        <v/>
      </c>
      <c r="DG63" s="195" t="str">
        <f t="shared" si="38"/>
        <v/>
      </c>
      <c r="DH63" s="195" t="str">
        <f t="shared" si="39"/>
        <v/>
      </c>
      <c r="DI63" s="195" t="str">
        <f t="shared" si="40"/>
        <v/>
      </c>
      <c r="DJ63" s="195" t="str">
        <f t="shared" si="41"/>
        <v/>
      </c>
      <c r="DK63" s="173" t="str">
        <f t="shared" si="42"/>
        <v/>
      </c>
    </row>
    <row r="64" spans="1:115" x14ac:dyDescent="0.35">
      <c r="A64" s="182">
        <f>'Session Tracking'!A63</f>
        <v>0</v>
      </c>
      <c r="B64" s="183">
        <f>'Session Tracking'!T63</f>
        <v>0</v>
      </c>
      <c r="C64" s="183">
        <f>'Session Tracking'!C63</f>
        <v>0</v>
      </c>
      <c r="D64" s="184" t="str">
        <f>IF('Session Tracking'!D63,'Session Tracking'!D63,"")</f>
        <v/>
      </c>
      <c r="E64" s="184" t="str">
        <f>IF('Session Tracking'!E63,'Session Tracking'!E63,"")</f>
        <v/>
      </c>
      <c r="F64" s="121"/>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1"/>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Q64" s="175" t="str">
        <f t="shared" si="70"/>
        <v/>
      </c>
      <c r="BR64" s="176" t="str">
        <f t="shared" si="71"/>
        <v/>
      </c>
      <c r="BS64" s="135" t="str">
        <f t="shared" si="72"/>
        <v xml:space="preserve"> </v>
      </c>
      <c r="BT64" s="175" t="str">
        <f t="shared" si="73"/>
        <v/>
      </c>
      <c r="BU64" s="176" t="str">
        <f t="shared" si="74"/>
        <v/>
      </c>
      <c r="BV64" s="135" t="str">
        <f t="shared" si="75"/>
        <v xml:space="preserve"> </v>
      </c>
      <c r="BW64" s="175" t="str">
        <f t="shared" si="76"/>
        <v/>
      </c>
      <c r="BX64" s="176" t="str">
        <f t="shared" si="77"/>
        <v/>
      </c>
      <c r="BY64" s="135" t="str">
        <f t="shared" si="78"/>
        <v xml:space="preserve"> </v>
      </c>
      <c r="BZ64" s="175" t="str">
        <f t="shared" si="79"/>
        <v/>
      </c>
      <c r="CA64" s="176" t="str">
        <f t="shared" si="80"/>
        <v/>
      </c>
      <c r="CB64" s="135" t="str">
        <f t="shared" si="81"/>
        <v xml:space="preserve"> </v>
      </c>
      <c r="CC64" s="185" t="str">
        <f t="shared" si="82"/>
        <v/>
      </c>
      <c r="CD64" s="186" t="str">
        <f t="shared" si="83"/>
        <v/>
      </c>
      <c r="CE64" s="181" t="str">
        <f t="shared" si="84"/>
        <v xml:space="preserve"> </v>
      </c>
      <c r="CF64" s="175" t="str">
        <f t="shared" si="85"/>
        <v/>
      </c>
      <c r="CG64" s="176" t="str">
        <f t="shared" si="86"/>
        <v/>
      </c>
      <c r="CH64" s="135" t="str">
        <f t="shared" si="87"/>
        <v xml:space="preserve"> </v>
      </c>
      <c r="CI64" s="175" t="str">
        <f t="shared" si="88"/>
        <v/>
      </c>
      <c r="CJ64" s="176" t="str">
        <f t="shared" si="89"/>
        <v/>
      </c>
      <c r="CK64" s="135" t="str">
        <f t="shared" si="90"/>
        <v xml:space="preserve"> </v>
      </c>
      <c r="CL64" s="175" t="str">
        <f t="shared" si="91"/>
        <v/>
      </c>
      <c r="CM64" s="176" t="str">
        <f t="shared" si="92"/>
        <v/>
      </c>
      <c r="CN64" s="135" t="str">
        <f t="shared" si="93"/>
        <v xml:space="preserve"> </v>
      </c>
      <c r="CO64" s="185" t="str">
        <f t="shared" si="94"/>
        <v/>
      </c>
      <c r="CP64" s="186" t="str">
        <f t="shared" si="95"/>
        <v/>
      </c>
      <c r="CQ64" s="181" t="str">
        <f t="shared" si="96"/>
        <v xml:space="preserve"> </v>
      </c>
      <c r="CR64" s="135">
        <f>'Session Tracking'!P63</f>
        <v>0</v>
      </c>
      <c r="CS64" s="172"/>
      <c r="CT64" s="172">
        <f>COUNTIF('Session Tracking'!F63:O63,"Yes")</f>
        <v>0</v>
      </c>
      <c r="CU64" s="195">
        <f>COUNTIF('Session Tracking'!F63:O63,"No")</f>
        <v>0</v>
      </c>
      <c r="CV64" s="211">
        <f t="shared" si="27"/>
        <v>0</v>
      </c>
      <c r="CW64" s="195" t="str">
        <f t="shared" si="28"/>
        <v/>
      </c>
      <c r="CX64" s="195" t="str">
        <f t="shared" si="29"/>
        <v/>
      </c>
      <c r="CY64" s="195" t="str">
        <f t="shared" si="30"/>
        <v/>
      </c>
      <c r="CZ64" s="195" t="str">
        <f t="shared" si="31"/>
        <v/>
      </c>
      <c r="DA64" s="195" t="str">
        <f t="shared" si="32"/>
        <v/>
      </c>
      <c r="DB64" s="213" t="str">
        <f t="shared" si="33"/>
        <v/>
      </c>
      <c r="DC64" s="172" t="str">
        <f t="shared" si="34"/>
        <v/>
      </c>
      <c r="DD64" s="195" t="str">
        <f t="shared" si="35"/>
        <v/>
      </c>
      <c r="DE64" s="195" t="str">
        <f t="shared" si="36"/>
        <v/>
      </c>
      <c r="DF64" s="195" t="str">
        <f t="shared" si="37"/>
        <v/>
      </c>
      <c r="DG64" s="195" t="str">
        <f t="shared" si="38"/>
        <v/>
      </c>
      <c r="DH64" s="195" t="str">
        <f t="shared" si="39"/>
        <v/>
      </c>
      <c r="DI64" s="195" t="str">
        <f t="shared" si="40"/>
        <v/>
      </c>
      <c r="DJ64" s="195" t="str">
        <f t="shared" si="41"/>
        <v/>
      </c>
      <c r="DK64" s="173" t="str">
        <f t="shared" si="42"/>
        <v/>
      </c>
    </row>
    <row r="65" spans="1:115" x14ac:dyDescent="0.35">
      <c r="A65" s="182">
        <f>'Session Tracking'!A64</f>
        <v>0</v>
      </c>
      <c r="B65" s="183">
        <f>'Session Tracking'!T64</f>
        <v>0</v>
      </c>
      <c r="C65" s="183">
        <f>'Session Tracking'!C64</f>
        <v>0</v>
      </c>
      <c r="D65" s="184" t="str">
        <f>IF('Session Tracking'!D64,'Session Tracking'!D64,"")</f>
        <v/>
      </c>
      <c r="E65" s="184" t="str">
        <f>IF('Session Tracking'!E64,'Session Tracking'!E64,"")</f>
        <v/>
      </c>
      <c r="F65" s="123"/>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3"/>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Q65" s="175" t="str">
        <f t="shared" si="70"/>
        <v/>
      </c>
      <c r="BR65" s="176" t="str">
        <f t="shared" si="71"/>
        <v/>
      </c>
      <c r="BS65" s="135" t="str">
        <f t="shared" si="72"/>
        <v xml:space="preserve"> </v>
      </c>
      <c r="BT65" s="175" t="str">
        <f t="shared" si="73"/>
        <v/>
      </c>
      <c r="BU65" s="176" t="str">
        <f t="shared" si="74"/>
        <v/>
      </c>
      <c r="BV65" s="135" t="str">
        <f t="shared" si="75"/>
        <v xml:space="preserve"> </v>
      </c>
      <c r="BW65" s="175" t="str">
        <f t="shared" si="76"/>
        <v/>
      </c>
      <c r="BX65" s="176" t="str">
        <f t="shared" si="77"/>
        <v/>
      </c>
      <c r="BY65" s="135" t="str">
        <f t="shared" si="78"/>
        <v xml:space="preserve"> </v>
      </c>
      <c r="BZ65" s="175" t="str">
        <f t="shared" si="79"/>
        <v/>
      </c>
      <c r="CA65" s="176" t="str">
        <f t="shared" si="80"/>
        <v/>
      </c>
      <c r="CB65" s="135" t="str">
        <f t="shared" si="81"/>
        <v xml:space="preserve"> </v>
      </c>
      <c r="CC65" s="185" t="str">
        <f t="shared" si="82"/>
        <v/>
      </c>
      <c r="CD65" s="186" t="str">
        <f t="shared" si="83"/>
        <v/>
      </c>
      <c r="CE65" s="181" t="str">
        <f t="shared" si="84"/>
        <v xml:space="preserve"> </v>
      </c>
      <c r="CF65" s="175" t="str">
        <f t="shared" si="85"/>
        <v/>
      </c>
      <c r="CG65" s="176" t="str">
        <f t="shared" si="86"/>
        <v/>
      </c>
      <c r="CH65" s="135" t="str">
        <f t="shared" si="87"/>
        <v xml:space="preserve"> </v>
      </c>
      <c r="CI65" s="175" t="str">
        <f t="shared" si="88"/>
        <v/>
      </c>
      <c r="CJ65" s="176" t="str">
        <f t="shared" si="89"/>
        <v/>
      </c>
      <c r="CK65" s="135" t="str">
        <f t="shared" si="90"/>
        <v xml:space="preserve"> </v>
      </c>
      <c r="CL65" s="175" t="str">
        <f t="shared" si="91"/>
        <v/>
      </c>
      <c r="CM65" s="176" t="str">
        <f t="shared" si="92"/>
        <v/>
      </c>
      <c r="CN65" s="135" t="str">
        <f t="shared" si="93"/>
        <v xml:space="preserve"> </v>
      </c>
      <c r="CO65" s="185" t="str">
        <f t="shared" si="94"/>
        <v/>
      </c>
      <c r="CP65" s="186" t="str">
        <f t="shared" si="95"/>
        <v/>
      </c>
      <c r="CQ65" s="181" t="str">
        <f t="shared" si="96"/>
        <v xml:space="preserve"> </v>
      </c>
      <c r="CR65" s="135">
        <f>'Session Tracking'!P64</f>
        <v>0</v>
      </c>
      <c r="CS65" s="172"/>
      <c r="CT65" s="172">
        <f>COUNTIF('Session Tracking'!F64:O64,"Yes")</f>
        <v>0</v>
      </c>
      <c r="CU65" s="195">
        <f>COUNTIF('Session Tracking'!F64:O64,"No")</f>
        <v>0</v>
      </c>
      <c r="CV65" s="211">
        <f t="shared" si="27"/>
        <v>0</v>
      </c>
      <c r="CW65" s="195" t="str">
        <f t="shared" si="28"/>
        <v/>
      </c>
      <c r="CX65" s="195" t="str">
        <f t="shared" si="29"/>
        <v/>
      </c>
      <c r="CY65" s="195" t="str">
        <f t="shared" si="30"/>
        <v/>
      </c>
      <c r="CZ65" s="195" t="str">
        <f t="shared" si="31"/>
        <v/>
      </c>
      <c r="DA65" s="195" t="str">
        <f t="shared" si="32"/>
        <v/>
      </c>
      <c r="DB65" s="213" t="str">
        <f t="shared" si="33"/>
        <v/>
      </c>
      <c r="DC65" s="172" t="str">
        <f t="shared" si="34"/>
        <v/>
      </c>
      <c r="DD65" s="195" t="str">
        <f t="shared" si="35"/>
        <v/>
      </c>
      <c r="DE65" s="195" t="str">
        <f t="shared" si="36"/>
        <v/>
      </c>
      <c r="DF65" s="195" t="str">
        <f t="shared" si="37"/>
        <v/>
      </c>
      <c r="DG65" s="195" t="str">
        <f t="shared" si="38"/>
        <v/>
      </c>
      <c r="DH65" s="195" t="str">
        <f t="shared" si="39"/>
        <v/>
      </c>
      <c r="DI65" s="195" t="str">
        <f t="shared" si="40"/>
        <v/>
      </c>
      <c r="DJ65" s="195" t="str">
        <f t="shared" si="41"/>
        <v/>
      </c>
      <c r="DK65" s="173" t="str">
        <f t="shared" si="42"/>
        <v/>
      </c>
    </row>
    <row r="66" spans="1:115" x14ac:dyDescent="0.35">
      <c r="A66" s="182">
        <f>'Session Tracking'!A65</f>
        <v>0</v>
      </c>
      <c r="B66" s="183">
        <f>'Session Tracking'!T65</f>
        <v>0</v>
      </c>
      <c r="C66" s="183">
        <f>'Session Tracking'!C65</f>
        <v>0</v>
      </c>
      <c r="D66" s="184" t="str">
        <f>IF('Session Tracking'!D65,'Session Tracking'!D65,"")</f>
        <v/>
      </c>
      <c r="E66" s="184" t="str">
        <f>IF('Session Tracking'!E65,'Session Tracking'!E65,"")</f>
        <v/>
      </c>
      <c r="F66" s="121"/>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1"/>
      <c r="AL66" s="122"/>
      <c r="AM66" s="122"/>
      <c r="AN66" s="122"/>
      <c r="AO66" s="122"/>
      <c r="AP66" s="122"/>
      <c r="AQ66" s="122"/>
      <c r="AR66" s="122"/>
      <c r="AS66" s="122"/>
      <c r="AT66" s="122"/>
      <c r="AU66" s="122"/>
      <c r="AV66" s="122"/>
      <c r="AW66" s="122"/>
      <c r="AX66" s="122"/>
      <c r="AY66" s="122"/>
      <c r="AZ66" s="122"/>
      <c r="BA66" s="122"/>
      <c r="BB66" s="122"/>
      <c r="BC66" s="122"/>
      <c r="BD66" s="122"/>
      <c r="BE66" s="122"/>
      <c r="BF66" s="122"/>
      <c r="BG66" s="122"/>
      <c r="BH66" s="122"/>
      <c r="BI66" s="122"/>
      <c r="BJ66" s="122"/>
      <c r="BK66" s="122"/>
      <c r="BL66" s="122"/>
      <c r="BM66" s="122"/>
      <c r="BN66" s="122"/>
      <c r="BO66" s="122"/>
      <c r="BQ66" s="175" t="str">
        <f t="shared" si="70"/>
        <v/>
      </c>
      <c r="BR66" s="176" t="str">
        <f t="shared" si="71"/>
        <v/>
      </c>
      <c r="BS66" s="135" t="str">
        <f t="shared" si="72"/>
        <v xml:space="preserve"> </v>
      </c>
      <c r="BT66" s="175" t="str">
        <f t="shared" si="73"/>
        <v/>
      </c>
      <c r="BU66" s="176" t="str">
        <f t="shared" si="74"/>
        <v/>
      </c>
      <c r="BV66" s="135" t="str">
        <f t="shared" si="75"/>
        <v xml:space="preserve"> </v>
      </c>
      <c r="BW66" s="175" t="str">
        <f t="shared" si="76"/>
        <v/>
      </c>
      <c r="BX66" s="176" t="str">
        <f t="shared" si="77"/>
        <v/>
      </c>
      <c r="BY66" s="135" t="str">
        <f t="shared" si="78"/>
        <v xml:space="preserve"> </v>
      </c>
      <c r="BZ66" s="175" t="str">
        <f t="shared" si="79"/>
        <v/>
      </c>
      <c r="CA66" s="176" t="str">
        <f t="shared" si="80"/>
        <v/>
      </c>
      <c r="CB66" s="135" t="str">
        <f t="shared" si="81"/>
        <v xml:space="preserve"> </v>
      </c>
      <c r="CC66" s="185" t="str">
        <f t="shared" si="82"/>
        <v/>
      </c>
      <c r="CD66" s="186" t="str">
        <f t="shared" si="83"/>
        <v/>
      </c>
      <c r="CE66" s="181" t="str">
        <f t="shared" si="84"/>
        <v xml:space="preserve"> </v>
      </c>
      <c r="CF66" s="175" t="str">
        <f t="shared" si="85"/>
        <v/>
      </c>
      <c r="CG66" s="176" t="str">
        <f t="shared" si="86"/>
        <v/>
      </c>
      <c r="CH66" s="135" t="str">
        <f t="shared" si="87"/>
        <v xml:space="preserve"> </v>
      </c>
      <c r="CI66" s="175" t="str">
        <f t="shared" si="88"/>
        <v/>
      </c>
      <c r="CJ66" s="176" t="str">
        <f t="shared" si="89"/>
        <v/>
      </c>
      <c r="CK66" s="135" t="str">
        <f t="shared" si="90"/>
        <v xml:space="preserve"> </v>
      </c>
      <c r="CL66" s="175" t="str">
        <f t="shared" si="91"/>
        <v/>
      </c>
      <c r="CM66" s="176" t="str">
        <f t="shared" si="92"/>
        <v/>
      </c>
      <c r="CN66" s="135" t="str">
        <f t="shared" si="93"/>
        <v xml:space="preserve"> </v>
      </c>
      <c r="CO66" s="185" t="str">
        <f t="shared" si="94"/>
        <v/>
      </c>
      <c r="CP66" s="186" t="str">
        <f t="shared" si="95"/>
        <v/>
      </c>
      <c r="CQ66" s="181" t="str">
        <f t="shared" si="96"/>
        <v xml:space="preserve"> </v>
      </c>
      <c r="CR66" s="135">
        <f>'Session Tracking'!P65</f>
        <v>0</v>
      </c>
      <c r="CS66" s="172"/>
      <c r="CT66" s="172">
        <f>COUNTIF('Session Tracking'!F65:O65,"Yes")</f>
        <v>0</v>
      </c>
      <c r="CU66" s="195">
        <f>COUNTIF('Session Tracking'!F65:O65,"No")</f>
        <v>0</v>
      </c>
      <c r="CV66" s="211">
        <f t="shared" si="27"/>
        <v>0</v>
      </c>
      <c r="CW66" s="195" t="str">
        <f t="shared" si="28"/>
        <v/>
      </c>
      <c r="CX66" s="195" t="str">
        <f t="shared" si="29"/>
        <v/>
      </c>
      <c r="CY66" s="195" t="str">
        <f t="shared" si="30"/>
        <v/>
      </c>
      <c r="CZ66" s="195" t="str">
        <f t="shared" si="31"/>
        <v/>
      </c>
      <c r="DA66" s="195" t="str">
        <f t="shared" si="32"/>
        <v/>
      </c>
      <c r="DB66" s="213" t="str">
        <f t="shared" si="33"/>
        <v/>
      </c>
      <c r="DC66" s="172" t="str">
        <f t="shared" si="34"/>
        <v/>
      </c>
      <c r="DD66" s="195" t="str">
        <f t="shared" si="35"/>
        <v/>
      </c>
      <c r="DE66" s="195" t="str">
        <f t="shared" si="36"/>
        <v/>
      </c>
      <c r="DF66" s="195" t="str">
        <f t="shared" si="37"/>
        <v/>
      </c>
      <c r="DG66" s="195" t="str">
        <f t="shared" si="38"/>
        <v/>
      </c>
      <c r="DH66" s="195" t="str">
        <f t="shared" si="39"/>
        <v/>
      </c>
      <c r="DI66" s="195" t="str">
        <f t="shared" si="40"/>
        <v/>
      </c>
      <c r="DJ66" s="195" t="str">
        <f t="shared" si="41"/>
        <v/>
      </c>
      <c r="DK66" s="173" t="str">
        <f t="shared" si="42"/>
        <v/>
      </c>
    </row>
    <row r="67" spans="1:115" x14ac:dyDescent="0.35">
      <c r="A67" s="182">
        <f>'Session Tracking'!A66</f>
        <v>0</v>
      </c>
      <c r="B67" s="183">
        <f>'Session Tracking'!T66</f>
        <v>0</v>
      </c>
      <c r="C67" s="183">
        <f>'Session Tracking'!C66</f>
        <v>0</v>
      </c>
      <c r="D67" s="184" t="str">
        <f>IF('Session Tracking'!D66,'Session Tracking'!D66,"")</f>
        <v/>
      </c>
      <c r="E67" s="184" t="str">
        <f>IF('Session Tracking'!E66,'Session Tracking'!E66,"")</f>
        <v/>
      </c>
      <c r="F67" s="123"/>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3"/>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c r="BN67" s="124"/>
      <c r="BO67" s="124"/>
      <c r="BQ67" s="175" t="str">
        <f t="shared" si="70"/>
        <v/>
      </c>
      <c r="BR67" s="176" t="str">
        <f t="shared" si="71"/>
        <v/>
      </c>
      <c r="BS67" s="135" t="str">
        <f t="shared" si="72"/>
        <v xml:space="preserve"> </v>
      </c>
      <c r="BT67" s="175" t="str">
        <f t="shared" si="73"/>
        <v/>
      </c>
      <c r="BU67" s="176" t="str">
        <f t="shared" si="74"/>
        <v/>
      </c>
      <c r="BV67" s="135" t="str">
        <f t="shared" si="75"/>
        <v xml:space="preserve"> </v>
      </c>
      <c r="BW67" s="175" t="str">
        <f t="shared" si="76"/>
        <v/>
      </c>
      <c r="BX67" s="176" t="str">
        <f t="shared" si="77"/>
        <v/>
      </c>
      <c r="BY67" s="135" t="str">
        <f t="shared" si="78"/>
        <v xml:space="preserve"> </v>
      </c>
      <c r="BZ67" s="175" t="str">
        <f t="shared" si="79"/>
        <v/>
      </c>
      <c r="CA67" s="176" t="str">
        <f t="shared" si="80"/>
        <v/>
      </c>
      <c r="CB67" s="135" t="str">
        <f t="shared" si="81"/>
        <v xml:space="preserve"> </v>
      </c>
      <c r="CC67" s="185" t="str">
        <f t="shared" si="82"/>
        <v/>
      </c>
      <c r="CD67" s="186" t="str">
        <f t="shared" si="83"/>
        <v/>
      </c>
      <c r="CE67" s="181" t="str">
        <f t="shared" si="84"/>
        <v xml:space="preserve"> </v>
      </c>
      <c r="CF67" s="175" t="str">
        <f t="shared" si="85"/>
        <v/>
      </c>
      <c r="CG67" s="176" t="str">
        <f t="shared" si="86"/>
        <v/>
      </c>
      <c r="CH67" s="135" t="str">
        <f t="shared" si="87"/>
        <v xml:space="preserve"> </v>
      </c>
      <c r="CI67" s="175" t="str">
        <f t="shared" si="88"/>
        <v/>
      </c>
      <c r="CJ67" s="176" t="str">
        <f t="shared" si="89"/>
        <v/>
      </c>
      <c r="CK67" s="135" t="str">
        <f t="shared" si="90"/>
        <v xml:space="preserve"> </v>
      </c>
      <c r="CL67" s="175" t="str">
        <f t="shared" si="91"/>
        <v/>
      </c>
      <c r="CM67" s="176" t="str">
        <f t="shared" si="92"/>
        <v/>
      </c>
      <c r="CN67" s="135" t="str">
        <f t="shared" si="93"/>
        <v xml:space="preserve"> </v>
      </c>
      <c r="CO67" s="185" t="str">
        <f t="shared" si="94"/>
        <v/>
      </c>
      <c r="CP67" s="186" t="str">
        <f t="shared" si="95"/>
        <v/>
      </c>
      <c r="CQ67" s="181" t="str">
        <f t="shared" si="96"/>
        <v xml:space="preserve"> </v>
      </c>
      <c r="CR67" s="135">
        <f>'Session Tracking'!P66</f>
        <v>0</v>
      </c>
      <c r="CS67" s="172"/>
      <c r="CT67" s="172">
        <f>COUNTIF('Session Tracking'!F66:O66,"Yes")</f>
        <v>0</v>
      </c>
      <c r="CU67" s="195">
        <f>COUNTIF('Session Tracking'!F66:O66,"No")</f>
        <v>0</v>
      </c>
      <c r="CV67" s="211">
        <f t="shared" si="27"/>
        <v>0</v>
      </c>
      <c r="CW67" s="195" t="str">
        <f t="shared" si="28"/>
        <v/>
      </c>
      <c r="CX67" s="195" t="str">
        <f t="shared" si="29"/>
        <v/>
      </c>
      <c r="CY67" s="195" t="str">
        <f t="shared" si="30"/>
        <v/>
      </c>
      <c r="CZ67" s="195" t="str">
        <f t="shared" si="31"/>
        <v/>
      </c>
      <c r="DA67" s="195" t="str">
        <f t="shared" si="32"/>
        <v/>
      </c>
      <c r="DB67" s="213" t="str">
        <f t="shared" si="33"/>
        <v/>
      </c>
      <c r="DC67" s="172" t="str">
        <f t="shared" si="34"/>
        <v/>
      </c>
      <c r="DD67" s="195" t="str">
        <f t="shared" si="35"/>
        <v/>
      </c>
      <c r="DE67" s="195" t="str">
        <f t="shared" si="36"/>
        <v/>
      </c>
      <c r="DF67" s="195" t="str">
        <f t="shared" si="37"/>
        <v/>
      </c>
      <c r="DG67" s="195" t="str">
        <f t="shared" si="38"/>
        <v/>
      </c>
      <c r="DH67" s="195" t="str">
        <f t="shared" si="39"/>
        <v/>
      </c>
      <c r="DI67" s="195" t="str">
        <f t="shared" si="40"/>
        <v/>
      </c>
      <c r="DJ67" s="195" t="str">
        <f t="shared" si="41"/>
        <v/>
      </c>
      <c r="DK67" s="173" t="str">
        <f t="shared" si="42"/>
        <v/>
      </c>
    </row>
    <row r="68" spans="1:115" x14ac:dyDescent="0.35">
      <c r="A68" s="182">
        <f>'Session Tracking'!A67</f>
        <v>0</v>
      </c>
      <c r="B68" s="183">
        <f>'Session Tracking'!T67</f>
        <v>0</v>
      </c>
      <c r="C68" s="183">
        <f>'Session Tracking'!C67</f>
        <v>0</v>
      </c>
      <c r="D68" s="184" t="str">
        <f>IF('Session Tracking'!D67,'Session Tracking'!D67,"")</f>
        <v/>
      </c>
      <c r="E68" s="184" t="str">
        <f>IF('Session Tracking'!E67,'Session Tracking'!E67,"")</f>
        <v/>
      </c>
      <c r="F68" s="121"/>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1"/>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c r="BI68" s="122"/>
      <c r="BJ68" s="122"/>
      <c r="BK68" s="122"/>
      <c r="BL68" s="122"/>
      <c r="BM68" s="122"/>
      <c r="BN68" s="122"/>
      <c r="BO68" s="122"/>
      <c r="BQ68" s="175" t="str">
        <f t="shared" si="70"/>
        <v/>
      </c>
      <c r="BR68" s="176" t="str">
        <f t="shared" si="71"/>
        <v/>
      </c>
      <c r="BS68" s="135" t="str">
        <f t="shared" si="72"/>
        <v xml:space="preserve"> </v>
      </c>
      <c r="BT68" s="175" t="str">
        <f t="shared" si="73"/>
        <v/>
      </c>
      <c r="BU68" s="176" t="str">
        <f t="shared" si="74"/>
        <v/>
      </c>
      <c r="BV68" s="135" t="str">
        <f t="shared" si="75"/>
        <v xml:space="preserve"> </v>
      </c>
      <c r="BW68" s="175" t="str">
        <f t="shared" si="76"/>
        <v/>
      </c>
      <c r="BX68" s="176" t="str">
        <f t="shared" si="77"/>
        <v/>
      </c>
      <c r="BY68" s="135" t="str">
        <f t="shared" si="78"/>
        <v xml:space="preserve"> </v>
      </c>
      <c r="BZ68" s="175" t="str">
        <f t="shared" si="79"/>
        <v/>
      </c>
      <c r="CA68" s="176" t="str">
        <f t="shared" si="80"/>
        <v/>
      </c>
      <c r="CB68" s="135" t="str">
        <f t="shared" si="81"/>
        <v xml:space="preserve"> </v>
      </c>
      <c r="CC68" s="185" t="str">
        <f t="shared" si="82"/>
        <v/>
      </c>
      <c r="CD68" s="186" t="str">
        <f t="shared" si="83"/>
        <v/>
      </c>
      <c r="CE68" s="181" t="str">
        <f t="shared" si="84"/>
        <v xml:space="preserve"> </v>
      </c>
      <c r="CF68" s="175" t="str">
        <f t="shared" si="85"/>
        <v/>
      </c>
      <c r="CG68" s="176" t="str">
        <f t="shared" si="86"/>
        <v/>
      </c>
      <c r="CH68" s="135" t="str">
        <f t="shared" si="87"/>
        <v xml:space="preserve"> </v>
      </c>
      <c r="CI68" s="175" t="str">
        <f t="shared" si="88"/>
        <v/>
      </c>
      <c r="CJ68" s="176" t="str">
        <f t="shared" si="89"/>
        <v/>
      </c>
      <c r="CK68" s="135" t="str">
        <f t="shared" si="90"/>
        <v xml:space="preserve"> </v>
      </c>
      <c r="CL68" s="175" t="str">
        <f t="shared" si="91"/>
        <v/>
      </c>
      <c r="CM68" s="176" t="str">
        <f t="shared" si="92"/>
        <v/>
      </c>
      <c r="CN68" s="135" t="str">
        <f t="shared" si="93"/>
        <v xml:space="preserve"> </v>
      </c>
      <c r="CO68" s="185" t="str">
        <f t="shared" si="94"/>
        <v/>
      </c>
      <c r="CP68" s="186" t="str">
        <f t="shared" si="95"/>
        <v/>
      </c>
      <c r="CQ68" s="181" t="str">
        <f t="shared" si="96"/>
        <v xml:space="preserve"> </v>
      </c>
      <c r="CR68" s="135">
        <f>'Session Tracking'!P67</f>
        <v>0</v>
      </c>
      <c r="CS68" s="172"/>
      <c r="CT68" s="172">
        <f>COUNTIF('Session Tracking'!F67:O67,"Yes")</f>
        <v>0</v>
      </c>
      <c r="CU68" s="195">
        <f>COUNTIF('Session Tracking'!F67:O67,"No")</f>
        <v>0</v>
      </c>
      <c r="CV68" s="211">
        <f t="shared" si="27"/>
        <v>0</v>
      </c>
      <c r="CW68" s="195" t="str">
        <f t="shared" si="28"/>
        <v/>
      </c>
      <c r="CX68" s="195" t="str">
        <f t="shared" si="29"/>
        <v/>
      </c>
      <c r="CY68" s="195" t="str">
        <f t="shared" si="30"/>
        <v/>
      </c>
      <c r="CZ68" s="195" t="str">
        <f t="shared" si="31"/>
        <v/>
      </c>
      <c r="DA68" s="195" t="str">
        <f t="shared" si="32"/>
        <v/>
      </c>
      <c r="DB68" s="213" t="str">
        <f t="shared" si="33"/>
        <v/>
      </c>
      <c r="DC68" s="172" t="str">
        <f t="shared" si="34"/>
        <v/>
      </c>
      <c r="DD68" s="195" t="str">
        <f t="shared" si="35"/>
        <v/>
      </c>
      <c r="DE68" s="195" t="str">
        <f t="shared" si="36"/>
        <v/>
      </c>
      <c r="DF68" s="195" t="str">
        <f t="shared" si="37"/>
        <v/>
      </c>
      <c r="DG68" s="195" t="str">
        <f t="shared" si="38"/>
        <v/>
      </c>
      <c r="DH68" s="195" t="str">
        <f t="shared" si="39"/>
        <v/>
      </c>
      <c r="DI68" s="195" t="str">
        <f t="shared" si="40"/>
        <v/>
      </c>
      <c r="DJ68" s="195" t="str">
        <f t="shared" si="41"/>
        <v/>
      </c>
      <c r="DK68" s="173" t="str">
        <f t="shared" si="42"/>
        <v/>
      </c>
    </row>
    <row r="69" spans="1:115" x14ac:dyDescent="0.35">
      <c r="A69" s="182">
        <f>'Session Tracking'!A68</f>
        <v>0</v>
      </c>
      <c r="B69" s="183">
        <f>'Session Tracking'!T68</f>
        <v>0</v>
      </c>
      <c r="C69" s="183">
        <f>'Session Tracking'!C68</f>
        <v>0</v>
      </c>
      <c r="D69" s="184" t="str">
        <f>IF('Session Tracking'!D68,'Session Tracking'!D68,"")</f>
        <v/>
      </c>
      <c r="E69" s="184" t="str">
        <f>IF('Session Tracking'!E68,'Session Tracking'!E68,"")</f>
        <v/>
      </c>
      <c r="F69" s="123"/>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3"/>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Q69" s="175" t="str">
        <f t="shared" si="70"/>
        <v/>
      </c>
      <c r="BR69" s="176" t="str">
        <f t="shared" si="71"/>
        <v/>
      </c>
      <c r="BS69" s="135" t="str">
        <f t="shared" si="72"/>
        <v xml:space="preserve"> </v>
      </c>
      <c r="BT69" s="175" t="str">
        <f t="shared" si="73"/>
        <v/>
      </c>
      <c r="BU69" s="176" t="str">
        <f t="shared" si="74"/>
        <v/>
      </c>
      <c r="BV69" s="135" t="str">
        <f t="shared" si="75"/>
        <v xml:space="preserve"> </v>
      </c>
      <c r="BW69" s="175" t="str">
        <f t="shared" si="76"/>
        <v/>
      </c>
      <c r="BX69" s="176" t="str">
        <f t="shared" si="77"/>
        <v/>
      </c>
      <c r="BY69" s="135" t="str">
        <f t="shared" si="78"/>
        <v xml:space="preserve"> </v>
      </c>
      <c r="BZ69" s="175" t="str">
        <f t="shared" si="79"/>
        <v/>
      </c>
      <c r="CA69" s="176" t="str">
        <f t="shared" si="80"/>
        <v/>
      </c>
      <c r="CB69" s="135" t="str">
        <f t="shared" si="81"/>
        <v xml:space="preserve"> </v>
      </c>
      <c r="CC69" s="185" t="str">
        <f t="shared" si="82"/>
        <v/>
      </c>
      <c r="CD69" s="186" t="str">
        <f t="shared" si="83"/>
        <v/>
      </c>
      <c r="CE69" s="181" t="str">
        <f t="shared" si="84"/>
        <v xml:space="preserve"> </v>
      </c>
      <c r="CF69" s="175" t="str">
        <f t="shared" si="85"/>
        <v/>
      </c>
      <c r="CG69" s="176" t="str">
        <f t="shared" si="86"/>
        <v/>
      </c>
      <c r="CH69" s="135" t="str">
        <f t="shared" si="87"/>
        <v xml:space="preserve"> </v>
      </c>
      <c r="CI69" s="175" t="str">
        <f t="shared" si="88"/>
        <v/>
      </c>
      <c r="CJ69" s="176" t="str">
        <f t="shared" si="89"/>
        <v/>
      </c>
      <c r="CK69" s="135" t="str">
        <f t="shared" si="90"/>
        <v xml:space="preserve"> </v>
      </c>
      <c r="CL69" s="175" t="str">
        <f t="shared" si="91"/>
        <v/>
      </c>
      <c r="CM69" s="176" t="str">
        <f t="shared" si="92"/>
        <v/>
      </c>
      <c r="CN69" s="135" t="str">
        <f t="shared" si="93"/>
        <v xml:space="preserve"> </v>
      </c>
      <c r="CO69" s="185" t="str">
        <f t="shared" si="94"/>
        <v/>
      </c>
      <c r="CP69" s="186" t="str">
        <f t="shared" si="95"/>
        <v/>
      </c>
      <c r="CQ69" s="181" t="str">
        <f t="shared" si="96"/>
        <v xml:space="preserve"> </v>
      </c>
      <c r="CR69" s="135">
        <f>'Session Tracking'!P68</f>
        <v>0</v>
      </c>
      <c r="CS69" s="172"/>
      <c r="CT69" s="172">
        <f>COUNTIF('Session Tracking'!F68:O68,"Yes")</f>
        <v>0</v>
      </c>
      <c r="CU69" s="195">
        <f>COUNTIF('Session Tracking'!F68:O68,"No")</f>
        <v>0</v>
      </c>
      <c r="CV69" s="211">
        <f t="shared" ref="CV69:CV132" si="97">IF(AND(CT69+CU69&gt;0,CR69&lt;&gt;"N/A"),CT69/(CT69+CU69),0)</f>
        <v>0</v>
      </c>
      <c r="CW69" s="195" t="str">
        <f t="shared" ref="CW69:CW132" si="98">IF(D69="","",INT((((YEAR(D69)-YEAR($CW$1))*12+MONTH(D69)-MONTH($CW$1)+1)+2)/3))</f>
        <v/>
      </c>
      <c r="CX69" s="195" t="str">
        <f t="shared" ref="CX69:CX132" si="99">IF(E69="","",INT((((YEAR(E69)-YEAR($CW$1))*12+MONTH(E69)-MONTH($CW$1)+1)+2)/3))</f>
        <v/>
      </c>
      <c r="CY69" s="195" t="str">
        <f t="shared" ref="CY69:CY132" si="100">IF(AND(CX69&gt;0,CR69="yes"),CX69,"")</f>
        <v/>
      </c>
      <c r="CZ69" s="195" t="str">
        <f t="shared" ref="CZ69:CZ132" si="101">IF(CX69&gt;0,CX69,"")</f>
        <v/>
      </c>
      <c r="DA69" s="195" t="str">
        <f t="shared" ref="DA69:DA132" si="102">IF(AND(CX69&gt;0,CV69&gt;=0.75),CX69,"")</f>
        <v/>
      </c>
      <c r="DB69" s="213" t="str">
        <f t="shared" ref="DB69:DB132" si="103">IF(AND(COUNT(F69:AG69)&gt;=23,COUNT(AK69:BL69)&gt;=23),IF(AK69="","",INT((((YEAR(AK69)-YEAR($CW$1))*12+MONTH(AK69)-MONTH($CW$1)+1)+2)/3)),"")</f>
        <v/>
      </c>
      <c r="DC69" s="172" t="str">
        <f t="shared" ref="DC69:DC132" si="104">IF(AND($DB69&gt;0,CE69&lt;0),$DB69,"")</f>
        <v/>
      </c>
      <c r="DD69" s="195" t="str">
        <f t="shared" ref="DD69:DD132" si="105">IF(AND($DB69&gt;0,BS69&lt;0),$DB69,"")</f>
        <v/>
      </c>
      <c r="DE69" s="195" t="str">
        <f t="shared" ref="DE69:DE132" si="106">IF(AND($DB69&gt;0,BV69&lt;0),$DB69,"")</f>
        <v/>
      </c>
      <c r="DF69" s="195" t="str">
        <f t="shared" ref="DF69:DF132" si="107">IF(AND($DB69&gt;0,BY69&lt;0),$DB69,"")</f>
        <v/>
      </c>
      <c r="DG69" s="195" t="str">
        <f t="shared" ref="DG69:DG132" si="108">IF(AND($DB69&gt;0,CB69&lt;0),$DB69,"")</f>
        <v/>
      </c>
      <c r="DH69" s="195" t="str">
        <f t="shared" ref="DH69:DH132" si="109">IF(AND($DB69&gt;0,CQ69&lt;0),$DB69,"")</f>
        <v/>
      </c>
      <c r="DI69" s="195" t="str">
        <f t="shared" ref="DI69:DI132" si="110">IF(AND($DB69&gt;0,CH69&lt;0),$DB69,"")</f>
        <v/>
      </c>
      <c r="DJ69" s="195" t="str">
        <f t="shared" ref="DJ69:DJ132" si="111">IF(AND($DB69&gt;0,CK69&lt;0),$DB69,"")</f>
        <v/>
      </c>
      <c r="DK69" s="173" t="str">
        <f t="shared" ref="DK69:DK132" si="112">IF(AND($DB69&gt;0,CN69&lt;0),$DB69,"")</f>
        <v/>
      </c>
    </row>
    <row r="70" spans="1:115" x14ac:dyDescent="0.35">
      <c r="A70" s="182">
        <f>'Session Tracking'!A69</f>
        <v>0</v>
      </c>
      <c r="B70" s="183">
        <f>'Session Tracking'!T69</f>
        <v>0</v>
      </c>
      <c r="C70" s="183">
        <f>'Session Tracking'!C69</f>
        <v>0</v>
      </c>
      <c r="D70" s="184" t="str">
        <f>IF('Session Tracking'!D69,'Session Tracking'!D69,"")</f>
        <v/>
      </c>
      <c r="E70" s="184" t="str">
        <f>IF('Session Tracking'!E69,'Session Tracking'!E69,"")</f>
        <v/>
      </c>
      <c r="F70" s="121"/>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1"/>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2"/>
      <c r="BI70" s="122"/>
      <c r="BJ70" s="122"/>
      <c r="BK70" s="122"/>
      <c r="BL70" s="122"/>
      <c r="BM70" s="122"/>
      <c r="BN70" s="122"/>
      <c r="BO70" s="122"/>
      <c r="BQ70" s="175" t="str">
        <f t="shared" si="70"/>
        <v/>
      </c>
      <c r="BR70" s="176" t="str">
        <f t="shared" si="71"/>
        <v/>
      </c>
      <c r="BS70" s="135" t="str">
        <f t="shared" si="72"/>
        <v xml:space="preserve"> </v>
      </c>
      <c r="BT70" s="175" t="str">
        <f t="shared" si="73"/>
        <v/>
      </c>
      <c r="BU70" s="176" t="str">
        <f t="shared" si="74"/>
        <v/>
      </c>
      <c r="BV70" s="135" t="str">
        <f t="shared" si="75"/>
        <v xml:space="preserve"> </v>
      </c>
      <c r="BW70" s="175" t="str">
        <f t="shared" si="76"/>
        <v/>
      </c>
      <c r="BX70" s="176" t="str">
        <f t="shared" si="77"/>
        <v/>
      </c>
      <c r="BY70" s="135" t="str">
        <f t="shared" si="78"/>
        <v xml:space="preserve"> </v>
      </c>
      <c r="BZ70" s="175" t="str">
        <f t="shared" si="79"/>
        <v/>
      </c>
      <c r="CA70" s="176" t="str">
        <f t="shared" si="80"/>
        <v/>
      </c>
      <c r="CB70" s="135" t="str">
        <f t="shared" si="81"/>
        <v xml:space="preserve"> </v>
      </c>
      <c r="CC70" s="185" t="str">
        <f t="shared" si="82"/>
        <v/>
      </c>
      <c r="CD70" s="186" t="str">
        <f t="shared" si="83"/>
        <v/>
      </c>
      <c r="CE70" s="181" t="str">
        <f t="shared" si="84"/>
        <v xml:space="preserve"> </v>
      </c>
      <c r="CF70" s="175" t="str">
        <f t="shared" si="85"/>
        <v/>
      </c>
      <c r="CG70" s="176" t="str">
        <f t="shared" si="86"/>
        <v/>
      </c>
      <c r="CH70" s="135" t="str">
        <f t="shared" si="87"/>
        <v xml:space="preserve"> </v>
      </c>
      <c r="CI70" s="175" t="str">
        <f t="shared" si="88"/>
        <v/>
      </c>
      <c r="CJ70" s="176" t="str">
        <f t="shared" si="89"/>
        <v/>
      </c>
      <c r="CK70" s="135" t="str">
        <f t="shared" si="90"/>
        <v xml:space="preserve"> </v>
      </c>
      <c r="CL70" s="175" t="str">
        <f t="shared" si="91"/>
        <v/>
      </c>
      <c r="CM70" s="176" t="str">
        <f t="shared" si="92"/>
        <v/>
      </c>
      <c r="CN70" s="135" t="str">
        <f t="shared" si="93"/>
        <v xml:space="preserve"> </v>
      </c>
      <c r="CO70" s="185" t="str">
        <f t="shared" si="94"/>
        <v/>
      </c>
      <c r="CP70" s="186" t="str">
        <f t="shared" si="95"/>
        <v/>
      </c>
      <c r="CQ70" s="181" t="str">
        <f t="shared" si="96"/>
        <v xml:space="preserve"> </v>
      </c>
      <c r="CR70" s="135">
        <f>'Session Tracking'!P69</f>
        <v>0</v>
      </c>
      <c r="CS70" s="172"/>
      <c r="CT70" s="172">
        <f>COUNTIF('Session Tracking'!F69:O69,"Yes")</f>
        <v>0</v>
      </c>
      <c r="CU70" s="195">
        <f>COUNTIF('Session Tracking'!F69:O69,"No")</f>
        <v>0</v>
      </c>
      <c r="CV70" s="211">
        <f t="shared" si="97"/>
        <v>0</v>
      </c>
      <c r="CW70" s="195" t="str">
        <f t="shared" si="98"/>
        <v/>
      </c>
      <c r="CX70" s="195" t="str">
        <f t="shared" si="99"/>
        <v/>
      </c>
      <c r="CY70" s="195" t="str">
        <f t="shared" si="100"/>
        <v/>
      </c>
      <c r="CZ70" s="195" t="str">
        <f t="shared" si="101"/>
        <v/>
      </c>
      <c r="DA70" s="195" t="str">
        <f t="shared" si="102"/>
        <v/>
      </c>
      <c r="DB70" s="213" t="str">
        <f t="shared" si="103"/>
        <v/>
      </c>
      <c r="DC70" s="172" t="str">
        <f t="shared" si="104"/>
        <v/>
      </c>
      <c r="DD70" s="195" t="str">
        <f t="shared" si="105"/>
        <v/>
      </c>
      <c r="DE70" s="195" t="str">
        <f t="shared" si="106"/>
        <v/>
      </c>
      <c r="DF70" s="195" t="str">
        <f t="shared" si="107"/>
        <v/>
      </c>
      <c r="DG70" s="195" t="str">
        <f t="shared" si="108"/>
        <v/>
      </c>
      <c r="DH70" s="195" t="str">
        <f t="shared" si="109"/>
        <v/>
      </c>
      <c r="DI70" s="195" t="str">
        <f t="shared" si="110"/>
        <v/>
      </c>
      <c r="DJ70" s="195" t="str">
        <f t="shared" si="111"/>
        <v/>
      </c>
      <c r="DK70" s="173" t="str">
        <f t="shared" si="112"/>
        <v/>
      </c>
    </row>
    <row r="71" spans="1:115" x14ac:dyDescent="0.35">
      <c r="A71" s="182">
        <f>'Session Tracking'!A70</f>
        <v>0</v>
      </c>
      <c r="B71" s="183">
        <f>'Session Tracking'!T70</f>
        <v>0</v>
      </c>
      <c r="C71" s="183">
        <f>'Session Tracking'!C70</f>
        <v>0</v>
      </c>
      <c r="D71" s="184" t="str">
        <f>IF('Session Tracking'!D70,'Session Tracking'!D70,"")</f>
        <v/>
      </c>
      <c r="E71" s="184" t="str">
        <f>IF('Session Tracking'!E70,'Session Tracking'!E70,"")</f>
        <v/>
      </c>
      <c r="F71" s="123"/>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3"/>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124"/>
      <c r="BN71" s="124"/>
      <c r="BO71" s="124"/>
      <c r="BQ71" s="175" t="str">
        <f t="shared" si="70"/>
        <v/>
      </c>
      <c r="BR71" s="176" t="str">
        <f t="shared" si="71"/>
        <v/>
      </c>
      <c r="BS71" s="135" t="str">
        <f t="shared" si="72"/>
        <v xml:space="preserve"> </v>
      </c>
      <c r="BT71" s="175" t="str">
        <f t="shared" si="73"/>
        <v/>
      </c>
      <c r="BU71" s="176" t="str">
        <f t="shared" si="74"/>
        <v/>
      </c>
      <c r="BV71" s="135" t="str">
        <f t="shared" si="75"/>
        <v xml:space="preserve"> </v>
      </c>
      <c r="BW71" s="175" t="str">
        <f t="shared" si="76"/>
        <v/>
      </c>
      <c r="BX71" s="176" t="str">
        <f t="shared" si="77"/>
        <v/>
      </c>
      <c r="BY71" s="135" t="str">
        <f t="shared" si="78"/>
        <v xml:space="preserve"> </v>
      </c>
      <c r="BZ71" s="175" t="str">
        <f t="shared" si="79"/>
        <v/>
      </c>
      <c r="CA71" s="176" t="str">
        <f t="shared" si="80"/>
        <v/>
      </c>
      <c r="CB71" s="135" t="str">
        <f t="shared" si="81"/>
        <v xml:space="preserve"> </v>
      </c>
      <c r="CC71" s="185" t="str">
        <f t="shared" si="82"/>
        <v/>
      </c>
      <c r="CD71" s="186" t="str">
        <f t="shared" si="83"/>
        <v/>
      </c>
      <c r="CE71" s="181" t="str">
        <f t="shared" si="84"/>
        <v xml:space="preserve"> </v>
      </c>
      <c r="CF71" s="175" t="str">
        <f t="shared" si="85"/>
        <v/>
      </c>
      <c r="CG71" s="176" t="str">
        <f t="shared" si="86"/>
        <v/>
      </c>
      <c r="CH71" s="135" t="str">
        <f t="shared" si="87"/>
        <v xml:space="preserve"> </v>
      </c>
      <c r="CI71" s="175" t="str">
        <f t="shared" si="88"/>
        <v/>
      </c>
      <c r="CJ71" s="176" t="str">
        <f t="shared" si="89"/>
        <v/>
      </c>
      <c r="CK71" s="135" t="str">
        <f t="shared" si="90"/>
        <v xml:space="preserve"> </v>
      </c>
      <c r="CL71" s="175" t="str">
        <f t="shared" si="91"/>
        <v/>
      </c>
      <c r="CM71" s="176" t="str">
        <f t="shared" si="92"/>
        <v/>
      </c>
      <c r="CN71" s="135" t="str">
        <f t="shared" si="93"/>
        <v xml:space="preserve"> </v>
      </c>
      <c r="CO71" s="185" t="str">
        <f t="shared" si="94"/>
        <v/>
      </c>
      <c r="CP71" s="186" t="str">
        <f t="shared" si="95"/>
        <v/>
      </c>
      <c r="CQ71" s="181" t="str">
        <f t="shared" si="96"/>
        <v xml:space="preserve"> </v>
      </c>
      <c r="CR71" s="135">
        <f>'Session Tracking'!P70</f>
        <v>0</v>
      </c>
      <c r="CS71" s="172"/>
      <c r="CT71" s="172">
        <f>COUNTIF('Session Tracking'!F70:O70,"Yes")</f>
        <v>0</v>
      </c>
      <c r="CU71" s="195">
        <f>COUNTIF('Session Tracking'!F70:O70,"No")</f>
        <v>0</v>
      </c>
      <c r="CV71" s="211">
        <f t="shared" si="97"/>
        <v>0</v>
      </c>
      <c r="CW71" s="195" t="str">
        <f t="shared" si="98"/>
        <v/>
      </c>
      <c r="CX71" s="195" t="str">
        <f t="shared" si="99"/>
        <v/>
      </c>
      <c r="CY71" s="195" t="str">
        <f t="shared" si="100"/>
        <v/>
      </c>
      <c r="CZ71" s="195" t="str">
        <f t="shared" si="101"/>
        <v/>
      </c>
      <c r="DA71" s="195" t="str">
        <f t="shared" si="102"/>
        <v/>
      </c>
      <c r="DB71" s="213" t="str">
        <f t="shared" si="103"/>
        <v/>
      </c>
      <c r="DC71" s="172" t="str">
        <f t="shared" si="104"/>
        <v/>
      </c>
      <c r="DD71" s="195" t="str">
        <f t="shared" si="105"/>
        <v/>
      </c>
      <c r="DE71" s="195" t="str">
        <f t="shared" si="106"/>
        <v/>
      </c>
      <c r="DF71" s="195" t="str">
        <f t="shared" si="107"/>
        <v/>
      </c>
      <c r="DG71" s="195" t="str">
        <f t="shared" si="108"/>
        <v/>
      </c>
      <c r="DH71" s="195" t="str">
        <f t="shared" si="109"/>
        <v/>
      </c>
      <c r="DI71" s="195" t="str">
        <f t="shared" si="110"/>
        <v/>
      </c>
      <c r="DJ71" s="195" t="str">
        <f t="shared" si="111"/>
        <v/>
      </c>
      <c r="DK71" s="173" t="str">
        <f t="shared" si="112"/>
        <v/>
      </c>
    </row>
    <row r="72" spans="1:115" x14ac:dyDescent="0.35">
      <c r="A72" s="182">
        <f>'Session Tracking'!A71</f>
        <v>0</v>
      </c>
      <c r="B72" s="183">
        <f>'Session Tracking'!T71</f>
        <v>0</v>
      </c>
      <c r="C72" s="183">
        <f>'Session Tracking'!C71</f>
        <v>0</v>
      </c>
      <c r="D72" s="184" t="str">
        <f>IF('Session Tracking'!D71,'Session Tracking'!D71,"")</f>
        <v/>
      </c>
      <c r="E72" s="184" t="str">
        <f>IF('Session Tracking'!E71,'Session Tracking'!E71,"")</f>
        <v/>
      </c>
      <c r="F72" s="121"/>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1"/>
      <c r="AL72" s="122"/>
      <c r="AM72" s="122"/>
      <c r="AN72" s="122"/>
      <c r="AO72" s="122"/>
      <c r="AP72" s="122"/>
      <c r="AQ72" s="122"/>
      <c r="AR72" s="122"/>
      <c r="AS72" s="122"/>
      <c r="AT72" s="122"/>
      <c r="AU72" s="122"/>
      <c r="AV72" s="122"/>
      <c r="AW72" s="122"/>
      <c r="AX72" s="122"/>
      <c r="AY72" s="122"/>
      <c r="AZ72" s="122"/>
      <c r="BA72" s="122"/>
      <c r="BB72" s="122"/>
      <c r="BC72" s="122"/>
      <c r="BD72" s="122"/>
      <c r="BE72" s="122"/>
      <c r="BF72" s="122"/>
      <c r="BG72" s="122"/>
      <c r="BH72" s="122"/>
      <c r="BI72" s="122"/>
      <c r="BJ72" s="122"/>
      <c r="BK72" s="122"/>
      <c r="BL72" s="122"/>
      <c r="BM72" s="122"/>
      <c r="BN72" s="122"/>
      <c r="BO72" s="122"/>
      <c r="BQ72" s="175" t="str">
        <f t="shared" si="70"/>
        <v/>
      </c>
      <c r="BR72" s="176" t="str">
        <f t="shared" si="71"/>
        <v/>
      </c>
      <c r="BS72" s="135" t="str">
        <f t="shared" si="72"/>
        <v xml:space="preserve"> </v>
      </c>
      <c r="BT72" s="175" t="str">
        <f t="shared" si="73"/>
        <v/>
      </c>
      <c r="BU72" s="176" t="str">
        <f t="shared" si="74"/>
        <v/>
      </c>
      <c r="BV72" s="135" t="str">
        <f t="shared" si="75"/>
        <v xml:space="preserve"> </v>
      </c>
      <c r="BW72" s="175" t="str">
        <f t="shared" si="76"/>
        <v/>
      </c>
      <c r="BX72" s="176" t="str">
        <f t="shared" si="77"/>
        <v/>
      </c>
      <c r="BY72" s="135" t="str">
        <f t="shared" si="78"/>
        <v xml:space="preserve"> </v>
      </c>
      <c r="BZ72" s="175" t="str">
        <f t="shared" si="79"/>
        <v/>
      </c>
      <c r="CA72" s="176" t="str">
        <f t="shared" si="80"/>
        <v/>
      </c>
      <c r="CB72" s="135" t="str">
        <f t="shared" si="81"/>
        <v xml:space="preserve"> </v>
      </c>
      <c r="CC72" s="185" t="str">
        <f t="shared" si="82"/>
        <v/>
      </c>
      <c r="CD72" s="186" t="str">
        <f t="shared" si="83"/>
        <v/>
      </c>
      <c r="CE72" s="181" t="str">
        <f t="shared" si="84"/>
        <v xml:space="preserve"> </v>
      </c>
      <c r="CF72" s="175" t="str">
        <f t="shared" si="85"/>
        <v/>
      </c>
      <c r="CG72" s="176" t="str">
        <f t="shared" si="86"/>
        <v/>
      </c>
      <c r="CH72" s="135" t="str">
        <f t="shared" si="87"/>
        <v xml:space="preserve"> </v>
      </c>
      <c r="CI72" s="175" t="str">
        <f t="shared" si="88"/>
        <v/>
      </c>
      <c r="CJ72" s="176" t="str">
        <f t="shared" si="89"/>
        <v/>
      </c>
      <c r="CK72" s="135" t="str">
        <f t="shared" si="90"/>
        <v xml:space="preserve"> </v>
      </c>
      <c r="CL72" s="175" t="str">
        <f t="shared" si="91"/>
        <v/>
      </c>
      <c r="CM72" s="176" t="str">
        <f t="shared" si="92"/>
        <v/>
      </c>
      <c r="CN72" s="135" t="str">
        <f t="shared" si="93"/>
        <v xml:space="preserve"> </v>
      </c>
      <c r="CO72" s="185" t="str">
        <f t="shared" si="94"/>
        <v/>
      </c>
      <c r="CP72" s="186" t="str">
        <f t="shared" si="95"/>
        <v/>
      </c>
      <c r="CQ72" s="181" t="str">
        <f t="shared" si="96"/>
        <v xml:space="preserve"> </v>
      </c>
      <c r="CR72" s="135">
        <f>'Session Tracking'!P71</f>
        <v>0</v>
      </c>
      <c r="CS72" s="172"/>
      <c r="CT72" s="172">
        <f>COUNTIF('Session Tracking'!F71:O71,"Yes")</f>
        <v>0</v>
      </c>
      <c r="CU72" s="195">
        <f>COUNTIF('Session Tracking'!F71:O71,"No")</f>
        <v>0</v>
      </c>
      <c r="CV72" s="211">
        <f t="shared" si="97"/>
        <v>0</v>
      </c>
      <c r="CW72" s="195" t="str">
        <f t="shared" si="98"/>
        <v/>
      </c>
      <c r="CX72" s="195" t="str">
        <f t="shared" si="99"/>
        <v/>
      </c>
      <c r="CY72" s="195" t="str">
        <f t="shared" si="100"/>
        <v/>
      </c>
      <c r="CZ72" s="195" t="str">
        <f t="shared" si="101"/>
        <v/>
      </c>
      <c r="DA72" s="195" t="str">
        <f t="shared" si="102"/>
        <v/>
      </c>
      <c r="DB72" s="213" t="str">
        <f t="shared" si="103"/>
        <v/>
      </c>
      <c r="DC72" s="172" t="str">
        <f t="shared" si="104"/>
        <v/>
      </c>
      <c r="DD72" s="195" t="str">
        <f t="shared" si="105"/>
        <v/>
      </c>
      <c r="DE72" s="195" t="str">
        <f t="shared" si="106"/>
        <v/>
      </c>
      <c r="DF72" s="195" t="str">
        <f t="shared" si="107"/>
        <v/>
      </c>
      <c r="DG72" s="195" t="str">
        <f t="shared" si="108"/>
        <v/>
      </c>
      <c r="DH72" s="195" t="str">
        <f t="shared" si="109"/>
        <v/>
      </c>
      <c r="DI72" s="195" t="str">
        <f t="shared" si="110"/>
        <v/>
      </c>
      <c r="DJ72" s="195" t="str">
        <f t="shared" si="111"/>
        <v/>
      </c>
      <c r="DK72" s="173" t="str">
        <f t="shared" si="112"/>
        <v/>
      </c>
    </row>
    <row r="73" spans="1:115" x14ac:dyDescent="0.35">
      <c r="A73" s="182">
        <f>'Session Tracking'!A72</f>
        <v>0</v>
      </c>
      <c r="B73" s="183">
        <f>'Session Tracking'!T72</f>
        <v>0</v>
      </c>
      <c r="C73" s="183">
        <f>'Session Tracking'!C72</f>
        <v>0</v>
      </c>
      <c r="D73" s="184" t="str">
        <f>IF('Session Tracking'!D72,'Session Tracking'!D72,"")</f>
        <v/>
      </c>
      <c r="E73" s="184" t="str">
        <f>IF('Session Tracking'!E72,'Session Tracking'!E72,"")</f>
        <v/>
      </c>
      <c r="F73" s="123"/>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3"/>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c r="BO73" s="124"/>
      <c r="BQ73" s="175" t="str">
        <f t="shared" si="70"/>
        <v/>
      </c>
      <c r="BR73" s="176" t="str">
        <f t="shared" si="71"/>
        <v/>
      </c>
      <c r="BS73" s="135" t="str">
        <f t="shared" si="72"/>
        <v xml:space="preserve"> </v>
      </c>
      <c r="BT73" s="175" t="str">
        <f t="shared" si="73"/>
        <v/>
      </c>
      <c r="BU73" s="176" t="str">
        <f t="shared" si="74"/>
        <v/>
      </c>
      <c r="BV73" s="135" t="str">
        <f t="shared" si="75"/>
        <v xml:space="preserve"> </v>
      </c>
      <c r="BW73" s="175" t="str">
        <f t="shared" si="76"/>
        <v/>
      </c>
      <c r="BX73" s="176" t="str">
        <f t="shared" si="77"/>
        <v/>
      </c>
      <c r="BY73" s="135" t="str">
        <f t="shared" si="78"/>
        <v xml:space="preserve"> </v>
      </c>
      <c r="BZ73" s="175" t="str">
        <f t="shared" si="79"/>
        <v/>
      </c>
      <c r="CA73" s="176" t="str">
        <f t="shared" si="80"/>
        <v/>
      </c>
      <c r="CB73" s="135" t="str">
        <f t="shared" si="81"/>
        <v xml:space="preserve"> </v>
      </c>
      <c r="CC73" s="185" t="str">
        <f t="shared" si="82"/>
        <v/>
      </c>
      <c r="CD73" s="186" t="str">
        <f t="shared" si="83"/>
        <v/>
      </c>
      <c r="CE73" s="181" t="str">
        <f t="shared" si="84"/>
        <v xml:space="preserve"> </v>
      </c>
      <c r="CF73" s="175" t="str">
        <f t="shared" si="85"/>
        <v/>
      </c>
      <c r="CG73" s="176" t="str">
        <f t="shared" si="86"/>
        <v/>
      </c>
      <c r="CH73" s="135" t="str">
        <f t="shared" si="87"/>
        <v xml:space="preserve"> </v>
      </c>
      <c r="CI73" s="175" t="str">
        <f t="shared" si="88"/>
        <v/>
      </c>
      <c r="CJ73" s="176" t="str">
        <f t="shared" si="89"/>
        <v/>
      </c>
      <c r="CK73" s="135" t="str">
        <f t="shared" si="90"/>
        <v xml:space="preserve"> </v>
      </c>
      <c r="CL73" s="175" t="str">
        <f t="shared" si="91"/>
        <v/>
      </c>
      <c r="CM73" s="176" t="str">
        <f t="shared" si="92"/>
        <v/>
      </c>
      <c r="CN73" s="135" t="str">
        <f t="shared" si="93"/>
        <v xml:space="preserve"> </v>
      </c>
      <c r="CO73" s="185" t="str">
        <f t="shared" si="94"/>
        <v/>
      </c>
      <c r="CP73" s="186" t="str">
        <f t="shared" si="95"/>
        <v/>
      </c>
      <c r="CQ73" s="181" t="str">
        <f t="shared" si="96"/>
        <v xml:space="preserve"> </v>
      </c>
      <c r="CR73" s="135">
        <f>'Session Tracking'!P72</f>
        <v>0</v>
      </c>
      <c r="CS73" s="172"/>
      <c r="CT73" s="172">
        <f>COUNTIF('Session Tracking'!F72:O72,"Yes")</f>
        <v>0</v>
      </c>
      <c r="CU73" s="195">
        <f>COUNTIF('Session Tracking'!F72:O72,"No")</f>
        <v>0</v>
      </c>
      <c r="CV73" s="211">
        <f t="shared" si="97"/>
        <v>0</v>
      </c>
      <c r="CW73" s="195" t="str">
        <f t="shared" si="98"/>
        <v/>
      </c>
      <c r="CX73" s="195" t="str">
        <f t="shared" si="99"/>
        <v/>
      </c>
      <c r="CY73" s="195" t="str">
        <f t="shared" si="100"/>
        <v/>
      </c>
      <c r="CZ73" s="195" t="str">
        <f t="shared" si="101"/>
        <v/>
      </c>
      <c r="DA73" s="195" t="str">
        <f t="shared" si="102"/>
        <v/>
      </c>
      <c r="DB73" s="213" t="str">
        <f t="shared" si="103"/>
        <v/>
      </c>
      <c r="DC73" s="172" t="str">
        <f t="shared" si="104"/>
        <v/>
      </c>
      <c r="DD73" s="195" t="str">
        <f t="shared" si="105"/>
        <v/>
      </c>
      <c r="DE73" s="195" t="str">
        <f t="shared" si="106"/>
        <v/>
      </c>
      <c r="DF73" s="195" t="str">
        <f t="shared" si="107"/>
        <v/>
      </c>
      <c r="DG73" s="195" t="str">
        <f t="shared" si="108"/>
        <v/>
      </c>
      <c r="DH73" s="195" t="str">
        <f t="shared" si="109"/>
        <v/>
      </c>
      <c r="DI73" s="195" t="str">
        <f t="shared" si="110"/>
        <v/>
      </c>
      <c r="DJ73" s="195" t="str">
        <f t="shared" si="111"/>
        <v/>
      </c>
      <c r="DK73" s="173" t="str">
        <f t="shared" si="112"/>
        <v/>
      </c>
    </row>
    <row r="74" spans="1:115" x14ac:dyDescent="0.35">
      <c r="A74" s="182">
        <f>'Session Tracking'!A73</f>
        <v>0</v>
      </c>
      <c r="B74" s="183">
        <f>'Session Tracking'!T73</f>
        <v>0</v>
      </c>
      <c r="C74" s="183">
        <f>'Session Tracking'!C73</f>
        <v>0</v>
      </c>
      <c r="D74" s="184" t="str">
        <f>IF('Session Tracking'!D73,'Session Tracking'!D73,"")</f>
        <v/>
      </c>
      <c r="E74" s="184" t="str">
        <f>IF('Session Tracking'!E73,'Session Tracking'!E73,"")</f>
        <v/>
      </c>
      <c r="F74" s="121"/>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1"/>
      <c r="AL74" s="122"/>
      <c r="AM74" s="122"/>
      <c r="AN74" s="122"/>
      <c r="AO74" s="122"/>
      <c r="AP74" s="122"/>
      <c r="AQ74" s="122"/>
      <c r="AR74" s="122"/>
      <c r="AS74" s="122"/>
      <c r="AT74" s="122"/>
      <c r="AU74" s="122"/>
      <c r="AV74" s="122"/>
      <c r="AW74" s="122"/>
      <c r="AX74" s="122"/>
      <c r="AY74" s="122"/>
      <c r="AZ74" s="122"/>
      <c r="BA74" s="122"/>
      <c r="BB74" s="122"/>
      <c r="BC74" s="122"/>
      <c r="BD74" s="122"/>
      <c r="BE74" s="122"/>
      <c r="BF74" s="122"/>
      <c r="BG74" s="122"/>
      <c r="BH74" s="122"/>
      <c r="BI74" s="122"/>
      <c r="BJ74" s="122"/>
      <c r="BK74" s="122"/>
      <c r="BL74" s="122"/>
      <c r="BM74" s="122"/>
      <c r="BN74" s="122"/>
      <c r="BO74" s="122"/>
      <c r="BQ74" s="175" t="str">
        <f t="shared" ref="BQ74:BQ137" si="113">IF(COUNT(G74,I74,J74,Q74,R74)=5,G74+(3-I74)+J74+(3-Q74)+R74,"")</f>
        <v/>
      </c>
      <c r="BR74" s="176" t="str">
        <f t="shared" ref="BR74:BR137" si="114">IF(COUNT(AL74,AN74,AO74,AV74,AW74)=5,AL74+(3-AN74)+AO74+(3-AV74)+AW74,"")</f>
        <v/>
      </c>
      <c r="BS74" s="135" t="str">
        <f t="shared" ref="BS74:BS137" si="115">IF(OR(BQ74="",BR74="")," ",BR74-BQ74)</f>
        <v xml:space="preserve"> </v>
      </c>
      <c r="BT74" s="175" t="str">
        <f t="shared" ref="BT74:BT137" si="116">IF(COUNT(K74,M74,O74,P74,S74)=5,K74+M74+O74+P74+S74,"")</f>
        <v/>
      </c>
      <c r="BU74" s="176" t="str">
        <f t="shared" ref="BU74:BU137" si="117">IF(COUNT(AP74,AR74,AT74,AU74,AX74)=5,AP74+AR74+AT74+AU74+AX74,"")</f>
        <v/>
      </c>
      <c r="BV74" s="135" t="str">
        <f t="shared" ref="BV74:BV137" si="118">IF(OR(BT74="",BU74="")," ",BU74-BT74)</f>
        <v xml:space="preserve"> </v>
      </c>
      <c r="BW74" s="175" t="str">
        <f t="shared" ref="BW74:BW137" si="119">IF(COUNT(H74,L74,N74)=3,(3-H74)+(3-L74)+(3-N74),"")</f>
        <v/>
      </c>
      <c r="BX74" s="176" t="str">
        <f t="shared" ref="BX74:BX137" si="120">IF(COUNT(AM74,AQ74,AS74)=3,(3-AM74)+(3-AQ74)+(3-AS74),"")</f>
        <v/>
      </c>
      <c r="BY74" s="135" t="str">
        <f t="shared" ref="BY74:BY137" si="121">IF(OR(BW74="",BX74="")," ",BX74-BW74)</f>
        <v xml:space="preserve"> </v>
      </c>
      <c r="BZ74" s="175" t="str">
        <f t="shared" ref="BZ74:BZ137" si="122">IF(COUNT(T74,U74,V74,W74,X74)=5,(3-T74)+(3-U74)+(3-V74)+(3-W74)+(3-X74),"")</f>
        <v/>
      </c>
      <c r="CA74" s="176" t="str">
        <f t="shared" ref="CA74:CA137" si="123">IF(COUNT(AY74,AZ74,BA74,BB74,BC74)=5,(3-AY74)+(3-AZ74)+(3-BA74)+(3-BB74)+(3-BC74),"")</f>
        <v/>
      </c>
      <c r="CB74" s="135" t="str">
        <f t="shared" ref="CB74:CB137" si="124">IF(OR(BZ74="",CA74="")," ",CA74-BZ74)</f>
        <v xml:space="preserve"> </v>
      </c>
      <c r="CC74" s="185" t="str">
        <f t="shared" ref="CC74:CC137" si="125">IF(COUNT(BQ74,BT74,BW74,BZ74)=4,BQ74+BT74+BW74+BZ74,"")</f>
        <v/>
      </c>
      <c r="CD74" s="186" t="str">
        <f t="shared" ref="CD74:CD137" si="126">IF(COUNT(BR74,BU74,BX74,CA74)=4,BR74+BU74+BX74+CA74,"")</f>
        <v/>
      </c>
      <c r="CE74" s="181" t="str">
        <f t="shared" ref="CE74:CE137" si="127">IF(OR(CC74="",CD74="")," ",CD74-CC74)</f>
        <v xml:space="preserve"> </v>
      </c>
      <c r="CF74" s="175" t="str">
        <f t="shared" ref="CF74:CF137" si="128">IF(COUNT(Y74,Z74,AA74,AB74,AC74)=5,Y74+(3-Z74)+AA74+(3-AB74)+(3-AC74),"")</f>
        <v/>
      </c>
      <c r="CG74" s="176" t="str">
        <f t="shared" ref="CG74:CG137" si="129">IF(COUNT(BD74,BE74,BF74,BG74,BH74)=5,BD74+(3-BE74)+BF74+(3-BG74)+(3-BH74),"")</f>
        <v/>
      </c>
      <c r="CH74" s="135" t="str">
        <f t="shared" ref="CH74:CH137" si="130">IF(OR(CF74="",CG74="")," ",CG74-CF74)</f>
        <v xml:space="preserve"> </v>
      </c>
      <c r="CI74" s="175" t="str">
        <f t="shared" ref="CI74:CI137" si="131">IF(COUNT(AD74,AE74,AF74,AG74)=4,(3-AD74)+(3-AE74)+AF74+AG74,"")</f>
        <v/>
      </c>
      <c r="CJ74" s="176" t="str">
        <f t="shared" ref="CJ74:CJ137" si="132">IF(COUNT(BI74,BJ74,BK74,BL74)=4,(3-BI74)+(3-BJ74)+BK74+BL74,"")</f>
        <v/>
      </c>
      <c r="CK74" s="135" t="str">
        <f t="shared" ref="CK74:CK137" si="133">IF(OR(CI74="",CJ74="")," ",CJ74-CI74)</f>
        <v xml:space="preserve"> </v>
      </c>
      <c r="CL74" s="175" t="str">
        <f t="shared" ref="CL74:CL137" si="134">IF(COUNT(AH74,AI74,AJ74)=3,(3-AH74)+AI74+(3-AJ74),"")</f>
        <v/>
      </c>
      <c r="CM74" s="176" t="str">
        <f t="shared" ref="CM74:CM137" si="135">IF(COUNT(BM74,BN74,BO74)=3,(3-BM74)+BN74+(3-BO74),"")</f>
        <v/>
      </c>
      <c r="CN74" s="135" t="str">
        <f t="shared" ref="CN74:CN137" si="136">IF(OR(CL74="",CM74="")," ",CM74-CL74)</f>
        <v xml:space="preserve"> </v>
      </c>
      <c r="CO74" s="185" t="str">
        <f t="shared" ref="CO74:CO137" si="137">IF(COUNT(CF74,CI74,CL74)=3,CF74+CI74+CL74,"")</f>
        <v/>
      </c>
      <c r="CP74" s="186" t="str">
        <f t="shared" ref="CP74:CP137" si="138">IF(COUNT(CG74,CJ74,CM74)=3,CG74+CJ74+CM74,"")</f>
        <v/>
      </c>
      <c r="CQ74" s="181" t="str">
        <f t="shared" ref="CQ74:CQ137" si="139">IF(OR(CO74="",CP74="")," ",CP74-CO74)</f>
        <v xml:space="preserve"> </v>
      </c>
      <c r="CR74" s="135">
        <f>'Session Tracking'!P73</f>
        <v>0</v>
      </c>
      <c r="CS74" s="172"/>
      <c r="CT74" s="172">
        <f>COUNTIF('Session Tracking'!F73:O73,"Yes")</f>
        <v>0</v>
      </c>
      <c r="CU74" s="195">
        <f>COUNTIF('Session Tracking'!F73:O73,"No")</f>
        <v>0</v>
      </c>
      <c r="CV74" s="211">
        <f t="shared" si="97"/>
        <v>0</v>
      </c>
      <c r="CW74" s="195" t="str">
        <f t="shared" si="98"/>
        <v/>
      </c>
      <c r="CX74" s="195" t="str">
        <f t="shared" si="99"/>
        <v/>
      </c>
      <c r="CY74" s="195" t="str">
        <f t="shared" si="100"/>
        <v/>
      </c>
      <c r="CZ74" s="195" t="str">
        <f t="shared" si="101"/>
        <v/>
      </c>
      <c r="DA74" s="195" t="str">
        <f t="shared" si="102"/>
        <v/>
      </c>
      <c r="DB74" s="213" t="str">
        <f t="shared" si="103"/>
        <v/>
      </c>
      <c r="DC74" s="172" t="str">
        <f t="shared" si="104"/>
        <v/>
      </c>
      <c r="DD74" s="195" t="str">
        <f t="shared" si="105"/>
        <v/>
      </c>
      <c r="DE74" s="195" t="str">
        <f t="shared" si="106"/>
        <v/>
      </c>
      <c r="DF74" s="195" t="str">
        <f t="shared" si="107"/>
        <v/>
      </c>
      <c r="DG74" s="195" t="str">
        <f t="shared" si="108"/>
        <v/>
      </c>
      <c r="DH74" s="195" t="str">
        <f t="shared" si="109"/>
        <v/>
      </c>
      <c r="DI74" s="195" t="str">
        <f t="shared" si="110"/>
        <v/>
      </c>
      <c r="DJ74" s="195" t="str">
        <f t="shared" si="111"/>
        <v/>
      </c>
      <c r="DK74" s="173" t="str">
        <f t="shared" si="112"/>
        <v/>
      </c>
    </row>
    <row r="75" spans="1:115" x14ac:dyDescent="0.35">
      <c r="A75" s="182">
        <f>'Session Tracking'!A74</f>
        <v>0</v>
      </c>
      <c r="B75" s="183">
        <f>'Session Tracking'!T74</f>
        <v>0</v>
      </c>
      <c r="C75" s="183">
        <f>'Session Tracking'!C74</f>
        <v>0</v>
      </c>
      <c r="D75" s="184" t="str">
        <f>IF('Session Tracking'!D74,'Session Tracking'!D74,"")</f>
        <v/>
      </c>
      <c r="E75" s="184" t="str">
        <f>IF('Session Tracking'!E74,'Session Tracking'!E74,"")</f>
        <v/>
      </c>
      <c r="F75" s="123"/>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3"/>
      <c r="AL75" s="124"/>
      <c r="AM75" s="124"/>
      <c r="AN75" s="124"/>
      <c r="AO75" s="124"/>
      <c r="AP75" s="124"/>
      <c r="AQ75" s="124"/>
      <c r="AR75" s="124"/>
      <c r="AS75" s="124"/>
      <c r="AT75" s="124"/>
      <c r="AU75" s="124"/>
      <c r="AV75" s="124"/>
      <c r="AW75" s="124"/>
      <c r="AX75" s="124"/>
      <c r="AY75" s="124"/>
      <c r="AZ75" s="124"/>
      <c r="BA75" s="124"/>
      <c r="BB75" s="124"/>
      <c r="BC75" s="124"/>
      <c r="BD75" s="124"/>
      <c r="BE75" s="124"/>
      <c r="BF75" s="124"/>
      <c r="BG75" s="124"/>
      <c r="BH75" s="124"/>
      <c r="BI75" s="124"/>
      <c r="BJ75" s="124"/>
      <c r="BK75" s="124"/>
      <c r="BL75" s="124"/>
      <c r="BM75" s="124"/>
      <c r="BN75" s="124"/>
      <c r="BO75" s="124"/>
      <c r="BQ75" s="175" t="str">
        <f t="shared" si="113"/>
        <v/>
      </c>
      <c r="BR75" s="176" t="str">
        <f t="shared" si="114"/>
        <v/>
      </c>
      <c r="BS75" s="135" t="str">
        <f t="shared" si="115"/>
        <v xml:space="preserve"> </v>
      </c>
      <c r="BT75" s="175" t="str">
        <f t="shared" si="116"/>
        <v/>
      </c>
      <c r="BU75" s="176" t="str">
        <f t="shared" si="117"/>
        <v/>
      </c>
      <c r="BV75" s="135" t="str">
        <f t="shared" si="118"/>
        <v xml:space="preserve"> </v>
      </c>
      <c r="BW75" s="175" t="str">
        <f t="shared" si="119"/>
        <v/>
      </c>
      <c r="BX75" s="176" t="str">
        <f t="shared" si="120"/>
        <v/>
      </c>
      <c r="BY75" s="135" t="str">
        <f t="shared" si="121"/>
        <v xml:space="preserve"> </v>
      </c>
      <c r="BZ75" s="175" t="str">
        <f t="shared" si="122"/>
        <v/>
      </c>
      <c r="CA75" s="176" t="str">
        <f t="shared" si="123"/>
        <v/>
      </c>
      <c r="CB75" s="135" t="str">
        <f t="shared" si="124"/>
        <v xml:space="preserve"> </v>
      </c>
      <c r="CC75" s="185" t="str">
        <f t="shared" si="125"/>
        <v/>
      </c>
      <c r="CD75" s="186" t="str">
        <f t="shared" si="126"/>
        <v/>
      </c>
      <c r="CE75" s="181" t="str">
        <f t="shared" si="127"/>
        <v xml:space="preserve"> </v>
      </c>
      <c r="CF75" s="175" t="str">
        <f t="shared" si="128"/>
        <v/>
      </c>
      <c r="CG75" s="176" t="str">
        <f t="shared" si="129"/>
        <v/>
      </c>
      <c r="CH75" s="135" t="str">
        <f t="shared" si="130"/>
        <v xml:space="preserve"> </v>
      </c>
      <c r="CI75" s="175" t="str">
        <f t="shared" si="131"/>
        <v/>
      </c>
      <c r="CJ75" s="176" t="str">
        <f t="shared" si="132"/>
        <v/>
      </c>
      <c r="CK75" s="135" t="str">
        <f t="shared" si="133"/>
        <v xml:space="preserve"> </v>
      </c>
      <c r="CL75" s="175" t="str">
        <f t="shared" si="134"/>
        <v/>
      </c>
      <c r="CM75" s="176" t="str">
        <f t="shared" si="135"/>
        <v/>
      </c>
      <c r="CN75" s="135" t="str">
        <f t="shared" si="136"/>
        <v xml:space="preserve"> </v>
      </c>
      <c r="CO75" s="185" t="str">
        <f t="shared" si="137"/>
        <v/>
      </c>
      <c r="CP75" s="186" t="str">
        <f t="shared" si="138"/>
        <v/>
      </c>
      <c r="CQ75" s="181" t="str">
        <f t="shared" si="139"/>
        <v xml:space="preserve"> </v>
      </c>
      <c r="CR75" s="135">
        <f>'Session Tracking'!P74</f>
        <v>0</v>
      </c>
      <c r="CS75" s="172"/>
      <c r="CT75" s="172">
        <f>COUNTIF('Session Tracking'!F74:O74,"Yes")</f>
        <v>0</v>
      </c>
      <c r="CU75" s="195">
        <f>COUNTIF('Session Tracking'!F74:O74,"No")</f>
        <v>0</v>
      </c>
      <c r="CV75" s="211">
        <f t="shared" si="97"/>
        <v>0</v>
      </c>
      <c r="CW75" s="195" t="str">
        <f t="shared" si="98"/>
        <v/>
      </c>
      <c r="CX75" s="195" t="str">
        <f t="shared" si="99"/>
        <v/>
      </c>
      <c r="CY75" s="195" t="str">
        <f t="shared" si="100"/>
        <v/>
      </c>
      <c r="CZ75" s="195" t="str">
        <f t="shared" si="101"/>
        <v/>
      </c>
      <c r="DA75" s="195" t="str">
        <f t="shared" si="102"/>
        <v/>
      </c>
      <c r="DB75" s="213" t="str">
        <f t="shared" si="103"/>
        <v/>
      </c>
      <c r="DC75" s="172" t="str">
        <f t="shared" si="104"/>
        <v/>
      </c>
      <c r="DD75" s="195" t="str">
        <f t="shared" si="105"/>
        <v/>
      </c>
      <c r="DE75" s="195" t="str">
        <f t="shared" si="106"/>
        <v/>
      </c>
      <c r="DF75" s="195" t="str">
        <f t="shared" si="107"/>
        <v/>
      </c>
      <c r="DG75" s="195" t="str">
        <f t="shared" si="108"/>
        <v/>
      </c>
      <c r="DH75" s="195" t="str">
        <f t="shared" si="109"/>
        <v/>
      </c>
      <c r="DI75" s="195" t="str">
        <f t="shared" si="110"/>
        <v/>
      </c>
      <c r="DJ75" s="195" t="str">
        <f t="shared" si="111"/>
        <v/>
      </c>
      <c r="DK75" s="173" t="str">
        <f t="shared" si="112"/>
        <v/>
      </c>
    </row>
    <row r="76" spans="1:115" x14ac:dyDescent="0.35">
      <c r="A76" s="182">
        <f>'Session Tracking'!A75</f>
        <v>0</v>
      </c>
      <c r="B76" s="183">
        <f>'Session Tracking'!T75</f>
        <v>0</v>
      </c>
      <c r="C76" s="183">
        <f>'Session Tracking'!C75</f>
        <v>0</v>
      </c>
      <c r="D76" s="184" t="str">
        <f>IF('Session Tracking'!D75,'Session Tracking'!D75,"")</f>
        <v/>
      </c>
      <c r="E76" s="184" t="str">
        <f>IF('Session Tracking'!E75,'Session Tracking'!E75,"")</f>
        <v/>
      </c>
      <c r="F76" s="121"/>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1"/>
      <c r="AL76" s="122"/>
      <c r="AM76" s="122"/>
      <c r="AN76" s="122"/>
      <c r="AO76" s="122"/>
      <c r="AP76" s="122"/>
      <c r="AQ76" s="122"/>
      <c r="AR76" s="122"/>
      <c r="AS76" s="122"/>
      <c r="AT76" s="122"/>
      <c r="AU76" s="122"/>
      <c r="AV76" s="122"/>
      <c r="AW76" s="122"/>
      <c r="AX76" s="122"/>
      <c r="AY76" s="122"/>
      <c r="AZ76" s="122"/>
      <c r="BA76" s="122"/>
      <c r="BB76" s="122"/>
      <c r="BC76" s="122"/>
      <c r="BD76" s="122"/>
      <c r="BE76" s="122"/>
      <c r="BF76" s="122"/>
      <c r="BG76" s="122"/>
      <c r="BH76" s="122"/>
      <c r="BI76" s="122"/>
      <c r="BJ76" s="122"/>
      <c r="BK76" s="122"/>
      <c r="BL76" s="122"/>
      <c r="BM76" s="122"/>
      <c r="BN76" s="122"/>
      <c r="BO76" s="122"/>
      <c r="BQ76" s="175" t="str">
        <f t="shared" si="113"/>
        <v/>
      </c>
      <c r="BR76" s="176" t="str">
        <f t="shared" si="114"/>
        <v/>
      </c>
      <c r="BS76" s="135" t="str">
        <f t="shared" si="115"/>
        <v xml:space="preserve"> </v>
      </c>
      <c r="BT76" s="175" t="str">
        <f t="shared" si="116"/>
        <v/>
      </c>
      <c r="BU76" s="176" t="str">
        <f t="shared" si="117"/>
        <v/>
      </c>
      <c r="BV76" s="135" t="str">
        <f t="shared" si="118"/>
        <v xml:space="preserve"> </v>
      </c>
      <c r="BW76" s="175" t="str">
        <f t="shared" si="119"/>
        <v/>
      </c>
      <c r="BX76" s="176" t="str">
        <f t="shared" si="120"/>
        <v/>
      </c>
      <c r="BY76" s="135" t="str">
        <f t="shared" si="121"/>
        <v xml:space="preserve"> </v>
      </c>
      <c r="BZ76" s="175" t="str">
        <f t="shared" si="122"/>
        <v/>
      </c>
      <c r="CA76" s="176" t="str">
        <f t="shared" si="123"/>
        <v/>
      </c>
      <c r="CB76" s="135" t="str">
        <f t="shared" si="124"/>
        <v xml:space="preserve"> </v>
      </c>
      <c r="CC76" s="185" t="str">
        <f t="shared" si="125"/>
        <v/>
      </c>
      <c r="CD76" s="186" t="str">
        <f t="shared" si="126"/>
        <v/>
      </c>
      <c r="CE76" s="181" t="str">
        <f t="shared" si="127"/>
        <v xml:space="preserve"> </v>
      </c>
      <c r="CF76" s="175" t="str">
        <f t="shared" si="128"/>
        <v/>
      </c>
      <c r="CG76" s="176" t="str">
        <f t="shared" si="129"/>
        <v/>
      </c>
      <c r="CH76" s="135" t="str">
        <f t="shared" si="130"/>
        <v xml:space="preserve"> </v>
      </c>
      <c r="CI76" s="175" t="str">
        <f t="shared" si="131"/>
        <v/>
      </c>
      <c r="CJ76" s="176" t="str">
        <f t="shared" si="132"/>
        <v/>
      </c>
      <c r="CK76" s="135" t="str">
        <f t="shared" si="133"/>
        <v xml:space="preserve"> </v>
      </c>
      <c r="CL76" s="175" t="str">
        <f t="shared" si="134"/>
        <v/>
      </c>
      <c r="CM76" s="176" t="str">
        <f t="shared" si="135"/>
        <v/>
      </c>
      <c r="CN76" s="135" t="str">
        <f t="shared" si="136"/>
        <v xml:space="preserve"> </v>
      </c>
      <c r="CO76" s="185" t="str">
        <f t="shared" si="137"/>
        <v/>
      </c>
      <c r="CP76" s="186" t="str">
        <f t="shared" si="138"/>
        <v/>
      </c>
      <c r="CQ76" s="181" t="str">
        <f t="shared" si="139"/>
        <v xml:space="preserve"> </v>
      </c>
      <c r="CR76" s="135">
        <f>'Session Tracking'!P75</f>
        <v>0</v>
      </c>
      <c r="CS76" s="172"/>
      <c r="CT76" s="172">
        <f>COUNTIF('Session Tracking'!F75:O75,"Yes")</f>
        <v>0</v>
      </c>
      <c r="CU76" s="195">
        <f>COUNTIF('Session Tracking'!F75:O75,"No")</f>
        <v>0</v>
      </c>
      <c r="CV76" s="211">
        <f t="shared" si="97"/>
        <v>0</v>
      </c>
      <c r="CW76" s="195" t="str">
        <f t="shared" si="98"/>
        <v/>
      </c>
      <c r="CX76" s="195" t="str">
        <f t="shared" si="99"/>
        <v/>
      </c>
      <c r="CY76" s="195" t="str">
        <f t="shared" si="100"/>
        <v/>
      </c>
      <c r="CZ76" s="195" t="str">
        <f t="shared" si="101"/>
        <v/>
      </c>
      <c r="DA76" s="195" t="str">
        <f t="shared" si="102"/>
        <v/>
      </c>
      <c r="DB76" s="213" t="str">
        <f t="shared" si="103"/>
        <v/>
      </c>
      <c r="DC76" s="172" t="str">
        <f t="shared" si="104"/>
        <v/>
      </c>
      <c r="DD76" s="195" t="str">
        <f t="shared" si="105"/>
        <v/>
      </c>
      <c r="DE76" s="195" t="str">
        <f t="shared" si="106"/>
        <v/>
      </c>
      <c r="DF76" s="195" t="str">
        <f t="shared" si="107"/>
        <v/>
      </c>
      <c r="DG76" s="195" t="str">
        <f t="shared" si="108"/>
        <v/>
      </c>
      <c r="DH76" s="195" t="str">
        <f t="shared" si="109"/>
        <v/>
      </c>
      <c r="DI76" s="195" t="str">
        <f t="shared" si="110"/>
        <v/>
      </c>
      <c r="DJ76" s="195" t="str">
        <f t="shared" si="111"/>
        <v/>
      </c>
      <c r="DK76" s="173" t="str">
        <f t="shared" si="112"/>
        <v/>
      </c>
    </row>
    <row r="77" spans="1:115" x14ac:dyDescent="0.35">
      <c r="A77" s="182">
        <f>'Session Tracking'!A76</f>
        <v>0</v>
      </c>
      <c r="B77" s="183">
        <f>'Session Tracking'!T76</f>
        <v>0</v>
      </c>
      <c r="C77" s="183">
        <f>'Session Tracking'!C76</f>
        <v>0</v>
      </c>
      <c r="D77" s="184" t="str">
        <f>IF('Session Tracking'!D76,'Session Tracking'!D76,"")</f>
        <v/>
      </c>
      <c r="E77" s="184" t="str">
        <f>IF('Session Tracking'!E76,'Session Tracking'!E76,"")</f>
        <v/>
      </c>
      <c r="F77" s="123"/>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3"/>
      <c r="AL77" s="124"/>
      <c r="AM77" s="124"/>
      <c r="AN77" s="124"/>
      <c r="AO77" s="124"/>
      <c r="AP77" s="124"/>
      <c r="AQ77" s="124"/>
      <c r="AR77" s="124"/>
      <c r="AS77" s="124"/>
      <c r="AT77" s="124"/>
      <c r="AU77" s="124"/>
      <c r="AV77" s="124"/>
      <c r="AW77" s="124"/>
      <c r="AX77" s="124"/>
      <c r="AY77" s="124"/>
      <c r="AZ77" s="124"/>
      <c r="BA77" s="124"/>
      <c r="BB77" s="124"/>
      <c r="BC77" s="124"/>
      <c r="BD77" s="124"/>
      <c r="BE77" s="124"/>
      <c r="BF77" s="124"/>
      <c r="BG77" s="124"/>
      <c r="BH77" s="124"/>
      <c r="BI77" s="124"/>
      <c r="BJ77" s="124"/>
      <c r="BK77" s="124"/>
      <c r="BL77" s="124"/>
      <c r="BM77" s="124"/>
      <c r="BN77" s="124"/>
      <c r="BO77" s="124"/>
      <c r="BQ77" s="175" t="str">
        <f t="shared" si="113"/>
        <v/>
      </c>
      <c r="BR77" s="176" t="str">
        <f t="shared" si="114"/>
        <v/>
      </c>
      <c r="BS77" s="135" t="str">
        <f t="shared" si="115"/>
        <v xml:space="preserve"> </v>
      </c>
      <c r="BT77" s="175" t="str">
        <f t="shared" si="116"/>
        <v/>
      </c>
      <c r="BU77" s="176" t="str">
        <f t="shared" si="117"/>
        <v/>
      </c>
      <c r="BV77" s="135" t="str">
        <f t="shared" si="118"/>
        <v xml:space="preserve"> </v>
      </c>
      <c r="BW77" s="175" t="str">
        <f t="shared" si="119"/>
        <v/>
      </c>
      <c r="BX77" s="176" t="str">
        <f t="shared" si="120"/>
        <v/>
      </c>
      <c r="BY77" s="135" t="str">
        <f t="shared" si="121"/>
        <v xml:space="preserve"> </v>
      </c>
      <c r="BZ77" s="175" t="str">
        <f t="shared" si="122"/>
        <v/>
      </c>
      <c r="CA77" s="176" t="str">
        <f t="shared" si="123"/>
        <v/>
      </c>
      <c r="CB77" s="135" t="str">
        <f t="shared" si="124"/>
        <v xml:space="preserve"> </v>
      </c>
      <c r="CC77" s="185" t="str">
        <f t="shared" si="125"/>
        <v/>
      </c>
      <c r="CD77" s="186" t="str">
        <f t="shared" si="126"/>
        <v/>
      </c>
      <c r="CE77" s="181" t="str">
        <f t="shared" si="127"/>
        <v xml:space="preserve"> </v>
      </c>
      <c r="CF77" s="175" t="str">
        <f t="shared" si="128"/>
        <v/>
      </c>
      <c r="CG77" s="176" t="str">
        <f t="shared" si="129"/>
        <v/>
      </c>
      <c r="CH77" s="135" t="str">
        <f t="shared" si="130"/>
        <v xml:space="preserve"> </v>
      </c>
      <c r="CI77" s="175" t="str">
        <f t="shared" si="131"/>
        <v/>
      </c>
      <c r="CJ77" s="176" t="str">
        <f t="shared" si="132"/>
        <v/>
      </c>
      <c r="CK77" s="135" t="str">
        <f t="shared" si="133"/>
        <v xml:space="preserve"> </v>
      </c>
      <c r="CL77" s="175" t="str">
        <f t="shared" si="134"/>
        <v/>
      </c>
      <c r="CM77" s="176" t="str">
        <f t="shared" si="135"/>
        <v/>
      </c>
      <c r="CN77" s="135" t="str">
        <f t="shared" si="136"/>
        <v xml:space="preserve"> </v>
      </c>
      <c r="CO77" s="185" t="str">
        <f t="shared" si="137"/>
        <v/>
      </c>
      <c r="CP77" s="186" t="str">
        <f t="shared" si="138"/>
        <v/>
      </c>
      <c r="CQ77" s="181" t="str">
        <f t="shared" si="139"/>
        <v xml:space="preserve"> </v>
      </c>
      <c r="CR77" s="135">
        <f>'Session Tracking'!P76</f>
        <v>0</v>
      </c>
      <c r="CS77" s="172"/>
      <c r="CT77" s="172">
        <f>COUNTIF('Session Tracking'!F76:O76,"Yes")</f>
        <v>0</v>
      </c>
      <c r="CU77" s="195">
        <f>COUNTIF('Session Tracking'!F76:O76,"No")</f>
        <v>0</v>
      </c>
      <c r="CV77" s="211">
        <f t="shared" si="97"/>
        <v>0</v>
      </c>
      <c r="CW77" s="195" t="str">
        <f t="shared" si="98"/>
        <v/>
      </c>
      <c r="CX77" s="195" t="str">
        <f t="shared" si="99"/>
        <v/>
      </c>
      <c r="CY77" s="195" t="str">
        <f t="shared" si="100"/>
        <v/>
      </c>
      <c r="CZ77" s="195" t="str">
        <f t="shared" si="101"/>
        <v/>
      </c>
      <c r="DA77" s="195" t="str">
        <f t="shared" si="102"/>
        <v/>
      </c>
      <c r="DB77" s="213" t="str">
        <f t="shared" si="103"/>
        <v/>
      </c>
      <c r="DC77" s="172" t="str">
        <f t="shared" si="104"/>
        <v/>
      </c>
      <c r="DD77" s="195" t="str">
        <f t="shared" si="105"/>
        <v/>
      </c>
      <c r="DE77" s="195" t="str">
        <f t="shared" si="106"/>
        <v/>
      </c>
      <c r="DF77" s="195" t="str">
        <f t="shared" si="107"/>
        <v/>
      </c>
      <c r="DG77" s="195" t="str">
        <f t="shared" si="108"/>
        <v/>
      </c>
      <c r="DH77" s="195" t="str">
        <f t="shared" si="109"/>
        <v/>
      </c>
      <c r="DI77" s="195" t="str">
        <f t="shared" si="110"/>
        <v/>
      </c>
      <c r="DJ77" s="195" t="str">
        <f t="shared" si="111"/>
        <v/>
      </c>
      <c r="DK77" s="173" t="str">
        <f t="shared" si="112"/>
        <v/>
      </c>
    </row>
    <row r="78" spans="1:115" x14ac:dyDescent="0.35">
      <c r="A78" s="182">
        <f>'Session Tracking'!A77</f>
        <v>0</v>
      </c>
      <c r="B78" s="183">
        <f>'Session Tracking'!T77</f>
        <v>0</v>
      </c>
      <c r="C78" s="183">
        <f>'Session Tracking'!C77</f>
        <v>0</v>
      </c>
      <c r="D78" s="184" t="str">
        <f>IF('Session Tracking'!D77,'Session Tracking'!D77,"")</f>
        <v/>
      </c>
      <c r="E78" s="184" t="str">
        <f>IF('Session Tracking'!E77,'Session Tracking'!E77,"")</f>
        <v/>
      </c>
      <c r="F78" s="121"/>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1"/>
      <c r="AL78" s="122"/>
      <c r="AM78" s="122"/>
      <c r="AN78" s="122"/>
      <c r="AO78" s="122"/>
      <c r="AP78" s="122"/>
      <c r="AQ78" s="122"/>
      <c r="AR78" s="122"/>
      <c r="AS78" s="122"/>
      <c r="AT78" s="122"/>
      <c r="AU78" s="122"/>
      <c r="AV78" s="122"/>
      <c r="AW78" s="122"/>
      <c r="AX78" s="122"/>
      <c r="AY78" s="122"/>
      <c r="AZ78" s="122"/>
      <c r="BA78" s="122"/>
      <c r="BB78" s="122"/>
      <c r="BC78" s="122"/>
      <c r="BD78" s="122"/>
      <c r="BE78" s="122"/>
      <c r="BF78" s="122"/>
      <c r="BG78" s="122"/>
      <c r="BH78" s="122"/>
      <c r="BI78" s="122"/>
      <c r="BJ78" s="122"/>
      <c r="BK78" s="122"/>
      <c r="BL78" s="122"/>
      <c r="BM78" s="122"/>
      <c r="BN78" s="122"/>
      <c r="BO78" s="122"/>
      <c r="BQ78" s="175" t="str">
        <f t="shared" si="113"/>
        <v/>
      </c>
      <c r="BR78" s="176" t="str">
        <f t="shared" si="114"/>
        <v/>
      </c>
      <c r="BS78" s="135" t="str">
        <f t="shared" si="115"/>
        <v xml:space="preserve"> </v>
      </c>
      <c r="BT78" s="175" t="str">
        <f t="shared" si="116"/>
        <v/>
      </c>
      <c r="BU78" s="176" t="str">
        <f t="shared" si="117"/>
        <v/>
      </c>
      <c r="BV78" s="135" t="str">
        <f t="shared" si="118"/>
        <v xml:space="preserve"> </v>
      </c>
      <c r="BW78" s="175" t="str">
        <f t="shared" si="119"/>
        <v/>
      </c>
      <c r="BX78" s="176" t="str">
        <f t="shared" si="120"/>
        <v/>
      </c>
      <c r="BY78" s="135" t="str">
        <f t="shared" si="121"/>
        <v xml:space="preserve"> </v>
      </c>
      <c r="BZ78" s="175" t="str">
        <f t="shared" si="122"/>
        <v/>
      </c>
      <c r="CA78" s="176" t="str">
        <f t="shared" si="123"/>
        <v/>
      </c>
      <c r="CB78" s="135" t="str">
        <f t="shared" si="124"/>
        <v xml:space="preserve"> </v>
      </c>
      <c r="CC78" s="185" t="str">
        <f t="shared" si="125"/>
        <v/>
      </c>
      <c r="CD78" s="186" t="str">
        <f t="shared" si="126"/>
        <v/>
      </c>
      <c r="CE78" s="181" t="str">
        <f t="shared" si="127"/>
        <v xml:space="preserve"> </v>
      </c>
      <c r="CF78" s="175" t="str">
        <f t="shared" si="128"/>
        <v/>
      </c>
      <c r="CG78" s="176" t="str">
        <f t="shared" si="129"/>
        <v/>
      </c>
      <c r="CH78" s="135" t="str">
        <f t="shared" si="130"/>
        <v xml:space="preserve"> </v>
      </c>
      <c r="CI78" s="175" t="str">
        <f t="shared" si="131"/>
        <v/>
      </c>
      <c r="CJ78" s="176" t="str">
        <f t="shared" si="132"/>
        <v/>
      </c>
      <c r="CK78" s="135" t="str">
        <f t="shared" si="133"/>
        <v xml:space="preserve"> </v>
      </c>
      <c r="CL78" s="175" t="str">
        <f t="shared" si="134"/>
        <v/>
      </c>
      <c r="CM78" s="176" t="str">
        <f t="shared" si="135"/>
        <v/>
      </c>
      <c r="CN78" s="135" t="str">
        <f t="shared" si="136"/>
        <v xml:space="preserve"> </v>
      </c>
      <c r="CO78" s="185" t="str">
        <f t="shared" si="137"/>
        <v/>
      </c>
      <c r="CP78" s="186" t="str">
        <f t="shared" si="138"/>
        <v/>
      </c>
      <c r="CQ78" s="181" t="str">
        <f t="shared" si="139"/>
        <v xml:space="preserve"> </v>
      </c>
      <c r="CR78" s="135">
        <f>'Session Tracking'!P77</f>
        <v>0</v>
      </c>
      <c r="CS78" s="172"/>
      <c r="CT78" s="172">
        <f>COUNTIF('Session Tracking'!F77:O77,"Yes")</f>
        <v>0</v>
      </c>
      <c r="CU78" s="195">
        <f>COUNTIF('Session Tracking'!F77:O77,"No")</f>
        <v>0</v>
      </c>
      <c r="CV78" s="211">
        <f t="shared" si="97"/>
        <v>0</v>
      </c>
      <c r="CW78" s="195" t="str">
        <f t="shared" si="98"/>
        <v/>
      </c>
      <c r="CX78" s="195" t="str">
        <f t="shared" si="99"/>
        <v/>
      </c>
      <c r="CY78" s="195" t="str">
        <f t="shared" si="100"/>
        <v/>
      </c>
      <c r="CZ78" s="195" t="str">
        <f t="shared" si="101"/>
        <v/>
      </c>
      <c r="DA78" s="195" t="str">
        <f t="shared" si="102"/>
        <v/>
      </c>
      <c r="DB78" s="213" t="str">
        <f t="shared" si="103"/>
        <v/>
      </c>
      <c r="DC78" s="172" t="str">
        <f t="shared" si="104"/>
        <v/>
      </c>
      <c r="DD78" s="195" t="str">
        <f t="shared" si="105"/>
        <v/>
      </c>
      <c r="DE78" s="195" t="str">
        <f t="shared" si="106"/>
        <v/>
      </c>
      <c r="DF78" s="195" t="str">
        <f t="shared" si="107"/>
        <v/>
      </c>
      <c r="DG78" s="195" t="str">
        <f t="shared" si="108"/>
        <v/>
      </c>
      <c r="DH78" s="195" t="str">
        <f t="shared" si="109"/>
        <v/>
      </c>
      <c r="DI78" s="195" t="str">
        <f t="shared" si="110"/>
        <v/>
      </c>
      <c r="DJ78" s="195" t="str">
        <f t="shared" si="111"/>
        <v/>
      </c>
      <c r="DK78" s="173" t="str">
        <f t="shared" si="112"/>
        <v/>
      </c>
    </row>
    <row r="79" spans="1:115" x14ac:dyDescent="0.35">
      <c r="A79" s="182">
        <f>'Session Tracking'!A78</f>
        <v>0</v>
      </c>
      <c r="B79" s="183">
        <f>'Session Tracking'!T78</f>
        <v>0</v>
      </c>
      <c r="C79" s="183">
        <f>'Session Tracking'!C78</f>
        <v>0</v>
      </c>
      <c r="D79" s="184" t="str">
        <f>IF('Session Tracking'!D78,'Session Tracking'!D78,"")</f>
        <v/>
      </c>
      <c r="E79" s="184" t="str">
        <f>IF('Session Tracking'!E78,'Session Tracking'!E78,"")</f>
        <v/>
      </c>
      <c r="F79" s="123"/>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3"/>
      <c r="AL79" s="124"/>
      <c r="AM79" s="124"/>
      <c r="AN79" s="124"/>
      <c r="AO79" s="124"/>
      <c r="AP79" s="124"/>
      <c r="AQ79" s="124"/>
      <c r="AR79" s="124"/>
      <c r="AS79" s="124"/>
      <c r="AT79" s="124"/>
      <c r="AU79" s="124"/>
      <c r="AV79" s="124"/>
      <c r="AW79" s="124"/>
      <c r="AX79" s="124"/>
      <c r="AY79" s="124"/>
      <c r="AZ79" s="124"/>
      <c r="BA79" s="124"/>
      <c r="BB79" s="124"/>
      <c r="BC79" s="124"/>
      <c r="BD79" s="124"/>
      <c r="BE79" s="124"/>
      <c r="BF79" s="124"/>
      <c r="BG79" s="124"/>
      <c r="BH79" s="124"/>
      <c r="BI79" s="124"/>
      <c r="BJ79" s="124"/>
      <c r="BK79" s="124"/>
      <c r="BL79" s="124"/>
      <c r="BM79" s="124"/>
      <c r="BN79" s="124"/>
      <c r="BO79" s="124"/>
      <c r="BQ79" s="175" t="str">
        <f t="shared" si="113"/>
        <v/>
      </c>
      <c r="BR79" s="176" t="str">
        <f t="shared" si="114"/>
        <v/>
      </c>
      <c r="BS79" s="135" t="str">
        <f t="shared" si="115"/>
        <v xml:space="preserve"> </v>
      </c>
      <c r="BT79" s="175" t="str">
        <f t="shared" si="116"/>
        <v/>
      </c>
      <c r="BU79" s="176" t="str">
        <f t="shared" si="117"/>
        <v/>
      </c>
      <c r="BV79" s="135" t="str">
        <f t="shared" si="118"/>
        <v xml:space="preserve"> </v>
      </c>
      <c r="BW79" s="175" t="str">
        <f t="shared" si="119"/>
        <v/>
      </c>
      <c r="BX79" s="176" t="str">
        <f t="shared" si="120"/>
        <v/>
      </c>
      <c r="BY79" s="135" t="str">
        <f t="shared" si="121"/>
        <v xml:space="preserve"> </v>
      </c>
      <c r="BZ79" s="175" t="str">
        <f t="shared" si="122"/>
        <v/>
      </c>
      <c r="CA79" s="176" t="str">
        <f t="shared" si="123"/>
        <v/>
      </c>
      <c r="CB79" s="135" t="str">
        <f t="shared" si="124"/>
        <v xml:space="preserve"> </v>
      </c>
      <c r="CC79" s="185" t="str">
        <f t="shared" si="125"/>
        <v/>
      </c>
      <c r="CD79" s="186" t="str">
        <f t="shared" si="126"/>
        <v/>
      </c>
      <c r="CE79" s="181" t="str">
        <f t="shared" si="127"/>
        <v xml:space="preserve"> </v>
      </c>
      <c r="CF79" s="175" t="str">
        <f t="shared" si="128"/>
        <v/>
      </c>
      <c r="CG79" s="176" t="str">
        <f t="shared" si="129"/>
        <v/>
      </c>
      <c r="CH79" s="135" t="str">
        <f t="shared" si="130"/>
        <v xml:space="preserve"> </v>
      </c>
      <c r="CI79" s="175" t="str">
        <f t="shared" si="131"/>
        <v/>
      </c>
      <c r="CJ79" s="176" t="str">
        <f t="shared" si="132"/>
        <v/>
      </c>
      <c r="CK79" s="135" t="str">
        <f t="shared" si="133"/>
        <v xml:space="preserve"> </v>
      </c>
      <c r="CL79" s="175" t="str">
        <f t="shared" si="134"/>
        <v/>
      </c>
      <c r="CM79" s="176" t="str">
        <f t="shared" si="135"/>
        <v/>
      </c>
      <c r="CN79" s="135" t="str">
        <f t="shared" si="136"/>
        <v xml:space="preserve"> </v>
      </c>
      <c r="CO79" s="185" t="str">
        <f t="shared" si="137"/>
        <v/>
      </c>
      <c r="CP79" s="186" t="str">
        <f t="shared" si="138"/>
        <v/>
      </c>
      <c r="CQ79" s="181" t="str">
        <f t="shared" si="139"/>
        <v xml:space="preserve"> </v>
      </c>
      <c r="CR79" s="135">
        <f>'Session Tracking'!P78</f>
        <v>0</v>
      </c>
      <c r="CS79" s="172"/>
      <c r="CT79" s="172">
        <f>COUNTIF('Session Tracking'!F78:O78,"Yes")</f>
        <v>0</v>
      </c>
      <c r="CU79" s="195">
        <f>COUNTIF('Session Tracking'!F78:O78,"No")</f>
        <v>0</v>
      </c>
      <c r="CV79" s="211">
        <f t="shared" si="97"/>
        <v>0</v>
      </c>
      <c r="CW79" s="195" t="str">
        <f t="shared" si="98"/>
        <v/>
      </c>
      <c r="CX79" s="195" t="str">
        <f t="shared" si="99"/>
        <v/>
      </c>
      <c r="CY79" s="195" t="str">
        <f t="shared" si="100"/>
        <v/>
      </c>
      <c r="CZ79" s="195" t="str">
        <f t="shared" si="101"/>
        <v/>
      </c>
      <c r="DA79" s="195" t="str">
        <f t="shared" si="102"/>
        <v/>
      </c>
      <c r="DB79" s="213" t="str">
        <f t="shared" si="103"/>
        <v/>
      </c>
      <c r="DC79" s="172" t="str">
        <f t="shared" si="104"/>
        <v/>
      </c>
      <c r="DD79" s="195" t="str">
        <f t="shared" si="105"/>
        <v/>
      </c>
      <c r="DE79" s="195" t="str">
        <f t="shared" si="106"/>
        <v/>
      </c>
      <c r="DF79" s="195" t="str">
        <f t="shared" si="107"/>
        <v/>
      </c>
      <c r="DG79" s="195" t="str">
        <f t="shared" si="108"/>
        <v/>
      </c>
      <c r="DH79" s="195" t="str">
        <f t="shared" si="109"/>
        <v/>
      </c>
      <c r="DI79" s="195" t="str">
        <f t="shared" si="110"/>
        <v/>
      </c>
      <c r="DJ79" s="195" t="str">
        <f t="shared" si="111"/>
        <v/>
      </c>
      <c r="DK79" s="173" t="str">
        <f t="shared" si="112"/>
        <v/>
      </c>
    </row>
    <row r="80" spans="1:115" x14ac:dyDescent="0.35">
      <c r="A80" s="182">
        <f>'Session Tracking'!A79</f>
        <v>0</v>
      </c>
      <c r="B80" s="183">
        <f>'Session Tracking'!T79</f>
        <v>0</v>
      </c>
      <c r="C80" s="183">
        <f>'Session Tracking'!C79</f>
        <v>0</v>
      </c>
      <c r="D80" s="184" t="str">
        <f>IF('Session Tracking'!D79,'Session Tracking'!D79,"")</f>
        <v/>
      </c>
      <c r="E80" s="184" t="str">
        <f>IF('Session Tracking'!E79,'Session Tracking'!E79,"")</f>
        <v/>
      </c>
      <c r="F80" s="121"/>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1"/>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Q80" s="175" t="str">
        <f t="shared" si="113"/>
        <v/>
      </c>
      <c r="BR80" s="176" t="str">
        <f t="shared" si="114"/>
        <v/>
      </c>
      <c r="BS80" s="135" t="str">
        <f t="shared" si="115"/>
        <v xml:space="preserve"> </v>
      </c>
      <c r="BT80" s="175" t="str">
        <f t="shared" si="116"/>
        <v/>
      </c>
      <c r="BU80" s="176" t="str">
        <f t="shared" si="117"/>
        <v/>
      </c>
      <c r="BV80" s="135" t="str">
        <f t="shared" si="118"/>
        <v xml:space="preserve"> </v>
      </c>
      <c r="BW80" s="175" t="str">
        <f t="shared" si="119"/>
        <v/>
      </c>
      <c r="BX80" s="176" t="str">
        <f t="shared" si="120"/>
        <v/>
      </c>
      <c r="BY80" s="135" t="str">
        <f t="shared" si="121"/>
        <v xml:space="preserve"> </v>
      </c>
      <c r="BZ80" s="175" t="str">
        <f t="shared" si="122"/>
        <v/>
      </c>
      <c r="CA80" s="176" t="str">
        <f t="shared" si="123"/>
        <v/>
      </c>
      <c r="CB80" s="135" t="str">
        <f t="shared" si="124"/>
        <v xml:space="preserve"> </v>
      </c>
      <c r="CC80" s="185" t="str">
        <f t="shared" si="125"/>
        <v/>
      </c>
      <c r="CD80" s="186" t="str">
        <f t="shared" si="126"/>
        <v/>
      </c>
      <c r="CE80" s="181" t="str">
        <f t="shared" si="127"/>
        <v xml:space="preserve"> </v>
      </c>
      <c r="CF80" s="175" t="str">
        <f t="shared" si="128"/>
        <v/>
      </c>
      <c r="CG80" s="176" t="str">
        <f t="shared" si="129"/>
        <v/>
      </c>
      <c r="CH80" s="135" t="str">
        <f t="shared" si="130"/>
        <v xml:space="preserve"> </v>
      </c>
      <c r="CI80" s="175" t="str">
        <f t="shared" si="131"/>
        <v/>
      </c>
      <c r="CJ80" s="176" t="str">
        <f t="shared" si="132"/>
        <v/>
      </c>
      <c r="CK80" s="135" t="str">
        <f t="shared" si="133"/>
        <v xml:space="preserve"> </v>
      </c>
      <c r="CL80" s="175" t="str">
        <f t="shared" si="134"/>
        <v/>
      </c>
      <c r="CM80" s="176" t="str">
        <f t="shared" si="135"/>
        <v/>
      </c>
      <c r="CN80" s="135" t="str">
        <f t="shared" si="136"/>
        <v xml:space="preserve"> </v>
      </c>
      <c r="CO80" s="185" t="str">
        <f t="shared" si="137"/>
        <v/>
      </c>
      <c r="CP80" s="186" t="str">
        <f t="shared" si="138"/>
        <v/>
      </c>
      <c r="CQ80" s="181" t="str">
        <f t="shared" si="139"/>
        <v xml:space="preserve"> </v>
      </c>
      <c r="CR80" s="135">
        <f>'Session Tracking'!P79</f>
        <v>0</v>
      </c>
      <c r="CS80" s="172"/>
      <c r="CT80" s="172">
        <f>COUNTIF('Session Tracking'!F79:O79,"Yes")</f>
        <v>0</v>
      </c>
      <c r="CU80" s="195">
        <f>COUNTIF('Session Tracking'!F79:O79,"No")</f>
        <v>0</v>
      </c>
      <c r="CV80" s="211">
        <f t="shared" si="97"/>
        <v>0</v>
      </c>
      <c r="CW80" s="195" t="str">
        <f t="shared" si="98"/>
        <v/>
      </c>
      <c r="CX80" s="195" t="str">
        <f t="shared" si="99"/>
        <v/>
      </c>
      <c r="CY80" s="195" t="str">
        <f t="shared" si="100"/>
        <v/>
      </c>
      <c r="CZ80" s="195" t="str">
        <f t="shared" si="101"/>
        <v/>
      </c>
      <c r="DA80" s="195" t="str">
        <f t="shared" si="102"/>
        <v/>
      </c>
      <c r="DB80" s="213" t="str">
        <f t="shared" si="103"/>
        <v/>
      </c>
      <c r="DC80" s="172" t="str">
        <f t="shared" si="104"/>
        <v/>
      </c>
      <c r="DD80" s="195" t="str">
        <f t="shared" si="105"/>
        <v/>
      </c>
      <c r="DE80" s="195" t="str">
        <f t="shared" si="106"/>
        <v/>
      </c>
      <c r="DF80" s="195" t="str">
        <f t="shared" si="107"/>
        <v/>
      </c>
      <c r="DG80" s="195" t="str">
        <f t="shared" si="108"/>
        <v/>
      </c>
      <c r="DH80" s="195" t="str">
        <f t="shared" si="109"/>
        <v/>
      </c>
      <c r="DI80" s="195" t="str">
        <f t="shared" si="110"/>
        <v/>
      </c>
      <c r="DJ80" s="195" t="str">
        <f t="shared" si="111"/>
        <v/>
      </c>
      <c r="DK80" s="173" t="str">
        <f t="shared" si="112"/>
        <v/>
      </c>
    </row>
    <row r="81" spans="1:115" x14ac:dyDescent="0.35">
      <c r="A81" s="182">
        <f>'Session Tracking'!A80</f>
        <v>0</v>
      </c>
      <c r="B81" s="183">
        <f>'Session Tracking'!T80</f>
        <v>0</v>
      </c>
      <c r="C81" s="183">
        <f>'Session Tracking'!C80</f>
        <v>0</v>
      </c>
      <c r="D81" s="184" t="str">
        <f>IF('Session Tracking'!D80,'Session Tracking'!D80,"")</f>
        <v/>
      </c>
      <c r="E81" s="184" t="str">
        <f>IF('Session Tracking'!E80,'Session Tracking'!E80,"")</f>
        <v/>
      </c>
      <c r="F81" s="123"/>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3"/>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Q81" s="175" t="str">
        <f t="shared" si="113"/>
        <v/>
      </c>
      <c r="BR81" s="176" t="str">
        <f t="shared" si="114"/>
        <v/>
      </c>
      <c r="BS81" s="135" t="str">
        <f t="shared" si="115"/>
        <v xml:space="preserve"> </v>
      </c>
      <c r="BT81" s="175" t="str">
        <f t="shared" si="116"/>
        <v/>
      </c>
      <c r="BU81" s="176" t="str">
        <f t="shared" si="117"/>
        <v/>
      </c>
      <c r="BV81" s="135" t="str">
        <f t="shared" si="118"/>
        <v xml:space="preserve"> </v>
      </c>
      <c r="BW81" s="175" t="str">
        <f t="shared" si="119"/>
        <v/>
      </c>
      <c r="BX81" s="176" t="str">
        <f t="shared" si="120"/>
        <v/>
      </c>
      <c r="BY81" s="135" t="str">
        <f t="shared" si="121"/>
        <v xml:space="preserve"> </v>
      </c>
      <c r="BZ81" s="175" t="str">
        <f t="shared" si="122"/>
        <v/>
      </c>
      <c r="CA81" s="176" t="str">
        <f t="shared" si="123"/>
        <v/>
      </c>
      <c r="CB81" s="135" t="str">
        <f t="shared" si="124"/>
        <v xml:space="preserve"> </v>
      </c>
      <c r="CC81" s="185" t="str">
        <f t="shared" si="125"/>
        <v/>
      </c>
      <c r="CD81" s="186" t="str">
        <f t="shared" si="126"/>
        <v/>
      </c>
      <c r="CE81" s="181" t="str">
        <f t="shared" si="127"/>
        <v xml:space="preserve"> </v>
      </c>
      <c r="CF81" s="175" t="str">
        <f t="shared" si="128"/>
        <v/>
      </c>
      <c r="CG81" s="176" t="str">
        <f t="shared" si="129"/>
        <v/>
      </c>
      <c r="CH81" s="135" t="str">
        <f t="shared" si="130"/>
        <v xml:space="preserve"> </v>
      </c>
      <c r="CI81" s="175" t="str">
        <f t="shared" si="131"/>
        <v/>
      </c>
      <c r="CJ81" s="176" t="str">
        <f t="shared" si="132"/>
        <v/>
      </c>
      <c r="CK81" s="135" t="str">
        <f t="shared" si="133"/>
        <v xml:space="preserve"> </v>
      </c>
      <c r="CL81" s="175" t="str">
        <f t="shared" si="134"/>
        <v/>
      </c>
      <c r="CM81" s="176" t="str">
        <f t="shared" si="135"/>
        <v/>
      </c>
      <c r="CN81" s="135" t="str">
        <f t="shared" si="136"/>
        <v xml:space="preserve"> </v>
      </c>
      <c r="CO81" s="185" t="str">
        <f t="shared" si="137"/>
        <v/>
      </c>
      <c r="CP81" s="186" t="str">
        <f t="shared" si="138"/>
        <v/>
      </c>
      <c r="CQ81" s="181" t="str">
        <f t="shared" si="139"/>
        <v xml:space="preserve"> </v>
      </c>
      <c r="CR81" s="135">
        <f>'Session Tracking'!P80</f>
        <v>0</v>
      </c>
      <c r="CS81" s="172"/>
      <c r="CT81" s="172">
        <f>COUNTIF('Session Tracking'!F80:O80,"Yes")</f>
        <v>0</v>
      </c>
      <c r="CU81" s="195">
        <f>COUNTIF('Session Tracking'!F80:O80,"No")</f>
        <v>0</v>
      </c>
      <c r="CV81" s="211">
        <f t="shared" si="97"/>
        <v>0</v>
      </c>
      <c r="CW81" s="195" t="str">
        <f t="shared" si="98"/>
        <v/>
      </c>
      <c r="CX81" s="195" t="str">
        <f t="shared" si="99"/>
        <v/>
      </c>
      <c r="CY81" s="195" t="str">
        <f t="shared" si="100"/>
        <v/>
      </c>
      <c r="CZ81" s="195" t="str">
        <f t="shared" si="101"/>
        <v/>
      </c>
      <c r="DA81" s="195" t="str">
        <f t="shared" si="102"/>
        <v/>
      </c>
      <c r="DB81" s="213" t="str">
        <f t="shared" si="103"/>
        <v/>
      </c>
      <c r="DC81" s="172" t="str">
        <f t="shared" si="104"/>
        <v/>
      </c>
      <c r="DD81" s="195" t="str">
        <f t="shared" si="105"/>
        <v/>
      </c>
      <c r="DE81" s="195" t="str">
        <f t="shared" si="106"/>
        <v/>
      </c>
      <c r="DF81" s="195" t="str">
        <f t="shared" si="107"/>
        <v/>
      </c>
      <c r="DG81" s="195" t="str">
        <f t="shared" si="108"/>
        <v/>
      </c>
      <c r="DH81" s="195" t="str">
        <f t="shared" si="109"/>
        <v/>
      </c>
      <c r="DI81" s="195" t="str">
        <f t="shared" si="110"/>
        <v/>
      </c>
      <c r="DJ81" s="195" t="str">
        <f t="shared" si="111"/>
        <v/>
      </c>
      <c r="DK81" s="173" t="str">
        <f t="shared" si="112"/>
        <v/>
      </c>
    </row>
    <row r="82" spans="1:115" x14ac:dyDescent="0.35">
      <c r="A82" s="182">
        <f>'Session Tracking'!A81</f>
        <v>0</v>
      </c>
      <c r="B82" s="183">
        <f>'Session Tracking'!T81</f>
        <v>0</v>
      </c>
      <c r="C82" s="183">
        <f>'Session Tracking'!C81</f>
        <v>0</v>
      </c>
      <c r="D82" s="184" t="str">
        <f>IF('Session Tracking'!D81,'Session Tracking'!D81,"")</f>
        <v/>
      </c>
      <c r="E82" s="184" t="str">
        <f>IF('Session Tracking'!E81,'Session Tracking'!E81,"")</f>
        <v/>
      </c>
      <c r="F82" s="121"/>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1"/>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Q82" s="175" t="str">
        <f t="shared" si="113"/>
        <v/>
      </c>
      <c r="BR82" s="176" t="str">
        <f t="shared" si="114"/>
        <v/>
      </c>
      <c r="BS82" s="135" t="str">
        <f t="shared" si="115"/>
        <v xml:space="preserve"> </v>
      </c>
      <c r="BT82" s="175" t="str">
        <f t="shared" si="116"/>
        <v/>
      </c>
      <c r="BU82" s="176" t="str">
        <f t="shared" si="117"/>
        <v/>
      </c>
      <c r="BV82" s="135" t="str">
        <f t="shared" si="118"/>
        <v xml:space="preserve"> </v>
      </c>
      <c r="BW82" s="175" t="str">
        <f t="shared" si="119"/>
        <v/>
      </c>
      <c r="BX82" s="176" t="str">
        <f t="shared" si="120"/>
        <v/>
      </c>
      <c r="BY82" s="135" t="str">
        <f t="shared" si="121"/>
        <v xml:space="preserve"> </v>
      </c>
      <c r="BZ82" s="175" t="str">
        <f t="shared" si="122"/>
        <v/>
      </c>
      <c r="CA82" s="176" t="str">
        <f t="shared" si="123"/>
        <v/>
      </c>
      <c r="CB82" s="135" t="str">
        <f t="shared" si="124"/>
        <v xml:space="preserve"> </v>
      </c>
      <c r="CC82" s="185" t="str">
        <f t="shared" si="125"/>
        <v/>
      </c>
      <c r="CD82" s="186" t="str">
        <f t="shared" si="126"/>
        <v/>
      </c>
      <c r="CE82" s="181" t="str">
        <f t="shared" si="127"/>
        <v xml:space="preserve"> </v>
      </c>
      <c r="CF82" s="175" t="str">
        <f t="shared" si="128"/>
        <v/>
      </c>
      <c r="CG82" s="176" t="str">
        <f t="shared" si="129"/>
        <v/>
      </c>
      <c r="CH82" s="135" t="str">
        <f t="shared" si="130"/>
        <v xml:space="preserve"> </v>
      </c>
      <c r="CI82" s="175" t="str">
        <f t="shared" si="131"/>
        <v/>
      </c>
      <c r="CJ82" s="176" t="str">
        <f t="shared" si="132"/>
        <v/>
      </c>
      <c r="CK82" s="135" t="str">
        <f t="shared" si="133"/>
        <v xml:space="preserve"> </v>
      </c>
      <c r="CL82" s="175" t="str">
        <f t="shared" si="134"/>
        <v/>
      </c>
      <c r="CM82" s="176" t="str">
        <f t="shared" si="135"/>
        <v/>
      </c>
      <c r="CN82" s="135" t="str">
        <f t="shared" si="136"/>
        <v xml:space="preserve"> </v>
      </c>
      <c r="CO82" s="185" t="str">
        <f t="shared" si="137"/>
        <v/>
      </c>
      <c r="CP82" s="186" t="str">
        <f t="shared" si="138"/>
        <v/>
      </c>
      <c r="CQ82" s="181" t="str">
        <f t="shared" si="139"/>
        <v xml:space="preserve"> </v>
      </c>
      <c r="CR82" s="135">
        <f>'Session Tracking'!P81</f>
        <v>0</v>
      </c>
      <c r="CS82" s="172"/>
      <c r="CT82" s="172">
        <f>COUNTIF('Session Tracking'!F81:O81,"Yes")</f>
        <v>0</v>
      </c>
      <c r="CU82" s="195">
        <f>COUNTIF('Session Tracking'!F81:O81,"No")</f>
        <v>0</v>
      </c>
      <c r="CV82" s="211">
        <f t="shared" si="97"/>
        <v>0</v>
      </c>
      <c r="CW82" s="195" t="str">
        <f t="shared" si="98"/>
        <v/>
      </c>
      <c r="CX82" s="195" t="str">
        <f t="shared" si="99"/>
        <v/>
      </c>
      <c r="CY82" s="195" t="str">
        <f t="shared" si="100"/>
        <v/>
      </c>
      <c r="CZ82" s="195" t="str">
        <f t="shared" si="101"/>
        <v/>
      </c>
      <c r="DA82" s="195" t="str">
        <f t="shared" si="102"/>
        <v/>
      </c>
      <c r="DB82" s="213" t="str">
        <f t="shared" si="103"/>
        <v/>
      </c>
      <c r="DC82" s="172" t="str">
        <f t="shared" si="104"/>
        <v/>
      </c>
      <c r="DD82" s="195" t="str">
        <f t="shared" si="105"/>
        <v/>
      </c>
      <c r="DE82" s="195" t="str">
        <f t="shared" si="106"/>
        <v/>
      </c>
      <c r="DF82" s="195" t="str">
        <f t="shared" si="107"/>
        <v/>
      </c>
      <c r="DG82" s="195" t="str">
        <f t="shared" si="108"/>
        <v/>
      </c>
      <c r="DH82" s="195" t="str">
        <f t="shared" si="109"/>
        <v/>
      </c>
      <c r="DI82" s="195" t="str">
        <f t="shared" si="110"/>
        <v/>
      </c>
      <c r="DJ82" s="195" t="str">
        <f t="shared" si="111"/>
        <v/>
      </c>
      <c r="DK82" s="173" t="str">
        <f t="shared" si="112"/>
        <v/>
      </c>
    </row>
    <row r="83" spans="1:115" x14ac:dyDescent="0.35">
      <c r="A83" s="182">
        <f>'Session Tracking'!A82</f>
        <v>0</v>
      </c>
      <c r="B83" s="183">
        <f>'Session Tracking'!T82</f>
        <v>0</v>
      </c>
      <c r="C83" s="183">
        <f>'Session Tracking'!C82</f>
        <v>0</v>
      </c>
      <c r="D83" s="184" t="str">
        <f>IF('Session Tracking'!D82,'Session Tracking'!D82,"")</f>
        <v/>
      </c>
      <c r="E83" s="184" t="str">
        <f>IF('Session Tracking'!E82,'Session Tracking'!E82,"")</f>
        <v/>
      </c>
      <c r="F83" s="123"/>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3"/>
      <c r="AL83" s="124"/>
      <c r="AM83" s="124"/>
      <c r="AN83" s="124"/>
      <c r="AO83" s="124"/>
      <c r="AP83" s="124"/>
      <c r="AQ83" s="124"/>
      <c r="AR83" s="124"/>
      <c r="AS83" s="124"/>
      <c r="AT83" s="124"/>
      <c r="AU83" s="124"/>
      <c r="AV83" s="124"/>
      <c r="AW83" s="124"/>
      <c r="AX83" s="124"/>
      <c r="AY83" s="124"/>
      <c r="AZ83" s="124"/>
      <c r="BA83" s="124"/>
      <c r="BB83" s="124"/>
      <c r="BC83" s="124"/>
      <c r="BD83" s="124"/>
      <c r="BE83" s="124"/>
      <c r="BF83" s="124"/>
      <c r="BG83" s="124"/>
      <c r="BH83" s="124"/>
      <c r="BI83" s="124"/>
      <c r="BJ83" s="124"/>
      <c r="BK83" s="124"/>
      <c r="BL83" s="124"/>
      <c r="BM83" s="124"/>
      <c r="BN83" s="124"/>
      <c r="BO83" s="124"/>
      <c r="BQ83" s="175" t="str">
        <f t="shared" si="113"/>
        <v/>
      </c>
      <c r="BR83" s="176" t="str">
        <f t="shared" si="114"/>
        <v/>
      </c>
      <c r="BS83" s="135" t="str">
        <f t="shared" si="115"/>
        <v xml:space="preserve"> </v>
      </c>
      <c r="BT83" s="175" t="str">
        <f t="shared" si="116"/>
        <v/>
      </c>
      <c r="BU83" s="176" t="str">
        <f t="shared" si="117"/>
        <v/>
      </c>
      <c r="BV83" s="135" t="str">
        <f t="shared" si="118"/>
        <v xml:space="preserve"> </v>
      </c>
      <c r="BW83" s="175" t="str">
        <f t="shared" si="119"/>
        <v/>
      </c>
      <c r="BX83" s="176" t="str">
        <f t="shared" si="120"/>
        <v/>
      </c>
      <c r="BY83" s="135" t="str">
        <f t="shared" si="121"/>
        <v xml:space="preserve"> </v>
      </c>
      <c r="BZ83" s="175" t="str">
        <f t="shared" si="122"/>
        <v/>
      </c>
      <c r="CA83" s="176" t="str">
        <f t="shared" si="123"/>
        <v/>
      </c>
      <c r="CB83" s="135" t="str">
        <f t="shared" si="124"/>
        <v xml:space="preserve"> </v>
      </c>
      <c r="CC83" s="185" t="str">
        <f t="shared" si="125"/>
        <v/>
      </c>
      <c r="CD83" s="186" t="str">
        <f t="shared" si="126"/>
        <v/>
      </c>
      <c r="CE83" s="181" t="str">
        <f t="shared" si="127"/>
        <v xml:space="preserve"> </v>
      </c>
      <c r="CF83" s="175" t="str">
        <f t="shared" si="128"/>
        <v/>
      </c>
      <c r="CG83" s="176" t="str">
        <f t="shared" si="129"/>
        <v/>
      </c>
      <c r="CH83" s="135" t="str">
        <f t="shared" si="130"/>
        <v xml:space="preserve"> </v>
      </c>
      <c r="CI83" s="175" t="str">
        <f t="shared" si="131"/>
        <v/>
      </c>
      <c r="CJ83" s="176" t="str">
        <f t="shared" si="132"/>
        <v/>
      </c>
      <c r="CK83" s="135" t="str">
        <f t="shared" si="133"/>
        <v xml:space="preserve"> </v>
      </c>
      <c r="CL83" s="175" t="str">
        <f t="shared" si="134"/>
        <v/>
      </c>
      <c r="CM83" s="176" t="str">
        <f t="shared" si="135"/>
        <v/>
      </c>
      <c r="CN83" s="135" t="str">
        <f t="shared" si="136"/>
        <v xml:space="preserve"> </v>
      </c>
      <c r="CO83" s="185" t="str">
        <f t="shared" si="137"/>
        <v/>
      </c>
      <c r="CP83" s="186" t="str">
        <f t="shared" si="138"/>
        <v/>
      </c>
      <c r="CQ83" s="181" t="str">
        <f t="shared" si="139"/>
        <v xml:space="preserve"> </v>
      </c>
      <c r="CR83" s="135">
        <f>'Session Tracking'!P82</f>
        <v>0</v>
      </c>
      <c r="CS83" s="172"/>
      <c r="CT83" s="172">
        <f>COUNTIF('Session Tracking'!F82:O82,"Yes")</f>
        <v>0</v>
      </c>
      <c r="CU83" s="195">
        <f>COUNTIF('Session Tracking'!F82:O82,"No")</f>
        <v>0</v>
      </c>
      <c r="CV83" s="211">
        <f t="shared" si="97"/>
        <v>0</v>
      </c>
      <c r="CW83" s="195" t="str">
        <f t="shared" si="98"/>
        <v/>
      </c>
      <c r="CX83" s="195" t="str">
        <f t="shared" si="99"/>
        <v/>
      </c>
      <c r="CY83" s="195" t="str">
        <f t="shared" si="100"/>
        <v/>
      </c>
      <c r="CZ83" s="195" t="str">
        <f t="shared" si="101"/>
        <v/>
      </c>
      <c r="DA83" s="195" t="str">
        <f t="shared" si="102"/>
        <v/>
      </c>
      <c r="DB83" s="213" t="str">
        <f t="shared" si="103"/>
        <v/>
      </c>
      <c r="DC83" s="172" t="str">
        <f t="shared" si="104"/>
        <v/>
      </c>
      <c r="DD83" s="195" t="str">
        <f t="shared" si="105"/>
        <v/>
      </c>
      <c r="DE83" s="195" t="str">
        <f t="shared" si="106"/>
        <v/>
      </c>
      <c r="DF83" s="195" t="str">
        <f t="shared" si="107"/>
        <v/>
      </c>
      <c r="DG83" s="195" t="str">
        <f t="shared" si="108"/>
        <v/>
      </c>
      <c r="DH83" s="195" t="str">
        <f t="shared" si="109"/>
        <v/>
      </c>
      <c r="DI83" s="195" t="str">
        <f t="shared" si="110"/>
        <v/>
      </c>
      <c r="DJ83" s="195" t="str">
        <f t="shared" si="111"/>
        <v/>
      </c>
      <c r="DK83" s="173" t="str">
        <f t="shared" si="112"/>
        <v/>
      </c>
    </row>
    <row r="84" spans="1:115" x14ac:dyDescent="0.35">
      <c r="A84" s="182">
        <f>'Session Tracking'!A83</f>
        <v>0</v>
      </c>
      <c r="B84" s="183">
        <f>'Session Tracking'!T83</f>
        <v>0</v>
      </c>
      <c r="C84" s="183">
        <f>'Session Tracking'!C83</f>
        <v>0</v>
      </c>
      <c r="D84" s="184" t="str">
        <f>IF('Session Tracking'!D83,'Session Tracking'!D83,"")</f>
        <v/>
      </c>
      <c r="E84" s="184" t="str">
        <f>IF('Session Tracking'!E83,'Session Tracking'!E83,"")</f>
        <v/>
      </c>
      <c r="F84" s="121"/>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1"/>
      <c r="AL84" s="122"/>
      <c r="AM84" s="122"/>
      <c r="AN84" s="122"/>
      <c r="AO84" s="122"/>
      <c r="AP84" s="122"/>
      <c r="AQ84" s="122"/>
      <c r="AR84" s="122"/>
      <c r="AS84" s="122"/>
      <c r="AT84" s="122"/>
      <c r="AU84" s="122"/>
      <c r="AV84" s="122"/>
      <c r="AW84" s="122"/>
      <c r="AX84" s="122"/>
      <c r="AY84" s="122"/>
      <c r="AZ84" s="122"/>
      <c r="BA84" s="122"/>
      <c r="BB84" s="122"/>
      <c r="BC84" s="122"/>
      <c r="BD84" s="122"/>
      <c r="BE84" s="122"/>
      <c r="BF84" s="122"/>
      <c r="BG84" s="122"/>
      <c r="BH84" s="122"/>
      <c r="BI84" s="122"/>
      <c r="BJ84" s="122"/>
      <c r="BK84" s="122"/>
      <c r="BL84" s="122"/>
      <c r="BM84" s="122"/>
      <c r="BN84" s="122"/>
      <c r="BO84" s="122"/>
      <c r="BQ84" s="175" t="str">
        <f t="shared" si="113"/>
        <v/>
      </c>
      <c r="BR84" s="176" t="str">
        <f t="shared" si="114"/>
        <v/>
      </c>
      <c r="BS84" s="135" t="str">
        <f t="shared" si="115"/>
        <v xml:space="preserve"> </v>
      </c>
      <c r="BT84" s="175" t="str">
        <f t="shared" si="116"/>
        <v/>
      </c>
      <c r="BU84" s="176" t="str">
        <f t="shared" si="117"/>
        <v/>
      </c>
      <c r="BV84" s="135" t="str">
        <f t="shared" si="118"/>
        <v xml:space="preserve"> </v>
      </c>
      <c r="BW84" s="175" t="str">
        <f t="shared" si="119"/>
        <v/>
      </c>
      <c r="BX84" s="176" t="str">
        <f t="shared" si="120"/>
        <v/>
      </c>
      <c r="BY84" s="135" t="str">
        <f t="shared" si="121"/>
        <v xml:space="preserve"> </v>
      </c>
      <c r="BZ84" s="175" t="str">
        <f t="shared" si="122"/>
        <v/>
      </c>
      <c r="CA84" s="176" t="str">
        <f t="shared" si="123"/>
        <v/>
      </c>
      <c r="CB84" s="135" t="str">
        <f t="shared" si="124"/>
        <v xml:space="preserve"> </v>
      </c>
      <c r="CC84" s="185" t="str">
        <f t="shared" si="125"/>
        <v/>
      </c>
      <c r="CD84" s="186" t="str">
        <f t="shared" si="126"/>
        <v/>
      </c>
      <c r="CE84" s="181" t="str">
        <f t="shared" si="127"/>
        <v xml:space="preserve"> </v>
      </c>
      <c r="CF84" s="175" t="str">
        <f t="shared" si="128"/>
        <v/>
      </c>
      <c r="CG84" s="176" t="str">
        <f t="shared" si="129"/>
        <v/>
      </c>
      <c r="CH84" s="135" t="str">
        <f t="shared" si="130"/>
        <v xml:space="preserve"> </v>
      </c>
      <c r="CI84" s="175" t="str">
        <f t="shared" si="131"/>
        <v/>
      </c>
      <c r="CJ84" s="176" t="str">
        <f t="shared" si="132"/>
        <v/>
      </c>
      <c r="CK84" s="135" t="str">
        <f t="shared" si="133"/>
        <v xml:space="preserve"> </v>
      </c>
      <c r="CL84" s="175" t="str">
        <f t="shared" si="134"/>
        <v/>
      </c>
      <c r="CM84" s="176" t="str">
        <f t="shared" si="135"/>
        <v/>
      </c>
      <c r="CN84" s="135" t="str">
        <f t="shared" si="136"/>
        <v xml:space="preserve"> </v>
      </c>
      <c r="CO84" s="185" t="str">
        <f t="shared" si="137"/>
        <v/>
      </c>
      <c r="CP84" s="186" t="str">
        <f t="shared" si="138"/>
        <v/>
      </c>
      <c r="CQ84" s="181" t="str">
        <f t="shared" si="139"/>
        <v xml:space="preserve"> </v>
      </c>
      <c r="CR84" s="135">
        <f>'Session Tracking'!P83</f>
        <v>0</v>
      </c>
      <c r="CS84" s="172"/>
      <c r="CT84" s="172">
        <f>COUNTIF('Session Tracking'!F83:O83,"Yes")</f>
        <v>0</v>
      </c>
      <c r="CU84" s="195">
        <f>COUNTIF('Session Tracking'!F83:O83,"No")</f>
        <v>0</v>
      </c>
      <c r="CV84" s="211">
        <f t="shared" si="97"/>
        <v>0</v>
      </c>
      <c r="CW84" s="195" t="str">
        <f t="shared" si="98"/>
        <v/>
      </c>
      <c r="CX84" s="195" t="str">
        <f t="shared" si="99"/>
        <v/>
      </c>
      <c r="CY84" s="195" t="str">
        <f t="shared" si="100"/>
        <v/>
      </c>
      <c r="CZ84" s="195" t="str">
        <f t="shared" si="101"/>
        <v/>
      </c>
      <c r="DA84" s="195" t="str">
        <f t="shared" si="102"/>
        <v/>
      </c>
      <c r="DB84" s="213" t="str">
        <f t="shared" si="103"/>
        <v/>
      </c>
      <c r="DC84" s="172" t="str">
        <f t="shared" si="104"/>
        <v/>
      </c>
      <c r="DD84" s="195" t="str">
        <f t="shared" si="105"/>
        <v/>
      </c>
      <c r="DE84" s="195" t="str">
        <f t="shared" si="106"/>
        <v/>
      </c>
      <c r="DF84" s="195" t="str">
        <f t="shared" si="107"/>
        <v/>
      </c>
      <c r="DG84" s="195" t="str">
        <f t="shared" si="108"/>
        <v/>
      </c>
      <c r="DH84" s="195" t="str">
        <f t="shared" si="109"/>
        <v/>
      </c>
      <c r="DI84" s="195" t="str">
        <f t="shared" si="110"/>
        <v/>
      </c>
      <c r="DJ84" s="195" t="str">
        <f t="shared" si="111"/>
        <v/>
      </c>
      <c r="DK84" s="173" t="str">
        <f t="shared" si="112"/>
        <v/>
      </c>
    </row>
    <row r="85" spans="1:115" x14ac:dyDescent="0.35">
      <c r="A85" s="182">
        <f>'Session Tracking'!A84</f>
        <v>0</v>
      </c>
      <c r="B85" s="183">
        <f>'Session Tracking'!T84</f>
        <v>0</v>
      </c>
      <c r="C85" s="183">
        <f>'Session Tracking'!C84</f>
        <v>0</v>
      </c>
      <c r="D85" s="184" t="str">
        <f>IF('Session Tracking'!D84,'Session Tracking'!D84,"")</f>
        <v/>
      </c>
      <c r="E85" s="184" t="str">
        <f>IF('Session Tracking'!E84,'Session Tracking'!E84,"")</f>
        <v/>
      </c>
      <c r="F85" s="123"/>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3"/>
      <c r="AL85" s="124"/>
      <c r="AM85" s="124"/>
      <c r="AN85" s="124"/>
      <c r="AO85" s="124"/>
      <c r="AP85" s="124"/>
      <c r="AQ85" s="124"/>
      <c r="AR85" s="124"/>
      <c r="AS85" s="124"/>
      <c r="AT85" s="124"/>
      <c r="AU85" s="124"/>
      <c r="AV85" s="124"/>
      <c r="AW85" s="124"/>
      <c r="AX85" s="124"/>
      <c r="AY85" s="124"/>
      <c r="AZ85" s="124"/>
      <c r="BA85" s="124"/>
      <c r="BB85" s="124"/>
      <c r="BC85" s="124"/>
      <c r="BD85" s="124"/>
      <c r="BE85" s="124"/>
      <c r="BF85" s="124"/>
      <c r="BG85" s="124"/>
      <c r="BH85" s="124"/>
      <c r="BI85" s="124"/>
      <c r="BJ85" s="124"/>
      <c r="BK85" s="124"/>
      <c r="BL85" s="124"/>
      <c r="BM85" s="124"/>
      <c r="BN85" s="124"/>
      <c r="BO85" s="124"/>
      <c r="BQ85" s="175" t="str">
        <f t="shared" si="113"/>
        <v/>
      </c>
      <c r="BR85" s="176" t="str">
        <f t="shared" si="114"/>
        <v/>
      </c>
      <c r="BS85" s="135" t="str">
        <f t="shared" si="115"/>
        <v xml:space="preserve"> </v>
      </c>
      <c r="BT85" s="175" t="str">
        <f t="shared" si="116"/>
        <v/>
      </c>
      <c r="BU85" s="176" t="str">
        <f t="shared" si="117"/>
        <v/>
      </c>
      <c r="BV85" s="135" t="str">
        <f t="shared" si="118"/>
        <v xml:space="preserve"> </v>
      </c>
      <c r="BW85" s="175" t="str">
        <f t="shared" si="119"/>
        <v/>
      </c>
      <c r="BX85" s="176" t="str">
        <f t="shared" si="120"/>
        <v/>
      </c>
      <c r="BY85" s="135" t="str">
        <f t="shared" si="121"/>
        <v xml:space="preserve"> </v>
      </c>
      <c r="BZ85" s="175" t="str">
        <f t="shared" si="122"/>
        <v/>
      </c>
      <c r="CA85" s="176" t="str">
        <f t="shared" si="123"/>
        <v/>
      </c>
      <c r="CB85" s="135" t="str">
        <f t="shared" si="124"/>
        <v xml:space="preserve"> </v>
      </c>
      <c r="CC85" s="185" t="str">
        <f t="shared" si="125"/>
        <v/>
      </c>
      <c r="CD85" s="186" t="str">
        <f t="shared" si="126"/>
        <v/>
      </c>
      <c r="CE85" s="181" t="str">
        <f t="shared" si="127"/>
        <v xml:space="preserve"> </v>
      </c>
      <c r="CF85" s="175" t="str">
        <f t="shared" si="128"/>
        <v/>
      </c>
      <c r="CG85" s="176" t="str">
        <f t="shared" si="129"/>
        <v/>
      </c>
      <c r="CH85" s="135" t="str">
        <f t="shared" si="130"/>
        <v xml:space="preserve"> </v>
      </c>
      <c r="CI85" s="175" t="str">
        <f t="shared" si="131"/>
        <v/>
      </c>
      <c r="CJ85" s="176" t="str">
        <f t="shared" si="132"/>
        <v/>
      </c>
      <c r="CK85" s="135" t="str">
        <f t="shared" si="133"/>
        <v xml:space="preserve"> </v>
      </c>
      <c r="CL85" s="175" t="str">
        <f t="shared" si="134"/>
        <v/>
      </c>
      <c r="CM85" s="176" t="str">
        <f t="shared" si="135"/>
        <v/>
      </c>
      <c r="CN85" s="135" t="str">
        <f t="shared" si="136"/>
        <v xml:space="preserve"> </v>
      </c>
      <c r="CO85" s="185" t="str">
        <f t="shared" si="137"/>
        <v/>
      </c>
      <c r="CP85" s="186" t="str">
        <f t="shared" si="138"/>
        <v/>
      </c>
      <c r="CQ85" s="181" t="str">
        <f t="shared" si="139"/>
        <v xml:space="preserve"> </v>
      </c>
      <c r="CR85" s="135">
        <f>'Session Tracking'!P84</f>
        <v>0</v>
      </c>
      <c r="CS85" s="172"/>
      <c r="CT85" s="172">
        <f>COUNTIF('Session Tracking'!F84:O84,"Yes")</f>
        <v>0</v>
      </c>
      <c r="CU85" s="195">
        <f>COUNTIF('Session Tracking'!F84:O84,"No")</f>
        <v>0</v>
      </c>
      <c r="CV85" s="211">
        <f t="shared" si="97"/>
        <v>0</v>
      </c>
      <c r="CW85" s="195" t="str">
        <f t="shared" si="98"/>
        <v/>
      </c>
      <c r="CX85" s="195" t="str">
        <f t="shared" si="99"/>
        <v/>
      </c>
      <c r="CY85" s="195" t="str">
        <f t="shared" si="100"/>
        <v/>
      </c>
      <c r="CZ85" s="195" t="str">
        <f t="shared" si="101"/>
        <v/>
      </c>
      <c r="DA85" s="195" t="str">
        <f t="shared" si="102"/>
        <v/>
      </c>
      <c r="DB85" s="213" t="str">
        <f t="shared" si="103"/>
        <v/>
      </c>
      <c r="DC85" s="172" t="str">
        <f t="shared" si="104"/>
        <v/>
      </c>
      <c r="DD85" s="195" t="str">
        <f t="shared" si="105"/>
        <v/>
      </c>
      <c r="DE85" s="195" t="str">
        <f t="shared" si="106"/>
        <v/>
      </c>
      <c r="DF85" s="195" t="str">
        <f t="shared" si="107"/>
        <v/>
      </c>
      <c r="DG85" s="195" t="str">
        <f t="shared" si="108"/>
        <v/>
      </c>
      <c r="DH85" s="195" t="str">
        <f t="shared" si="109"/>
        <v/>
      </c>
      <c r="DI85" s="195" t="str">
        <f t="shared" si="110"/>
        <v/>
      </c>
      <c r="DJ85" s="195" t="str">
        <f t="shared" si="111"/>
        <v/>
      </c>
      <c r="DK85" s="173" t="str">
        <f t="shared" si="112"/>
        <v/>
      </c>
    </row>
    <row r="86" spans="1:115" x14ac:dyDescent="0.35">
      <c r="A86" s="182">
        <f>'Session Tracking'!A85</f>
        <v>0</v>
      </c>
      <c r="B86" s="183">
        <f>'Session Tracking'!T85</f>
        <v>0</v>
      </c>
      <c r="C86" s="183">
        <f>'Session Tracking'!C85</f>
        <v>0</v>
      </c>
      <c r="D86" s="184" t="str">
        <f>IF('Session Tracking'!D85,'Session Tracking'!D85,"")</f>
        <v/>
      </c>
      <c r="E86" s="184" t="str">
        <f>IF('Session Tracking'!E85,'Session Tracking'!E85,"")</f>
        <v/>
      </c>
      <c r="F86" s="121"/>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1"/>
      <c r="AL86" s="122"/>
      <c r="AM86" s="122"/>
      <c r="AN86" s="122"/>
      <c r="AO86" s="122"/>
      <c r="AP86" s="122"/>
      <c r="AQ86" s="122"/>
      <c r="AR86" s="122"/>
      <c r="AS86" s="122"/>
      <c r="AT86" s="122"/>
      <c r="AU86" s="122"/>
      <c r="AV86" s="122"/>
      <c r="AW86" s="122"/>
      <c r="AX86" s="122"/>
      <c r="AY86" s="122"/>
      <c r="AZ86" s="122"/>
      <c r="BA86" s="122"/>
      <c r="BB86" s="122"/>
      <c r="BC86" s="122"/>
      <c r="BD86" s="122"/>
      <c r="BE86" s="122"/>
      <c r="BF86" s="122"/>
      <c r="BG86" s="122"/>
      <c r="BH86" s="122"/>
      <c r="BI86" s="122"/>
      <c r="BJ86" s="122"/>
      <c r="BK86" s="122"/>
      <c r="BL86" s="122"/>
      <c r="BM86" s="122"/>
      <c r="BN86" s="122"/>
      <c r="BO86" s="122"/>
      <c r="BQ86" s="175" t="str">
        <f t="shared" si="113"/>
        <v/>
      </c>
      <c r="BR86" s="176" t="str">
        <f t="shared" si="114"/>
        <v/>
      </c>
      <c r="BS86" s="135" t="str">
        <f t="shared" si="115"/>
        <v xml:space="preserve"> </v>
      </c>
      <c r="BT86" s="175" t="str">
        <f t="shared" si="116"/>
        <v/>
      </c>
      <c r="BU86" s="176" t="str">
        <f t="shared" si="117"/>
        <v/>
      </c>
      <c r="BV86" s="135" t="str">
        <f t="shared" si="118"/>
        <v xml:space="preserve"> </v>
      </c>
      <c r="BW86" s="175" t="str">
        <f t="shared" si="119"/>
        <v/>
      </c>
      <c r="BX86" s="176" t="str">
        <f t="shared" si="120"/>
        <v/>
      </c>
      <c r="BY86" s="135" t="str">
        <f t="shared" si="121"/>
        <v xml:space="preserve"> </v>
      </c>
      <c r="BZ86" s="175" t="str">
        <f t="shared" si="122"/>
        <v/>
      </c>
      <c r="CA86" s="176" t="str">
        <f t="shared" si="123"/>
        <v/>
      </c>
      <c r="CB86" s="135" t="str">
        <f t="shared" si="124"/>
        <v xml:space="preserve"> </v>
      </c>
      <c r="CC86" s="185" t="str">
        <f t="shared" si="125"/>
        <v/>
      </c>
      <c r="CD86" s="186" t="str">
        <f t="shared" si="126"/>
        <v/>
      </c>
      <c r="CE86" s="181" t="str">
        <f t="shared" si="127"/>
        <v xml:space="preserve"> </v>
      </c>
      <c r="CF86" s="175" t="str">
        <f t="shared" si="128"/>
        <v/>
      </c>
      <c r="CG86" s="176" t="str">
        <f t="shared" si="129"/>
        <v/>
      </c>
      <c r="CH86" s="135" t="str">
        <f t="shared" si="130"/>
        <v xml:space="preserve"> </v>
      </c>
      <c r="CI86" s="175" t="str">
        <f t="shared" si="131"/>
        <v/>
      </c>
      <c r="CJ86" s="176" t="str">
        <f t="shared" si="132"/>
        <v/>
      </c>
      <c r="CK86" s="135" t="str">
        <f t="shared" si="133"/>
        <v xml:space="preserve"> </v>
      </c>
      <c r="CL86" s="175" t="str">
        <f t="shared" si="134"/>
        <v/>
      </c>
      <c r="CM86" s="176" t="str">
        <f t="shared" si="135"/>
        <v/>
      </c>
      <c r="CN86" s="135" t="str">
        <f t="shared" si="136"/>
        <v xml:space="preserve"> </v>
      </c>
      <c r="CO86" s="185" t="str">
        <f t="shared" si="137"/>
        <v/>
      </c>
      <c r="CP86" s="186" t="str">
        <f t="shared" si="138"/>
        <v/>
      </c>
      <c r="CQ86" s="181" t="str">
        <f t="shared" si="139"/>
        <v xml:space="preserve"> </v>
      </c>
      <c r="CR86" s="135">
        <f>'Session Tracking'!P85</f>
        <v>0</v>
      </c>
      <c r="CS86" s="172"/>
      <c r="CT86" s="172">
        <f>COUNTIF('Session Tracking'!F85:O85,"Yes")</f>
        <v>0</v>
      </c>
      <c r="CU86" s="195">
        <f>COUNTIF('Session Tracking'!F85:O85,"No")</f>
        <v>0</v>
      </c>
      <c r="CV86" s="211">
        <f t="shared" si="97"/>
        <v>0</v>
      </c>
      <c r="CW86" s="195" t="str">
        <f t="shared" si="98"/>
        <v/>
      </c>
      <c r="CX86" s="195" t="str">
        <f t="shared" si="99"/>
        <v/>
      </c>
      <c r="CY86" s="195" t="str">
        <f t="shared" si="100"/>
        <v/>
      </c>
      <c r="CZ86" s="195" t="str">
        <f t="shared" si="101"/>
        <v/>
      </c>
      <c r="DA86" s="195" t="str">
        <f t="shared" si="102"/>
        <v/>
      </c>
      <c r="DB86" s="213" t="str">
        <f t="shared" si="103"/>
        <v/>
      </c>
      <c r="DC86" s="172" t="str">
        <f t="shared" si="104"/>
        <v/>
      </c>
      <c r="DD86" s="195" t="str">
        <f t="shared" si="105"/>
        <v/>
      </c>
      <c r="DE86" s="195" t="str">
        <f t="shared" si="106"/>
        <v/>
      </c>
      <c r="DF86" s="195" t="str">
        <f t="shared" si="107"/>
        <v/>
      </c>
      <c r="DG86" s="195" t="str">
        <f t="shared" si="108"/>
        <v/>
      </c>
      <c r="DH86" s="195" t="str">
        <f t="shared" si="109"/>
        <v/>
      </c>
      <c r="DI86" s="195" t="str">
        <f t="shared" si="110"/>
        <v/>
      </c>
      <c r="DJ86" s="195" t="str">
        <f t="shared" si="111"/>
        <v/>
      </c>
      <c r="DK86" s="173" t="str">
        <f t="shared" si="112"/>
        <v/>
      </c>
    </row>
    <row r="87" spans="1:115" x14ac:dyDescent="0.35">
      <c r="A87" s="182">
        <f>'Session Tracking'!A86</f>
        <v>0</v>
      </c>
      <c r="B87" s="183">
        <f>'Session Tracking'!T86</f>
        <v>0</v>
      </c>
      <c r="C87" s="183">
        <f>'Session Tracking'!C86</f>
        <v>0</v>
      </c>
      <c r="D87" s="184" t="str">
        <f>IF('Session Tracking'!D86,'Session Tracking'!D86,"")</f>
        <v/>
      </c>
      <c r="E87" s="184" t="str">
        <f>IF('Session Tracking'!E86,'Session Tracking'!E86,"")</f>
        <v/>
      </c>
      <c r="F87" s="123"/>
      <c r="G87" s="236"/>
      <c r="H87" s="236"/>
      <c r="I87" s="236"/>
      <c r="J87" s="236"/>
      <c r="K87" s="236"/>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123"/>
      <c r="AL87" s="124"/>
      <c r="AM87" s="124"/>
      <c r="AN87" s="124"/>
      <c r="AO87" s="124"/>
      <c r="AP87" s="124"/>
      <c r="AQ87" s="124"/>
      <c r="AR87" s="124"/>
      <c r="AS87" s="124"/>
      <c r="AT87" s="124"/>
      <c r="AU87" s="124"/>
      <c r="AV87" s="124"/>
      <c r="AW87" s="124"/>
      <c r="AX87" s="124"/>
      <c r="AY87" s="124"/>
      <c r="AZ87" s="124"/>
      <c r="BA87" s="124"/>
      <c r="BB87" s="124"/>
      <c r="BC87" s="124"/>
      <c r="BD87" s="124"/>
      <c r="BE87" s="124"/>
      <c r="BF87" s="124"/>
      <c r="BG87" s="124"/>
      <c r="BH87" s="124"/>
      <c r="BI87" s="124"/>
      <c r="BJ87" s="124"/>
      <c r="BK87" s="124"/>
      <c r="BL87" s="124"/>
      <c r="BM87" s="124"/>
      <c r="BN87" s="124"/>
      <c r="BO87" s="124"/>
      <c r="BQ87" s="175" t="str">
        <f t="shared" si="113"/>
        <v/>
      </c>
      <c r="BR87" s="176" t="str">
        <f t="shared" si="114"/>
        <v/>
      </c>
      <c r="BS87" s="135" t="str">
        <f t="shared" si="115"/>
        <v xml:space="preserve"> </v>
      </c>
      <c r="BT87" s="175" t="str">
        <f t="shared" si="116"/>
        <v/>
      </c>
      <c r="BU87" s="176" t="str">
        <f t="shared" si="117"/>
        <v/>
      </c>
      <c r="BV87" s="135" t="str">
        <f t="shared" si="118"/>
        <v xml:space="preserve"> </v>
      </c>
      <c r="BW87" s="175" t="str">
        <f t="shared" si="119"/>
        <v/>
      </c>
      <c r="BX87" s="176" t="str">
        <f t="shared" si="120"/>
        <v/>
      </c>
      <c r="BY87" s="135" t="str">
        <f t="shared" si="121"/>
        <v xml:space="preserve"> </v>
      </c>
      <c r="BZ87" s="175" t="str">
        <f t="shared" si="122"/>
        <v/>
      </c>
      <c r="CA87" s="176" t="str">
        <f t="shared" si="123"/>
        <v/>
      </c>
      <c r="CB87" s="135" t="str">
        <f t="shared" si="124"/>
        <v xml:space="preserve"> </v>
      </c>
      <c r="CC87" s="185" t="str">
        <f t="shared" si="125"/>
        <v/>
      </c>
      <c r="CD87" s="186" t="str">
        <f t="shared" si="126"/>
        <v/>
      </c>
      <c r="CE87" s="181" t="str">
        <f t="shared" si="127"/>
        <v xml:space="preserve"> </v>
      </c>
      <c r="CF87" s="175" t="str">
        <f t="shared" si="128"/>
        <v/>
      </c>
      <c r="CG87" s="176" t="str">
        <f t="shared" si="129"/>
        <v/>
      </c>
      <c r="CH87" s="135" t="str">
        <f t="shared" si="130"/>
        <v xml:space="preserve"> </v>
      </c>
      <c r="CI87" s="175" t="str">
        <f t="shared" si="131"/>
        <v/>
      </c>
      <c r="CJ87" s="176" t="str">
        <f t="shared" si="132"/>
        <v/>
      </c>
      <c r="CK87" s="135" t="str">
        <f t="shared" si="133"/>
        <v xml:space="preserve"> </v>
      </c>
      <c r="CL87" s="175" t="str">
        <f t="shared" si="134"/>
        <v/>
      </c>
      <c r="CM87" s="176" t="str">
        <f t="shared" si="135"/>
        <v/>
      </c>
      <c r="CN87" s="135" t="str">
        <f t="shared" si="136"/>
        <v xml:space="preserve"> </v>
      </c>
      <c r="CO87" s="185" t="str">
        <f t="shared" si="137"/>
        <v/>
      </c>
      <c r="CP87" s="186" t="str">
        <f t="shared" si="138"/>
        <v/>
      </c>
      <c r="CQ87" s="181" t="str">
        <f t="shared" si="139"/>
        <v xml:space="preserve"> </v>
      </c>
      <c r="CR87" s="135">
        <f>'Session Tracking'!P86</f>
        <v>0</v>
      </c>
      <c r="CS87" s="172"/>
      <c r="CT87" s="172">
        <f>COUNTIF('Session Tracking'!F86:O86,"Yes")</f>
        <v>0</v>
      </c>
      <c r="CU87" s="195">
        <f>COUNTIF('Session Tracking'!F86:O86,"No")</f>
        <v>0</v>
      </c>
      <c r="CV87" s="211">
        <f t="shared" si="97"/>
        <v>0</v>
      </c>
      <c r="CW87" s="195" t="str">
        <f t="shared" si="98"/>
        <v/>
      </c>
      <c r="CX87" s="195" t="str">
        <f t="shared" si="99"/>
        <v/>
      </c>
      <c r="CY87" s="195" t="str">
        <f t="shared" si="100"/>
        <v/>
      </c>
      <c r="CZ87" s="195" t="str">
        <f t="shared" si="101"/>
        <v/>
      </c>
      <c r="DA87" s="195" t="str">
        <f t="shared" si="102"/>
        <v/>
      </c>
      <c r="DB87" s="213" t="str">
        <f t="shared" si="103"/>
        <v/>
      </c>
      <c r="DC87" s="172" t="str">
        <f t="shared" si="104"/>
        <v/>
      </c>
      <c r="DD87" s="195" t="str">
        <f t="shared" si="105"/>
        <v/>
      </c>
      <c r="DE87" s="195" t="str">
        <f t="shared" si="106"/>
        <v/>
      </c>
      <c r="DF87" s="195" t="str">
        <f t="shared" si="107"/>
        <v/>
      </c>
      <c r="DG87" s="195" t="str">
        <f t="shared" si="108"/>
        <v/>
      </c>
      <c r="DH87" s="195" t="str">
        <f t="shared" si="109"/>
        <v/>
      </c>
      <c r="DI87" s="195" t="str">
        <f t="shared" si="110"/>
        <v/>
      </c>
      <c r="DJ87" s="195" t="str">
        <f t="shared" si="111"/>
        <v/>
      </c>
      <c r="DK87" s="173" t="str">
        <f t="shared" si="112"/>
        <v/>
      </c>
    </row>
    <row r="88" spans="1:115" x14ac:dyDescent="0.35">
      <c r="A88" s="182">
        <f>'Session Tracking'!A87</f>
        <v>0</v>
      </c>
      <c r="B88" s="183">
        <f>'Session Tracking'!T87</f>
        <v>0</v>
      </c>
      <c r="C88" s="183">
        <f>'Session Tracking'!C87</f>
        <v>0</v>
      </c>
      <c r="D88" s="184" t="str">
        <f>IF('Session Tracking'!D87,'Session Tracking'!D87,"")</f>
        <v/>
      </c>
      <c r="E88" s="184" t="str">
        <f>IF('Session Tracking'!E87,'Session Tracking'!E87,"")</f>
        <v/>
      </c>
      <c r="F88" s="121"/>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237"/>
      <c r="AI88" s="237"/>
      <c r="AJ88" s="237"/>
      <c r="AK88" s="121"/>
      <c r="AL88" s="122"/>
      <c r="AM88" s="122"/>
      <c r="AN88" s="122"/>
      <c r="AO88" s="122"/>
      <c r="AP88" s="122"/>
      <c r="AQ88" s="122"/>
      <c r="AR88" s="122"/>
      <c r="AS88" s="122"/>
      <c r="AT88" s="122"/>
      <c r="AU88" s="122"/>
      <c r="AV88" s="122"/>
      <c r="AW88" s="122"/>
      <c r="AX88" s="122"/>
      <c r="AY88" s="122"/>
      <c r="AZ88" s="122"/>
      <c r="BA88" s="122"/>
      <c r="BB88" s="122"/>
      <c r="BC88" s="122"/>
      <c r="BD88" s="122"/>
      <c r="BE88" s="122"/>
      <c r="BF88" s="122"/>
      <c r="BG88" s="122"/>
      <c r="BH88" s="122"/>
      <c r="BI88" s="122"/>
      <c r="BJ88" s="122"/>
      <c r="BK88" s="122"/>
      <c r="BL88" s="122"/>
      <c r="BM88" s="122"/>
      <c r="BN88" s="122"/>
      <c r="BO88" s="122"/>
      <c r="BQ88" s="175" t="str">
        <f t="shared" si="113"/>
        <v/>
      </c>
      <c r="BR88" s="176" t="str">
        <f t="shared" si="114"/>
        <v/>
      </c>
      <c r="BS88" s="135" t="str">
        <f t="shared" si="115"/>
        <v xml:space="preserve"> </v>
      </c>
      <c r="BT88" s="175" t="str">
        <f t="shared" si="116"/>
        <v/>
      </c>
      <c r="BU88" s="176" t="str">
        <f t="shared" si="117"/>
        <v/>
      </c>
      <c r="BV88" s="135" t="str">
        <f t="shared" si="118"/>
        <v xml:space="preserve"> </v>
      </c>
      <c r="BW88" s="175" t="str">
        <f t="shared" si="119"/>
        <v/>
      </c>
      <c r="BX88" s="176" t="str">
        <f t="shared" si="120"/>
        <v/>
      </c>
      <c r="BY88" s="135" t="str">
        <f t="shared" si="121"/>
        <v xml:space="preserve"> </v>
      </c>
      <c r="BZ88" s="175" t="str">
        <f t="shared" si="122"/>
        <v/>
      </c>
      <c r="CA88" s="176" t="str">
        <f t="shared" si="123"/>
        <v/>
      </c>
      <c r="CB88" s="135" t="str">
        <f t="shared" si="124"/>
        <v xml:space="preserve"> </v>
      </c>
      <c r="CC88" s="185" t="str">
        <f t="shared" si="125"/>
        <v/>
      </c>
      <c r="CD88" s="186" t="str">
        <f t="shared" si="126"/>
        <v/>
      </c>
      <c r="CE88" s="181" t="str">
        <f t="shared" si="127"/>
        <v xml:space="preserve"> </v>
      </c>
      <c r="CF88" s="175" t="str">
        <f t="shared" si="128"/>
        <v/>
      </c>
      <c r="CG88" s="176" t="str">
        <f t="shared" si="129"/>
        <v/>
      </c>
      <c r="CH88" s="135" t="str">
        <f t="shared" si="130"/>
        <v xml:space="preserve"> </v>
      </c>
      <c r="CI88" s="175" t="str">
        <f t="shared" si="131"/>
        <v/>
      </c>
      <c r="CJ88" s="176" t="str">
        <f t="shared" si="132"/>
        <v/>
      </c>
      <c r="CK88" s="135" t="str">
        <f t="shared" si="133"/>
        <v xml:space="preserve"> </v>
      </c>
      <c r="CL88" s="175" t="str">
        <f t="shared" si="134"/>
        <v/>
      </c>
      <c r="CM88" s="176" t="str">
        <f t="shared" si="135"/>
        <v/>
      </c>
      <c r="CN88" s="135" t="str">
        <f t="shared" si="136"/>
        <v xml:space="preserve"> </v>
      </c>
      <c r="CO88" s="185" t="str">
        <f t="shared" si="137"/>
        <v/>
      </c>
      <c r="CP88" s="186" t="str">
        <f t="shared" si="138"/>
        <v/>
      </c>
      <c r="CQ88" s="181" t="str">
        <f t="shared" si="139"/>
        <v xml:space="preserve"> </v>
      </c>
      <c r="CR88" s="135">
        <f>'Session Tracking'!P87</f>
        <v>0</v>
      </c>
      <c r="CS88" s="172"/>
      <c r="CT88" s="172">
        <f>COUNTIF('Session Tracking'!F87:O87,"Yes")</f>
        <v>0</v>
      </c>
      <c r="CU88" s="195">
        <f>COUNTIF('Session Tracking'!F87:O87,"No")</f>
        <v>0</v>
      </c>
      <c r="CV88" s="211">
        <f t="shared" si="97"/>
        <v>0</v>
      </c>
      <c r="CW88" s="195" t="str">
        <f t="shared" si="98"/>
        <v/>
      </c>
      <c r="CX88" s="195" t="str">
        <f t="shared" si="99"/>
        <v/>
      </c>
      <c r="CY88" s="195" t="str">
        <f t="shared" si="100"/>
        <v/>
      </c>
      <c r="CZ88" s="195" t="str">
        <f t="shared" si="101"/>
        <v/>
      </c>
      <c r="DA88" s="195" t="str">
        <f t="shared" si="102"/>
        <v/>
      </c>
      <c r="DB88" s="213" t="str">
        <f t="shared" si="103"/>
        <v/>
      </c>
      <c r="DC88" s="172" t="str">
        <f t="shared" si="104"/>
        <v/>
      </c>
      <c r="DD88" s="195" t="str">
        <f t="shared" si="105"/>
        <v/>
      </c>
      <c r="DE88" s="195" t="str">
        <f t="shared" si="106"/>
        <v/>
      </c>
      <c r="DF88" s="195" t="str">
        <f t="shared" si="107"/>
        <v/>
      </c>
      <c r="DG88" s="195" t="str">
        <f t="shared" si="108"/>
        <v/>
      </c>
      <c r="DH88" s="195" t="str">
        <f t="shared" si="109"/>
        <v/>
      </c>
      <c r="DI88" s="195" t="str">
        <f t="shared" si="110"/>
        <v/>
      </c>
      <c r="DJ88" s="195" t="str">
        <f t="shared" si="111"/>
        <v/>
      </c>
      <c r="DK88" s="173" t="str">
        <f t="shared" si="112"/>
        <v/>
      </c>
    </row>
    <row r="89" spans="1:115" x14ac:dyDescent="0.35">
      <c r="A89" s="182">
        <f>'Session Tracking'!A88</f>
        <v>0</v>
      </c>
      <c r="B89" s="183">
        <f>'Session Tracking'!T88</f>
        <v>0</v>
      </c>
      <c r="C89" s="183">
        <f>'Session Tracking'!C88</f>
        <v>0</v>
      </c>
      <c r="D89" s="184" t="str">
        <f>IF('Session Tracking'!D88,'Session Tracking'!D88,"")</f>
        <v/>
      </c>
      <c r="E89" s="184" t="str">
        <f>IF('Session Tracking'!E88,'Session Tracking'!E88,"")</f>
        <v/>
      </c>
      <c r="F89" s="123"/>
      <c r="G89" s="237"/>
      <c r="H89" s="237"/>
      <c r="I89" s="237"/>
      <c r="J89" s="237"/>
      <c r="K89" s="237"/>
      <c r="L89" s="237"/>
      <c r="M89" s="237"/>
      <c r="N89" s="237"/>
      <c r="O89" s="237"/>
      <c r="P89" s="237"/>
      <c r="Q89" s="237"/>
      <c r="R89" s="237"/>
      <c r="S89" s="237"/>
      <c r="T89" s="237"/>
      <c r="U89" s="237"/>
      <c r="V89" s="237"/>
      <c r="W89" s="237"/>
      <c r="X89" s="237"/>
      <c r="Y89" s="237"/>
      <c r="Z89" s="237"/>
      <c r="AA89" s="237"/>
      <c r="AB89" s="237"/>
      <c r="AC89" s="237"/>
      <c r="AD89" s="237"/>
      <c r="AE89" s="237"/>
      <c r="AF89" s="237"/>
      <c r="AG89" s="237"/>
      <c r="AH89" s="237"/>
      <c r="AI89" s="237"/>
      <c r="AJ89" s="237"/>
      <c r="AK89" s="123"/>
      <c r="AL89" s="124"/>
      <c r="AM89" s="124"/>
      <c r="AN89" s="124"/>
      <c r="AO89" s="124"/>
      <c r="AP89" s="124"/>
      <c r="AQ89" s="124"/>
      <c r="AR89" s="124"/>
      <c r="AS89" s="124"/>
      <c r="AT89" s="124"/>
      <c r="AU89" s="124"/>
      <c r="AV89" s="124"/>
      <c r="AW89" s="124"/>
      <c r="AX89" s="124"/>
      <c r="AY89" s="124"/>
      <c r="AZ89" s="124"/>
      <c r="BA89" s="124"/>
      <c r="BB89" s="124"/>
      <c r="BC89" s="124"/>
      <c r="BD89" s="124"/>
      <c r="BE89" s="124"/>
      <c r="BF89" s="124"/>
      <c r="BG89" s="124"/>
      <c r="BH89" s="124"/>
      <c r="BI89" s="124"/>
      <c r="BJ89" s="124"/>
      <c r="BK89" s="124"/>
      <c r="BL89" s="124"/>
      <c r="BM89" s="124"/>
      <c r="BN89" s="124"/>
      <c r="BO89" s="124"/>
      <c r="BQ89" s="175" t="str">
        <f t="shared" si="113"/>
        <v/>
      </c>
      <c r="BR89" s="176" t="str">
        <f t="shared" si="114"/>
        <v/>
      </c>
      <c r="BS89" s="135" t="str">
        <f t="shared" si="115"/>
        <v xml:space="preserve"> </v>
      </c>
      <c r="BT89" s="175" t="str">
        <f t="shared" si="116"/>
        <v/>
      </c>
      <c r="BU89" s="176" t="str">
        <f t="shared" si="117"/>
        <v/>
      </c>
      <c r="BV89" s="135" t="str">
        <f t="shared" si="118"/>
        <v xml:space="preserve"> </v>
      </c>
      <c r="BW89" s="175" t="str">
        <f t="shared" si="119"/>
        <v/>
      </c>
      <c r="BX89" s="176" t="str">
        <f t="shared" si="120"/>
        <v/>
      </c>
      <c r="BY89" s="135" t="str">
        <f t="shared" si="121"/>
        <v xml:space="preserve"> </v>
      </c>
      <c r="BZ89" s="175" t="str">
        <f t="shared" si="122"/>
        <v/>
      </c>
      <c r="CA89" s="176" t="str">
        <f t="shared" si="123"/>
        <v/>
      </c>
      <c r="CB89" s="135" t="str">
        <f t="shared" si="124"/>
        <v xml:space="preserve"> </v>
      </c>
      <c r="CC89" s="185" t="str">
        <f t="shared" si="125"/>
        <v/>
      </c>
      <c r="CD89" s="186" t="str">
        <f t="shared" si="126"/>
        <v/>
      </c>
      <c r="CE89" s="181" t="str">
        <f t="shared" si="127"/>
        <v xml:space="preserve"> </v>
      </c>
      <c r="CF89" s="175" t="str">
        <f t="shared" si="128"/>
        <v/>
      </c>
      <c r="CG89" s="176" t="str">
        <f t="shared" si="129"/>
        <v/>
      </c>
      <c r="CH89" s="135" t="str">
        <f t="shared" si="130"/>
        <v xml:space="preserve"> </v>
      </c>
      <c r="CI89" s="175" t="str">
        <f t="shared" si="131"/>
        <v/>
      </c>
      <c r="CJ89" s="176" t="str">
        <f t="shared" si="132"/>
        <v/>
      </c>
      <c r="CK89" s="135" t="str">
        <f t="shared" si="133"/>
        <v xml:space="preserve"> </v>
      </c>
      <c r="CL89" s="175" t="str">
        <f t="shared" si="134"/>
        <v/>
      </c>
      <c r="CM89" s="176" t="str">
        <f t="shared" si="135"/>
        <v/>
      </c>
      <c r="CN89" s="135" t="str">
        <f t="shared" si="136"/>
        <v xml:space="preserve"> </v>
      </c>
      <c r="CO89" s="185" t="str">
        <f t="shared" si="137"/>
        <v/>
      </c>
      <c r="CP89" s="186" t="str">
        <f t="shared" si="138"/>
        <v/>
      </c>
      <c r="CQ89" s="181" t="str">
        <f t="shared" si="139"/>
        <v xml:space="preserve"> </v>
      </c>
      <c r="CR89" s="135">
        <f>'Session Tracking'!P88</f>
        <v>0</v>
      </c>
      <c r="CS89" s="172"/>
      <c r="CT89" s="172">
        <f>COUNTIF('Session Tracking'!F88:O88,"Yes")</f>
        <v>0</v>
      </c>
      <c r="CU89" s="195">
        <f>COUNTIF('Session Tracking'!F88:O88,"No")</f>
        <v>0</v>
      </c>
      <c r="CV89" s="211">
        <f t="shared" si="97"/>
        <v>0</v>
      </c>
      <c r="CW89" s="195" t="str">
        <f t="shared" si="98"/>
        <v/>
      </c>
      <c r="CX89" s="195" t="str">
        <f t="shared" si="99"/>
        <v/>
      </c>
      <c r="CY89" s="195" t="str">
        <f t="shared" si="100"/>
        <v/>
      </c>
      <c r="CZ89" s="195" t="str">
        <f t="shared" si="101"/>
        <v/>
      </c>
      <c r="DA89" s="195" t="str">
        <f t="shared" si="102"/>
        <v/>
      </c>
      <c r="DB89" s="213" t="str">
        <f t="shared" si="103"/>
        <v/>
      </c>
      <c r="DC89" s="172" t="str">
        <f t="shared" si="104"/>
        <v/>
      </c>
      <c r="DD89" s="195" t="str">
        <f t="shared" si="105"/>
        <v/>
      </c>
      <c r="DE89" s="195" t="str">
        <f t="shared" si="106"/>
        <v/>
      </c>
      <c r="DF89" s="195" t="str">
        <f t="shared" si="107"/>
        <v/>
      </c>
      <c r="DG89" s="195" t="str">
        <f t="shared" si="108"/>
        <v/>
      </c>
      <c r="DH89" s="195" t="str">
        <f t="shared" si="109"/>
        <v/>
      </c>
      <c r="DI89" s="195" t="str">
        <f t="shared" si="110"/>
        <v/>
      </c>
      <c r="DJ89" s="195" t="str">
        <f t="shared" si="111"/>
        <v/>
      </c>
      <c r="DK89" s="173" t="str">
        <f t="shared" si="112"/>
        <v/>
      </c>
    </row>
    <row r="90" spans="1:115" x14ac:dyDescent="0.35">
      <c r="A90" s="182">
        <f>'Session Tracking'!A89</f>
        <v>0</v>
      </c>
      <c r="B90" s="183">
        <f>'Session Tracking'!T89</f>
        <v>0</v>
      </c>
      <c r="C90" s="183">
        <f>'Session Tracking'!C89</f>
        <v>0</v>
      </c>
      <c r="D90" s="184" t="str">
        <f>IF('Session Tracking'!D89,'Session Tracking'!D89,"")</f>
        <v/>
      </c>
      <c r="E90" s="184" t="str">
        <f>IF('Session Tracking'!E89,'Session Tracking'!E89,"")</f>
        <v/>
      </c>
      <c r="F90" s="121"/>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1"/>
      <c r="AL90" s="122"/>
      <c r="AM90" s="122"/>
      <c r="AN90" s="122"/>
      <c r="AO90" s="122"/>
      <c r="AP90" s="122"/>
      <c r="AQ90" s="122"/>
      <c r="AR90" s="122"/>
      <c r="AS90" s="122"/>
      <c r="AT90" s="122"/>
      <c r="AU90" s="122"/>
      <c r="AV90" s="122"/>
      <c r="AW90" s="122"/>
      <c r="AX90" s="122"/>
      <c r="AY90" s="122"/>
      <c r="AZ90" s="122"/>
      <c r="BA90" s="122"/>
      <c r="BB90" s="122"/>
      <c r="BC90" s="122"/>
      <c r="BD90" s="122"/>
      <c r="BE90" s="122"/>
      <c r="BF90" s="122"/>
      <c r="BG90" s="122"/>
      <c r="BH90" s="122"/>
      <c r="BI90" s="122"/>
      <c r="BJ90" s="122"/>
      <c r="BK90" s="122"/>
      <c r="BL90" s="122"/>
      <c r="BM90" s="122"/>
      <c r="BN90" s="122"/>
      <c r="BO90" s="122"/>
      <c r="BQ90" s="175" t="str">
        <f t="shared" si="113"/>
        <v/>
      </c>
      <c r="BR90" s="176" t="str">
        <f t="shared" si="114"/>
        <v/>
      </c>
      <c r="BS90" s="135" t="str">
        <f t="shared" si="115"/>
        <v xml:space="preserve"> </v>
      </c>
      <c r="BT90" s="175" t="str">
        <f t="shared" si="116"/>
        <v/>
      </c>
      <c r="BU90" s="176" t="str">
        <f t="shared" si="117"/>
        <v/>
      </c>
      <c r="BV90" s="135" t="str">
        <f t="shared" si="118"/>
        <v xml:space="preserve"> </v>
      </c>
      <c r="BW90" s="175" t="str">
        <f t="shared" si="119"/>
        <v/>
      </c>
      <c r="BX90" s="176" t="str">
        <f t="shared" si="120"/>
        <v/>
      </c>
      <c r="BY90" s="135" t="str">
        <f t="shared" si="121"/>
        <v xml:space="preserve"> </v>
      </c>
      <c r="BZ90" s="175" t="str">
        <f t="shared" si="122"/>
        <v/>
      </c>
      <c r="CA90" s="176" t="str">
        <f t="shared" si="123"/>
        <v/>
      </c>
      <c r="CB90" s="135" t="str">
        <f t="shared" si="124"/>
        <v xml:space="preserve"> </v>
      </c>
      <c r="CC90" s="185" t="str">
        <f t="shared" si="125"/>
        <v/>
      </c>
      <c r="CD90" s="186" t="str">
        <f t="shared" si="126"/>
        <v/>
      </c>
      <c r="CE90" s="181" t="str">
        <f t="shared" si="127"/>
        <v xml:space="preserve"> </v>
      </c>
      <c r="CF90" s="175" t="str">
        <f t="shared" si="128"/>
        <v/>
      </c>
      <c r="CG90" s="176" t="str">
        <f t="shared" si="129"/>
        <v/>
      </c>
      <c r="CH90" s="135" t="str">
        <f t="shared" si="130"/>
        <v xml:space="preserve"> </v>
      </c>
      <c r="CI90" s="175" t="str">
        <f t="shared" si="131"/>
        <v/>
      </c>
      <c r="CJ90" s="176" t="str">
        <f t="shared" si="132"/>
        <v/>
      </c>
      <c r="CK90" s="135" t="str">
        <f t="shared" si="133"/>
        <v xml:space="preserve"> </v>
      </c>
      <c r="CL90" s="175" t="str">
        <f t="shared" si="134"/>
        <v/>
      </c>
      <c r="CM90" s="176" t="str">
        <f t="shared" si="135"/>
        <v/>
      </c>
      <c r="CN90" s="135" t="str">
        <f t="shared" si="136"/>
        <v xml:space="preserve"> </v>
      </c>
      <c r="CO90" s="185" t="str">
        <f t="shared" si="137"/>
        <v/>
      </c>
      <c r="CP90" s="186" t="str">
        <f t="shared" si="138"/>
        <v/>
      </c>
      <c r="CQ90" s="181" t="str">
        <f t="shared" si="139"/>
        <v xml:space="preserve"> </v>
      </c>
      <c r="CR90" s="135">
        <f>'Session Tracking'!P89</f>
        <v>0</v>
      </c>
      <c r="CS90" s="172"/>
      <c r="CT90" s="172">
        <f>COUNTIF('Session Tracking'!F89:O89,"Yes")</f>
        <v>0</v>
      </c>
      <c r="CU90" s="195">
        <f>COUNTIF('Session Tracking'!F89:O89,"No")</f>
        <v>0</v>
      </c>
      <c r="CV90" s="211">
        <f t="shared" si="97"/>
        <v>0</v>
      </c>
      <c r="CW90" s="195" t="str">
        <f t="shared" si="98"/>
        <v/>
      </c>
      <c r="CX90" s="195" t="str">
        <f t="shared" si="99"/>
        <v/>
      </c>
      <c r="CY90" s="195" t="str">
        <f t="shared" si="100"/>
        <v/>
      </c>
      <c r="CZ90" s="195" t="str">
        <f t="shared" si="101"/>
        <v/>
      </c>
      <c r="DA90" s="195" t="str">
        <f t="shared" si="102"/>
        <v/>
      </c>
      <c r="DB90" s="213" t="str">
        <f t="shared" si="103"/>
        <v/>
      </c>
      <c r="DC90" s="172" t="str">
        <f t="shared" si="104"/>
        <v/>
      </c>
      <c r="DD90" s="195" t="str">
        <f t="shared" si="105"/>
        <v/>
      </c>
      <c r="DE90" s="195" t="str">
        <f t="shared" si="106"/>
        <v/>
      </c>
      <c r="DF90" s="195" t="str">
        <f t="shared" si="107"/>
        <v/>
      </c>
      <c r="DG90" s="195" t="str">
        <f t="shared" si="108"/>
        <v/>
      </c>
      <c r="DH90" s="195" t="str">
        <f t="shared" si="109"/>
        <v/>
      </c>
      <c r="DI90" s="195" t="str">
        <f t="shared" si="110"/>
        <v/>
      </c>
      <c r="DJ90" s="195" t="str">
        <f t="shared" si="111"/>
        <v/>
      </c>
      <c r="DK90" s="173" t="str">
        <f t="shared" si="112"/>
        <v/>
      </c>
    </row>
    <row r="91" spans="1:115" x14ac:dyDescent="0.35">
      <c r="A91" s="182">
        <f>'Session Tracking'!A90</f>
        <v>0</v>
      </c>
      <c r="B91" s="183">
        <f>'Session Tracking'!T90</f>
        <v>0</v>
      </c>
      <c r="C91" s="183">
        <f>'Session Tracking'!C90</f>
        <v>0</v>
      </c>
      <c r="D91" s="184" t="str">
        <f>IF('Session Tracking'!D90,'Session Tracking'!D90,"")</f>
        <v/>
      </c>
      <c r="E91" s="184" t="str">
        <f>IF('Session Tracking'!E90,'Session Tracking'!E90,"")</f>
        <v/>
      </c>
      <c r="F91" s="123"/>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3"/>
      <c r="AL91" s="124"/>
      <c r="AM91" s="124"/>
      <c r="AN91" s="124"/>
      <c r="AO91" s="124"/>
      <c r="AP91" s="124"/>
      <c r="AQ91" s="124"/>
      <c r="AR91" s="124"/>
      <c r="AS91" s="124"/>
      <c r="AT91" s="124"/>
      <c r="AU91" s="124"/>
      <c r="AV91" s="124"/>
      <c r="AW91" s="124"/>
      <c r="AX91" s="124"/>
      <c r="AY91" s="124"/>
      <c r="AZ91" s="124"/>
      <c r="BA91" s="124"/>
      <c r="BB91" s="124"/>
      <c r="BC91" s="124"/>
      <c r="BD91" s="124"/>
      <c r="BE91" s="124"/>
      <c r="BF91" s="124"/>
      <c r="BG91" s="124"/>
      <c r="BH91" s="124"/>
      <c r="BI91" s="124"/>
      <c r="BJ91" s="124"/>
      <c r="BK91" s="124"/>
      <c r="BL91" s="124"/>
      <c r="BM91" s="124"/>
      <c r="BN91" s="124"/>
      <c r="BO91" s="124"/>
      <c r="BQ91" s="175" t="str">
        <f t="shared" si="113"/>
        <v/>
      </c>
      <c r="BR91" s="176" t="str">
        <f t="shared" si="114"/>
        <v/>
      </c>
      <c r="BS91" s="135" t="str">
        <f t="shared" si="115"/>
        <v xml:space="preserve"> </v>
      </c>
      <c r="BT91" s="175" t="str">
        <f t="shared" si="116"/>
        <v/>
      </c>
      <c r="BU91" s="176" t="str">
        <f t="shared" si="117"/>
        <v/>
      </c>
      <c r="BV91" s="135" t="str">
        <f t="shared" si="118"/>
        <v xml:space="preserve"> </v>
      </c>
      <c r="BW91" s="175" t="str">
        <f t="shared" si="119"/>
        <v/>
      </c>
      <c r="BX91" s="176" t="str">
        <f t="shared" si="120"/>
        <v/>
      </c>
      <c r="BY91" s="135" t="str">
        <f t="shared" si="121"/>
        <v xml:space="preserve"> </v>
      </c>
      <c r="BZ91" s="175" t="str">
        <f t="shared" si="122"/>
        <v/>
      </c>
      <c r="CA91" s="176" t="str">
        <f t="shared" si="123"/>
        <v/>
      </c>
      <c r="CB91" s="135" t="str">
        <f t="shared" si="124"/>
        <v xml:space="preserve"> </v>
      </c>
      <c r="CC91" s="185" t="str">
        <f t="shared" si="125"/>
        <v/>
      </c>
      <c r="CD91" s="186" t="str">
        <f t="shared" si="126"/>
        <v/>
      </c>
      <c r="CE91" s="181" t="str">
        <f t="shared" si="127"/>
        <v xml:space="preserve"> </v>
      </c>
      <c r="CF91" s="175" t="str">
        <f t="shared" si="128"/>
        <v/>
      </c>
      <c r="CG91" s="176" t="str">
        <f t="shared" si="129"/>
        <v/>
      </c>
      <c r="CH91" s="135" t="str">
        <f t="shared" si="130"/>
        <v xml:space="preserve"> </v>
      </c>
      <c r="CI91" s="175" t="str">
        <f t="shared" si="131"/>
        <v/>
      </c>
      <c r="CJ91" s="176" t="str">
        <f t="shared" si="132"/>
        <v/>
      </c>
      <c r="CK91" s="135" t="str">
        <f t="shared" si="133"/>
        <v xml:space="preserve"> </v>
      </c>
      <c r="CL91" s="175" t="str">
        <f t="shared" si="134"/>
        <v/>
      </c>
      <c r="CM91" s="176" t="str">
        <f t="shared" si="135"/>
        <v/>
      </c>
      <c r="CN91" s="135" t="str">
        <f t="shared" si="136"/>
        <v xml:space="preserve"> </v>
      </c>
      <c r="CO91" s="185" t="str">
        <f t="shared" si="137"/>
        <v/>
      </c>
      <c r="CP91" s="186" t="str">
        <f t="shared" si="138"/>
        <v/>
      </c>
      <c r="CQ91" s="181" t="str">
        <f t="shared" si="139"/>
        <v xml:space="preserve"> </v>
      </c>
      <c r="CR91" s="135">
        <f>'Session Tracking'!P90</f>
        <v>0</v>
      </c>
      <c r="CS91" s="172"/>
      <c r="CT91" s="172">
        <f>COUNTIF('Session Tracking'!F90:O90,"Yes")</f>
        <v>0</v>
      </c>
      <c r="CU91" s="195">
        <f>COUNTIF('Session Tracking'!F90:O90,"No")</f>
        <v>0</v>
      </c>
      <c r="CV91" s="211">
        <f t="shared" si="97"/>
        <v>0</v>
      </c>
      <c r="CW91" s="195" t="str">
        <f t="shared" si="98"/>
        <v/>
      </c>
      <c r="CX91" s="195" t="str">
        <f t="shared" si="99"/>
        <v/>
      </c>
      <c r="CY91" s="195" t="str">
        <f t="shared" si="100"/>
        <v/>
      </c>
      <c r="CZ91" s="195" t="str">
        <f t="shared" si="101"/>
        <v/>
      </c>
      <c r="DA91" s="195" t="str">
        <f t="shared" si="102"/>
        <v/>
      </c>
      <c r="DB91" s="213" t="str">
        <f t="shared" si="103"/>
        <v/>
      </c>
      <c r="DC91" s="172" t="str">
        <f t="shared" si="104"/>
        <v/>
      </c>
      <c r="DD91" s="195" t="str">
        <f t="shared" si="105"/>
        <v/>
      </c>
      <c r="DE91" s="195" t="str">
        <f t="shared" si="106"/>
        <v/>
      </c>
      <c r="DF91" s="195" t="str">
        <f t="shared" si="107"/>
        <v/>
      </c>
      <c r="DG91" s="195" t="str">
        <f t="shared" si="108"/>
        <v/>
      </c>
      <c r="DH91" s="195" t="str">
        <f t="shared" si="109"/>
        <v/>
      </c>
      <c r="DI91" s="195" t="str">
        <f t="shared" si="110"/>
        <v/>
      </c>
      <c r="DJ91" s="195" t="str">
        <f t="shared" si="111"/>
        <v/>
      </c>
      <c r="DK91" s="173" t="str">
        <f t="shared" si="112"/>
        <v/>
      </c>
    </row>
    <row r="92" spans="1:115" x14ac:dyDescent="0.35">
      <c r="A92" s="182">
        <f>'Session Tracking'!A91</f>
        <v>0</v>
      </c>
      <c r="B92" s="183">
        <f>'Session Tracking'!T91</f>
        <v>0</v>
      </c>
      <c r="C92" s="183">
        <f>'Session Tracking'!C91</f>
        <v>0</v>
      </c>
      <c r="D92" s="184" t="str">
        <f>IF('Session Tracking'!D91,'Session Tracking'!D91,"")</f>
        <v/>
      </c>
      <c r="E92" s="184" t="str">
        <f>IF('Session Tracking'!E91,'Session Tracking'!E91,"")</f>
        <v/>
      </c>
      <c r="F92" s="121"/>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1"/>
      <c r="AL92" s="122"/>
      <c r="AM92" s="122"/>
      <c r="AN92" s="122"/>
      <c r="AO92" s="122"/>
      <c r="AP92" s="122"/>
      <c r="AQ92" s="122"/>
      <c r="AR92" s="122"/>
      <c r="AS92" s="122"/>
      <c r="AT92" s="122"/>
      <c r="AU92" s="122"/>
      <c r="AV92" s="122"/>
      <c r="AW92" s="122"/>
      <c r="AX92" s="122"/>
      <c r="AY92" s="122"/>
      <c r="AZ92" s="122"/>
      <c r="BA92" s="122"/>
      <c r="BB92" s="122"/>
      <c r="BC92" s="122"/>
      <c r="BD92" s="122"/>
      <c r="BE92" s="122"/>
      <c r="BF92" s="122"/>
      <c r="BG92" s="122"/>
      <c r="BH92" s="122"/>
      <c r="BI92" s="122"/>
      <c r="BJ92" s="122"/>
      <c r="BK92" s="122"/>
      <c r="BL92" s="122"/>
      <c r="BM92" s="122"/>
      <c r="BN92" s="122"/>
      <c r="BO92" s="122"/>
      <c r="BQ92" s="175" t="str">
        <f t="shared" si="113"/>
        <v/>
      </c>
      <c r="BR92" s="176" t="str">
        <f t="shared" si="114"/>
        <v/>
      </c>
      <c r="BS92" s="135" t="str">
        <f t="shared" si="115"/>
        <v xml:space="preserve"> </v>
      </c>
      <c r="BT92" s="175" t="str">
        <f t="shared" si="116"/>
        <v/>
      </c>
      <c r="BU92" s="176" t="str">
        <f t="shared" si="117"/>
        <v/>
      </c>
      <c r="BV92" s="135" t="str">
        <f t="shared" si="118"/>
        <v xml:space="preserve"> </v>
      </c>
      <c r="BW92" s="175" t="str">
        <f t="shared" si="119"/>
        <v/>
      </c>
      <c r="BX92" s="176" t="str">
        <f t="shared" si="120"/>
        <v/>
      </c>
      <c r="BY92" s="135" t="str">
        <f t="shared" si="121"/>
        <v xml:space="preserve"> </v>
      </c>
      <c r="BZ92" s="175" t="str">
        <f t="shared" si="122"/>
        <v/>
      </c>
      <c r="CA92" s="176" t="str">
        <f t="shared" si="123"/>
        <v/>
      </c>
      <c r="CB92" s="135" t="str">
        <f t="shared" si="124"/>
        <v xml:space="preserve"> </v>
      </c>
      <c r="CC92" s="185" t="str">
        <f t="shared" si="125"/>
        <v/>
      </c>
      <c r="CD92" s="186" t="str">
        <f t="shared" si="126"/>
        <v/>
      </c>
      <c r="CE92" s="181" t="str">
        <f t="shared" si="127"/>
        <v xml:space="preserve"> </v>
      </c>
      <c r="CF92" s="175" t="str">
        <f t="shared" si="128"/>
        <v/>
      </c>
      <c r="CG92" s="176" t="str">
        <f t="shared" si="129"/>
        <v/>
      </c>
      <c r="CH92" s="135" t="str">
        <f t="shared" si="130"/>
        <v xml:space="preserve"> </v>
      </c>
      <c r="CI92" s="175" t="str">
        <f t="shared" si="131"/>
        <v/>
      </c>
      <c r="CJ92" s="176" t="str">
        <f t="shared" si="132"/>
        <v/>
      </c>
      <c r="CK92" s="135" t="str">
        <f t="shared" si="133"/>
        <v xml:space="preserve"> </v>
      </c>
      <c r="CL92" s="175" t="str">
        <f t="shared" si="134"/>
        <v/>
      </c>
      <c r="CM92" s="176" t="str">
        <f t="shared" si="135"/>
        <v/>
      </c>
      <c r="CN92" s="135" t="str">
        <f t="shared" si="136"/>
        <v xml:space="preserve"> </v>
      </c>
      <c r="CO92" s="185" t="str">
        <f t="shared" si="137"/>
        <v/>
      </c>
      <c r="CP92" s="186" t="str">
        <f t="shared" si="138"/>
        <v/>
      </c>
      <c r="CQ92" s="181" t="str">
        <f t="shared" si="139"/>
        <v xml:space="preserve"> </v>
      </c>
      <c r="CR92" s="135">
        <f>'Session Tracking'!P91</f>
        <v>0</v>
      </c>
      <c r="CS92" s="172"/>
      <c r="CT92" s="172">
        <f>COUNTIF('Session Tracking'!F91:O91,"Yes")</f>
        <v>0</v>
      </c>
      <c r="CU92" s="195">
        <f>COUNTIF('Session Tracking'!F91:O91,"No")</f>
        <v>0</v>
      </c>
      <c r="CV92" s="211">
        <f t="shared" si="97"/>
        <v>0</v>
      </c>
      <c r="CW92" s="195" t="str">
        <f t="shared" si="98"/>
        <v/>
      </c>
      <c r="CX92" s="195" t="str">
        <f t="shared" si="99"/>
        <v/>
      </c>
      <c r="CY92" s="195" t="str">
        <f t="shared" si="100"/>
        <v/>
      </c>
      <c r="CZ92" s="195" t="str">
        <f t="shared" si="101"/>
        <v/>
      </c>
      <c r="DA92" s="195" t="str">
        <f t="shared" si="102"/>
        <v/>
      </c>
      <c r="DB92" s="213" t="str">
        <f t="shared" si="103"/>
        <v/>
      </c>
      <c r="DC92" s="172" t="str">
        <f t="shared" si="104"/>
        <v/>
      </c>
      <c r="DD92" s="195" t="str">
        <f t="shared" si="105"/>
        <v/>
      </c>
      <c r="DE92" s="195" t="str">
        <f t="shared" si="106"/>
        <v/>
      </c>
      <c r="DF92" s="195" t="str">
        <f t="shared" si="107"/>
        <v/>
      </c>
      <c r="DG92" s="195" t="str">
        <f t="shared" si="108"/>
        <v/>
      </c>
      <c r="DH92" s="195" t="str">
        <f t="shared" si="109"/>
        <v/>
      </c>
      <c r="DI92" s="195" t="str">
        <f t="shared" si="110"/>
        <v/>
      </c>
      <c r="DJ92" s="195" t="str">
        <f t="shared" si="111"/>
        <v/>
      </c>
      <c r="DK92" s="173" t="str">
        <f t="shared" si="112"/>
        <v/>
      </c>
    </row>
    <row r="93" spans="1:115" x14ac:dyDescent="0.35">
      <c r="A93" s="182">
        <f>'Session Tracking'!A92</f>
        <v>0</v>
      </c>
      <c r="B93" s="183">
        <f>'Session Tracking'!T92</f>
        <v>0</v>
      </c>
      <c r="C93" s="183">
        <f>'Session Tracking'!C92</f>
        <v>0</v>
      </c>
      <c r="D93" s="184" t="str">
        <f>IF('Session Tracking'!D92,'Session Tracking'!D92,"")</f>
        <v/>
      </c>
      <c r="E93" s="184" t="str">
        <f>IF('Session Tracking'!E92,'Session Tracking'!E92,"")</f>
        <v/>
      </c>
      <c r="F93" s="123"/>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3"/>
      <c r="AL93" s="124"/>
      <c r="AM93" s="124"/>
      <c r="AN93" s="124"/>
      <c r="AO93" s="124"/>
      <c r="AP93" s="124"/>
      <c r="AQ93" s="124"/>
      <c r="AR93" s="124"/>
      <c r="AS93" s="124"/>
      <c r="AT93" s="124"/>
      <c r="AU93" s="124"/>
      <c r="AV93" s="124"/>
      <c r="AW93" s="124"/>
      <c r="AX93" s="124"/>
      <c r="AY93" s="124"/>
      <c r="AZ93" s="124"/>
      <c r="BA93" s="124"/>
      <c r="BB93" s="124"/>
      <c r="BC93" s="124"/>
      <c r="BD93" s="124"/>
      <c r="BE93" s="124"/>
      <c r="BF93" s="124"/>
      <c r="BG93" s="124"/>
      <c r="BH93" s="124"/>
      <c r="BI93" s="124"/>
      <c r="BJ93" s="124"/>
      <c r="BK93" s="124"/>
      <c r="BL93" s="124"/>
      <c r="BM93" s="124"/>
      <c r="BN93" s="124"/>
      <c r="BO93" s="124"/>
      <c r="BQ93" s="175" t="str">
        <f t="shared" si="113"/>
        <v/>
      </c>
      <c r="BR93" s="176" t="str">
        <f t="shared" si="114"/>
        <v/>
      </c>
      <c r="BS93" s="135" t="str">
        <f t="shared" si="115"/>
        <v xml:space="preserve"> </v>
      </c>
      <c r="BT93" s="175" t="str">
        <f t="shared" si="116"/>
        <v/>
      </c>
      <c r="BU93" s="176" t="str">
        <f t="shared" si="117"/>
        <v/>
      </c>
      <c r="BV93" s="135" t="str">
        <f t="shared" si="118"/>
        <v xml:space="preserve"> </v>
      </c>
      <c r="BW93" s="175" t="str">
        <f t="shared" si="119"/>
        <v/>
      </c>
      <c r="BX93" s="176" t="str">
        <f t="shared" si="120"/>
        <v/>
      </c>
      <c r="BY93" s="135" t="str">
        <f t="shared" si="121"/>
        <v xml:space="preserve"> </v>
      </c>
      <c r="BZ93" s="175" t="str">
        <f t="shared" si="122"/>
        <v/>
      </c>
      <c r="CA93" s="176" t="str">
        <f t="shared" si="123"/>
        <v/>
      </c>
      <c r="CB93" s="135" t="str">
        <f t="shared" si="124"/>
        <v xml:space="preserve"> </v>
      </c>
      <c r="CC93" s="185" t="str">
        <f t="shared" si="125"/>
        <v/>
      </c>
      <c r="CD93" s="186" t="str">
        <f t="shared" si="126"/>
        <v/>
      </c>
      <c r="CE93" s="181" t="str">
        <f t="shared" si="127"/>
        <v xml:space="preserve"> </v>
      </c>
      <c r="CF93" s="175" t="str">
        <f t="shared" si="128"/>
        <v/>
      </c>
      <c r="CG93" s="176" t="str">
        <f t="shared" si="129"/>
        <v/>
      </c>
      <c r="CH93" s="135" t="str">
        <f t="shared" si="130"/>
        <v xml:space="preserve"> </v>
      </c>
      <c r="CI93" s="175" t="str">
        <f t="shared" si="131"/>
        <v/>
      </c>
      <c r="CJ93" s="176" t="str">
        <f t="shared" si="132"/>
        <v/>
      </c>
      <c r="CK93" s="135" t="str">
        <f t="shared" si="133"/>
        <v xml:space="preserve"> </v>
      </c>
      <c r="CL93" s="175" t="str">
        <f t="shared" si="134"/>
        <v/>
      </c>
      <c r="CM93" s="176" t="str">
        <f t="shared" si="135"/>
        <v/>
      </c>
      <c r="CN93" s="135" t="str">
        <f t="shared" si="136"/>
        <v xml:space="preserve"> </v>
      </c>
      <c r="CO93" s="185" t="str">
        <f t="shared" si="137"/>
        <v/>
      </c>
      <c r="CP93" s="186" t="str">
        <f t="shared" si="138"/>
        <v/>
      </c>
      <c r="CQ93" s="181" t="str">
        <f t="shared" si="139"/>
        <v xml:space="preserve"> </v>
      </c>
      <c r="CR93" s="135">
        <f>'Session Tracking'!P92</f>
        <v>0</v>
      </c>
      <c r="CS93" s="172"/>
      <c r="CT93" s="172">
        <f>COUNTIF('Session Tracking'!F92:O92,"Yes")</f>
        <v>0</v>
      </c>
      <c r="CU93" s="195">
        <f>COUNTIF('Session Tracking'!F92:O92,"No")</f>
        <v>0</v>
      </c>
      <c r="CV93" s="211">
        <f t="shared" si="97"/>
        <v>0</v>
      </c>
      <c r="CW93" s="195" t="str">
        <f t="shared" si="98"/>
        <v/>
      </c>
      <c r="CX93" s="195" t="str">
        <f t="shared" si="99"/>
        <v/>
      </c>
      <c r="CY93" s="195" t="str">
        <f t="shared" si="100"/>
        <v/>
      </c>
      <c r="CZ93" s="195" t="str">
        <f t="shared" si="101"/>
        <v/>
      </c>
      <c r="DA93" s="195" t="str">
        <f t="shared" si="102"/>
        <v/>
      </c>
      <c r="DB93" s="213" t="str">
        <f t="shared" si="103"/>
        <v/>
      </c>
      <c r="DC93" s="172" t="str">
        <f t="shared" si="104"/>
        <v/>
      </c>
      <c r="DD93" s="195" t="str">
        <f t="shared" si="105"/>
        <v/>
      </c>
      <c r="DE93" s="195" t="str">
        <f t="shared" si="106"/>
        <v/>
      </c>
      <c r="DF93" s="195" t="str">
        <f t="shared" si="107"/>
        <v/>
      </c>
      <c r="DG93" s="195" t="str">
        <f t="shared" si="108"/>
        <v/>
      </c>
      <c r="DH93" s="195" t="str">
        <f t="shared" si="109"/>
        <v/>
      </c>
      <c r="DI93" s="195" t="str">
        <f t="shared" si="110"/>
        <v/>
      </c>
      <c r="DJ93" s="195" t="str">
        <f t="shared" si="111"/>
        <v/>
      </c>
      <c r="DK93" s="173" t="str">
        <f t="shared" si="112"/>
        <v/>
      </c>
    </row>
    <row r="94" spans="1:115" x14ac:dyDescent="0.35">
      <c r="A94" s="182">
        <f>'Session Tracking'!A93</f>
        <v>0</v>
      </c>
      <c r="B94" s="183">
        <f>'Session Tracking'!T93</f>
        <v>0</v>
      </c>
      <c r="C94" s="183">
        <f>'Session Tracking'!C93</f>
        <v>0</v>
      </c>
      <c r="D94" s="184" t="str">
        <f>IF('Session Tracking'!D93,'Session Tracking'!D93,"")</f>
        <v/>
      </c>
      <c r="E94" s="184" t="str">
        <f>IF('Session Tracking'!E93,'Session Tracking'!E93,"")</f>
        <v/>
      </c>
      <c r="F94" s="121"/>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1"/>
      <c r="AL94" s="122"/>
      <c r="AM94" s="122"/>
      <c r="AN94" s="122"/>
      <c r="AO94" s="122"/>
      <c r="AP94" s="122"/>
      <c r="AQ94" s="122"/>
      <c r="AR94" s="122"/>
      <c r="AS94" s="122"/>
      <c r="AT94" s="122"/>
      <c r="AU94" s="122"/>
      <c r="AV94" s="122"/>
      <c r="AW94" s="122"/>
      <c r="AX94" s="122"/>
      <c r="AY94" s="122"/>
      <c r="AZ94" s="122"/>
      <c r="BA94" s="122"/>
      <c r="BB94" s="122"/>
      <c r="BC94" s="122"/>
      <c r="BD94" s="122"/>
      <c r="BE94" s="122"/>
      <c r="BF94" s="122"/>
      <c r="BG94" s="122"/>
      <c r="BH94" s="122"/>
      <c r="BI94" s="122"/>
      <c r="BJ94" s="122"/>
      <c r="BK94" s="122"/>
      <c r="BL94" s="122"/>
      <c r="BM94" s="122"/>
      <c r="BN94" s="122"/>
      <c r="BO94" s="122"/>
      <c r="BQ94" s="175" t="str">
        <f t="shared" si="113"/>
        <v/>
      </c>
      <c r="BR94" s="176" t="str">
        <f t="shared" si="114"/>
        <v/>
      </c>
      <c r="BS94" s="135" t="str">
        <f t="shared" si="115"/>
        <v xml:space="preserve"> </v>
      </c>
      <c r="BT94" s="175" t="str">
        <f t="shared" si="116"/>
        <v/>
      </c>
      <c r="BU94" s="176" t="str">
        <f t="shared" si="117"/>
        <v/>
      </c>
      <c r="BV94" s="135" t="str">
        <f t="shared" si="118"/>
        <v xml:space="preserve"> </v>
      </c>
      <c r="BW94" s="175" t="str">
        <f t="shared" si="119"/>
        <v/>
      </c>
      <c r="BX94" s="176" t="str">
        <f t="shared" si="120"/>
        <v/>
      </c>
      <c r="BY94" s="135" t="str">
        <f t="shared" si="121"/>
        <v xml:space="preserve"> </v>
      </c>
      <c r="BZ94" s="175" t="str">
        <f t="shared" si="122"/>
        <v/>
      </c>
      <c r="CA94" s="176" t="str">
        <f t="shared" si="123"/>
        <v/>
      </c>
      <c r="CB94" s="135" t="str">
        <f t="shared" si="124"/>
        <v xml:space="preserve"> </v>
      </c>
      <c r="CC94" s="185" t="str">
        <f t="shared" si="125"/>
        <v/>
      </c>
      <c r="CD94" s="186" t="str">
        <f t="shared" si="126"/>
        <v/>
      </c>
      <c r="CE94" s="181" t="str">
        <f t="shared" si="127"/>
        <v xml:space="preserve"> </v>
      </c>
      <c r="CF94" s="175" t="str">
        <f t="shared" si="128"/>
        <v/>
      </c>
      <c r="CG94" s="176" t="str">
        <f t="shared" si="129"/>
        <v/>
      </c>
      <c r="CH94" s="135" t="str">
        <f t="shared" si="130"/>
        <v xml:space="preserve"> </v>
      </c>
      <c r="CI94" s="175" t="str">
        <f t="shared" si="131"/>
        <v/>
      </c>
      <c r="CJ94" s="176" t="str">
        <f t="shared" si="132"/>
        <v/>
      </c>
      <c r="CK94" s="135" t="str">
        <f t="shared" si="133"/>
        <v xml:space="preserve"> </v>
      </c>
      <c r="CL94" s="175" t="str">
        <f t="shared" si="134"/>
        <v/>
      </c>
      <c r="CM94" s="176" t="str">
        <f t="shared" si="135"/>
        <v/>
      </c>
      <c r="CN94" s="135" t="str">
        <f t="shared" si="136"/>
        <v xml:space="preserve"> </v>
      </c>
      <c r="CO94" s="185" t="str">
        <f t="shared" si="137"/>
        <v/>
      </c>
      <c r="CP94" s="186" t="str">
        <f t="shared" si="138"/>
        <v/>
      </c>
      <c r="CQ94" s="181" t="str">
        <f t="shared" si="139"/>
        <v xml:space="preserve"> </v>
      </c>
      <c r="CR94" s="135">
        <f>'Session Tracking'!P93</f>
        <v>0</v>
      </c>
      <c r="CS94" s="172"/>
      <c r="CT94" s="172">
        <f>COUNTIF('Session Tracking'!F93:O93,"Yes")</f>
        <v>0</v>
      </c>
      <c r="CU94" s="195">
        <f>COUNTIF('Session Tracking'!F93:O93,"No")</f>
        <v>0</v>
      </c>
      <c r="CV94" s="211">
        <f t="shared" si="97"/>
        <v>0</v>
      </c>
      <c r="CW94" s="195" t="str">
        <f t="shared" si="98"/>
        <v/>
      </c>
      <c r="CX94" s="195" t="str">
        <f t="shared" si="99"/>
        <v/>
      </c>
      <c r="CY94" s="195" t="str">
        <f t="shared" si="100"/>
        <v/>
      </c>
      <c r="CZ94" s="195" t="str">
        <f t="shared" si="101"/>
        <v/>
      </c>
      <c r="DA94" s="195" t="str">
        <f t="shared" si="102"/>
        <v/>
      </c>
      <c r="DB94" s="213" t="str">
        <f t="shared" si="103"/>
        <v/>
      </c>
      <c r="DC94" s="172" t="str">
        <f t="shared" si="104"/>
        <v/>
      </c>
      <c r="DD94" s="195" t="str">
        <f t="shared" si="105"/>
        <v/>
      </c>
      <c r="DE94" s="195" t="str">
        <f t="shared" si="106"/>
        <v/>
      </c>
      <c r="DF94" s="195" t="str">
        <f t="shared" si="107"/>
        <v/>
      </c>
      <c r="DG94" s="195" t="str">
        <f t="shared" si="108"/>
        <v/>
      </c>
      <c r="DH94" s="195" t="str">
        <f t="shared" si="109"/>
        <v/>
      </c>
      <c r="DI94" s="195" t="str">
        <f t="shared" si="110"/>
        <v/>
      </c>
      <c r="DJ94" s="195" t="str">
        <f t="shared" si="111"/>
        <v/>
      </c>
      <c r="DK94" s="173" t="str">
        <f t="shared" si="112"/>
        <v/>
      </c>
    </row>
    <row r="95" spans="1:115" x14ac:dyDescent="0.35">
      <c r="A95" s="182">
        <f>'Session Tracking'!A94</f>
        <v>0</v>
      </c>
      <c r="B95" s="183">
        <f>'Session Tracking'!T94</f>
        <v>0</v>
      </c>
      <c r="C95" s="183">
        <f>'Session Tracking'!C94</f>
        <v>0</v>
      </c>
      <c r="D95" s="184" t="str">
        <f>IF('Session Tracking'!D94,'Session Tracking'!D94,"")</f>
        <v/>
      </c>
      <c r="E95" s="184" t="str">
        <f>IF('Session Tracking'!E94,'Session Tracking'!E94,"")</f>
        <v/>
      </c>
      <c r="F95" s="123"/>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3"/>
      <c r="AL95" s="124"/>
      <c r="AM95" s="124"/>
      <c r="AN95" s="124"/>
      <c r="AO95" s="124"/>
      <c r="AP95" s="124"/>
      <c r="AQ95" s="124"/>
      <c r="AR95" s="124"/>
      <c r="AS95" s="124"/>
      <c r="AT95" s="124"/>
      <c r="AU95" s="124"/>
      <c r="AV95" s="124"/>
      <c r="AW95" s="124"/>
      <c r="AX95" s="124"/>
      <c r="AY95" s="124"/>
      <c r="AZ95" s="124"/>
      <c r="BA95" s="124"/>
      <c r="BB95" s="124"/>
      <c r="BC95" s="124"/>
      <c r="BD95" s="124"/>
      <c r="BE95" s="124"/>
      <c r="BF95" s="124"/>
      <c r="BG95" s="124"/>
      <c r="BH95" s="124"/>
      <c r="BI95" s="124"/>
      <c r="BJ95" s="124"/>
      <c r="BK95" s="124"/>
      <c r="BL95" s="124"/>
      <c r="BM95" s="124"/>
      <c r="BN95" s="124"/>
      <c r="BO95" s="124"/>
      <c r="BQ95" s="175" t="str">
        <f t="shared" si="113"/>
        <v/>
      </c>
      <c r="BR95" s="176" t="str">
        <f t="shared" si="114"/>
        <v/>
      </c>
      <c r="BS95" s="135" t="str">
        <f t="shared" si="115"/>
        <v xml:space="preserve"> </v>
      </c>
      <c r="BT95" s="175" t="str">
        <f t="shared" si="116"/>
        <v/>
      </c>
      <c r="BU95" s="176" t="str">
        <f t="shared" si="117"/>
        <v/>
      </c>
      <c r="BV95" s="135" t="str">
        <f t="shared" si="118"/>
        <v xml:space="preserve"> </v>
      </c>
      <c r="BW95" s="175" t="str">
        <f t="shared" si="119"/>
        <v/>
      </c>
      <c r="BX95" s="176" t="str">
        <f t="shared" si="120"/>
        <v/>
      </c>
      <c r="BY95" s="135" t="str">
        <f t="shared" si="121"/>
        <v xml:space="preserve"> </v>
      </c>
      <c r="BZ95" s="175" t="str">
        <f t="shared" si="122"/>
        <v/>
      </c>
      <c r="CA95" s="176" t="str">
        <f t="shared" si="123"/>
        <v/>
      </c>
      <c r="CB95" s="135" t="str">
        <f t="shared" si="124"/>
        <v xml:space="preserve"> </v>
      </c>
      <c r="CC95" s="185" t="str">
        <f t="shared" si="125"/>
        <v/>
      </c>
      <c r="CD95" s="186" t="str">
        <f t="shared" si="126"/>
        <v/>
      </c>
      <c r="CE95" s="181" t="str">
        <f t="shared" si="127"/>
        <v xml:space="preserve"> </v>
      </c>
      <c r="CF95" s="175" t="str">
        <f t="shared" si="128"/>
        <v/>
      </c>
      <c r="CG95" s="176" t="str">
        <f t="shared" si="129"/>
        <v/>
      </c>
      <c r="CH95" s="135" t="str">
        <f t="shared" si="130"/>
        <v xml:space="preserve"> </v>
      </c>
      <c r="CI95" s="175" t="str">
        <f t="shared" si="131"/>
        <v/>
      </c>
      <c r="CJ95" s="176" t="str">
        <f t="shared" si="132"/>
        <v/>
      </c>
      <c r="CK95" s="135" t="str">
        <f t="shared" si="133"/>
        <v xml:space="preserve"> </v>
      </c>
      <c r="CL95" s="175" t="str">
        <f t="shared" si="134"/>
        <v/>
      </c>
      <c r="CM95" s="176" t="str">
        <f t="shared" si="135"/>
        <v/>
      </c>
      <c r="CN95" s="135" t="str">
        <f t="shared" si="136"/>
        <v xml:space="preserve"> </v>
      </c>
      <c r="CO95" s="185" t="str">
        <f t="shared" si="137"/>
        <v/>
      </c>
      <c r="CP95" s="186" t="str">
        <f t="shared" si="138"/>
        <v/>
      </c>
      <c r="CQ95" s="181" t="str">
        <f t="shared" si="139"/>
        <v xml:space="preserve"> </v>
      </c>
      <c r="CR95" s="135">
        <f>'Session Tracking'!P94</f>
        <v>0</v>
      </c>
      <c r="CS95" s="172"/>
      <c r="CT95" s="172">
        <f>COUNTIF('Session Tracking'!F94:O94,"Yes")</f>
        <v>0</v>
      </c>
      <c r="CU95" s="195">
        <f>COUNTIF('Session Tracking'!F94:O94,"No")</f>
        <v>0</v>
      </c>
      <c r="CV95" s="211">
        <f t="shared" si="97"/>
        <v>0</v>
      </c>
      <c r="CW95" s="195" t="str">
        <f t="shared" si="98"/>
        <v/>
      </c>
      <c r="CX95" s="195" t="str">
        <f t="shared" si="99"/>
        <v/>
      </c>
      <c r="CY95" s="195" t="str">
        <f t="shared" si="100"/>
        <v/>
      </c>
      <c r="CZ95" s="195" t="str">
        <f t="shared" si="101"/>
        <v/>
      </c>
      <c r="DA95" s="195" t="str">
        <f t="shared" si="102"/>
        <v/>
      </c>
      <c r="DB95" s="213" t="str">
        <f t="shared" si="103"/>
        <v/>
      </c>
      <c r="DC95" s="172" t="str">
        <f t="shared" si="104"/>
        <v/>
      </c>
      <c r="DD95" s="195" t="str">
        <f t="shared" si="105"/>
        <v/>
      </c>
      <c r="DE95" s="195" t="str">
        <f t="shared" si="106"/>
        <v/>
      </c>
      <c r="DF95" s="195" t="str">
        <f t="shared" si="107"/>
        <v/>
      </c>
      <c r="DG95" s="195" t="str">
        <f t="shared" si="108"/>
        <v/>
      </c>
      <c r="DH95" s="195" t="str">
        <f t="shared" si="109"/>
        <v/>
      </c>
      <c r="DI95" s="195" t="str">
        <f t="shared" si="110"/>
        <v/>
      </c>
      <c r="DJ95" s="195" t="str">
        <f t="shared" si="111"/>
        <v/>
      </c>
      <c r="DK95" s="173" t="str">
        <f t="shared" si="112"/>
        <v/>
      </c>
    </row>
    <row r="96" spans="1:115" x14ac:dyDescent="0.35">
      <c r="A96" s="182">
        <f>'Session Tracking'!A95</f>
        <v>0</v>
      </c>
      <c r="B96" s="183">
        <f>'Session Tracking'!T95</f>
        <v>0</v>
      </c>
      <c r="C96" s="183">
        <f>'Session Tracking'!C95</f>
        <v>0</v>
      </c>
      <c r="D96" s="184" t="str">
        <f>IF('Session Tracking'!D95,'Session Tracking'!D95,"")</f>
        <v/>
      </c>
      <c r="E96" s="184" t="str">
        <f>IF('Session Tracking'!E95,'Session Tracking'!E95,"")</f>
        <v/>
      </c>
      <c r="F96" s="121"/>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1"/>
      <c r="AL96" s="122"/>
      <c r="AM96" s="122"/>
      <c r="AN96" s="122"/>
      <c r="AO96" s="122"/>
      <c r="AP96" s="122"/>
      <c r="AQ96" s="122"/>
      <c r="AR96" s="122"/>
      <c r="AS96" s="122"/>
      <c r="AT96" s="122"/>
      <c r="AU96" s="122"/>
      <c r="AV96" s="122"/>
      <c r="AW96" s="122"/>
      <c r="AX96" s="122"/>
      <c r="AY96" s="122"/>
      <c r="AZ96" s="122"/>
      <c r="BA96" s="122"/>
      <c r="BB96" s="122"/>
      <c r="BC96" s="122"/>
      <c r="BD96" s="122"/>
      <c r="BE96" s="122"/>
      <c r="BF96" s="122"/>
      <c r="BG96" s="122"/>
      <c r="BH96" s="122"/>
      <c r="BI96" s="122"/>
      <c r="BJ96" s="122"/>
      <c r="BK96" s="122"/>
      <c r="BL96" s="122"/>
      <c r="BM96" s="122"/>
      <c r="BN96" s="122"/>
      <c r="BO96" s="122"/>
      <c r="BQ96" s="175" t="str">
        <f t="shared" si="113"/>
        <v/>
      </c>
      <c r="BR96" s="176" t="str">
        <f t="shared" si="114"/>
        <v/>
      </c>
      <c r="BS96" s="135" t="str">
        <f t="shared" si="115"/>
        <v xml:space="preserve"> </v>
      </c>
      <c r="BT96" s="175" t="str">
        <f t="shared" si="116"/>
        <v/>
      </c>
      <c r="BU96" s="176" t="str">
        <f t="shared" si="117"/>
        <v/>
      </c>
      <c r="BV96" s="135" t="str">
        <f t="shared" si="118"/>
        <v xml:space="preserve"> </v>
      </c>
      <c r="BW96" s="175" t="str">
        <f t="shared" si="119"/>
        <v/>
      </c>
      <c r="BX96" s="176" t="str">
        <f t="shared" si="120"/>
        <v/>
      </c>
      <c r="BY96" s="135" t="str">
        <f t="shared" si="121"/>
        <v xml:space="preserve"> </v>
      </c>
      <c r="BZ96" s="175" t="str">
        <f t="shared" si="122"/>
        <v/>
      </c>
      <c r="CA96" s="176" t="str">
        <f t="shared" si="123"/>
        <v/>
      </c>
      <c r="CB96" s="135" t="str">
        <f t="shared" si="124"/>
        <v xml:space="preserve"> </v>
      </c>
      <c r="CC96" s="185" t="str">
        <f t="shared" si="125"/>
        <v/>
      </c>
      <c r="CD96" s="186" t="str">
        <f t="shared" si="126"/>
        <v/>
      </c>
      <c r="CE96" s="181" t="str">
        <f t="shared" si="127"/>
        <v xml:space="preserve"> </v>
      </c>
      <c r="CF96" s="175" t="str">
        <f t="shared" si="128"/>
        <v/>
      </c>
      <c r="CG96" s="176" t="str">
        <f t="shared" si="129"/>
        <v/>
      </c>
      <c r="CH96" s="135" t="str">
        <f t="shared" si="130"/>
        <v xml:space="preserve"> </v>
      </c>
      <c r="CI96" s="175" t="str">
        <f t="shared" si="131"/>
        <v/>
      </c>
      <c r="CJ96" s="176" t="str">
        <f t="shared" si="132"/>
        <v/>
      </c>
      <c r="CK96" s="135" t="str">
        <f t="shared" si="133"/>
        <v xml:space="preserve"> </v>
      </c>
      <c r="CL96" s="175" t="str">
        <f t="shared" si="134"/>
        <v/>
      </c>
      <c r="CM96" s="176" t="str">
        <f t="shared" si="135"/>
        <v/>
      </c>
      <c r="CN96" s="135" t="str">
        <f t="shared" si="136"/>
        <v xml:space="preserve"> </v>
      </c>
      <c r="CO96" s="185" t="str">
        <f t="shared" si="137"/>
        <v/>
      </c>
      <c r="CP96" s="186" t="str">
        <f t="shared" si="138"/>
        <v/>
      </c>
      <c r="CQ96" s="181" t="str">
        <f t="shared" si="139"/>
        <v xml:space="preserve"> </v>
      </c>
      <c r="CR96" s="135">
        <f>'Session Tracking'!P95</f>
        <v>0</v>
      </c>
      <c r="CS96" s="172"/>
      <c r="CT96" s="172">
        <f>COUNTIF('Session Tracking'!F95:O95,"Yes")</f>
        <v>0</v>
      </c>
      <c r="CU96" s="195">
        <f>COUNTIF('Session Tracking'!F95:O95,"No")</f>
        <v>0</v>
      </c>
      <c r="CV96" s="211">
        <f t="shared" si="97"/>
        <v>0</v>
      </c>
      <c r="CW96" s="195" t="str">
        <f t="shared" si="98"/>
        <v/>
      </c>
      <c r="CX96" s="195" t="str">
        <f t="shared" si="99"/>
        <v/>
      </c>
      <c r="CY96" s="195" t="str">
        <f t="shared" si="100"/>
        <v/>
      </c>
      <c r="CZ96" s="195" t="str">
        <f t="shared" si="101"/>
        <v/>
      </c>
      <c r="DA96" s="195" t="str">
        <f t="shared" si="102"/>
        <v/>
      </c>
      <c r="DB96" s="213" t="str">
        <f t="shared" si="103"/>
        <v/>
      </c>
      <c r="DC96" s="172" t="str">
        <f t="shared" si="104"/>
        <v/>
      </c>
      <c r="DD96" s="195" t="str">
        <f t="shared" si="105"/>
        <v/>
      </c>
      <c r="DE96" s="195" t="str">
        <f t="shared" si="106"/>
        <v/>
      </c>
      <c r="DF96" s="195" t="str">
        <f t="shared" si="107"/>
        <v/>
      </c>
      <c r="DG96" s="195" t="str">
        <f t="shared" si="108"/>
        <v/>
      </c>
      <c r="DH96" s="195" t="str">
        <f t="shared" si="109"/>
        <v/>
      </c>
      <c r="DI96" s="195" t="str">
        <f t="shared" si="110"/>
        <v/>
      </c>
      <c r="DJ96" s="195" t="str">
        <f t="shared" si="111"/>
        <v/>
      </c>
      <c r="DK96" s="173" t="str">
        <f t="shared" si="112"/>
        <v/>
      </c>
    </row>
    <row r="97" spans="1:115" x14ac:dyDescent="0.35">
      <c r="A97" s="182">
        <f>'Session Tracking'!A96</f>
        <v>0</v>
      </c>
      <c r="B97" s="183">
        <f>'Session Tracking'!T96</f>
        <v>0</v>
      </c>
      <c r="C97" s="183">
        <f>'Session Tracking'!C96</f>
        <v>0</v>
      </c>
      <c r="D97" s="184" t="str">
        <f>IF('Session Tracking'!D96,'Session Tracking'!D96,"")</f>
        <v/>
      </c>
      <c r="E97" s="184" t="str">
        <f>IF('Session Tracking'!E96,'Session Tracking'!E96,"")</f>
        <v/>
      </c>
      <c r="F97" s="123"/>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3"/>
      <c r="AL97" s="124"/>
      <c r="AM97" s="124"/>
      <c r="AN97" s="124"/>
      <c r="AO97" s="124"/>
      <c r="AP97" s="124"/>
      <c r="AQ97" s="124"/>
      <c r="AR97" s="124"/>
      <c r="AS97" s="124"/>
      <c r="AT97" s="124"/>
      <c r="AU97" s="124"/>
      <c r="AV97" s="124"/>
      <c r="AW97" s="124"/>
      <c r="AX97" s="124"/>
      <c r="AY97" s="124"/>
      <c r="AZ97" s="124"/>
      <c r="BA97" s="124"/>
      <c r="BB97" s="124"/>
      <c r="BC97" s="124"/>
      <c r="BD97" s="124"/>
      <c r="BE97" s="124"/>
      <c r="BF97" s="124"/>
      <c r="BG97" s="124"/>
      <c r="BH97" s="124"/>
      <c r="BI97" s="124"/>
      <c r="BJ97" s="124"/>
      <c r="BK97" s="124"/>
      <c r="BL97" s="124"/>
      <c r="BM97" s="124"/>
      <c r="BN97" s="124"/>
      <c r="BO97" s="124"/>
      <c r="BQ97" s="175" t="str">
        <f t="shared" si="113"/>
        <v/>
      </c>
      <c r="BR97" s="176" t="str">
        <f t="shared" si="114"/>
        <v/>
      </c>
      <c r="BS97" s="135" t="str">
        <f t="shared" si="115"/>
        <v xml:space="preserve"> </v>
      </c>
      <c r="BT97" s="175" t="str">
        <f t="shared" si="116"/>
        <v/>
      </c>
      <c r="BU97" s="176" t="str">
        <f t="shared" si="117"/>
        <v/>
      </c>
      <c r="BV97" s="135" t="str">
        <f t="shared" si="118"/>
        <v xml:space="preserve"> </v>
      </c>
      <c r="BW97" s="175" t="str">
        <f t="shared" si="119"/>
        <v/>
      </c>
      <c r="BX97" s="176" t="str">
        <f t="shared" si="120"/>
        <v/>
      </c>
      <c r="BY97" s="135" t="str">
        <f t="shared" si="121"/>
        <v xml:space="preserve"> </v>
      </c>
      <c r="BZ97" s="175" t="str">
        <f t="shared" si="122"/>
        <v/>
      </c>
      <c r="CA97" s="176" t="str">
        <f t="shared" si="123"/>
        <v/>
      </c>
      <c r="CB97" s="135" t="str">
        <f t="shared" si="124"/>
        <v xml:space="preserve"> </v>
      </c>
      <c r="CC97" s="185" t="str">
        <f t="shared" si="125"/>
        <v/>
      </c>
      <c r="CD97" s="186" t="str">
        <f t="shared" si="126"/>
        <v/>
      </c>
      <c r="CE97" s="181" t="str">
        <f t="shared" si="127"/>
        <v xml:space="preserve"> </v>
      </c>
      <c r="CF97" s="175" t="str">
        <f t="shared" si="128"/>
        <v/>
      </c>
      <c r="CG97" s="176" t="str">
        <f t="shared" si="129"/>
        <v/>
      </c>
      <c r="CH97" s="135" t="str">
        <f t="shared" si="130"/>
        <v xml:space="preserve"> </v>
      </c>
      <c r="CI97" s="175" t="str">
        <f t="shared" si="131"/>
        <v/>
      </c>
      <c r="CJ97" s="176" t="str">
        <f t="shared" si="132"/>
        <v/>
      </c>
      <c r="CK97" s="135" t="str">
        <f t="shared" si="133"/>
        <v xml:space="preserve"> </v>
      </c>
      <c r="CL97" s="175" t="str">
        <f t="shared" si="134"/>
        <v/>
      </c>
      <c r="CM97" s="176" t="str">
        <f t="shared" si="135"/>
        <v/>
      </c>
      <c r="CN97" s="135" t="str">
        <f t="shared" si="136"/>
        <v xml:space="preserve"> </v>
      </c>
      <c r="CO97" s="185" t="str">
        <f t="shared" si="137"/>
        <v/>
      </c>
      <c r="CP97" s="186" t="str">
        <f t="shared" si="138"/>
        <v/>
      </c>
      <c r="CQ97" s="181" t="str">
        <f t="shared" si="139"/>
        <v xml:space="preserve"> </v>
      </c>
      <c r="CR97" s="135">
        <f>'Session Tracking'!P96</f>
        <v>0</v>
      </c>
      <c r="CS97" s="172"/>
      <c r="CT97" s="172">
        <f>COUNTIF('Session Tracking'!F96:O96,"Yes")</f>
        <v>0</v>
      </c>
      <c r="CU97" s="195">
        <f>COUNTIF('Session Tracking'!F96:O96,"No")</f>
        <v>0</v>
      </c>
      <c r="CV97" s="211">
        <f t="shared" si="97"/>
        <v>0</v>
      </c>
      <c r="CW97" s="195" t="str">
        <f t="shared" si="98"/>
        <v/>
      </c>
      <c r="CX97" s="195" t="str">
        <f t="shared" si="99"/>
        <v/>
      </c>
      <c r="CY97" s="195" t="str">
        <f t="shared" si="100"/>
        <v/>
      </c>
      <c r="CZ97" s="195" t="str">
        <f t="shared" si="101"/>
        <v/>
      </c>
      <c r="DA97" s="195" t="str">
        <f t="shared" si="102"/>
        <v/>
      </c>
      <c r="DB97" s="213" t="str">
        <f t="shared" si="103"/>
        <v/>
      </c>
      <c r="DC97" s="172" t="str">
        <f t="shared" si="104"/>
        <v/>
      </c>
      <c r="DD97" s="195" t="str">
        <f t="shared" si="105"/>
        <v/>
      </c>
      <c r="DE97" s="195" t="str">
        <f t="shared" si="106"/>
        <v/>
      </c>
      <c r="DF97" s="195" t="str">
        <f t="shared" si="107"/>
        <v/>
      </c>
      <c r="DG97" s="195" t="str">
        <f t="shared" si="108"/>
        <v/>
      </c>
      <c r="DH97" s="195" t="str">
        <f t="shared" si="109"/>
        <v/>
      </c>
      <c r="DI97" s="195" t="str">
        <f t="shared" si="110"/>
        <v/>
      </c>
      <c r="DJ97" s="195" t="str">
        <f t="shared" si="111"/>
        <v/>
      </c>
      <c r="DK97" s="173" t="str">
        <f t="shared" si="112"/>
        <v/>
      </c>
    </row>
    <row r="98" spans="1:115" x14ac:dyDescent="0.35">
      <c r="A98" s="182">
        <f>'Session Tracking'!A97</f>
        <v>0</v>
      </c>
      <c r="B98" s="183">
        <f>'Session Tracking'!T97</f>
        <v>0</v>
      </c>
      <c r="C98" s="183">
        <f>'Session Tracking'!C97</f>
        <v>0</v>
      </c>
      <c r="D98" s="184" t="str">
        <f>IF('Session Tracking'!D97,'Session Tracking'!D97,"")</f>
        <v/>
      </c>
      <c r="E98" s="184" t="str">
        <f>IF('Session Tracking'!E97,'Session Tracking'!E97,"")</f>
        <v/>
      </c>
      <c r="F98" s="121"/>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1"/>
      <c r="AL98" s="122"/>
      <c r="AM98" s="122"/>
      <c r="AN98" s="122"/>
      <c r="AO98" s="122"/>
      <c r="AP98" s="122"/>
      <c r="AQ98" s="122"/>
      <c r="AR98" s="122"/>
      <c r="AS98" s="122"/>
      <c r="AT98" s="122"/>
      <c r="AU98" s="122"/>
      <c r="AV98" s="122"/>
      <c r="AW98" s="122"/>
      <c r="AX98" s="122"/>
      <c r="AY98" s="122"/>
      <c r="AZ98" s="122"/>
      <c r="BA98" s="122"/>
      <c r="BB98" s="122"/>
      <c r="BC98" s="122"/>
      <c r="BD98" s="122"/>
      <c r="BE98" s="122"/>
      <c r="BF98" s="122"/>
      <c r="BG98" s="122"/>
      <c r="BH98" s="122"/>
      <c r="BI98" s="122"/>
      <c r="BJ98" s="122"/>
      <c r="BK98" s="122"/>
      <c r="BL98" s="122"/>
      <c r="BM98" s="122"/>
      <c r="BN98" s="122"/>
      <c r="BO98" s="122"/>
      <c r="BQ98" s="175" t="str">
        <f t="shared" si="113"/>
        <v/>
      </c>
      <c r="BR98" s="176" t="str">
        <f t="shared" si="114"/>
        <v/>
      </c>
      <c r="BS98" s="135" t="str">
        <f t="shared" si="115"/>
        <v xml:space="preserve"> </v>
      </c>
      <c r="BT98" s="175" t="str">
        <f t="shared" si="116"/>
        <v/>
      </c>
      <c r="BU98" s="176" t="str">
        <f t="shared" si="117"/>
        <v/>
      </c>
      <c r="BV98" s="135" t="str">
        <f t="shared" si="118"/>
        <v xml:space="preserve"> </v>
      </c>
      <c r="BW98" s="175" t="str">
        <f t="shared" si="119"/>
        <v/>
      </c>
      <c r="BX98" s="176" t="str">
        <f t="shared" si="120"/>
        <v/>
      </c>
      <c r="BY98" s="135" t="str">
        <f t="shared" si="121"/>
        <v xml:space="preserve"> </v>
      </c>
      <c r="BZ98" s="175" t="str">
        <f t="shared" si="122"/>
        <v/>
      </c>
      <c r="CA98" s="176" t="str">
        <f t="shared" si="123"/>
        <v/>
      </c>
      <c r="CB98" s="135" t="str">
        <f t="shared" si="124"/>
        <v xml:space="preserve"> </v>
      </c>
      <c r="CC98" s="185" t="str">
        <f t="shared" si="125"/>
        <v/>
      </c>
      <c r="CD98" s="186" t="str">
        <f t="shared" si="126"/>
        <v/>
      </c>
      <c r="CE98" s="181" t="str">
        <f t="shared" si="127"/>
        <v xml:space="preserve"> </v>
      </c>
      <c r="CF98" s="175" t="str">
        <f t="shared" si="128"/>
        <v/>
      </c>
      <c r="CG98" s="176" t="str">
        <f t="shared" si="129"/>
        <v/>
      </c>
      <c r="CH98" s="135" t="str">
        <f t="shared" si="130"/>
        <v xml:space="preserve"> </v>
      </c>
      <c r="CI98" s="175" t="str">
        <f t="shared" si="131"/>
        <v/>
      </c>
      <c r="CJ98" s="176" t="str">
        <f t="shared" si="132"/>
        <v/>
      </c>
      <c r="CK98" s="135" t="str">
        <f t="shared" si="133"/>
        <v xml:space="preserve"> </v>
      </c>
      <c r="CL98" s="175" t="str">
        <f t="shared" si="134"/>
        <v/>
      </c>
      <c r="CM98" s="176" t="str">
        <f t="shared" si="135"/>
        <v/>
      </c>
      <c r="CN98" s="135" t="str">
        <f t="shared" si="136"/>
        <v xml:space="preserve"> </v>
      </c>
      <c r="CO98" s="185" t="str">
        <f t="shared" si="137"/>
        <v/>
      </c>
      <c r="CP98" s="186" t="str">
        <f t="shared" si="138"/>
        <v/>
      </c>
      <c r="CQ98" s="181" t="str">
        <f t="shared" si="139"/>
        <v xml:space="preserve"> </v>
      </c>
      <c r="CR98" s="135">
        <f>'Session Tracking'!P97</f>
        <v>0</v>
      </c>
      <c r="CS98" s="172"/>
      <c r="CT98" s="172">
        <f>COUNTIF('Session Tracking'!F97:O97,"Yes")</f>
        <v>0</v>
      </c>
      <c r="CU98" s="195">
        <f>COUNTIF('Session Tracking'!F97:O97,"No")</f>
        <v>0</v>
      </c>
      <c r="CV98" s="211">
        <f t="shared" si="97"/>
        <v>0</v>
      </c>
      <c r="CW98" s="195" t="str">
        <f t="shared" si="98"/>
        <v/>
      </c>
      <c r="CX98" s="195" t="str">
        <f t="shared" si="99"/>
        <v/>
      </c>
      <c r="CY98" s="195" t="str">
        <f t="shared" si="100"/>
        <v/>
      </c>
      <c r="CZ98" s="195" t="str">
        <f t="shared" si="101"/>
        <v/>
      </c>
      <c r="DA98" s="195" t="str">
        <f t="shared" si="102"/>
        <v/>
      </c>
      <c r="DB98" s="213" t="str">
        <f t="shared" si="103"/>
        <v/>
      </c>
      <c r="DC98" s="172" t="str">
        <f t="shared" si="104"/>
        <v/>
      </c>
      <c r="DD98" s="195" t="str">
        <f t="shared" si="105"/>
        <v/>
      </c>
      <c r="DE98" s="195" t="str">
        <f t="shared" si="106"/>
        <v/>
      </c>
      <c r="DF98" s="195" t="str">
        <f t="shared" si="107"/>
        <v/>
      </c>
      <c r="DG98" s="195" t="str">
        <f t="shared" si="108"/>
        <v/>
      </c>
      <c r="DH98" s="195" t="str">
        <f t="shared" si="109"/>
        <v/>
      </c>
      <c r="DI98" s="195" t="str">
        <f t="shared" si="110"/>
        <v/>
      </c>
      <c r="DJ98" s="195" t="str">
        <f t="shared" si="111"/>
        <v/>
      </c>
      <c r="DK98" s="173" t="str">
        <f t="shared" si="112"/>
        <v/>
      </c>
    </row>
    <row r="99" spans="1:115" x14ac:dyDescent="0.35">
      <c r="A99" s="182">
        <f>'Session Tracking'!A98</f>
        <v>0</v>
      </c>
      <c r="B99" s="183">
        <f>'Session Tracking'!T98</f>
        <v>0</v>
      </c>
      <c r="C99" s="183">
        <f>'Session Tracking'!C98</f>
        <v>0</v>
      </c>
      <c r="D99" s="184" t="str">
        <f>IF('Session Tracking'!D98,'Session Tracking'!D98,"")</f>
        <v/>
      </c>
      <c r="E99" s="184" t="str">
        <f>IF('Session Tracking'!E98,'Session Tracking'!E98,"")</f>
        <v/>
      </c>
      <c r="F99" s="123"/>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3"/>
      <c r="AL99" s="124"/>
      <c r="AM99" s="124"/>
      <c r="AN99" s="124"/>
      <c r="AO99" s="124"/>
      <c r="AP99" s="124"/>
      <c r="AQ99" s="124"/>
      <c r="AR99" s="124"/>
      <c r="AS99" s="124"/>
      <c r="AT99" s="124"/>
      <c r="AU99" s="124"/>
      <c r="AV99" s="124"/>
      <c r="AW99" s="124"/>
      <c r="AX99" s="124"/>
      <c r="AY99" s="124"/>
      <c r="AZ99" s="124"/>
      <c r="BA99" s="124"/>
      <c r="BB99" s="124"/>
      <c r="BC99" s="124"/>
      <c r="BD99" s="124"/>
      <c r="BE99" s="124"/>
      <c r="BF99" s="124"/>
      <c r="BG99" s="124"/>
      <c r="BH99" s="124"/>
      <c r="BI99" s="124"/>
      <c r="BJ99" s="124"/>
      <c r="BK99" s="124"/>
      <c r="BL99" s="124"/>
      <c r="BM99" s="124"/>
      <c r="BN99" s="124"/>
      <c r="BO99" s="124"/>
      <c r="BQ99" s="175" t="str">
        <f t="shared" si="113"/>
        <v/>
      </c>
      <c r="BR99" s="176" t="str">
        <f t="shared" si="114"/>
        <v/>
      </c>
      <c r="BS99" s="135" t="str">
        <f t="shared" si="115"/>
        <v xml:space="preserve"> </v>
      </c>
      <c r="BT99" s="175" t="str">
        <f t="shared" si="116"/>
        <v/>
      </c>
      <c r="BU99" s="176" t="str">
        <f t="shared" si="117"/>
        <v/>
      </c>
      <c r="BV99" s="135" t="str">
        <f t="shared" si="118"/>
        <v xml:space="preserve"> </v>
      </c>
      <c r="BW99" s="175" t="str">
        <f t="shared" si="119"/>
        <v/>
      </c>
      <c r="BX99" s="176" t="str">
        <f t="shared" si="120"/>
        <v/>
      </c>
      <c r="BY99" s="135" t="str">
        <f t="shared" si="121"/>
        <v xml:space="preserve"> </v>
      </c>
      <c r="BZ99" s="175" t="str">
        <f t="shared" si="122"/>
        <v/>
      </c>
      <c r="CA99" s="176" t="str">
        <f t="shared" si="123"/>
        <v/>
      </c>
      <c r="CB99" s="135" t="str">
        <f t="shared" si="124"/>
        <v xml:space="preserve"> </v>
      </c>
      <c r="CC99" s="185" t="str">
        <f t="shared" si="125"/>
        <v/>
      </c>
      <c r="CD99" s="186" t="str">
        <f t="shared" si="126"/>
        <v/>
      </c>
      <c r="CE99" s="181" t="str">
        <f t="shared" si="127"/>
        <v xml:space="preserve"> </v>
      </c>
      <c r="CF99" s="175" t="str">
        <f t="shared" si="128"/>
        <v/>
      </c>
      <c r="CG99" s="176" t="str">
        <f t="shared" si="129"/>
        <v/>
      </c>
      <c r="CH99" s="135" t="str">
        <f t="shared" si="130"/>
        <v xml:space="preserve"> </v>
      </c>
      <c r="CI99" s="175" t="str">
        <f t="shared" si="131"/>
        <v/>
      </c>
      <c r="CJ99" s="176" t="str">
        <f t="shared" si="132"/>
        <v/>
      </c>
      <c r="CK99" s="135" t="str">
        <f t="shared" si="133"/>
        <v xml:space="preserve"> </v>
      </c>
      <c r="CL99" s="175" t="str">
        <f t="shared" si="134"/>
        <v/>
      </c>
      <c r="CM99" s="176" t="str">
        <f t="shared" si="135"/>
        <v/>
      </c>
      <c r="CN99" s="135" t="str">
        <f t="shared" si="136"/>
        <v xml:space="preserve"> </v>
      </c>
      <c r="CO99" s="185" t="str">
        <f t="shared" si="137"/>
        <v/>
      </c>
      <c r="CP99" s="186" t="str">
        <f t="shared" si="138"/>
        <v/>
      </c>
      <c r="CQ99" s="181" t="str">
        <f t="shared" si="139"/>
        <v xml:space="preserve"> </v>
      </c>
      <c r="CR99" s="135">
        <f>'Session Tracking'!P98</f>
        <v>0</v>
      </c>
      <c r="CS99" s="172"/>
      <c r="CT99" s="172">
        <f>COUNTIF('Session Tracking'!F98:O98,"Yes")</f>
        <v>0</v>
      </c>
      <c r="CU99" s="195">
        <f>COUNTIF('Session Tracking'!F98:O98,"No")</f>
        <v>0</v>
      </c>
      <c r="CV99" s="211">
        <f t="shared" si="97"/>
        <v>0</v>
      </c>
      <c r="CW99" s="195" t="str">
        <f t="shared" si="98"/>
        <v/>
      </c>
      <c r="CX99" s="195" t="str">
        <f t="shared" si="99"/>
        <v/>
      </c>
      <c r="CY99" s="195" t="str">
        <f t="shared" si="100"/>
        <v/>
      </c>
      <c r="CZ99" s="195" t="str">
        <f t="shared" si="101"/>
        <v/>
      </c>
      <c r="DA99" s="195" t="str">
        <f t="shared" si="102"/>
        <v/>
      </c>
      <c r="DB99" s="213" t="str">
        <f t="shared" si="103"/>
        <v/>
      </c>
      <c r="DC99" s="172" t="str">
        <f t="shared" si="104"/>
        <v/>
      </c>
      <c r="DD99" s="195" t="str">
        <f t="shared" si="105"/>
        <v/>
      </c>
      <c r="DE99" s="195" t="str">
        <f t="shared" si="106"/>
        <v/>
      </c>
      <c r="DF99" s="195" t="str">
        <f t="shared" si="107"/>
        <v/>
      </c>
      <c r="DG99" s="195" t="str">
        <f t="shared" si="108"/>
        <v/>
      </c>
      <c r="DH99" s="195" t="str">
        <f t="shared" si="109"/>
        <v/>
      </c>
      <c r="DI99" s="195" t="str">
        <f t="shared" si="110"/>
        <v/>
      </c>
      <c r="DJ99" s="195" t="str">
        <f t="shared" si="111"/>
        <v/>
      </c>
      <c r="DK99" s="173" t="str">
        <f t="shared" si="112"/>
        <v/>
      </c>
    </row>
    <row r="100" spans="1:115" x14ac:dyDescent="0.35">
      <c r="A100" s="182">
        <f>'Session Tracking'!A99</f>
        <v>0</v>
      </c>
      <c r="B100" s="183">
        <f>'Session Tracking'!T99</f>
        <v>0</v>
      </c>
      <c r="C100" s="183">
        <f>'Session Tracking'!C99</f>
        <v>0</v>
      </c>
      <c r="D100" s="184" t="str">
        <f>IF('Session Tracking'!D99,'Session Tracking'!D99,"")</f>
        <v/>
      </c>
      <c r="E100" s="184" t="str">
        <f>IF('Session Tracking'!E99,'Session Tracking'!E99,"")</f>
        <v/>
      </c>
      <c r="F100" s="121"/>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1"/>
      <c r="AL100" s="122"/>
      <c r="AM100" s="122"/>
      <c r="AN100" s="122"/>
      <c r="AO100" s="122"/>
      <c r="AP100" s="122"/>
      <c r="AQ100" s="122"/>
      <c r="AR100" s="122"/>
      <c r="AS100" s="122"/>
      <c r="AT100" s="122"/>
      <c r="AU100" s="122"/>
      <c r="AV100" s="122"/>
      <c r="AW100" s="122"/>
      <c r="AX100" s="122"/>
      <c r="AY100" s="122"/>
      <c r="AZ100" s="122"/>
      <c r="BA100" s="122"/>
      <c r="BB100" s="122"/>
      <c r="BC100" s="122"/>
      <c r="BD100" s="122"/>
      <c r="BE100" s="122"/>
      <c r="BF100" s="122"/>
      <c r="BG100" s="122"/>
      <c r="BH100" s="122"/>
      <c r="BI100" s="122"/>
      <c r="BJ100" s="122"/>
      <c r="BK100" s="122"/>
      <c r="BL100" s="122"/>
      <c r="BM100" s="122"/>
      <c r="BN100" s="122"/>
      <c r="BO100" s="122"/>
      <c r="BQ100" s="175" t="str">
        <f t="shared" si="113"/>
        <v/>
      </c>
      <c r="BR100" s="176" t="str">
        <f t="shared" si="114"/>
        <v/>
      </c>
      <c r="BS100" s="135" t="str">
        <f t="shared" si="115"/>
        <v xml:space="preserve"> </v>
      </c>
      <c r="BT100" s="175" t="str">
        <f t="shared" si="116"/>
        <v/>
      </c>
      <c r="BU100" s="176" t="str">
        <f t="shared" si="117"/>
        <v/>
      </c>
      <c r="BV100" s="135" t="str">
        <f t="shared" si="118"/>
        <v xml:space="preserve"> </v>
      </c>
      <c r="BW100" s="175" t="str">
        <f t="shared" si="119"/>
        <v/>
      </c>
      <c r="BX100" s="176" t="str">
        <f t="shared" si="120"/>
        <v/>
      </c>
      <c r="BY100" s="135" t="str">
        <f t="shared" si="121"/>
        <v xml:space="preserve"> </v>
      </c>
      <c r="BZ100" s="175" t="str">
        <f t="shared" si="122"/>
        <v/>
      </c>
      <c r="CA100" s="176" t="str">
        <f t="shared" si="123"/>
        <v/>
      </c>
      <c r="CB100" s="135" t="str">
        <f t="shared" si="124"/>
        <v xml:space="preserve"> </v>
      </c>
      <c r="CC100" s="185" t="str">
        <f t="shared" si="125"/>
        <v/>
      </c>
      <c r="CD100" s="186" t="str">
        <f t="shared" si="126"/>
        <v/>
      </c>
      <c r="CE100" s="181" t="str">
        <f t="shared" si="127"/>
        <v xml:space="preserve"> </v>
      </c>
      <c r="CF100" s="175" t="str">
        <f t="shared" si="128"/>
        <v/>
      </c>
      <c r="CG100" s="176" t="str">
        <f t="shared" si="129"/>
        <v/>
      </c>
      <c r="CH100" s="135" t="str">
        <f t="shared" si="130"/>
        <v xml:space="preserve"> </v>
      </c>
      <c r="CI100" s="175" t="str">
        <f t="shared" si="131"/>
        <v/>
      </c>
      <c r="CJ100" s="176" t="str">
        <f t="shared" si="132"/>
        <v/>
      </c>
      <c r="CK100" s="135" t="str">
        <f t="shared" si="133"/>
        <v xml:space="preserve"> </v>
      </c>
      <c r="CL100" s="175" t="str">
        <f t="shared" si="134"/>
        <v/>
      </c>
      <c r="CM100" s="176" t="str">
        <f t="shared" si="135"/>
        <v/>
      </c>
      <c r="CN100" s="135" t="str">
        <f t="shared" si="136"/>
        <v xml:space="preserve"> </v>
      </c>
      <c r="CO100" s="185" t="str">
        <f t="shared" si="137"/>
        <v/>
      </c>
      <c r="CP100" s="186" t="str">
        <f t="shared" si="138"/>
        <v/>
      </c>
      <c r="CQ100" s="181" t="str">
        <f t="shared" si="139"/>
        <v xml:space="preserve"> </v>
      </c>
      <c r="CR100" s="135">
        <f>'Session Tracking'!P99</f>
        <v>0</v>
      </c>
      <c r="CS100" s="172"/>
      <c r="CT100" s="172">
        <f>COUNTIF('Session Tracking'!F99:O99,"Yes")</f>
        <v>0</v>
      </c>
      <c r="CU100" s="195">
        <f>COUNTIF('Session Tracking'!F99:O99,"No")</f>
        <v>0</v>
      </c>
      <c r="CV100" s="211">
        <f t="shared" si="97"/>
        <v>0</v>
      </c>
      <c r="CW100" s="195" t="str">
        <f t="shared" si="98"/>
        <v/>
      </c>
      <c r="CX100" s="195" t="str">
        <f t="shared" si="99"/>
        <v/>
      </c>
      <c r="CY100" s="195" t="str">
        <f t="shared" si="100"/>
        <v/>
      </c>
      <c r="CZ100" s="195" t="str">
        <f t="shared" si="101"/>
        <v/>
      </c>
      <c r="DA100" s="195" t="str">
        <f t="shared" si="102"/>
        <v/>
      </c>
      <c r="DB100" s="213" t="str">
        <f t="shared" si="103"/>
        <v/>
      </c>
      <c r="DC100" s="172" t="str">
        <f t="shared" si="104"/>
        <v/>
      </c>
      <c r="DD100" s="195" t="str">
        <f t="shared" si="105"/>
        <v/>
      </c>
      <c r="DE100" s="195" t="str">
        <f t="shared" si="106"/>
        <v/>
      </c>
      <c r="DF100" s="195" t="str">
        <f t="shared" si="107"/>
        <v/>
      </c>
      <c r="DG100" s="195" t="str">
        <f t="shared" si="108"/>
        <v/>
      </c>
      <c r="DH100" s="195" t="str">
        <f t="shared" si="109"/>
        <v/>
      </c>
      <c r="DI100" s="195" t="str">
        <f t="shared" si="110"/>
        <v/>
      </c>
      <c r="DJ100" s="195" t="str">
        <f t="shared" si="111"/>
        <v/>
      </c>
      <c r="DK100" s="173" t="str">
        <f t="shared" si="112"/>
        <v/>
      </c>
    </row>
    <row r="101" spans="1:115" x14ac:dyDescent="0.35">
      <c r="A101" s="182">
        <f>'Session Tracking'!A100</f>
        <v>0</v>
      </c>
      <c r="B101" s="183">
        <f>'Session Tracking'!T100</f>
        <v>0</v>
      </c>
      <c r="C101" s="183">
        <f>'Session Tracking'!C100</f>
        <v>0</v>
      </c>
      <c r="D101" s="184" t="str">
        <f>IF('Session Tracking'!D100,'Session Tracking'!D100,"")</f>
        <v/>
      </c>
      <c r="E101" s="184" t="str">
        <f>IF('Session Tracking'!E100,'Session Tracking'!E100,"")</f>
        <v/>
      </c>
      <c r="F101" s="123"/>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3"/>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Q101" s="175" t="str">
        <f t="shared" si="113"/>
        <v/>
      </c>
      <c r="BR101" s="176" t="str">
        <f t="shared" si="114"/>
        <v/>
      </c>
      <c r="BS101" s="135" t="str">
        <f t="shared" si="115"/>
        <v xml:space="preserve"> </v>
      </c>
      <c r="BT101" s="175" t="str">
        <f t="shared" si="116"/>
        <v/>
      </c>
      <c r="BU101" s="176" t="str">
        <f t="shared" si="117"/>
        <v/>
      </c>
      <c r="BV101" s="135" t="str">
        <f t="shared" si="118"/>
        <v xml:space="preserve"> </v>
      </c>
      <c r="BW101" s="175" t="str">
        <f t="shared" si="119"/>
        <v/>
      </c>
      <c r="BX101" s="176" t="str">
        <f t="shared" si="120"/>
        <v/>
      </c>
      <c r="BY101" s="135" t="str">
        <f t="shared" si="121"/>
        <v xml:space="preserve"> </v>
      </c>
      <c r="BZ101" s="175" t="str">
        <f t="shared" si="122"/>
        <v/>
      </c>
      <c r="CA101" s="176" t="str">
        <f t="shared" si="123"/>
        <v/>
      </c>
      <c r="CB101" s="135" t="str">
        <f t="shared" si="124"/>
        <v xml:space="preserve"> </v>
      </c>
      <c r="CC101" s="185" t="str">
        <f t="shared" si="125"/>
        <v/>
      </c>
      <c r="CD101" s="186" t="str">
        <f t="shared" si="126"/>
        <v/>
      </c>
      <c r="CE101" s="181" t="str">
        <f t="shared" si="127"/>
        <v xml:space="preserve"> </v>
      </c>
      <c r="CF101" s="175" t="str">
        <f t="shared" si="128"/>
        <v/>
      </c>
      <c r="CG101" s="176" t="str">
        <f t="shared" si="129"/>
        <v/>
      </c>
      <c r="CH101" s="135" t="str">
        <f t="shared" si="130"/>
        <v xml:space="preserve"> </v>
      </c>
      <c r="CI101" s="175" t="str">
        <f t="shared" si="131"/>
        <v/>
      </c>
      <c r="CJ101" s="176" t="str">
        <f t="shared" si="132"/>
        <v/>
      </c>
      <c r="CK101" s="135" t="str">
        <f t="shared" si="133"/>
        <v xml:space="preserve"> </v>
      </c>
      <c r="CL101" s="175" t="str">
        <f t="shared" si="134"/>
        <v/>
      </c>
      <c r="CM101" s="176" t="str">
        <f t="shared" si="135"/>
        <v/>
      </c>
      <c r="CN101" s="135" t="str">
        <f t="shared" si="136"/>
        <v xml:space="preserve"> </v>
      </c>
      <c r="CO101" s="185" t="str">
        <f t="shared" si="137"/>
        <v/>
      </c>
      <c r="CP101" s="186" t="str">
        <f t="shared" si="138"/>
        <v/>
      </c>
      <c r="CQ101" s="181" t="str">
        <f t="shared" si="139"/>
        <v xml:space="preserve"> </v>
      </c>
      <c r="CR101" s="135">
        <f>'Session Tracking'!P100</f>
        <v>0</v>
      </c>
      <c r="CS101" s="172"/>
      <c r="CT101" s="172">
        <f>COUNTIF('Session Tracking'!F100:O100,"Yes")</f>
        <v>0</v>
      </c>
      <c r="CU101" s="195">
        <f>COUNTIF('Session Tracking'!F100:O100,"No")</f>
        <v>0</v>
      </c>
      <c r="CV101" s="211">
        <f t="shared" si="97"/>
        <v>0</v>
      </c>
      <c r="CW101" s="195" t="str">
        <f t="shared" si="98"/>
        <v/>
      </c>
      <c r="CX101" s="195" t="str">
        <f t="shared" si="99"/>
        <v/>
      </c>
      <c r="CY101" s="195" t="str">
        <f t="shared" si="100"/>
        <v/>
      </c>
      <c r="CZ101" s="195" t="str">
        <f t="shared" si="101"/>
        <v/>
      </c>
      <c r="DA101" s="195" t="str">
        <f t="shared" si="102"/>
        <v/>
      </c>
      <c r="DB101" s="213" t="str">
        <f t="shared" si="103"/>
        <v/>
      </c>
      <c r="DC101" s="172" t="str">
        <f t="shared" si="104"/>
        <v/>
      </c>
      <c r="DD101" s="195" t="str">
        <f t="shared" si="105"/>
        <v/>
      </c>
      <c r="DE101" s="195" t="str">
        <f t="shared" si="106"/>
        <v/>
      </c>
      <c r="DF101" s="195" t="str">
        <f t="shared" si="107"/>
        <v/>
      </c>
      <c r="DG101" s="195" t="str">
        <f t="shared" si="108"/>
        <v/>
      </c>
      <c r="DH101" s="195" t="str">
        <f t="shared" si="109"/>
        <v/>
      </c>
      <c r="DI101" s="195" t="str">
        <f t="shared" si="110"/>
        <v/>
      </c>
      <c r="DJ101" s="195" t="str">
        <f t="shared" si="111"/>
        <v/>
      </c>
      <c r="DK101" s="173" t="str">
        <f t="shared" si="112"/>
        <v/>
      </c>
    </row>
    <row r="102" spans="1:115" x14ac:dyDescent="0.35">
      <c r="A102" s="182">
        <f>'Session Tracking'!A101</f>
        <v>0</v>
      </c>
      <c r="B102" s="183">
        <f>'Session Tracking'!T101</f>
        <v>0</v>
      </c>
      <c r="C102" s="183">
        <f>'Session Tracking'!C101</f>
        <v>0</v>
      </c>
      <c r="D102" s="184" t="str">
        <f>IF('Session Tracking'!D101,'Session Tracking'!D101,"")</f>
        <v/>
      </c>
      <c r="E102" s="184" t="str">
        <f>IF('Session Tracking'!E101,'Session Tracking'!E101,"")</f>
        <v/>
      </c>
      <c r="F102" s="121"/>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1"/>
      <c r="AL102" s="122"/>
      <c r="AM102" s="122"/>
      <c r="AN102" s="122"/>
      <c r="AO102" s="122"/>
      <c r="AP102" s="122"/>
      <c r="AQ102" s="122"/>
      <c r="AR102" s="122"/>
      <c r="AS102" s="122"/>
      <c r="AT102" s="122"/>
      <c r="AU102" s="122"/>
      <c r="AV102" s="122"/>
      <c r="AW102" s="122"/>
      <c r="AX102" s="122"/>
      <c r="AY102" s="122"/>
      <c r="AZ102" s="122"/>
      <c r="BA102" s="122"/>
      <c r="BB102" s="122"/>
      <c r="BC102" s="122"/>
      <c r="BD102" s="122"/>
      <c r="BE102" s="122"/>
      <c r="BF102" s="122"/>
      <c r="BG102" s="122"/>
      <c r="BH102" s="122"/>
      <c r="BI102" s="122"/>
      <c r="BJ102" s="122"/>
      <c r="BK102" s="122"/>
      <c r="BL102" s="122"/>
      <c r="BM102" s="122"/>
      <c r="BN102" s="122"/>
      <c r="BO102" s="122"/>
      <c r="BQ102" s="175" t="str">
        <f t="shared" si="113"/>
        <v/>
      </c>
      <c r="BR102" s="176" t="str">
        <f t="shared" si="114"/>
        <v/>
      </c>
      <c r="BS102" s="135" t="str">
        <f t="shared" si="115"/>
        <v xml:space="preserve"> </v>
      </c>
      <c r="BT102" s="175" t="str">
        <f t="shared" si="116"/>
        <v/>
      </c>
      <c r="BU102" s="176" t="str">
        <f t="shared" si="117"/>
        <v/>
      </c>
      <c r="BV102" s="135" t="str">
        <f t="shared" si="118"/>
        <v xml:space="preserve"> </v>
      </c>
      <c r="BW102" s="175" t="str">
        <f t="shared" si="119"/>
        <v/>
      </c>
      <c r="BX102" s="176" t="str">
        <f t="shared" si="120"/>
        <v/>
      </c>
      <c r="BY102" s="135" t="str">
        <f t="shared" si="121"/>
        <v xml:space="preserve"> </v>
      </c>
      <c r="BZ102" s="175" t="str">
        <f t="shared" si="122"/>
        <v/>
      </c>
      <c r="CA102" s="176" t="str">
        <f t="shared" si="123"/>
        <v/>
      </c>
      <c r="CB102" s="135" t="str">
        <f t="shared" si="124"/>
        <v xml:space="preserve"> </v>
      </c>
      <c r="CC102" s="185" t="str">
        <f t="shared" si="125"/>
        <v/>
      </c>
      <c r="CD102" s="186" t="str">
        <f t="shared" si="126"/>
        <v/>
      </c>
      <c r="CE102" s="181" t="str">
        <f t="shared" si="127"/>
        <v xml:space="preserve"> </v>
      </c>
      <c r="CF102" s="175" t="str">
        <f t="shared" si="128"/>
        <v/>
      </c>
      <c r="CG102" s="176" t="str">
        <f t="shared" si="129"/>
        <v/>
      </c>
      <c r="CH102" s="135" t="str">
        <f t="shared" si="130"/>
        <v xml:space="preserve"> </v>
      </c>
      <c r="CI102" s="175" t="str">
        <f t="shared" si="131"/>
        <v/>
      </c>
      <c r="CJ102" s="176" t="str">
        <f t="shared" si="132"/>
        <v/>
      </c>
      <c r="CK102" s="135" t="str">
        <f t="shared" si="133"/>
        <v xml:space="preserve"> </v>
      </c>
      <c r="CL102" s="175" t="str">
        <f t="shared" si="134"/>
        <v/>
      </c>
      <c r="CM102" s="176" t="str">
        <f t="shared" si="135"/>
        <v/>
      </c>
      <c r="CN102" s="135" t="str">
        <f t="shared" si="136"/>
        <v xml:space="preserve"> </v>
      </c>
      <c r="CO102" s="185" t="str">
        <f t="shared" si="137"/>
        <v/>
      </c>
      <c r="CP102" s="186" t="str">
        <f t="shared" si="138"/>
        <v/>
      </c>
      <c r="CQ102" s="181" t="str">
        <f t="shared" si="139"/>
        <v xml:space="preserve"> </v>
      </c>
      <c r="CR102" s="135">
        <f>'Session Tracking'!P101</f>
        <v>0</v>
      </c>
      <c r="CS102" s="172"/>
      <c r="CT102" s="172">
        <f>COUNTIF('Session Tracking'!F101:O101,"Yes")</f>
        <v>0</v>
      </c>
      <c r="CU102" s="195">
        <f>COUNTIF('Session Tracking'!F101:O101,"No")</f>
        <v>0</v>
      </c>
      <c r="CV102" s="211">
        <f t="shared" si="97"/>
        <v>0</v>
      </c>
      <c r="CW102" s="195" t="str">
        <f t="shared" si="98"/>
        <v/>
      </c>
      <c r="CX102" s="195" t="str">
        <f t="shared" si="99"/>
        <v/>
      </c>
      <c r="CY102" s="195" t="str">
        <f t="shared" si="100"/>
        <v/>
      </c>
      <c r="CZ102" s="195" t="str">
        <f t="shared" si="101"/>
        <v/>
      </c>
      <c r="DA102" s="195" t="str">
        <f t="shared" si="102"/>
        <v/>
      </c>
      <c r="DB102" s="213" t="str">
        <f t="shared" si="103"/>
        <v/>
      </c>
      <c r="DC102" s="172" t="str">
        <f t="shared" si="104"/>
        <v/>
      </c>
      <c r="DD102" s="195" t="str">
        <f t="shared" si="105"/>
        <v/>
      </c>
      <c r="DE102" s="195" t="str">
        <f t="shared" si="106"/>
        <v/>
      </c>
      <c r="DF102" s="195" t="str">
        <f t="shared" si="107"/>
        <v/>
      </c>
      <c r="DG102" s="195" t="str">
        <f t="shared" si="108"/>
        <v/>
      </c>
      <c r="DH102" s="195" t="str">
        <f t="shared" si="109"/>
        <v/>
      </c>
      <c r="DI102" s="195" t="str">
        <f t="shared" si="110"/>
        <v/>
      </c>
      <c r="DJ102" s="195" t="str">
        <f t="shared" si="111"/>
        <v/>
      </c>
      <c r="DK102" s="173" t="str">
        <f t="shared" si="112"/>
        <v/>
      </c>
    </row>
    <row r="103" spans="1:115" x14ac:dyDescent="0.35">
      <c r="A103" s="182">
        <f>'Session Tracking'!A102</f>
        <v>0</v>
      </c>
      <c r="B103" s="183">
        <f>'Session Tracking'!T102</f>
        <v>0</v>
      </c>
      <c r="C103" s="183">
        <f>'Session Tracking'!C102</f>
        <v>0</v>
      </c>
      <c r="D103" s="184" t="str">
        <f>IF('Session Tracking'!D102,'Session Tracking'!D102,"")</f>
        <v/>
      </c>
      <c r="E103" s="184" t="str">
        <f>IF('Session Tracking'!E102,'Session Tracking'!E102,"")</f>
        <v/>
      </c>
      <c r="F103" s="123"/>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3"/>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Q103" s="175" t="str">
        <f t="shared" si="113"/>
        <v/>
      </c>
      <c r="BR103" s="176" t="str">
        <f t="shared" si="114"/>
        <v/>
      </c>
      <c r="BS103" s="135" t="str">
        <f t="shared" si="115"/>
        <v xml:space="preserve"> </v>
      </c>
      <c r="BT103" s="175" t="str">
        <f t="shared" si="116"/>
        <v/>
      </c>
      <c r="BU103" s="176" t="str">
        <f t="shared" si="117"/>
        <v/>
      </c>
      <c r="BV103" s="135" t="str">
        <f t="shared" si="118"/>
        <v xml:space="preserve"> </v>
      </c>
      <c r="BW103" s="175" t="str">
        <f t="shared" si="119"/>
        <v/>
      </c>
      <c r="BX103" s="176" t="str">
        <f t="shared" si="120"/>
        <v/>
      </c>
      <c r="BY103" s="135" t="str">
        <f t="shared" si="121"/>
        <v xml:space="preserve"> </v>
      </c>
      <c r="BZ103" s="175" t="str">
        <f t="shared" si="122"/>
        <v/>
      </c>
      <c r="CA103" s="176" t="str">
        <f t="shared" si="123"/>
        <v/>
      </c>
      <c r="CB103" s="135" t="str">
        <f t="shared" si="124"/>
        <v xml:space="preserve"> </v>
      </c>
      <c r="CC103" s="185" t="str">
        <f t="shared" si="125"/>
        <v/>
      </c>
      <c r="CD103" s="186" t="str">
        <f t="shared" si="126"/>
        <v/>
      </c>
      <c r="CE103" s="181" t="str">
        <f t="shared" si="127"/>
        <v xml:space="preserve"> </v>
      </c>
      <c r="CF103" s="175" t="str">
        <f t="shared" si="128"/>
        <v/>
      </c>
      <c r="CG103" s="176" t="str">
        <f t="shared" si="129"/>
        <v/>
      </c>
      <c r="CH103" s="135" t="str">
        <f t="shared" si="130"/>
        <v xml:space="preserve"> </v>
      </c>
      <c r="CI103" s="175" t="str">
        <f t="shared" si="131"/>
        <v/>
      </c>
      <c r="CJ103" s="176" t="str">
        <f t="shared" si="132"/>
        <v/>
      </c>
      <c r="CK103" s="135" t="str">
        <f t="shared" si="133"/>
        <v xml:space="preserve"> </v>
      </c>
      <c r="CL103" s="175" t="str">
        <f t="shared" si="134"/>
        <v/>
      </c>
      <c r="CM103" s="176" t="str">
        <f t="shared" si="135"/>
        <v/>
      </c>
      <c r="CN103" s="135" t="str">
        <f t="shared" si="136"/>
        <v xml:space="preserve"> </v>
      </c>
      <c r="CO103" s="185" t="str">
        <f t="shared" si="137"/>
        <v/>
      </c>
      <c r="CP103" s="186" t="str">
        <f t="shared" si="138"/>
        <v/>
      </c>
      <c r="CQ103" s="181" t="str">
        <f t="shared" si="139"/>
        <v xml:space="preserve"> </v>
      </c>
      <c r="CR103" s="135">
        <f>'Session Tracking'!P102</f>
        <v>0</v>
      </c>
      <c r="CS103" s="172"/>
      <c r="CT103" s="172">
        <f>COUNTIF('Session Tracking'!F102:O102,"Yes")</f>
        <v>0</v>
      </c>
      <c r="CU103" s="195">
        <f>COUNTIF('Session Tracking'!F102:O102,"No")</f>
        <v>0</v>
      </c>
      <c r="CV103" s="211">
        <f t="shared" si="97"/>
        <v>0</v>
      </c>
      <c r="CW103" s="195" t="str">
        <f t="shared" si="98"/>
        <v/>
      </c>
      <c r="CX103" s="195" t="str">
        <f t="shared" si="99"/>
        <v/>
      </c>
      <c r="CY103" s="195" t="str">
        <f t="shared" si="100"/>
        <v/>
      </c>
      <c r="CZ103" s="195" t="str">
        <f t="shared" si="101"/>
        <v/>
      </c>
      <c r="DA103" s="195" t="str">
        <f t="shared" si="102"/>
        <v/>
      </c>
      <c r="DB103" s="213" t="str">
        <f t="shared" si="103"/>
        <v/>
      </c>
      <c r="DC103" s="172" t="str">
        <f t="shared" si="104"/>
        <v/>
      </c>
      <c r="DD103" s="195" t="str">
        <f t="shared" si="105"/>
        <v/>
      </c>
      <c r="DE103" s="195" t="str">
        <f t="shared" si="106"/>
        <v/>
      </c>
      <c r="DF103" s="195" t="str">
        <f t="shared" si="107"/>
        <v/>
      </c>
      <c r="DG103" s="195" t="str">
        <f t="shared" si="108"/>
        <v/>
      </c>
      <c r="DH103" s="195" t="str">
        <f t="shared" si="109"/>
        <v/>
      </c>
      <c r="DI103" s="195" t="str">
        <f t="shared" si="110"/>
        <v/>
      </c>
      <c r="DJ103" s="195" t="str">
        <f t="shared" si="111"/>
        <v/>
      </c>
      <c r="DK103" s="173" t="str">
        <f t="shared" si="112"/>
        <v/>
      </c>
    </row>
    <row r="104" spans="1:115" x14ac:dyDescent="0.35">
      <c r="A104" s="182">
        <f>'Session Tracking'!A103</f>
        <v>0</v>
      </c>
      <c r="B104" s="183">
        <f>'Session Tracking'!T103</f>
        <v>0</v>
      </c>
      <c r="C104" s="183">
        <f>'Session Tracking'!C103</f>
        <v>0</v>
      </c>
      <c r="D104" s="184" t="str">
        <f>IF('Session Tracking'!D103,'Session Tracking'!D103,"")</f>
        <v/>
      </c>
      <c r="E104" s="184" t="str">
        <f>IF('Session Tracking'!E103,'Session Tracking'!E103,"")</f>
        <v/>
      </c>
      <c r="F104" s="121"/>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1"/>
      <c r="AL104" s="122"/>
      <c r="AM104" s="122"/>
      <c r="AN104" s="122"/>
      <c r="AO104" s="122"/>
      <c r="AP104" s="122"/>
      <c r="AQ104" s="122"/>
      <c r="AR104" s="122"/>
      <c r="AS104" s="122"/>
      <c r="AT104" s="122"/>
      <c r="AU104" s="122"/>
      <c r="AV104" s="122"/>
      <c r="AW104" s="122"/>
      <c r="AX104" s="122"/>
      <c r="AY104" s="122"/>
      <c r="AZ104" s="122"/>
      <c r="BA104" s="122"/>
      <c r="BB104" s="122"/>
      <c r="BC104" s="122"/>
      <c r="BD104" s="122"/>
      <c r="BE104" s="122"/>
      <c r="BF104" s="122"/>
      <c r="BG104" s="122"/>
      <c r="BH104" s="122"/>
      <c r="BI104" s="122"/>
      <c r="BJ104" s="122"/>
      <c r="BK104" s="122"/>
      <c r="BL104" s="122"/>
      <c r="BM104" s="122"/>
      <c r="BN104" s="122"/>
      <c r="BO104" s="122"/>
      <c r="BQ104" s="175" t="str">
        <f t="shared" si="113"/>
        <v/>
      </c>
      <c r="BR104" s="176" t="str">
        <f t="shared" si="114"/>
        <v/>
      </c>
      <c r="BS104" s="135" t="str">
        <f t="shared" si="115"/>
        <v xml:space="preserve"> </v>
      </c>
      <c r="BT104" s="175" t="str">
        <f t="shared" si="116"/>
        <v/>
      </c>
      <c r="BU104" s="176" t="str">
        <f t="shared" si="117"/>
        <v/>
      </c>
      <c r="BV104" s="135" t="str">
        <f t="shared" si="118"/>
        <v xml:space="preserve"> </v>
      </c>
      <c r="BW104" s="175" t="str">
        <f t="shared" si="119"/>
        <v/>
      </c>
      <c r="BX104" s="176" t="str">
        <f t="shared" si="120"/>
        <v/>
      </c>
      <c r="BY104" s="135" t="str">
        <f t="shared" si="121"/>
        <v xml:space="preserve"> </v>
      </c>
      <c r="BZ104" s="175" t="str">
        <f t="shared" si="122"/>
        <v/>
      </c>
      <c r="CA104" s="176" t="str">
        <f t="shared" si="123"/>
        <v/>
      </c>
      <c r="CB104" s="135" t="str">
        <f t="shared" si="124"/>
        <v xml:space="preserve"> </v>
      </c>
      <c r="CC104" s="185" t="str">
        <f t="shared" si="125"/>
        <v/>
      </c>
      <c r="CD104" s="186" t="str">
        <f t="shared" si="126"/>
        <v/>
      </c>
      <c r="CE104" s="181" t="str">
        <f t="shared" si="127"/>
        <v xml:space="preserve"> </v>
      </c>
      <c r="CF104" s="175" t="str">
        <f t="shared" si="128"/>
        <v/>
      </c>
      <c r="CG104" s="176" t="str">
        <f t="shared" si="129"/>
        <v/>
      </c>
      <c r="CH104" s="135" t="str">
        <f t="shared" si="130"/>
        <v xml:space="preserve"> </v>
      </c>
      <c r="CI104" s="175" t="str">
        <f t="shared" si="131"/>
        <v/>
      </c>
      <c r="CJ104" s="176" t="str">
        <f t="shared" si="132"/>
        <v/>
      </c>
      <c r="CK104" s="135" t="str">
        <f t="shared" si="133"/>
        <v xml:space="preserve"> </v>
      </c>
      <c r="CL104" s="175" t="str">
        <f t="shared" si="134"/>
        <v/>
      </c>
      <c r="CM104" s="176" t="str">
        <f t="shared" si="135"/>
        <v/>
      </c>
      <c r="CN104" s="135" t="str">
        <f t="shared" si="136"/>
        <v xml:space="preserve"> </v>
      </c>
      <c r="CO104" s="185" t="str">
        <f t="shared" si="137"/>
        <v/>
      </c>
      <c r="CP104" s="186" t="str">
        <f t="shared" si="138"/>
        <v/>
      </c>
      <c r="CQ104" s="181" t="str">
        <f t="shared" si="139"/>
        <v xml:space="preserve"> </v>
      </c>
      <c r="CR104" s="135">
        <f>'Session Tracking'!P103</f>
        <v>0</v>
      </c>
      <c r="CS104" s="172"/>
      <c r="CT104" s="172">
        <f>COUNTIF('Session Tracking'!F103:O103,"Yes")</f>
        <v>0</v>
      </c>
      <c r="CU104" s="195">
        <f>COUNTIF('Session Tracking'!F103:O103,"No")</f>
        <v>0</v>
      </c>
      <c r="CV104" s="211">
        <f t="shared" si="97"/>
        <v>0</v>
      </c>
      <c r="CW104" s="195" t="str">
        <f t="shared" si="98"/>
        <v/>
      </c>
      <c r="CX104" s="195" t="str">
        <f t="shared" si="99"/>
        <v/>
      </c>
      <c r="CY104" s="195" t="str">
        <f t="shared" si="100"/>
        <v/>
      </c>
      <c r="CZ104" s="195" t="str">
        <f t="shared" si="101"/>
        <v/>
      </c>
      <c r="DA104" s="195" t="str">
        <f t="shared" si="102"/>
        <v/>
      </c>
      <c r="DB104" s="213" t="str">
        <f t="shared" si="103"/>
        <v/>
      </c>
      <c r="DC104" s="172" t="str">
        <f t="shared" si="104"/>
        <v/>
      </c>
      <c r="DD104" s="195" t="str">
        <f t="shared" si="105"/>
        <v/>
      </c>
      <c r="DE104" s="195" t="str">
        <f t="shared" si="106"/>
        <v/>
      </c>
      <c r="DF104" s="195" t="str">
        <f t="shared" si="107"/>
        <v/>
      </c>
      <c r="DG104" s="195" t="str">
        <f t="shared" si="108"/>
        <v/>
      </c>
      <c r="DH104" s="195" t="str">
        <f t="shared" si="109"/>
        <v/>
      </c>
      <c r="DI104" s="195" t="str">
        <f t="shared" si="110"/>
        <v/>
      </c>
      <c r="DJ104" s="195" t="str">
        <f t="shared" si="111"/>
        <v/>
      </c>
      <c r="DK104" s="173" t="str">
        <f t="shared" si="112"/>
        <v/>
      </c>
    </row>
    <row r="105" spans="1:115" x14ac:dyDescent="0.35">
      <c r="A105" s="182">
        <f>'Session Tracking'!A104</f>
        <v>0</v>
      </c>
      <c r="B105" s="183">
        <f>'Session Tracking'!T104</f>
        <v>0</v>
      </c>
      <c r="C105" s="183">
        <f>'Session Tracking'!C104</f>
        <v>0</v>
      </c>
      <c r="D105" s="184" t="str">
        <f>IF('Session Tracking'!D104,'Session Tracking'!D104,"")</f>
        <v/>
      </c>
      <c r="E105" s="184" t="str">
        <f>IF('Session Tracking'!E104,'Session Tracking'!E104,"")</f>
        <v/>
      </c>
      <c r="F105" s="123"/>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3"/>
      <c r="AL105" s="124"/>
      <c r="AM105" s="124"/>
      <c r="AN105" s="124"/>
      <c r="AO105" s="124"/>
      <c r="AP105" s="124"/>
      <c r="AQ105" s="124"/>
      <c r="AR105" s="124"/>
      <c r="AS105" s="124"/>
      <c r="AT105" s="124"/>
      <c r="AU105" s="124"/>
      <c r="AV105" s="124"/>
      <c r="AW105" s="124"/>
      <c r="AX105" s="124"/>
      <c r="AY105" s="124"/>
      <c r="AZ105" s="124"/>
      <c r="BA105" s="124"/>
      <c r="BB105" s="124"/>
      <c r="BC105" s="124"/>
      <c r="BD105" s="124"/>
      <c r="BE105" s="124"/>
      <c r="BF105" s="124"/>
      <c r="BG105" s="124"/>
      <c r="BH105" s="124"/>
      <c r="BI105" s="124"/>
      <c r="BJ105" s="124"/>
      <c r="BK105" s="124"/>
      <c r="BL105" s="124"/>
      <c r="BM105" s="124"/>
      <c r="BN105" s="124"/>
      <c r="BO105" s="124"/>
      <c r="BQ105" s="175" t="str">
        <f t="shared" si="113"/>
        <v/>
      </c>
      <c r="BR105" s="176" t="str">
        <f t="shared" si="114"/>
        <v/>
      </c>
      <c r="BS105" s="135" t="str">
        <f t="shared" si="115"/>
        <v xml:space="preserve"> </v>
      </c>
      <c r="BT105" s="175" t="str">
        <f t="shared" si="116"/>
        <v/>
      </c>
      <c r="BU105" s="176" t="str">
        <f t="shared" si="117"/>
        <v/>
      </c>
      <c r="BV105" s="135" t="str">
        <f t="shared" si="118"/>
        <v xml:space="preserve"> </v>
      </c>
      <c r="BW105" s="175" t="str">
        <f t="shared" si="119"/>
        <v/>
      </c>
      <c r="BX105" s="176" t="str">
        <f t="shared" si="120"/>
        <v/>
      </c>
      <c r="BY105" s="135" t="str">
        <f t="shared" si="121"/>
        <v xml:space="preserve"> </v>
      </c>
      <c r="BZ105" s="175" t="str">
        <f t="shared" si="122"/>
        <v/>
      </c>
      <c r="CA105" s="176" t="str">
        <f t="shared" si="123"/>
        <v/>
      </c>
      <c r="CB105" s="135" t="str">
        <f t="shared" si="124"/>
        <v xml:space="preserve"> </v>
      </c>
      <c r="CC105" s="185" t="str">
        <f t="shared" si="125"/>
        <v/>
      </c>
      <c r="CD105" s="186" t="str">
        <f t="shared" si="126"/>
        <v/>
      </c>
      <c r="CE105" s="181" t="str">
        <f t="shared" si="127"/>
        <v xml:space="preserve"> </v>
      </c>
      <c r="CF105" s="175" t="str">
        <f t="shared" si="128"/>
        <v/>
      </c>
      <c r="CG105" s="176" t="str">
        <f t="shared" si="129"/>
        <v/>
      </c>
      <c r="CH105" s="135" t="str">
        <f t="shared" si="130"/>
        <v xml:space="preserve"> </v>
      </c>
      <c r="CI105" s="175" t="str">
        <f t="shared" si="131"/>
        <v/>
      </c>
      <c r="CJ105" s="176" t="str">
        <f t="shared" si="132"/>
        <v/>
      </c>
      <c r="CK105" s="135" t="str">
        <f t="shared" si="133"/>
        <v xml:space="preserve"> </v>
      </c>
      <c r="CL105" s="175" t="str">
        <f t="shared" si="134"/>
        <v/>
      </c>
      <c r="CM105" s="176" t="str">
        <f t="shared" si="135"/>
        <v/>
      </c>
      <c r="CN105" s="135" t="str">
        <f t="shared" si="136"/>
        <v xml:space="preserve"> </v>
      </c>
      <c r="CO105" s="185" t="str">
        <f t="shared" si="137"/>
        <v/>
      </c>
      <c r="CP105" s="186" t="str">
        <f t="shared" si="138"/>
        <v/>
      </c>
      <c r="CQ105" s="181" t="str">
        <f t="shared" si="139"/>
        <v xml:space="preserve"> </v>
      </c>
      <c r="CR105" s="135">
        <f>'Session Tracking'!P104</f>
        <v>0</v>
      </c>
      <c r="CS105" s="172"/>
      <c r="CT105" s="172">
        <f>COUNTIF('Session Tracking'!F104:O104,"Yes")</f>
        <v>0</v>
      </c>
      <c r="CU105" s="195">
        <f>COUNTIF('Session Tracking'!F104:O104,"No")</f>
        <v>0</v>
      </c>
      <c r="CV105" s="211">
        <f t="shared" si="97"/>
        <v>0</v>
      </c>
      <c r="CW105" s="195" t="str">
        <f t="shared" si="98"/>
        <v/>
      </c>
      <c r="CX105" s="195" t="str">
        <f t="shared" si="99"/>
        <v/>
      </c>
      <c r="CY105" s="195" t="str">
        <f t="shared" si="100"/>
        <v/>
      </c>
      <c r="CZ105" s="195" t="str">
        <f t="shared" si="101"/>
        <v/>
      </c>
      <c r="DA105" s="195" t="str">
        <f t="shared" si="102"/>
        <v/>
      </c>
      <c r="DB105" s="213" t="str">
        <f t="shared" si="103"/>
        <v/>
      </c>
      <c r="DC105" s="172" t="str">
        <f t="shared" si="104"/>
        <v/>
      </c>
      <c r="DD105" s="195" t="str">
        <f t="shared" si="105"/>
        <v/>
      </c>
      <c r="DE105" s="195" t="str">
        <f t="shared" si="106"/>
        <v/>
      </c>
      <c r="DF105" s="195" t="str">
        <f t="shared" si="107"/>
        <v/>
      </c>
      <c r="DG105" s="195" t="str">
        <f t="shared" si="108"/>
        <v/>
      </c>
      <c r="DH105" s="195" t="str">
        <f t="shared" si="109"/>
        <v/>
      </c>
      <c r="DI105" s="195" t="str">
        <f t="shared" si="110"/>
        <v/>
      </c>
      <c r="DJ105" s="195" t="str">
        <f t="shared" si="111"/>
        <v/>
      </c>
      <c r="DK105" s="173" t="str">
        <f t="shared" si="112"/>
        <v/>
      </c>
    </row>
    <row r="106" spans="1:115" x14ac:dyDescent="0.35">
      <c r="A106" s="182">
        <f>'Session Tracking'!A105</f>
        <v>0</v>
      </c>
      <c r="B106" s="183">
        <f>'Session Tracking'!T105</f>
        <v>0</v>
      </c>
      <c r="C106" s="183">
        <f>'Session Tracking'!C105</f>
        <v>0</v>
      </c>
      <c r="D106" s="184" t="str">
        <f>IF('Session Tracking'!D105,'Session Tracking'!D105,"")</f>
        <v/>
      </c>
      <c r="E106" s="184" t="str">
        <f>IF('Session Tracking'!E105,'Session Tracking'!E105,"")</f>
        <v/>
      </c>
      <c r="F106" s="121"/>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1"/>
      <c r="AL106" s="122"/>
      <c r="AM106" s="122"/>
      <c r="AN106" s="122"/>
      <c r="AO106" s="122"/>
      <c r="AP106" s="122"/>
      <c r="AQ106" s="122"/>
      <c r="AR106" s="122"/>
      <c r="AS106" s="122"/>
      <c r="AT106" s="122"/>
      <c r="AU106" s="122"/>
      <c r="AV106" s="122"/>
      <c r="AW106" s="122"/>
      <c r="AX106" s="122"/>
      <c r="AY106" s="122"/>
      <c r="AZ106" s="122"/>
      <c r="BA106" s="122"/>
      <c r="BB106" s="122"/>
      <c r="BC106" s="122"/>
      <c r="BD106" s="122"/>
      <c r="BE106" s="122"/>
      <c r="BF106" s="122"/>
      <c r="BG106" s="122"/>
      <c r="BH106" s="122"/>
      <c r="BI106" s="122"/>
      <c r="BJ106" s="122"/>
      <c r="BK106" s="122"/>
      <c r="BL106" s="122"/>
      <c r="BM106" s="122"/>
      <c r="BN106" s="122"/>
      <c r="BO106" s="122"/>
      <c r="BQ106" s="175" t="str">
        <f t="shared" si="113"/>
        <v/>
      </c>
      <c r="BR106" s="176" t="str">
        <f t="shared" si="114"/>
        <v/>
      </c>
      <c r="BS106" s="135" t="str">
        <f t="shared" si="115"/>
        <v xml:space="preserve"> </v>
      </c>
      <c r="BT106" s="175" t="str">
        <f t="shared" si="116"/>
        <v/>
      </c>
      <c r="BU106" s="176" t="str">
        <f t="shared" si="117"/>
        <v/>
      </c>
      <c r="BV106" s="135" t="str">
        <f t="shared" si="118"/>
        <v xml:space="preserve"> </v>
      </c>
      <c r="BW106" s="175" t="str">
        <f t="shared" si="119"/>
        <v/>
      </c>
      <c r="BX106" s="176" t="str">
        <f t="shared" si="120"/>
        <v/>
      </c>
      <c r="BY106" s="135" t="str">
        <f t="shared" si="121"/>
        <v xml:space="preserve"> </v>
      </c>
      <c r="BZ106" s="175" t="str">
        <f t="shared" si="122"/>
        <v/>
      </c>
      <c r="CA106" s="176" t="str">
        <f t="shared" si="123"/>
        <v/>
      </c>
      <c r="CB106" s="135" t="str">
        <f t="shared" si="124"/>
        <v xml:space="preserve"> </v>
      </c>
      <c r="CC106" s="185" t="str">
        <f t="shared" si="125"/>
        <v/>
      </c>
      <c r="CD106" s="186" t="str">
        <f t="shared" si="126"/>
        <v/>
      </c>
      <c r="CE106" s="181" t="str">
        <f t="shared" si="127"/>
        <v xml:space="preserve"> </v>
      </c>
      <c r="CF106" s="175" t="str">
        <f t="shared" si="128"/>
        <v/>
      </c>
      <c r="CG106" s="176" t="str">
        <f t="shared" si="129"/>
        <v/>
      </c>
      <c r="CH106" s="135" t="str">
        <f t="shared" si="130"/>
        <v xml:space="preserve"> </v>
      </c>
      <c r="CI106" s="175" t="str">
        <f t="shared" si="131"/>
        <v/>
      </c>
      <c r="CJ106" s="176" t="str">
        <f t="shared" si="132"/>
        <v/>
      </c>
      <c r="CK106" s="135" t="str">
        <f t="shared" si="133"/>
        <v xml:space="preserve"> </v>
      </c>
      <c r="CL106" s="175" t="str">
        <f t="shared" si="134"/>
        <v/>
      </c>
      <c r="CM106" s="176" t="str">
        <f t="shared" si="135"/>
        <v/>
      </c>
      <c r="CN106" s="135" t="str">
        <f t="shared" si="136"/>
        <v xml:space="preserve"> </v>
      </c>
      <c r="CO106" s="185" t="str">
        <f t="shared" si="137"/>
        <v/>
      </c>
      <c r="CP106" s="186" t="str">
        <f t="shared" si="138"/>
        <v/>
      </c>
      <c r="CQ106" s="181" t="str">
        <f t="shared" si="139"/>
        <v xml:space="preserve"> </v>
      </c>
      <c r="CR106" s="135">
        <f>'Session Tracking'!P105</f>
        <v>0</v>
      </c>
      <c r="CS106" s="172"/>
      <c r="CT106" s="172">
        <f>COUNTIF('Session Tracking'!F105:O105,"Yes")</f>
        <v>0</v>
      </c>
      <c r="CU106" s="195">
        <f>COUNTIF('Session Tracking'!F105:O105,"No")</f>
        <v>0</v>
      </c>
      <c r="CV106" s="211">
        <f t="shared" si="97"/>
        <v>0</v>
      </c>
      <c r="CW106" s="195" t="str">
        <f t="shared" si="98"/>
        <v/>
      </c>
      <c r="CX106" s="195" t="str">
        <f t="shared" si="99"/>
        <v/>
      </c>
      <c r="CY106" s="195" t="str">
        <f t="shared" si="100"/>
        <v/>
      </c>
      <c r="CZ106" s="195" t="str">
        <f t="shared" si="101"/>
        <v/>
      </c>
      <c r="DA106" s="195" t="str">
        <f t="shared" si="102"/>
        <v/>
      </c>
      <c r="DB106" s="213" t="str">
        <f t="shared" si="103"/>
        <v/>
      </c>
      <c r="DC106" s="172" t="str">
        <f t="shared" si="104"/>
        <v/>
      </c>
      <c r="DD106" s="195" t="str">
        <f t="shared" si="105"/>
        <v/>
      </c>
      <c r="DE106" s="195" t="str">
        <f t="shared" si="106"/>
        <v/>
      </c>
      <c r="DF106" s="195" t="str">
        <f t="shared" si="107"/>
        <v/>
      </c>
      <c r="DG106" s="195" t="str">
        <f t="shared" si="108"/>
        <v/>
      </c>
      <c r="DH106" s="195" t="str">
        <f t="shared" si="109"/>
        <v/>
      </c>
      <c r="DI106" s="195" t="str">
        <f t="shared" si="110"/>
        <v/>
      </c>
      <c r="DJ106" s="195" t="str">
        <f t="shared" si="111"/>
        <v/>
      </c>
      <c r="DK106" s="173" t="str">
        <f t="shared" si="112"/>
        <v/>
      </c>
    </row>
    <row r="107" spans="1:115" x14ac:dyDescent="0.35">
      <c r="A107" s="182">
        <f>'Session Tracking'!A106</f>
        <v>0</v>
      </c>
      <c r="B107" s="183">
        <f>'Session Tracking'!T106</f>
        <v>0</v>
      </c>
      <c r="C107" s="183">
        <f>'Session Tracking'!C106</f>
        <v>0</v>
      </c>
      <c r="D107" s="184" t="str">
        <f>IF('Session Tracking'!D106,'Session Tracking'!D106,"")</f>
        <v/>
      </c>
      <c r="E107" s="184" t="str">
        <f>IF('Session Tracking'!E106,'Session Tracking'!E106,"")</f>
        <v/>
      </c>
      <c r="F107" s="123"/>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3"/>
      <c r="AL107" s="124"/>
      <c r="AM107" s="124"/>
      <c r="AN107" s="124"/>
      <c r="AO107" s="124"/>
      <c r="AP107" s="124"/>
      <c r="AQ107" s="124"/>
      <c r="AR107" s="124"/>
      <c r="AS107" s="124"/>
      <c r="AT107" s="124"/>
      <c r="AU107" s="124"/>
      <c r="AV107" s="124"/>
      <c r="AW107" s="124"/>
      <c r="AX107" s="124"/>
      <c r="AY107" s="124"/>
      <c r="AZ107" s="124"/>
      <c r="BA107" s="124"/>
      <c r="BB107" s="124"/>
      <c r="BC107" s="124"/>
      <c r="BD107" s="124"/>
      <c r="BE107" s="124"/>
      <c r="BF107" s="124"/>
      <c r="BG107" s="124"/>
      <c r="BH107" s="124"/>
      <c r="BI107" s="124"/>
      <c r="BJ107" s="124"/>
      <c r="BK107" s="124"/>
      <c r="BL107" s="124"/>
      <c r="BM107" s="124"/>
      <c r="BN107" s="124"/>
      <c r="BO107" s="124"/>
      <c r="BQ107" s="175" t="str">
        <f t="shared" si="113"/>
        <v/>
      </c>
      <c r="BR107" s="176" t="str">
        <f t="shared" si="114"/>
        <v/>
      </c>
      <c r="BS107" s="135" t="str">
        <f t="shared" si="115"/>
        <v xml:space="preserve"> </v>
      </c>
      <c r="BT107" s="175" t="str">
        <f t="shared" si="116"/>
        <v/>
      </c>
      <c r="BU107" s="176" t="str">
        <f t="shared" si="117"/>
        <v/>
      </c>
      <c r="BV107" s="135" t="str">
        <f t="shared" si="118"/>
        <v xml:space="preserve"> </v>
      </c>
      <c r="BW107" s="175" t="str">
        <f t="shared" si="119"/>
        <v/>
      </c>
      <c r="BX107" s="176" t="str">
        <f t="shared" si="120"/>
        <v/>
      </c>
      <c r="BY107" s="135" t="str">
        <f t="shared" si="121"/>
        <v xml:space="preserve"> </v>
      </c>
      <c r="BZ107" s="175" t="str">
        <f t="shared" si="122"/>
        <v/>
      </c>
      <c r="CA107" s="176" t="str">
        <f t="shared" si="123"/>
        <v/>
      </c>
      <c r="CB107" s="135" t="str">
        <f t="shared" si="124"/>
        <v xml:space="preserve"> </v>
      </c>
      <c r="CC107" s="185" t="str">
        <f t="shared" si="125"/>
        <v/>
      </c>
      <c r="CD107" s="186" t="str">
        <f t="shared" si="126"/>
        <v/>
      </c>
      <c r="CE107" s="181" t="str">
        <f t="shared" si="127"/>
        <v xml:space="preserve"> </v>
      </c>
      <c r="CF107" s="175" t="str">
        <f t="shared" si="128"/>
        <v/>
      </c>
      <c r="CG107" s="176" t="str">
        <f t="shared" si="129"/>
        <v/>
      </c>
      <c r="CH107" s="135" t="str">
        <f t="shared" si="130"/>
        <v xml:space="preserve"> </v>
      </c>
      <c r="CI107" s="175" t="str">
        <f t="shared" si="131"/>
        <v/>
      </c>
      <c r="CJ107" s="176" t="str">
        <f t="shared" si="132"/>
        <v/>
      </c>
      <c r="CK107" s="135" t="str">
        <f t="shared" si="133"/>
        <v xml:space="preserve"> </v>
      </c>
      <c r="CL107" s="175" t="str">
        <f t="shared" si="134"/>
        <v/>
      </c>
      <c r="CM107" s="176" t="str">
        <f t="shared" si="135"/>
        <v/>
      </c>
      <c r="CN107" s="135" t="str">
        <f t="shared" si="136"/>
        <v xml:space="preserve"> </v>
      </c>
      <c r="CO107" s="185" t="str">
        <f t="shared" si="137"/>
        <v/>
      </c>
      <c r="CP107" s="186" t="str">
        <f t="shared" si="138"/>
        <v/>
      </c>
      <c r="CQ107" s="181" t="str">
        <f t="shared" si="139"/>
        <v xml:space="preserve"> </v>
      </c>
      <c r="CR107" s="135">
        <f>'Session Tracking'!P106</f>
        <v>0</v>
      </c>
      <c r="CS107" s="172"/>
      <c r="CT107" s="172">
        <f>COUNTIF('Session Tracking'!F106:O106,"Yes")</f>
        <v>0</v>
      </c>
      <c r="CU107" s="195">
        <f>COUNTIF('Session Tracking'!F106:O106,"No")</f>
        <v>0</v>
      </c>
      <c r="CV107" s="211">
        <f t="shared" si="97"/>
        <v>0</v>
      </c>
      <c r="CW107" s="195" t="str">
        <f t="shared" si="98"/>
        <v/>
      </c>
      <c r="CX107" s="195" t="str">
        <f t="shared" si="99"/>
        <v/>
      </c>
      <c r="CY107" s="195" t="str">
        <f t="shared" si="100"/>
        <v/>
      </c>
      <c r="CZ107" s="195" t="str">
        <f t="shared" si="101"/>
        <v/>
      </c>
      <c r="DA107" s="195" t="str">
        <f t="shared" si="102"/>
        <v/>
      </c>
      <c r="DB107" s="213" t="str">
        <f t="shared" si="103"/>
        <v/>
      </c>
      <c r="DC107" s="172" t="str">
        <f t="shared" si="104"/>
        <v/>
      </c>
      <c r="DD107" s="195" t="str">
        <f t="shared" si="105"/>
        <v/>
      </c>
      <c r="DE107" s="195" t="str">
        <f t="shared" si="106"/>
        <v/>
      </c>
      <c r="DF107" s="195" t="str">
        <f t="shared" si="107"/>
        <v/>
      </c>
      <c r="DG107" s="195" t="str">
        <f t="shared" si="108"/>
        <v/>
      </c>
      <c r="DH107" s="195" t="str">
        <f t="shared" si="109"/>
        <v/>
      </c>
      <c r="DI107" s="195" t="str">
        <f t="shared" si="110"/>
        <v/>
      </c>
      <c r="DJ107" s="195" t="str">
        <f t="shared" si="111"/>
        <v/>
      </c>
      <c r="DK107" s="173" t="str">
        <f t="shared" si="112"/>
        <v/>
      </c>
    </row>
    <row r="108" spans="1:115" x14ac:dyDescent="0.35">
      <c r="A108" s="182">
        <f>'Session Tracking'!A107</f>
        <v>0</v>
      </c>
      <c r="B108" s="183">
        <f>'Session Tracking'!T107</f>
        <v>0</v>
      </c>
      <c r="C108" s="183">
        <f>'Session Tracking'!C107</f>
        <v>0</v>
      </c>
      <c r="D108" s="184" t="str">
        <f>IF('Session Tracking'!D107,'Session Tracking'!D107,"")</f>
        <v/>
      </c>
      <c r="E108" s="184" t="str">
        <f>IF('Session Tracking'!E107,'Session Tracking'!E107,"")</f>
        <v/>
      </c>
      <c r="F108" s="121"/>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1"/>
      <c r="AL108" s="122"/>
      <c r="AM108" s="122"/>
      <c r="AN108" s="122"/>
      <c r="AO108" s="122"/>
      <c r="AP108" s="122"/>
      <c r="AQ108" s="122"/>
      <c r="AR108" s="122"/>
      <c r="AS108" s="122"/>
      <c r="AT108" s="122"/>
      <c r="AU108" s="122"/>
      <c r="AV108" s="122"/>
      <c r="AW108" s="122"/>
      <c r="AX108" s="122"/>
      <c r="AY108" s="122"/>
      <c r="AZ108" s="122"/>
      <c r="BA108" s="122"/>
      <c r="BB108" s="122"/>
      <c r="BC108" s="122"/>
      <c r="BD108" s="122"/>
      <c r="BE108" s="122"/>
      <c r="BF108" s="122"/>
      <c r="BG108" s="122"/>
      <c r="BH108" s="122"/>
      <c r="BI108" s="122"/>
      <c r="BJ108" s="122"/>
      <c r="BK108" s="122"/>
      <c r="BL108" s="122"/>
      <c r="BM108" s="122"/>
      <c r="BN108" s="122"/>
      <c r="BO108" s="122"/>
      <c r="BQ108" s="175" t="str">
        <f t="shared" si="113"/>
        <v/>
      </c>
      <c r="BR108" s="176" t="str">
        <f t="shared" si="114"/>
        <v/>
      </c>
      <c r="BS108" s="135" t="str">
        <f t="shared" si="115"/>
        <v xml:space="preserve"> </v>
      </c>
      <c r="BT108" s="175" t="str">
        <f t="shared" si="116"/>
        <v/>
      </c>
      <c r="BU108" s="176" t="str">
        <f t="shared" si="117"/>
        <v/>
      </c>
      <c r="BV108" s="135" t="str">
        <f t="shared" si="118"/>
        <v xml:space="preserve"> </v>
      </c>
      <c r="BW108" s="175" t="str">
        <f t="shared" si="119"/>
        <v/>
      </c>
      <c r="BX108" s="176" t="str">
        <f t="shared" si="120"/>
        <v/>
      </c>
      <c r="BY108" s="135" t="str">
        <f t="shared" si="121"/>
        <v xml:space="preserve"> </v>
      </c>
      <c r="BZ108" s="175" t="str">
        <f t="shared" si="122"/>
        <v/>
      </c>
      <c r="CA108" s="176" t="str">
        <f t="shared" si="123"/>
        <v/>
      </c>
      <c r="CB108" s="135" t="str">
        <f t="shared" si="124"/>
        <v xml:space="preserve"> </v>
      </c>
      <c r="CC108" s="185" t="str">
        <f t="shared" si="125"/>
        <v/>
      </c>
      <c r="CD108" s="186" t="str">
        <f t="shared" si="126"/>
        <v/>
      </c>
      <c r="CE108" s="181" t="str">
        <f t="shared" si="127"/>
        <v xml:space="preserve"> </v>
      </c>
      <c r="CF108" s="175" t="str">
        <f t="shared" si="128"/>
        <v/>
      </c>
      <c r="CG108" s="176" t="str">
        <f t="shared" si="129"/>
        <v/>
      </c>
      <c r="CH108" s="135" t="str">
        <f t="shared" si="130"/>
        <v xml:space="preserve"> </v>
      </c>
      <c r="CI108" s="175" t="str">
        <f t="shared" si="131"/>
        <v/>
      </c>
      <c r="CJ108" s="176" t="str">
        <f t="shared" si="132"/>
        <v/>
      </c>
      <c r="CK108" s="135" t="str">
        <f t="shared" si="133"/>
        <v xml:space="preserve"> </v>
      </c>
      <c r="CL108" s="175" t="str">
        <f t="shared" si="134"/>
        <v/>
      </c>
      <c r="CM108" s="176" t="str">
        <f t="shared" si="135"/>
        <v/>
      </c>
      <c r="CN108" s="135" t="str">
        <f t="shared" si="136"/>
        <v xml:space="preserve"> </v>
      </c>
      <c r="CO108" s="185" t="str">
        <f t="shared" si="137"/>
        <v/>
      </c>
      <c r="CP108" s="186" t="str">
        <f t="shared" si="138"/>
        <v/>
      </c>
      <c r="CQ108" s="181" t="str">
        <f t="shared" si="139"/>
        <v xml:space="preserve"> </v>
      </c>
      <c r="CR108" s="135">
        <f>'Session Tracking'!P107</f>
        <v>0</v>
      </c>
      <c r="CS108" s="172"/>
      <c r="CT108" s="172">
        <f>COUNTIF('Session Tracking'!F107:O107,"Yes")</f>
        <v>0</v>
      </c>
      <c r="CU108" s="195">
        <f>COUNTIF('Session Tracking'!F107:O107,"No")</f>
        <v>0</v>
      </c>
      <c r="CV108" s="211">
        <f t="shared" si="97"/>
        <v>0</v>
      </c>
      <c r="CW108" s="195" t="str">
        <f t="shared" si="98"/>
        <v/>
      </c>
      <c r="CX108" s="195" t="str">
        <f t="shared" si="99"/>
        <v/>
      </c>
      <c r="CY108" s="195" t="str">
        <f t="shared" si="100"/>
        <v/>
      </c>
      <c r="CZ108" s="195" t="str">
        <f t="shared" si="101"/>
        <v/>
      </c>
      <c r="DA108" s="195" t="str">
        <f t="shared" si="102"/>
        <v/>
      </c>
      <c r="DB108" s="213" t="str">
        <f t="shared" si="103"/>
        <v/>
      </c>
      <c r="DC108" s="172" t="str">
        <f t="shared" si="104"/>
        <v/>
      </c>
      <c r="DD108" s="195" t="str">
        <f t="shared" si="105"/>
        <v/>
      </c>
      <c r="DE108" s="195" t="str">
        <f t="shared" si="106"/>
        <v/>
      </c>
      <c r="DF108" s="195" t="str">
        <f t="shared" si="107"/>
        <v/>
      </c>
      <c r="DG108" s="195" t="str">
        <f t="shared" si="108"/>
        <v/>
      </c>
      <c r="DH108" s="195" t="str">
        <f t="shared" si="109"/>
        <v/>
      </c>
      <c r="DI108" s="195" t="str">
        <f t="shared" si="110"/>
        <v/>
      </c>
      <c r="DJ108" s="195" t="str">
        <f t="shared" si="111"/>
        <v/>
      </c>
      <c r="DK108" s="173" t="str">
        <f t="shared" si="112"/>
        <v/>
      </c>
    </row>
    <row r="109" spans="1:115" x14ac:dyDescent="0.35">
      <c r="A109" s="182">
        <f>'Session Tracking'!A108</f>
        <v>0</v>
      </c>
      <c r="B109" s="183">
        <f>'Session Tracking'!T108</f>
        <v>0</v>
      </c>
      <c r="C109" s="183">
        <f>'Session Tracking'!C108</f>
        <v>0</v>
      </c>
      <c r="D109" s="184" t="str">
        <f>IF('Session Tracking'!D108,'Session Tracking'!D108,"")</f>
        <v/>
      </c>
      <c r="E109" s="184" t="str">
        <f>IF('Session Tracking'!E108,'Session Tracking'!E108,"")</f>
        <v/>
      </c>
      <c r="F109" s="123"/>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3"/>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BH109" s="124"/>
      <c r="BI109" s="124"/>
      <c r="BJ109" s="124"/>
      <c r="BK109" s="124"/>
      <c r="BL109" s="124"/>
      <c r="BM109" s="124"/>
      <c r="BN109" s="124"/>
      <c r="BO109" s="124"/>
      <c r="BQ109" s="175" t="str">
        <f t="shared" si="113"/>
        <v/>
      </c>
      <c r="BR109" s="176" t="str">
        <f t="shared" si="114"/>
        <v/>
      </c>
      <c r="BS109" s="135" t="str">
        <f t="shared" si="115"/>
        <v xml:space="preserve"> </v>
      </c>
      <c r="BT109" s="175" t="str">
        <f t="shared" si="116"/>
        <v/>
      </c>
      <c r="BU109" s="176" t="str">
        <f t="shared" si="117"/>
        <v/>
      </c>
      <c r="BV109" s="135" t="str">
        <f t="shared" si="118"/>
        <v xml:space="preserve"> </v>
      </c>
      <c r="BW109" s="175" t="str">
        <f t="shared" si="119"/>
        <v/>
      </c>
      <c r="BX109" s="176" t="str">
        <f t="shared" si="120"/>
        <v/>
      </c>
      <c r="BY109" s="135" t="str">
        <f t="shared" si="121"/>
        <v xml:space="preserve"> </v>
      </c>
      <c r="BZ109" s="175" t="str">
        <f t="shared" si="122"/>
        <v/>
      </c>
      <c r="CA109" s="176" t="str">
        <f t="shared" si="123"/>
        <v/>
      </c>
      <c r="CB109" s="135" t="str">
        <f t="shared" si="124"/>
        <v xml:space="preserve"> </v>
      </c>
      <c r="CC109" s="185" t="str">
        <f t="shared" si="125"/>
        <v/>
      </c>
      <c r="CD109" s="186" t="str">
        <f t="shared" si="126"/>
        <v/>
      </c>
      <c r="CE109" s="181" t="str">
        <f t="shared" si="127"/>
        <v xml:space="preserve"> </v>
      </c>
      <c r="CF109" s="175" t="str">
        <f t="shared" si="128"/>
        <v/>
      </c>
      <c r="CG109" s="176" t="str">
        <f t="shared" si="129"/>
        <v/>
      </c>
      <c r="CH109" s="135" t="str">
        <f t="shared" si="130"/>
        <v xml:space="preserve"> </v>
      </c>
      <c r="CI109" s="175" t="str">
        <f t="shared" si="131"/>
        <v/>
      </c>
      <c r="CJ109" s="176" t="str">
        <f t="shared" si="132"/>
        <v/>
      </c>
      <c r="CK109" s="135" t="str">
        <f t="shared" si="133"/>
        <v xml:space="preserve"> </v>
      </c>
      <c r="CL109" s="175" t="str">
        <f t="shared" si="134"/>
        <v/>
      </c>
      <c r="CM109" s="176" t="str">
        <f t="shared" si="135"/>
        <v/>
      </c>
      <c r="CN109" s="135" t="str">
        <f t="shared" si="136"/>
        <v xml:space="preserve"> </v>
      </c>
      <c r="CO109" s="185" t="str">
        <f t="shared" si="137"/>
        <v/>
      </c>
      <c r="CP109" s="186" t="str">
        <f t="shared" si="138"/>
        <v/>
      </c>
      <c r="CQ109" s="181" t="str">
        <f t="shared" si="139"/>
        <v xml:space="preserve"> </v>
      </c>
      <c r="CR109" s="135">
        <f>'Session Tracking'!P108</f>
        <v>0</v>
      </c>
      <c r="CS109" s="172"/>
      <c r="CT109" s="172">
        <f>COUNTIF('Session Tracking'!F108:O108,"Yes")</f>
        <v>0</v>
      </c>
      <c r="CU109" s="195">
        <f>COUNTIF('Session Tracking'!F108:O108,"No")</f>
        <v>0</v>
      </c>
      <c r="CV109" s="211">
        <f t="shared" si="97"/>
        <v>0</v>
      </c>
      <c r="CW109" s="195" t="str">
        <f t="shared" si="98"/>
        <v/>
      </c>
      <c r="CX109" s="195" t="str">
        <f t="shared" si="99"/>
        <v/>
      </c>
      <c r="CY109" s="195" t="str">
        <f t="shared" si="100"/>
        <v/>
      </c>
      <c r="CZ109" s="195" t="str">
        <f t="shared" si="101"/>
        <v/>
      </c>
      <c r="DA109" s="195" t="str">
        <f t="shared" si="102"/>
        <v/>
      </c>
      <c r="DB109" s="213" t="str">
        <f t="shared" si="103"/>
        <v/>
      </c>
      <c r="DC109" s="172" t="str">
        <f t="shared" si="104"/>
        <v/>
      </c>
      <c r="DD109" s="195" t="str">
        <f t="shared" si="105"/>
        <v/>
      </c>
      <c r="DE109" s="195" t="str">
        <f t="shared" si="106"/>
        <v/>
      </c>
      <c r="DF109" s="195" t="str">
        <f t="shared" si="107"/>
        <v/>
      </c>
      <c r="DG109" s="195" t="str">
        <f t="shared" si="108"/>
        <v/>
      </c>
      <c r="DH109" s="195" t="str">
        <f t="shared" si="109"/>
        <v/>
      </c>
      <c r="DI109" s="195" t="str">
        <f t="shared" si="110"/>
        <v/>
      </c>
      <c r="DJ109" s="195" t="str">
        <f t="shared" si="111"/>
        <v/>
      </c>
      <c r="DK109" s="173" t="str">
        <f t="shared" si="112"/>
        <v/>
      </c>
    </row>
    <row r="110" spans="1:115" x14ac:dyDescent="0.35">
      <c r="A110" s="182">
        <f>'Session Tracking'!A109</f>
        <v>0</v>
      </c>
      <c r="B110" s="183">
        <f>'Session Tracking'!T109</f>
        <v>0</v>
      </c>
      <c r="C110" s="183">
        <f>'Session Tracking'!C109</f>
        <v>0</v>
      </c>
      <c r="D110" s="184" t="str">
        <f>IF('Session Tracking'!D109,'Session Tracking'!D109,"")</f>
        <v/>
      </c>
      <c r="E110" s="184" t="str">
        <f>IF('Session Tracking'!E109,'Session Tracking'!E109,"")</f>
        <v/>
      </c>
      <c r="F110" s="121"/>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1"/>
      <c r="AL110" s="122"/>
      <c r="AM110" s="122"/>
      <c r="AN110" s="122"/>
      <c r="AO110" s="122"/>
      <c r="AP110" s="122"/>
      <c r="AQ110" s="122"/>
      <c r="AR110" s="122"/>
      <c r="AS110" s="122"/>
      <c r="AT110" s="122"/>
      <c r="AU110" s="122"/>
      <c r="AV110" s="122"/>
      <c r="AW110" s="122"/>
      <c r="AX110" s="122"/>
      <c r="AY110" s="122"/>
      <c r="AZ110" s="122"/>
      <c r="BA110" s="122"/>
      <c r="BB110" s="122"/>
      <c r="BC110" s="122"/>
      <c r="BD110" s="122"/>
      <c r="BE110" s="122"/>
      <c r="BF110" s="122"/>
      <c r="BG110" s="122"/>
      <c r="BH110" s="122"/>
      <c r="BI110" s="122"/>
      <c r="BJ110" s="122"/>
      <c r="BK110" s="122"/>
      <c r="BL110" s="122"/>
      <c r="BM110" s="122"/>
      <c r="BN110" s="122"/>
      <c r="BO110" s="122"/>
      <c r="BQ110" s="175" t="str">
        <f t="shared" si="113"/>
        <v/>
      </c>
      <c r="BR110" s="176" t="str">
        <f t="shared" si="114"/>
        <v/>
      </c>
      <c r="BS110" s="135" t="str">
        <f t="shared" si="115"/>
        <v xml:space="preserve"> </v>
      </c>
      <c r="BT110" s="175" t="str">
        <f t="shared" si="116"/>
        <v/>
      </c>
      <c r="BU110" s="176" t="str">
        <f t="shared" si="117"/>
        <v/>
      </c>
      <c r="BV110" s="135" t="str">
        <f t="shared" si="118"/>
        <v xml:space="preserve"> </v>
      </c>
      <c r="BW110" s="175" t="str">
        <f t="shared" si="119"/>
        <v/>
      </c>
      <c r="BX110" s="176" t="str">
        <f t="shared" si="120"/>
        <v/>
      </c>
      <c r="BY110" s="135" t="str">
        <f t="shared" si="121"/>
        <v xml:space="preserve"> </v>
      </c>
      <c r="BZ110" s="175" t="str">
        <f t="shared" si="122"/>
        <v/>
      </c>
      <c r="CA110" s="176" t="str">
        <f t="shared" si="123"/>
        <v/>
      </c>
      <c r="CB110" s="135" t="str">
        <f t="shared" si="124"/>
        <v xml:space="preserve"> </v>
      </c>
      <c r="CC110" s="185" t="str">
        <f t="shared" si="125"/>
        <v/>
      </c>
      <c r="CD110" s="186" t="str">
        <f t="shared" si="126"/>
        <v/>
      </c>
      <c r="CE110" s="181" t="str">
        <f t="shared" si="127"/>
        <v xml:space="preserve"> </v>
      </c>
      <c r="CF110" s="175" t="str">
        <f t="shared" si="128"/>
        <v/>
      </c>
      <c r="CG110" s="176" t="str">
        <f t="shared" si="129"/>
        <v/>
      </c>
      <c r="CH110" s="135" t="str">
        <f t="shared" si="130"/>
        <v xml:space="preserve"> </v>
      </c>
      <c r="CI110" s="175" t="str">
        <f t="shared" si="131"/>
        <v/>
      </c>
      <c r="CJ110" s="176" t="str">
        <f t="shared" si="132"/>
        <v/>
      </c>
      <c r="CK110" s="135" t="str">
        <f t="shared" si="133"/>
        <v xml:space="preserve"> </v>
      </c>
      <c r="CL110" s="175" t="str">
        <f t="shared" si="134"/>
        <v/>
      </c>
      <c r="CM110" s="176" t="str">
        <f t="shared" si="135"/>
        <v/>
      </c>
      <c r="CN110" s="135" t="str">
        <f t="shared" si="136"/>
        <v xml:space="preserve"> </v>
      </c>
      <c r="CO110" s="185" t="str">
        <f t="shared" si="137"/>
        <v/>
      </c>
      <c r="CP110" s="186" t="str">
        <f t="shared" si="138"/>
        <v/>
      </c>
      <c r="CQ110" s="181" t="str">
        <f t="shared" si="139"/>
        <v xml:space="preserve"> </v>
      </c>
      <c r="CR110" s="135">
        <f>'Session Tracking'!P109</f>
        <v>0</v>
      </c>
      <c r="CS110" s="172"/>
      <c r="CT110" s="172">
        <f>COUNTIF('Session Tracking'!F109:O109,"Yes")</f>
        <v>0</v>
      </c>
      <c r="CU110" s="195">
        <f>COUNTIF('Session Tracking'!F109:O109,"No")</f>
        <v>0</v>
      </c>
      <c r="CV110" s="211">
        <f t="shared" si="97"/>
        <v>0</v>
      </c>
      <c r="CW110" s="195" t="str">
        <f t="shared" si="98"/>
        <v/>
      </c>
      <c r="CX110" s="195" t="str">
        <f t="shared" si="99"/>
        <v/>
      </c>
      <c r="CY110" s="195" t="str">
        <f t="shared" si="100"/>
        <v/>
      </c>
      <c r="CZ110" s="195" t="str">
        <f t="shared" si="101"/>
        <v/>
      </c>
      <c r="DA110" s="195" t="str">
        <f t="shared" si="102"/>
        <v/>
      </c>
      <c r="DB110" s="213" t="str">
        <f t="shared" si="103"/>
        <v/>
      </c>
      <c r="DC110" s="172" t="str">
        <f t="shared" si="104"/>
        <v/>
      </c>
      <c r="DD110" s="195" t="str">
        <f t="shared" si="105"/>
        <v/>
      </c>
      <c r="DE110" s="195" t="str">
        <f t="shared" si="106"/>
        <v/>
      </c>
      <c r="DF110" s="195" t="str">
        <f t="shared" si="107"/>
        <v/>
      </c>
      <c r="DG110" s="195" t="str">
        <f t="shared" si="108"/>
        <v/>
      </c>
      <c r="DH110" s="195" t="str">
        <f t="shared" si="109"/>
        <v/>
      </c>
      <c r="DI110" s="195" t="str">
        <f t="shared" si="110"/>
        <v/>
      </c>
      <c r="DJ110" s="195" t="str">
        <f t="shared" si="111"/>
        <v/>
      </c>
      <c r="DK110" s="173" t="str">
        <f t="shared" si="112"/>
        <v/>
      </c>
    </row>
    <row r="111" spans="1:115" x14ac:dyDescent="0.35">
      <c r="A111" s="182">
        <f>'Session Tracking'!A110</f>
        <v>0</v>
      </c>
      <c r="B111" s="183">
        <f>'Session Tracking'!T110</f>
        <v>0</v>
      </c>
      <c r="C111" s="183">
        <f>'Session Tracking'!C110</f>
        <v>0</v>
      </c>
      <c r="D111" s="184" t="str">
        <f>IF('Session Tracking'!D110,'Session Tracking'!D110,"")</f>
        <v/>
      </c>
      <c r="E111" s="184" t="str">
        <f>IF('Session Tracking'!E110,'Session Tracking'!E110,"")</f>
        <v/>
      </c>
      <c r="F111" s="123"/>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3"/>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Q111" s="175" t="str">
        <f t="shared" si="113"/>
        <v/>
      </c>
      <c r="BR111" s="176" t="str">
        <f t="shared" si="114"/>
        <v/>
      </c>
      <c r="BS111" s="135" t="str">
        <f t="shared" si="115"/>
        <v xml:space="preserve"> </v>
      </c>
      <c r="BT111" s="175" t="str">
        <f t="shared" si="116"/>
        <v/>
      </c>
      <c r="BU111" s="176" t="str">
        <f t="shared" si="117"/>
        <v/>
      </c>
      <c r="BV111" s="135" t="str">
        <f t="shared" si="118"/>
        <v xml:space="preserve"> </v>
      </c>
      <c r="BW111" s="175" t="str">
        <f t="shared" si="119"/>
        <v/>
      </c>
      <c r="BX111" s="176" t="str">
        <f t="shared" si="120"/>
        <v/>
      </c>
      <c r="BY111" s="135" t="str">
        <f t="shared" si="121"/>
        <v xml:space="preserve"> </v>
      </c>
      <c r="BZ111" s="175" t="str">
        <f t="shared" si="122"/>
        <v/>
      </c>
      <c r="CA111" s="176" t="str">
        <f t="shared" si="123"/>
        <v/>
      </c>
      <c r="CB111" s="135" t="str">
        <f t="shared" si="124"/>
        <v xml:space="preserve"> </v>
      </c>
      <c r="CC111" s="185" t="str">
        <f t="shared" si="125"/>
        <v/>
      </c>
      <c r="CD111" s="186" t="str">
        <f t="shared" si="126"/>
        <v/>
      </c>
      <c r="CE111" s="181" t="str">
        <f t="shared" si="127"/>
        <v xml:space="preserve"> </v>
      </c>
      <c r="CF111" s="175" t="str">
        <f t="shared" si="128"/>
        <v/>
      </c>
      <c r="CG111" s="176" t="str">
        <f t="shared" si="129"/>
        <v/>
      </c>
      <c r="CH111" s="135" t="str">
        <f t="shared" si="130"/>
        <v xml:space="preserve"> </v>
      </c>
      <c r="CI111" s="175" t="str">
        <f t="shared" si="131"/>
        <v/>
      </c>
      <c r="CJ111" s="176" t="str">
        <f t="shared" si="132"/>
        <v/>
      </c>
      <c r="CK111" s="135" t="str">
        <f t="shared" si="133"/>
        <v xml:space="preserve"> </v>
      </c>
      <c r="CL111" s="175" t="str">
        <f t="shared" si="134"/>
        <v/>
      </c>
      <c r="CM111" s="176" t="str">
        <f t="shared" si="135"/>
        <v/>
      </c>
      <c r="CN111" s="135" t="str">
        <f t="shared" si="136"/>
        <v xml:space="preserve"> </v>
      </c>
      <c r="CO111" s="185" t="str">
        <f t="shared" si="137"/>
        <v/>
      </c>
      <c r="CP111" s="186" t="str">
        <f t="shared" si="138"/>
        <v/>
      </c>
      <c r="CQ111" s="181" t="str">
        <f t="shared" si="139"/>
        <v xml:space="preserve"> </v>
      </c>
      <c r="CR111" s="135">
        <f>'Session Tracking'!P110</f>
        <v>0</v>
      </c>
      <c r="CS111" s="172"/>
      <c r="CT111" s="172">
        <f>COUNTIF('Session Tracking'!F110:O110,"Yes")</f>
        <v>0</v>
      </c>
      <c r="CU111" s="195">
        <f>COUNTIF('Session Tracking'!F110:O110,"No")</f>
        <v>0</v>
      </c>
      <c r="CV111" s="211">
        <f t="shared" si="97"/>
        <v>0</v>
      </c>
      <c r="CW111" s="195" t="str">
        <f t="shared" si="98"/>
        <v/>
      </c>
      <c r="CX111" s="195" t="str">
        <f t="shared" si="99"/>
        <v/>
      </c>
      <c r="CY111" s="195" t="str">
        <f t="shared" si="100"/>
        <v/>
      </c>
      <c r="CZ111" s="195" t="str">
        <f t="shared" si="101"/>
        <v/>
      </c>
      <c r="DA111" s="195" t="str">
        <f t="shared" si="102"/>
        <v/>
      </c>
      <c r="DB111" s="213" t="str">
        <f t="shared" si="103"/>
        <v/>
      </c>
      <c r="DC111" s="172" t="str">
        <f t="shared" si="104"/>
        <v/>
      </c>
      <c r="DD111" s="195" t="str">
        <f t="shared" si="105"/>
        <v/>
      </c>
      <c r="DE111" s="195" t="str">
        <f t="shared" si="106"/>
        <v/>
      </c>
      <c r="DF111" s="195" t="str">
        <f t="shared" si="107"/>
        <v/>
      </c>
      <c r="DG111" s="195" t="str">
        <f t="shared" si="108"/>
        <v/>
      </c>
      <c r="DH111" s="195" t="str">
        <f t="shared" si="109"/>
        <v/>
      </c>
      <c r="DI111" s="195" t="str">
        <f t="shared" si="110"/>
        <v/>
      </c>
      <c r="DJ111" s="195" t="str">
        <f t="shared" si="111"/>
        <v/>
      </c>
      <c r="DK111" s="173" t="str">
        <f t="shared" si="112"/>
        <v/>
      </c>
    </row>
    <row r="112" spans="1:115" x14ac:dyDescent="0.35">
      <c r="A112" s="182">
        <f>'Session Tracking'!A111</f>
        <v>0</v>
      </c>
      <c r="B112" s="183">
        <f>'Session Tracking'!T111</f>
        <v>0</v>
      </c>
      <c r="C112" s="183">
        <f>'Session Tracking'!C111</f>
        <v>0</v>
      </c>
      <c r="D112" s="184" t="str">
        <f>IF('Session Tracking'!D111,'Session Tracking'!D111,"")</f>
        <v/>
      </c>
      <c r="E112" s="184" t="str">
        <f>IF('Session Tracking'!E111,'Session Tracking'!E111,"")</f>
        <v/>
      </c>
      <c r="F112" s="121"/>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1"/>
      <c r="AL112" s="122"/>
      <c r="AM112" s="122"/>
      <c r="AN112" s="122"/>
      <c r="AO112" s="122"/>
      <c r="AP112" s="122"/>
      <c r="AQ112" s="122"/>
      <c r="AR112" s="122"/>
      <c r="AS112" s="122"/>
      <c r="AT112" s="122"/>
      <c r="AU112" s="122"/>
      <c r="AV112" s="122"/>
      <c r="AW112" s="122"/>
      <c r="AX112" s="122"/>
      <c r="AY112" s="122"/>
      <c r="AZ112" s="122"/>
      <c r="BA112" s="122"/>
      <c r="BB112" s="122"/>
      <c r="BC112" s="122"/>
      <c r="BD112" s="122"/>
      <c r="BE112" s="122"/>
      <c r="BF112" s="122"/>
      <c r="BG112" s="122"/>
      <c r="BH112" s="122"/>
      <c r="BI112" s="122"/>
      <c r="BJ112" s="122"/>
      <c r="BK112" s="122"/>
      <c r="BL112" s="122"/>
      <c r="BM112" s="122"/>
      <c r="BN112" s="122"/>
      <c r="BO112" s="122"/>
      <c r="BQ112" s="175" t="str">
        <f t="shared" si="113"/>
        <v/>
      </c>
      <c r="BR112" s="176" t="str">
        <f t="shared" si="114"/>
        <v/>
      </c>
      <c r="BS112" s="135" t="str">
        <f t="shared" si="115"/>
        <v xml:space="preserve"> </v>
      </c>
      <c r="BT112" s="175" t="str">
        <f t="shared" si="116"/>
        <v/>
      </c>
      <c r="BU112" s="176" t="str">
        <f t="shared" si="117"/>
        <v/>
      </c>
      <c r="BV112" s="135" t="str">
        <f t="shared" si="118"/>
        <v xml:space="preserve"> </v>
      </c>
      <c r="BW112" s="175" t="str">
        <f t="shared" si="119"/>
        <v/>
      </c>
      <c r="BX112" s="176" t="str">
        <f t="shared" si="120"/>
        <v/>
      </c>
      <c r="BY112" s="135" t="str">
        <f t="shared" si="121"/>
        <v xml:space="preserve"> </v>
      </c>
      <c r="BZ112" s="175" t="str">
        <f t="shared" si="122"/>
        <v/>
      </c>
      <c r="CA112" s="176" t="str">
        <f t="shared" si="123"/>
        <v/>
      </c>
      <c r="CB112" s="135" t="str">
        <f t="shared" si="124"/>
        <v xml:space="preserve"> </v>
      </c>
      <c r="CC112" s="185" t="str">
        <f t="shared" si="125"/>
        <v/>
      </c>
      <c r="CD112" s="186" t="str">
        <f t="shared" si="126"/>
        <v/>
      </c>
      <c r="CE112" s="181" t="str">
        <f t="shared" si="127"/>
        <v xml:space="preserve"> </v>
      </c>
      <c r="CF112" s="175" t="str">
        <f t="shared" si="128"/>
        <v/>
      </c>
      <c r="CG112" s="176" t="str">
        <f t="shared" si="129"/>
        <v/>
      </c>
      <c r="CH112" s="135" t="str">
        <f t="shared" si="130"/>
        <v xml:space="preserve"> </v>
      </c>
      <c r="CI112" s="175" t="str">
        <f t="shared" si="131"/>
        <v/>
      </c>
      <c r="CJ112" s="176" t="str">
        <f t="shared" si="132"/>
        <v/>
      </c>
      <c r="CK112" s="135" t="str">
        <f t="shared" si="133"/>
        <v xml:space="preserve"> </v>
      </c>
      <c r="CL112" s="175" t="str">
        <f t="shared" si="134"/>
        <v/>
      </c>
      <c r="CM112" s="176" t="str">
        <f t="shared" si="135"/>
        <v/>
      </c>
      <c r="CN112" s="135" t="str">
        <f t="shared" si="136"/>
        <v xml:space="preserve"> </v>
      </c>
      <c r="CO112" s="185" t="str">
        <f t="shared" si="137"/>
        <v/>
      </c>
      <c r="CP112" s="186" t="str">
        <f t="shared" si="138"/>
        <v/>
      </c>
      <c r="CQ112" s="181" t="str">
        <f t="shared" si="139"/>
        <v xml:space="preserve"> </v>
      </c>
      <c r="CR112" s="135">
        <f>'Session Tracking'!P111</f>
        <v>0</v>
      </c>
      <c r="CS112" s="172"/>
      <c r="CT112" s="172">
        <f>COUNTIF('Session Tracking'!F111:O111,"Yes")</f>
        <v>0</v>
      </c>
      <c r="CU112" s="195">
        <f>COUNTIF('Session Tracking'!F111:O111,"No")</f>
        <v>0</v>
      </c>
      <c r="CV112" s="211">
        <f t="shared" si="97"/>
        <v>0</v>
      </c>
      <c r="CW112" s="195" t="str">
        <f t="shared" si="98"/>
        <v/>
      </c>
      <c r="CX112" s="195" t="str">
        <f t="shared" si="99"/>
        <v/>
      </c>
      <c r="CY112" s="195" t="str">
        <f t="shared" si="100"/>
        <v/>
      </c>
      <c r="CZ112" s="195" t="str">
        <f t="shared" si="101"/>
        <v/>
      </c>
      <c r="DA112" s="195" t="str">
        <f t="shared" si="102"/>
        <v/>
      </c>
      <c r="DB112" s="213" t="str">
        <f t="shared" si="103"/>
        <v/>
      </c>
      <c r="DC112" s="172" t="str">
        <f t="shared" si="104"/>
        <v/>
      </c>
      <c r="DD112" s="195" t="str">
        <f t="shared" si="105"/>
        <v/>
      </c>
      <c r="DE112" s="195" t="str">
        <f t="shared" si="106"/>
        <v/>
      </c>
      <c r="DF112" s="195" t="str">
        <f t="shared" si="107"/>
        <v/>
      </c>
      <c r="DG112" s="195" t="str">
        <f t="shared" si="108"/>
        <v/>
      </c>
      <c r="DH112" s="195" t="str">
        <f t="shared" si="109"/>
        <v/>
      </c>
      <c r="DI112" s="195" t="str">
        <f t="shared" si="110"/>
        <v/>
      </c>
      <c r="DJ112" s="195" t="str">
        <f t="shared" si="111"/>
        <v/>
      </c>
      <c r="DK112" s="173" t="str">
        <f t="shared" si="112"/>
        <v/>
      </c>
    </row>
    <row r="113" spans="1:115" x14ac:dyDescent="0.35">
      <c r="A113" s="182">
        <f>'Session Tracking'!A112</f>
        <v>0</v>
      </c>
      <c r="B113" s="183">
        <f>'Session Tracking'!T112</f>
        <v>0</v>
      </c>
      <c r="C113" s="183">
        <f>'Session Tracking'!C112</f>
        <v>0</v>
      </c>
      <c r="D113" s="184" t="str">
        <f>IF('Session Tracking'!D112,'Session Tracking'!D112,"")</f>
        <v/>
      </c>
      <c r="E113" s="184" t="str">
        <f>IF('Session Tracking'!E112,'Session Tracking'!E112,"")</f>
        <v/>
      </c>
      <c r="F113" s="123"/>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3"/>
      <c r="AL113" s="124"/>
      <c r="AM113" s="124"/>
      <c r="AN113" s="124"/>
      <c r="AO113" s="124"/>
      <c r="AP113" s="124"/>
      <c r="AQ113" s="124"/>
      <c r="AR113" s="124"/>
      <c r="AS113" s="124"/>
      <c r="AT113" s="124"/>
      <c r="AU113" s="124"/>
      <c r="AV113" s="124"/>
      <c r="AW113" s="124"/>
      <c r="AX113" s="124"/>
      <c r="AY113" s="124"/>
      <c r="AZ113" s="124"/>
      <c r="BA113" s="124"/>
      <c r="BB113" s="124"/>
      <c r="BC113" s="124"/>
      <c r="BD113" s="124"/>
      <c r="BE113" s="124"/>
      <c r="BF113" s="124"/>
      <c r="BG113" s="124"/>
      <c r="BH113" s="124"/>
      <c r="BI113" s="124"/>
      <c r="BJ113" s="124"/>
      <c r="BK113" s="124"/>
      <c r="BL113" s="124"/>
      <c r="BM113" s="124"/>
      <c r="BN113" s="124"/>
      <c r="BO113" s="124"/>
      <c r="BQ113" s="175" t="str">
        <f t="shared" si="113"/>
        <v/>
      </c>
      <c r="BR113" s="176" t="str">
        <f t="shared" si="114"/>
        <v/>
      </c>
      <c r="BS113" s="135" t="str">
        <f t="shared" si="115"/>
        <v xml:space="preserve"> </v>
      </c>
      <c r="BT113" s="175" t="str">
        <f t="shared" si="116"/>
        <v/>
      </c>
      <c r="BU113" s="176" t="str">
        <f t="shared" si="117"/>
        <v/>
      </c>
      <c r="BV113" s="135" t="str">
        <f t="shared" si="118"/>
        <v xml:space="preserve"> </v>
      </c>
      <c r="BW113" s="175" t="str">
        <f t="shared" si="119"/>
        <v/>
      </c>
      <c r="BX113" s="176" t="str">
        <f t="shared" si="120"/>
        <v/>
      </c>
      <c r="BY113" s="135" t="str">
        <f t="shared" si="121"/>
        <v xml:space="preserve"> </v>
      </c>
      <c r="BZ113" s="175" t="str">
        <f t="shared" si="122"/>
        <v/>
      </c>
      <c r="CA113" s="176" t="str">
        <f t="shared" si="123"/>
        <v/>
      </c>
      <c r="CB113" s="135" t="str">
        <f t="shared" si="124"/>
        <v xml:space="preserve"> </v>
      </c>
      <c r="CC113" s="185" t="str">
        <f t="shared" si="125"/>
        <v/>
      </c>
      <c r="CD113" s="186" t="str">
        <f t="shared" si="126"/>
        <v/>
      </c>
      <c r="CE113" s="181" t="str">
        <f t="shared" si="127"/>
        <v xml:space="preserve"> </v>
      </c>
      <c r="CF113" s="175" t="str">
        <f t="shared" si="128"/>
        <v/>
      </c>
      <c r="CG113" s="176" t="str">
        <f t="shared" si="129"/>
        <v/>
      </c>
      <c r="CH113" s="135" t="str">
        <f t="shared" si="130"/>
        <v xml:space="preserve"> </v>
      </c>
      <c r="CI113" s="175" t="str">
        <f t="shared" si="131"/>
        <v/>
      </c>
      <c r="CJ113" s="176" t="str">
        <f t="shared" si="132"/>
        <v/>
      </c>
      <c r="CK113" s="135" t="str">
        <f t="shared" si="133"/>
        <v xml:space="preserve"> </v>
      </c>
      <c r="CL113" s="175" t="str">
        <f t="shared" si="134"/>
        <v/>
      </c>
      <c r="CM113" s="176" t="str">
        <f t="shared" si="135"/>
        <v/>
      </c>
      <c r="CN113" s="135" t="str">
        <f t="shared" si="136"/>
        <v xml:space="preserve"> </v>
      </c>
      <c r="CO113" s="185" t="str">
        <f t="shared" si="137"/>
        <v/>
      </c>
      <c r="CP113" s="186" t="str">
        <f t="shared" si="138"/>
        <v/>
      </c>
      <c r="CQ113" s="181" t="str">
        <f t="shared" si="139"/>
        <v xml:space="preserve"> </v>
      </c>
      <c r="CR113" s="135">
        <f>'Session Tracking'!P112</f>
        <v>0</v>
      </c>
      <c r="CS113" s="172"/>
      <c r="CT113" s="172">
        <f>COUNTIF('Session Tracking'!F112:O112,"Yes")</f>
        <v>0</v>
      </c>
      <c r="CU113" s="195">
        <f>COUNTIF('Session Tracking'!F112:O112,"No")</f>
        <v>0</v>
      </c>
      <c r="CV113" s="211">
        <f t="shared" si="97"/>
        <v>0</v>
      </c>
      <c r="CW113" s="195" t="str">
        <f t="shared" si="98"/>
        <v/>
      </c>
      <c r="CX113" s="195" t="str">
        <f t="shared" si="99"/>
        <v/>
      </c>
      <c r="CY113" s="195" t="str">
        <f t="shared" si="100"/>
        <v/>
      </c>
      <c r="CZ113" s="195" t="str">
        <f t="shared" si="101"/>
        <v/>
      </c>
      <c r="DA113" s="195" t="str">
        <f t="shared" si="102"/>
        <v/>
      </c>
      <c r="DB113" s="213" t="str">
        <f t="shared" si="103"/>
        <v/>
      </c>
      <c r="DC113" s="172" t="str">
        <f t="shared" si="104"/>
        <v/>
      </c>
      <c r="DD113" s="195" t="str">
        <f t="shared" si="105"/>
        <v/>
      </c>
      <c r="DE113" s="195" t="str">
        <f t="shared" si="106"/>
        <v/>
      </c>
      <c r="DF113" s="195" t="str">
        <f t="shared" si="107"/>
        <v/>
      </c>
      <c r="DG113" s="195" t="str">
        <f t="shared" si="108"/>
        <v/>
      </c>
      <c r="DH113" s="195" t="str">
        <f t="shared" si="109"/>
        <v/>
      </c>
      <c r="DI113" s="195" t="str">
        <f t="shared" si="110"/>
        <v/>
      </c>
      <c r="DJ113" s="195" t="str">
        <f t="shared" si="111"/>
        <v/>
      </c>
      <c r="DK113" s="173" t="str">
        <f t="shared" si="112"/>
        <v/>
      </c>
    </row>
    <row r="114" spans="1:115" x14ac:dyDescent="0.35">
      <c r="A114" s="182">
        <f>'Session Tracking'!A113</f>
        <v>0</v>
      </c>
      <c r="B114" s="183">
        <f>'Session Tracking'!T113</f>
        <v>0</v>
      </c>
      <c r="C114" s="183">
        <f>'Session Tracking'!C113</f>
        <v>0</v>
      </c>
      <c r="D114" s="184" t="str">
        <f>IF('Session Tracking'!D113,'Session Tracking'!D113,"")</f>
        <v/>
      </c>
      <c r="E114" s="184" t="str">
        <f>IF('Session Tracking'!E113,'Session Tracking'!E113,"")</f>
        <v/>
      </c>
      <c r="F114" s="121"/>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1"/>
      <c r="AL114" s="122"/>
      <c r="AM114" s="122"/>
      <c r="AN114" s="122"/>
      <c r="AO114" s="122"/>
      <c r="AP114" s="122"/>
      <c r="AQ114" s="122"/>
      <c r="AR114" s="122"/>
      <c r="AS114" s="122"/>
      <c r="AT114" s="122"/>
      <c r="AU114" s="122"/>
      <c r="AV114" s="122"/>
      <c r="AW114" s="122"/>
      <c r="AX114" s="122"/>
      <c r="AY114" s="122"/>
      <c r="AZ114" s="122"/>
      <c r="BA114" s="122"/>
      <c r="BB114" s="122"/>
      <c r="BC114" s="122"/>
      <c r="BD114" s="122"/>
      <c r="BE114" s="122"/>
      <c r="BF114" s="122"/>
      <c r="BG114" s="122"/>
      <c r="BH114" s="122"/>
      <c r="BI114" s="122"/>
      <c r="BJ114" s="122"/>
      <c r="BK114" s="122"/>
      <c r="BL114" s="122"/>
      <c r="BM114" s="122"/>
      <c r="BN114" s="122"/>
      <c r="BO114" s="122"/>
      <c r="BQ114" s="175" t="str">
        <f t="shared" si="113"/>
        <v/>
      </c>
      <c r="BR114" s="176" t="str">
        <f t="shared" si="114"/>
        <v/>
      </c>
      <c r="BS114" s="135" t="str">
        <f t="shared" si="115"/>
        <v xml:space="preserve"> </v>
      </c>
      <c r="BT114" s="175" t="str">
        <f t="shared" si="116"/>
        <v/>
      </c>
      <c r="BU114" s="176" t="str">
        <f t="shared" si="117"/>
        <v/>
      </c>
      <c r="BV114" s="135" t="str">
        <f t="shared" si="118"/>
        <v xml:space="preserve"> </v>
      </c>
      <c r="BW114" s="175" t="str">
        <f t="shared" si="119"/>
        <v/>
      </c>
      <c r="BX114" s="176" t="str">
        <f t="shared" si="120"/>
        <v/>
      </c>
      <c r="BY114" s="135" t="str">
        <f t="shared" si="121"/>
        <v xml:space="preserve"> </v>
      </c>
      <c r="BZ114" s="175" t="str">
        <f t="shared" si="122"/>
        <v/>
      </c>
      <c r="CA114" s="176" t="str">
        <f t="shared" si="123"/>
        <v/>
      </c>
      <c r="CB114" s="135" t="str">
        <f t="shared" si="124"/>
        <v xml:space="preserve"> </v>
      </c>
      <c r="CC114" s="185" t="str">
        <f t="shared" si="125"/>
        <v/>
      </c>
      <c r="CD114" s="186" t="str">
        <f t="shared" si="126"/>
        <v/>
      </c>
      <c r="CE114" s="181" t="str">
        <f t="shared" si="127"/>
        <v xml:space="preserve"> </v>
      </c>
      <c r="CF114" s="175" t="str">
        <f t="shared" si="128"/>
        <v/>
      </c>
      <c r="CG114" s="176" t="str">
        <f t="shared" si="129"/>
        <v/>
      </c>
      <c r="CH114" s="135" t="str">
        <f t="shared" si="130"/>
        <v xml:space="preserve"> </v>
      </c>
      <c r="CI114" s="175" t="str">
        <f t="shared" si="131"/>
        <v/>
      </c>
      <c r="CJ114" s="176" t="str">
        <f t="shared" si="132"/>
        <v/>
      </c>
      <c r="CK114" s="135" t="str">
        <f t="shared" si="133"/>
        <v xml:space="preserve"> </v>
      </c>
      <c r="CL114" s="175" t="str">
        <f t="shared" si="134"/>
        <v/>
      </c>
      <c r="CM114" s="176" t="str">
        <f t="shared" si="135"/>
        <v/>
      </c>
      <c r="CN114" s="135" t="str">
        <f t="shared" si="136"/>
        <v xml:space="preserve"> </v>
      </c>
      <c r="CO114" s="185" t="str">
        <f t="shared" si="137"/>
        <v/>
      </c>
      <c r="CP114" s="186" t="str">
        <f t="shared" si="138"/>
        <v/>
      </c>
      <c r="CQ114" s="181" t="str">
        <f t="shared" si="139"/>
        <v xml:space="preserve"> </v>
      </c>
      <c r="CR114" s="135">
        <f>'Session Tracking'!P113</f>
        <v>0</v>
      </c>
      <c r="CS114" s="172"/>
      <c r="CT114" s="172">
        <f>COUNTIF('Session Tracking'!F113:O113,"Yes")</f>
        <v>0</v>
      </c>
      <c r="CU114" s="195">
        <f>COUNTIF('Session Tracking'!F113:O113,"No")</f>
        <v>0</v>
      </c>
      <c r="CV114" s="211">
        <f t="shared" si="97"/>
        <v>0</v>
      </c>
      <c r="CW114" s="195" t="str">
        <f t="shared" si="98"/>
        <v/>
      </c>
      <c r="CX114" s="195" t="str">
        <f t="shared" si="99"/>
        <v/>
      </c>
      <c r="CY114" s="195" t="str">
        <f t="shared" si="100"/>
        <v/>
      </c>
      <c r="CZ114" s="195" t="str">
        <f t="shared" si="101"/>
        <v/>
      </c>
      <c r="DA114" s="195" t="str">
        <f t="shared" si="102"/>
        <v/>
      </c>
      <c r="DB114" s="213" t="str">
        <f t="shared" si="103"/>
        <v/>
      </c>
      <c r="DC114" s="172" t="str">
        <f t="shared" si="104"/>
        <v/>
      </c>
      <c r="DD114" s="195" t="str">
        <f t="shared" si="105"/>
        <v/>
      </c>
      <c r="DE114" s="195" t="str">
        <f t="shared" si="106"/>
        <v/>
      </c>
      <c r="DF114" s="195" t="str">
        <f t="shared" si="107"/>
        <v/>
      </c>
      <c r="DG114" s="195" t="str">
        <f t="shared" si="108"/>
        <v/>
      </c>
      <c r="DH114" s="195" t="str">
        <f t="shared" si="109"/>
        <v/>
      </c>
      <c r="DI114" s="195" t="str">
        <f t="shared" si="110"/>
        <v/>
      </c>
      <c r="DJ114" s="195" t="str">
        <f t="shared" si="111"/>
        <v/>
      </c>
      <c r="DK114" s="173" t="str">
        <f t="shared" si="112"/>
        <v/>
      </c>
    </row>
    <row r="115" spans="1:115" x14ac:dyDescent="0.35">
      <c r="A115" s="182">
        <f>'Session Tracking'!A114</f>
        <v>0</v>
      </c>
      <c r="B115" s="183">
        <f>'Session Tracking'!T114</f>
        <v>0</v>
      </c>
      <c r="C115" s="183">
        <f>'Session Tracking'!C114</f>
        <v>0</v>
      </c>
      <c r="D115" s="184" t="str">
        <f>IF('Session Tracking'!D114,'Session Tracking'!D114,"")</f>
        <v/>
      </c>
      <c r="E115" s="184" t="str">
        <f>IF('Session Tracking'!E114,'Session Tracking'!E114,"")</f>
        <v/>
      </c>
      <c r="F115" s="123"/>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3"/>
      <c r="AL115" s="124"/>
      <c r="AM115" s="124"/>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c r="BQ115" s="175" t="str">
        <f t="shared" si="113"/>
        <v/>
      </c>
      <c r="BR115" s="176" t="str">
        <f t="shared" si="114"/>
        <v/>
      </c>
      <c r="BS115" s="135" t="str">
        <f t="shared" si="115"/>
        <v xml:space="preserve"> </v>
      </c>
      <c r="BT115" s="175" t="str">
        <f t="shared" si="116"/>
        <v/>
      </c>
      <c r="BU115" s="176" t="str">
        <f t="shared" si="117"/>
        <v/>
      </c>
      <c r="BV115" s="135" t="str">
        <f t="shared" si="118"/>
        <v xml:space="preserve"> </v>
      </c>
      <c r="BW115" s="175" t="str">
        <f t="shared" si="119"/>
        <v/>
      </c>
      <c r="BX115" s="176" t="str">
        <f t="shared" si="120"/>
        <v/>
      </c>
      <c r="BY115" s="135" t="str">
        <f t="shared" si="121"/>
        <v xml:space="preserve"> </v>
      </c>
      <c r="BZ115" s="175" t="str">
        <f t="shared" si="122"/>
        <v/>
      </c>
      <c r="CA115" s="176" t="str">
        <f t="shared" si="123"/>
        <v/>
      </c>
      <c r="CB115" s="135" t="str">
        <f t="shared" si="124"/>
        <v xml:space="preserve"> </v>
      </c>
      <c r="CC115" s="185" t="str">
        <f t="shared" si="125"/>
        <v/>
      </c>
      <c r="CD115" s="186" t="str">
        <f t="shared" si="126"/>
        <v/>
      </c>
      <c r="CE115" s="181" t="str">
        <f t="shared" si="127"/>
        <v xml:space="preserve"> </v>
      </c>
      <c r="CF115" s="175" t="str">
        <f t="shared" si="128"/>
        <v/>
      </c>
      <c r="CG115" s="176" t="str">
        <f t="shared" si="129"/>
        <v/>
      </c>
      <c r="CH115" s="135" t="str">
        <f t="shared" si="130"/>
        <v xml:space="preserve"> </v>
      </c>
      <c r="CI115" s="175" t="str">
        <f t="shared" si="131"/>
        <v/>
      </c>
      <c r="CJ115" s="176" t="str">
        <f t="shared" si="132"/>
        <v/>
      </c>
      <c r="CK115" s="135" t="str">
        <f t="shared" si="133"/>
        <v xml:space="preserve"> </v>
      </c>
      <c r="CL115" s="175" t="str">
        <f t="shared" si="134"/>
        <v/>
      </c>
      <c r="CM115" s="176" t="str">
        <f t="shared" si="135"/>
        <v/>
      </c>
      <c r="CN115" s="135" t="str">
        <f t="shared" si="136"/>
        <v xml:space="preserve"> </v>
      </c>
      <c r="CO115" s="185" t="str">
        <f t="shared" si="137"/>
        <v/>
      </c>
      <c r="CP115" s="186" t="str">
        <f t="shared" si="138"/>
        <v/>
      </c>
      <c r="CQ115" s="181" t="str">
        <f t="shared" si="139"/>
        <v xml:space="preserve"> </v>
      </c>
      <c r="CR115" s="135">
        <f>'Session Tracking'!P114</f>
        <v>0</v>
      </c>
      <c r="CS115" s="172"/>
      <c r="CT115" s="172">
        <f>COUNTIF('Session Tracking'!F114:O114,"Yes")</f>
        <v>0</v>
      </c>
      <c r="CU115" s="195">
        <f>COUNTIF('Session Tracking'!F114:O114,"No")</f>
        <v>0</v>
      </c>
      <c r="CV115" s="211">
        <f t="shared" si="97"/>
        <v>0</v>
      </c>
      <c r="CW115" s="195" t="str">
        <f t="shared" si="98"/>
        <v/>
      </c>
      <c r="CX115" s="195" t="str">
        <f t="shared" si="99"/>
        <v/>
      </c>
      <c r="CY115" s="195" t="str">
        <f t="shared" si="100"/>
        <v/>
      </c>
      <c r="CZ115" s="195" t="str">
        <f t="shared" si="101"/>
        <v/>
      </c>
      <c r="DA115" s="195" t="str">
        <f t="shared" si="102"/>
        <v/>
      </c>
      <c r="DB115" s="213" t="str">
        <f t="shared" si="103"/>
        <v/>
      </c>
      <c r="DC115" s="172" t="str">
        <f t="shared" si="104"/>
        <v/>
      </c>
      <c r="DD115" s="195" t="str">
        <f t="shared" si="105"/>
        <v/>
      </c>
      <c r="DE115" s="195" t="str">
        <f t="shared" si="106"/>
        <v/>
      </c>
      <c r="DF115" s="195" t="str">
        <f t="shared" si="107"/>
        <v/>
      </c>
      <c r="DG115" s="195" t="str">
        <f t="shared" si="108"/>
        <v/>
      </c>
      <c r="DH115" s="195" t="str">
        <f t="shared" si="109"/>
        <v/>
      </c>
      <c r="DI115" s="195" t="str">
        <f t="shared" si="110"/>
        <v/>
      </c>
      <c r="DJ115" s="195" t="str">
        <f t="shared" si="111"/>
        <v/>
      </c>
      <c r="DK115" s="173" t="str">
        <f t="shared" si="112"/>
        <v/>
      </c>
    </row>
    <row r="116" spans="1:115" x14ac:dyDescent="0.35">
      <c r="A116" s="182">
        <f>'Session Tracking'!A115</f>
        <v>0</v>
      </c>
      <c r="B116" s="183">
        <f>'Session Tracking'!T115</f>
        <v>0</v>
      </c>
      <c r="C116" s="183">
        <f>'Session Tracking'!C115</f>
        <v>0</v>
      </c>
      <c r="D116" s="184" t="str">
        <f>IF('Session Tracking'!D115,'Session Tracking'!D115,"")</f>
        <v/>
      </c>
      <c r="E116" s="184" t="str">
        <f>IF('Session Tracking'!E115,'Session Tracking'!E115,"")</f>
        <v/>
      </c>
      <c r="F116" s="121"/>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1"/>
      <c r="AL116" s="122"/>
      <c r="AM116" s="122"/>
      <c r="AN116" s="122"/>
      <c r="AO116" s="122"/>
      <c r="AP116" s="122"/>
      <c r="AQ116" s="122"/>
      <c r="AR116" s="122"/>
      <c r="AS116" s="122"/>
      <c r="AT116" s="122"/>
      <c r="AU116" s="122"/>
      <c r="AV116" s="122"/>
      <c r="AW116" s="122"/>
      <c r="AX116" s="122"/>
      <c r="AY116" s="122"/>
      <c r="AZ116" s="122"/>
      <c r="BA116" s="122"/>
      <c r="BB116" s="122"/>
      <c r="BC116" s="122"/>
      <c r="BD116" s="122"/>
      <c r="BE116" s="122"/>
      <c r="BF116" s="122"/>
      <c r="BG116" s="122"/>
      <c r="BH116" s="122"/>
      <c r="BI116" s="122"/>
      <c r="BJ116" s="122"/>
      <c r="BK116" s="122"/>
      <c r="BL116" s="122"/>
      <c r="BM116" s="122"/>
      <c r="BN116" s="122"/>
      <c r="BO116" s="122"/>
      <c r="BQ116" s="175" t="str">
        <f t="shared" si="113"/>
        <v/>
      </c>
      <c r="BR116" s="176" t="str">
        <f t="shared" si="114"/>
        <v/>
      </c>
      <c r="BS116" s="135" t="str">
        <f t="shared" si="115"/>
        <v xml:space="preserve"> </v>
      </c>
      <c r="BT116" s="175" t="str">
        <f t="shared" si="116"/>
        <v/>
      </c>
      <c r="BU116" s="176" t="str">
        <f t="shared" si="117"/>
        <v/>
      </c>
      <c r="BV116" s="135" t="str">
        <f t="shared" si="118"/>
        <v xml:space="preserve"> </v>
      </c>
      <c r="BW116" s="175" t="str">
        <f t="shared" si="119"/>
        <v/>
      </c>
      <c r="BX116" s="176" t="str">
        <f t="shared" si="120"/>
        <v/>
      </c>
      <c r="BY116" s="135" t="str">
        <f t="shared" si="121"/>
        <v xml:space="preserve"> </v>
      </c>
      <c r="BZ116" s="175" t="str">
        <f t="shared" si="122"/>
        <v/>
      </c>
      <c r="CA116" s="176" t="str">
        <f t="shared" si="123"/>
        <v/>
      </c>
      <c r="CB116" s="135" t="str">
        <f t="shared" si="124"/>
        <v xml:space="preserve"> </v>
      </c>
      <c r="CC116" s="185" t="str">
        <f t="shared" si="125"/>
        <v/>
      </c>
      <c r="CD116" s="186" t="str">
        <f t="shared" si="126"/>
        <v/>
      </c>
      <c r="CE116" s="181" t="str">
        <f t="shared" si="127"/>
        <v xml:space="preserve"> </v>
      </c>
      <c r="CF116" s="175" t="str">
        <f t="shared" si="128"/>
        <v/>
      </c>
      <c r="CG116" s="176" t="str">
        <f t="shared" si="129"/>
        <v/>
      </c>
      <c r="CH116" s="135" t="str">
        <f t="shared" si="130"/>
        <v xml:space="preserve"> </v>
      </c>
      <c r="CI116" s="175" t="str">
        <f t="shared" si="131"/>
        <v/>
      </c>
      <c r="CJ116" s="176" t="str">
        <f t="shared" si="132"/>
        <v/>
      </c>
      <c r="CK116" s="135" t="str">
        <f t="shared" si="133"/>
        <v xml:space="preserve"> </v>
      </c>
      <c r="CL116" s="175" t="str">
        <f t="shared" si="134"/>
        <v/>
      </c>
      <c r="CM116" s="176" t="str">
        <f t="shared" si="135"/>
        <v/>
      </c>
      <c r="CN116" s="135" t="str">
        <f t="shared" si="136"/>
        <v xml:space="preserve"> </v>
      </c>
      <c r="CO116" s="185" t="str">
        <f t="shared" si="137"/>
        <v/>
      </c>
      <c r="CP116" s="186" t="str">
        <f t="shared" si="138"/>
        <v/>
      </c>
      <c r="CQ116" s="181" t="str">
        <f t="shared" si="139"/>
        <v xml:space="preserve"> </v>
      </c>
      <c r="CR116" s="135">
        <f>'Session Tracking'!P115</f>
        <v>0</v>
      </c>
      <c r="CS116" s="172"/>
      <c r="CT116" s="172">
        <f>COUNTIF('Session Tracking'!F115:O115,"Yes")</f>
        <v>0</v>
      </c>
      <c r="CU116" s="195">
        <f>COUNTIF('Session Tracking'!F115:O115,"No")</f>
        <v>0</v>
      </c>
      <c r="CV116" s="211">
        <f t="shared" si="97"/>
        <v>0</v>
      </c>
      <c r="CW116" s="195" t="str">
        <f t="shared" si="98"/>
        <v/>
      </c>
      <c r="CX116" s="195" t="str">
        <f t="shared" si="99"/>
        <v/>
      </c>
      <c r="CY116" s="195" t="str">
        <f t="shared" si="100"/>
        <v/>
      </c>
      <c r="CZ116" s="195" t="str">
        <f t="shared" si="101"/>
        <v/>
      </c>
      <c r="DA116" s="195" t="str">
        <f t="shared" si="102"/>
        <v/>
      </c>
      <c r="DB116" s="213" t="str">
        <f t="shared" si="103"/>
        <v/>
      </c>
      <c r="DC116" s="172" t="str">
        <f t="shared" si="104"/>
        <v/>
      </c>
      <c r="DD116" s="195" t="str">
        <f t="shared" si="105"/>
        <v/>
      </c>
      <c r="DE116" s="195" t="str">
        <f t="shared" si="106"/>
        <v/>
      </c>
      <c r="DF116" s="195" t="str">
        <f t="shared" si="107"/>
        <v/>
      </c>
      <c r="DG116" s="195" t="str">
        <f t="shared" si="108"/>
        <v/>
      </c>
      <c r="DH116" s="195" t="str">
        <f t="shared" si="109"/>
        <v/>
      </c>
      <c r="DI116" s="195" t="str">
        <f t="shared" si="110"/>
        <v/>
      </c>
      <c r="DJ116" s="195" t="str">
        <f t="shared" si="111"/>
        <v/>
      </c>
      <c r="DK116" s="173" t="str">
        <f t="shared" si="112"/>
        <v/>
      </c>
    </row>
    <row r="117" spans="1:115" x14ac:dyDescent="0.35">
      <c r="A117" s="182">
        <f>'Session Tracking'!A116</f>
        <v>0</v>
      </c>
      <c r="B117" s="183">
        <f>'Session Tracking'!T116</f>
        <v>0</v>
      </c>
      <c r="C117" s="183">
        <f>'Session Tracking'!C116</f>
        <v>0</v>
      </c>
      <c r="D117" s="184" t="str">
        <f>IF('Session Tracking'!D116,'Session Tracking'!D116,"")</f>
        <v/>
      </c>
      <c r="E117" s="184" t="str">
        <f>IF('Session Tracking'!E116,'Session Tracking'!E116,"")</f>
        <v/>
      </c>
      <c r="F117" s="123"/>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3"/>
      <c r="AL117" s="124"/>
      <c r="AM117" s="124"/>
      <c r="AN117" s="124"/>
      <c r="AO117" s="124"/>
      <c r="AP117" s="124"/>
      <c r="AQ117" s="124"/>
      <c r="AR117" s="124"/>
      <c r="AS117" s="124"/>
      <c r="AT117" s="124"/>
      <c r="AU117" s="124"/>
      <c r="AV117" s="124"/>
      <c r="AW117" s="124"/>
      <c r="AX117" s="124"/>
      <c r="AY117" s="124"/>
      <c r="AZ117" s="124"/>
      <c r="BA117" s="124"/>
      <c r="BB117" s="124"/>
      <c r="BC117" s="124"/>
      <c r="BD117" s="124"/>
      <c r="BE117" s="124"/>
      <c r="BF117" s="124"/>
      <c r="BG117" s="124"/>
      <c r="BH117" s="124"/>
      <c r="BI117" s="124"/>
      <c r="BJ117" s="124"/>
      <c r="BK117" s="124"/>
      <c r="BL117" s="124"/>
      <c r="BM117" s="124"/>
      <c r="BN117" s="124"/>
      <c r="BO117" s="124"/>
      <c r="BQ117" s="175" t="str">
        <f t="shared" si="113"/>
        <v/>
      </c>
      <c r="BR117" s="176" t="str">
        <f t="shared" si="114"/>
        <v/>
      </c>
      <c r="BS117" s="135" t="str">
        <f t="shared" si="115"/>
        <v xml:space="preserve"> </v>
      </c>
      <c r="BT117" s="175" t="str">
        <f t="shared" si="116"/>
        <v/>
      </c>
      <c r="BU117" s="176" t="str">
        <f t="shared" si="117"/>
        <v/>
      </c>
      <c r="BV117" s="135" t="str">
        <f t="shared" si="118"/>
        <v xml:space="preserve"> </v>
      </c>
      <c r="BW117" s="175" t="str">
        <f t="shared" si="119"/>
        <v/>
      </c>
      <c r="BX117" s="176" t="str">
        <f t="shared" si="120"/>
        <v/>
      </c>
      <c r="BY117" s="135" t="str">
        <f t="shared" si="121"/>
        <v xml:space="preserve"> </v>
      </c>
      <c r="BZ117" s="175" t="str">
        <f t="shared" si="122"/>
        <v/>
      </c>
      <c r="CA117" s="176" t="str">
        <f t="shared" si="123"/>
        <v/>
      </c>
      <c r="CB117" s="135" t="str">
        <f t="shared" si="124"/>
        <v xml:space="preserve"> </v>
      </c>
      <c r="CC117" s="185" t="str">
        <f t="shared" si="125"/>
        <v/>
      </c>
      <c r="CD117" s="186" t="str">
        <f t="shared" si="126"/>
        <v/>
      </c>
      <c r="CE117" s="181" t="str">
        <f t="shared" si="127"/>
        <v xml:space="preserve"> </v>
      </c>
      <c r="CF117" s="175" t="str">
        <f t="shared" si="128"/>
        <v/>
      </c>
      <c r="CG117" s="176" t="str">
        <f t="shared" si="129"/>
        <v/>
      </c>
      <c r="CH117" s="135" t="str">
        <f t="shared" si="130"/>
        <v xml:space="preserve"> </v>
      </c>
      <c r="CI117" s="175" t="str">
        <f t="shared" si="131"/>
        <v/>
      </c>
      <c r="CJ117" s="176" t="str">
        <f t="shared" si="132"/>
        <v/>
      </c>
      <c r="CK117" s="135" t="str">
        <f t="shared" si="133"/>
        <v xml:space="preserve"> </v>
      </c>
      <c r="CL117" s="175" t="str">
        <f t="shared" si="134"/>
        <v/>
      </c>
      <c r="CM117" s="176" t="str">
        <f t="shared" si="135"/>
        <v/>
      </c>
      <c r="CN117" s="135" t="str">
        <f t="shared" si="136"/>
        <v xml:space="preserve"> </v>
      </c>
      <c r="CO117" s="185" t="str">
        <f t="shared" si="137"/>
        <v/>
      </c>
      <c r="CP117" s="186" t="str">
        <f t="shared" si="138"/>
        <v/>
      </c>
      <c r="CQ117" s="181" t="str">
        <f t="shared" si="139"/>
        <v xml:space="preserve"> </v>
      </c>
      <c r="CR117" s="135">
        <f>'Session Tracking'!P116</f>
        <v>0</v>
      </c>
      <c r="CS117" s="172"/>
      <c r="CT117" s="172">
        <f>COUNTIF('Session Tracking'!F116:O116,"Yes")</f>
        <v>0</v>
      </c>
      <c r="CU117" s="195">
        <f>COUNTIF('Session Tracking'!F116:O116,"No")</f>
        <v>0</v>
      </c>
      <c r="CV117" s="211">
        <f t="shared" si="97"/>
        <v>0</v>
      </c>
      <c r="CW117" s="195" t="str">
        <f t="shared" si="98"/>
        <v/>
      </c>
      <c r="CX117" s="195" t="str">
        <f t="shared" si="99"/>
        <v/>
      </c>
      <c r="CY117" s="195" t="str">
        <f t="shared" si="100"/>
        <v/>
      </c>
      <c r="CZ117" s="195" t="str">
        <f t="shared" si="101"/>
        <v/>
      </c>
      <c r="DA117" s="195" t="str">
        <f t="shared" si="102"/>
        <v/>
      </c>
      <c r="DB117" s="213" t="str">
        <f t="shared" si="103"/>
        <v/>
      </c>
      <c r="DC117" s="172" t="str">
        <f t="shared" si="104"/>
        <v/>
      </c>
      <c r="DD117" s="195" t="str">
        <f t="shared" si="105"/>
        <v/>
      </c>
      <c r="DE117" s="195" t="str">
        <f t="shared" si="106"/>
        <v/>
      </c>
      <c r="DF117" s="195" t="str">
        <f t="shared" si="107"/>
        <v/>
      </c>
      <c r="DG117" s="195" t="str">
        <f t="shared" si="108"/>
        <v/>
      </c>
      <c r="DH117" s="195" t="str">
        <f t="shared" si="109"/>
        <v/>
      </c>
      <c r="DI117" s="195" t="str">
        <f t="shared" si="110"/>
        <v/>
      </c>
      <c r="DJ117" s="195" t="str">
        <f t="shared" si="111"/>
        <v/>
      </c>
      <c r="DK117" s="173" t="str">
        <f t="shared" si="112"/>
        <v/>
      </c>
    </row>
    <row r="118" spans="1:115" x14ac:dyDescent="0.35">
      <c r="A118" s="182">
        <f>'Session Tracking'!A117</f>
        <v>0</v>
      </c>
      <c r="B118" s="183">
        <f>'Session Tracking'!T117</f>
        <v>0</v>
      </c>
      <c r="C118" s="183">
        <f>'Session Tracking'!C117</f>
        <v>0</v>
      </c>
      <c r="D118" s="184" t="str">
        <f>IF('Session Tracking'!D117,'Session Tracking'!D117,"")</f>
        <v/>
      </c>
      <c r="E118" s="184" t="str">
        <f>IF('Session Tracking'!E117,'Session Tracking'!E117,"")</f>
        <v/>
      </c>
      <c r="F118" s="121"/>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1"/>
      <c r="AL118" s="122"/>
      <c r="AM118" s="122"/>
      <c r="AN118" s="122"/>
      <c r="AO118" s="122"/>
      <c r="AP118" s="122"/>
      <c r="AQ118" s="122"/>
      <c r="AR118" s="122"/>
      <c r="AS118" s="122"/>
      <c r="AT118" s="122"/>
      <c r="AU118" s="122"/>
      <c r="AV118" s="122"/>
      <c r="AW118" s="122"/>
      <c r="AX118" s="122"/>
      <c r="AY118" s="122"/>
      <c r="AZ118" s="122"/>
      <c r="BA118" s="122"/>
      <c r="BB118" s="122"/>
      <c r="BC118" s="122"/>
      <c r="BD118" s="122"/>
      <c r="BE118" s="122"/>
      <c r="BF118" s="122"/>
      <c r="BG118" s="122"/>
      <c r="BH118" s="122"/>
      <c r="BI118" s="122"/>
      <c r="BJ118" s="122"/>
      <c r="BK118" s="122"/>
      <c r="BL118" s="122"/>
      <c r="BM118" s="122"/>
      <c r="BN118" s="122"/>
      <c r="BO118" s="122"/>
      <c r="BQ118" s="175" t="str">
        <f t="shared" si="113"/>
        <v/>
      </c>
      <c r="BR118" s="176" t="str">
        <f t="shared" si="114"/>
        <v/>
      </c>
      <c r="BS118" s="135" t="str">
        <f t="shared" si="115"/>
        <v xml:space="preserve"> </v>
      </c>
      <c r="BT118" s="175" t="str">
        <f t="shared" si="116"/>
        <v/>
      </c>
      <c r="BU118" s="176" t="str">
        <f t="shared" si="117"/>
        <v/>
      </c>
      <c r="BV118" s="135" t="str">
        <f t="shared" si="118"/>
        <v xml:space="preserve"> </v>
      </c>
      <c r="BW118" s="175" t="str">
        <f t="shared" si="119"/>
        <v/>
      </c>
      <c r="BX118" s="176" t="str">
        <f t="shared" si="120"/>
        <v/>
      </c>
      <c r="BY118" s="135" t="str">
        <f t="shared" si="121"/>
        <v xml:space="preserve"> </v>
      </c>
      <c r="BZ118" s="175" t="str">
        <f t="shared" si="122"/>
        <v/>
      </c>
      <c r="CA118" s="176" t="str">
        <f t="shared" si="123"/>
        <v/>
      </c>
      <c r="CB118" s="135" t="str">
        <f t="shared" si="124"/>
        <v xml:space="preserve"> </v>
      </c>
      <c r="CC118" s="185" t="str">
        <f t="shared" si="125"/>
        <v/>
      </c>
      <c r="CD118" s="186" t="str">
        <f t="shared" si="126"/>
        <v/>
      </c>
      <c r="CE118" s="181" t="str">
        <f t="shared" si="127"/>
        <v xml:space="preserve"> </v>
      </c>
      <c r="CF118" s="175" t="str">
        <f t="shared" si="128"/>
        <v/>
      </c>
      <c r="CG118" s="176" t="str">
        <f t="shared" si="129"/>
        <v/>
      </c>
      <c r="CH118" s="135" t="str">
        <f t="shared" si="130"/>
        <v xml:space="preserve"> </v>
      </c>
      <c r="CI118" s="175" t="str">
        <f t="shared" si="131"/>
        <v/>
      </c>
      <c r="CJ118" s="176" t="str">
        <f t="shared" si="132"/>
        <v/>
      </c>
      <c r="CK118" s="135" t="str">
        <f t="shared" si="133"/>
        <v xml:space="preserve"> </v>
      </c>
      <c r="CL118" s="175" t="str">
        <f t="shared" si="134"/>
        <v/>
      </c>
      <c r="CM118" s="176" t="str">
        <f t="shared" si="135"/>
        <v/>
      </c>
      <c r="CN118" s="135" t="str">
        <f t="shared" si="136"/>
        <v xml:space="preserve"> </v>
      </c>
      <c r="CO118" s="185" t="str">
        <f t="shared" si="137"/>
        <v/>
      </c>
      <c r="CP118" s="186" t="str">
        <f t="shared" si="138"/>
        <v/>
      </c>
      <c r="CQ118" s="181" t="str">
        <f t="shared" si="139"/>
        <v xml:space="preserve"> </v>
      </c>
      <c r="CR118" s="135">
        <f>'Session Tracking'!P117</f>
        <v>0</v>
      </c>
      <c r="CS118" s="172"/>
      <c r="CT118" s="172">
        <f>COUNTIF('Session Tracking'!F117:O117,"Yes")</f>
        <v>0</v>
      </c>
      <c r="CU118" s="195">
        <f>COUNTIF('Session Tracking'!F117:O117,"No")</f>
        <v>0</v>
      </c>
      <c r="CV118" s="211">
        <f t="shared" si="97"/>
        <v>0</v>
      </c>
      <c r="CW118" s="195" t="str">
        <f t="shared" si="98"/>
        <v/>
      </c>
      <c r="CX118" s="195" t="str">
        <f t="shared" si="99"/>
        <v/>
      </c>
      <c r="CY118" s="195" t="str">
        <f t="shared" si="100"/>
        <v/>
      </c>
      <c r="CZ118" s="195" t="str">
        <f t="shared" si="101"/>
        <v/>
      </c>
      <c r="DA118" s="195" t="str">
        <f t="shared" si="102"/>
        <v/>
      </c>
      <c r="DB118" s="213" t="str">
        <f t="shared" si="103"/>
        <v/>
      </c>
      <c r="DC118" s="172" t="str">
        <f t="shared" si="104"/>
        <v/>
      </c>
      <c r="DD118" s="195" t="str">
        <f t="shared" si="105"/>
        <v/>
      </c>
      <c r="DE118" s="195" t="str">
        <f t="shared" si="106"/>
        <v/>
      </c>
      <c r="DF118" s="195" t="str">
        <f t="shared" si="107"/>
        <v/>
      </c>
      <c r="DG118" s="195" t="str">
        <f t="shared" si="108"/>
        <v/>
      </c>
      <c r="DH118" s="195" t="str">
        <f t="shared" si="109"/>
        <v/>
      </c>
      <c r="DI118" s="195" t="str">
        <f t="shared" si="110"/>
        <v/>
      </c>
      <c r="DJ118" s="195" t="str">
        <f t="shared" si="111"/>
        <v/>
      </c>
      <c r="DK118" s="173" t="str">
        <f t="shared" si="112"/>
        <v/>
      </c>
    </row>
    <row r="119" spans="1:115" x14ac:dyDescent="0.35">
      <c r="A119" s="182">
        <f>'Session Tracking'!A118</f>
        <v>0</v>
      </c>
      <c r="B119" s="183">
        <f>'Session Tracking'!T118</f>
        <v>0</v>
      </c>
      <c r="C119" s="183">
        <f>'Session Tracking'!C118</f>
        <v>0</v>
      </c>
      <c r="D119" s="184" t="str">
        <f>IF('Session Tracking'!D118,'Session Tracking'!D118,"")</f>
        <v/>
      </c>
      <c r="E119" s="184" t="str">
        <f>IF('Session Tracking'!E118,'Session Tracking'!E118,"")</f>
        <v/>
      </c>
      <c r="F119" s="123"/>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3"/>
      <c r="AL119" s="124"/>
      <c r="AM119" s="124"/>
      <c r="AN119" s="124"/>
      <c r="AO119" s="124"/>
      <c r="AP119" s="124"/>
      <c r="AQ119" s="124"/>
      <c r="AR119" s="124"/>
      <c r="AS119" s="124"/>
      <c r="AT119" s="124"/>
      <c r="AU119" s="124"/>
      <c r="AV119" s="124"/>
      <c r="AW119" s="124"/>
      <c r="AX119" s="124"/>
      <c r="AY119" s="124"/>
      <c r="AZ119" s="124"/>
      <c r="BA119" s="124"/>
      <c r="BB119" s="124"/>
      <c r="BC119" s="124"/>
      <c r="BD119" s="124"/>
      <c r="BE119" s="124"/>
      <c r="BF119" s="124"/>
      <c r="BG119" s="124"/>
      <c r="BH119" s="124"/>
      <c r="BI119" s="124"/>
      <c r="BJ119" s="124"/>
      <c r="BK119" s="124"/>
      <c r="BL119" s="124"/>
      <c r="BM119" s="124"/>
      <c r="BN119" s="124"/>
      <c r="BO119" s="124"/>
      <c r="BQ119" s="175" t="str">
        <f t="shared" si="113"/>
        <v/>
      </c>
      <c r="BR119" s="176" t="str">
        <f t="shared" si="114"/>
        <v/>
      </c>
      <c r="BS119" s="135" t="str">
        <f t="shared" si="115"/>
        <v xml:space="preserve"> </v>
      </c>
      <c r="BT119" s="175" t="str">
        <f t="shared" si="116"/>
        <v/>
      </c>
      <c r="BU119" s="176" t="str">
        <f t="shared" si="117"/>
        <v/>
      </c>
      <c r="BV119" s="135" t="str">
        <f t="shared" si="118"/>
        <v xml:space="preserve"> </v>
      </c>
      <c r="BW119" s="175" t="str">
        <f t="shared" si="119"/>
        <v/>
      </c>
      <c r="BX119" s="176" t="str">
        <f t="shared" si="120"/>
        <v/>
      </c>
      <c r="BY119" s="135" t="str">
        <f t="shared" si="121"/>
        <v xml:space="preserve"> </v>
      </c>
      <c r="BZ119" s="175" t="str">
        <f t="shared" si="122"/>
        <v/>
      </c>
      <c r="CA119" s="176" t="str">
        <f t="shared" si="123"/>
        <v/>
      </c>
      <c r="CB119" s="135" t="str">
        <f t="shared" si="124"/>
        <v xml:space="preserve"> </v>
      </c>
      <c r="CC119" s="185" t="str">
        <f t="shared" si="125"/>
        <v/>
      </c>
      <c r="CD119" s="186" t="str">
        <f t="shared" si="126"/>
        <v/>
      </c>
      <c r="CE119" s="181" t="str">
        <f t="shared" si="127"/>
        <v xml:space="preserve"> </v>
      </c>
      <c r="CF119" s="175" t="str">
        <f t="shared" si="128"/>
        <v/>
      </c>
      <c r="CG119" s="176" t="str">
        <f t="shared" si="129"/>
        <v/>
      </c>
      <c r="CH119" s="135" t="str">
        <f t="shared" si="130"/>
        <v xml:space="preserve"> </v>
      </c>
      <c r="CI119" s="175" t="str">
        <f t="shared" si="131"/>
        <v/>
      </c>
      <c r="CJ119" s="176" t="str">
        <f t="shared" si="132"/>
        <v/>
      </c>
      <c r="CK119" s="135" t="str">
        <f t="shared" si="133"/>
        <v xml:space="preserve"> </v>
      </c>
      <c r="CL119" s="175" t="str">
        <f t="shared" si="134"/>
        <v/>
      </c>
      <c r="CM119" s="176" t="str">
        <f t="shared" si="135"/>
        <v/>
      </c>
      <c r="CN119" s="135" t="str">
        <f t="shared" si="136"/>
        <v xml:space="preserve"> </v>
      </c>
      <c r="CO119" s="185" t="str">
        <f t="shared" si="137"/>
        <v/>
      </c>
      <c r="CP119" s="186" t="str">
        <f t="shared" si="138"/>
        <v/>
      </c>
      <c r="CQ119" s="181" t="str">
        <f t="shared" si="139"/>
        <v xml:space="preserve"> </v>
      </c>
      <c r="CR119" s="135">
        <f>'Session Tracking'!P118</f>
        <v>0</v>
      </c>
      <c r="CS119" s="172"/>
      <c r="CT119" s="172">
        <f>COUNTIF('Session Tracking'!F118:O118,"Yes")</f>
        <v>0</v>
      </c>
      <c r="CU119" s="195">
        <f>COUNTIF('Session Tracking'!F118:O118,"No")</f>
        <v>0</v>
      </c>
      <c r="CV119" s="211">
        <f t="shared" si="97"/>
        <v>0</v>
      </c>
      <c r="CW119" s="195" t="str">
        <f t="shared" si="98"/>
        <v/>
      </c>
      <c r="CX119" s="195" t="str">
        <f t="shared" si="99"/>
        <v/>
      </c>
      <c r="CY119" s="195" t="str">
        <f t="shared" si="100"/>
        <v/>
      </c>
      <c r="CZ119" s="195" t="str">
        <f t="shared" si="101"/>
        <v/>
      </c>
      <c r="DA119" s="195" t="str">
        <f t="shared" si="102"/>
        <v/>
      </c>
      <c r="DB119" s="213" t="str">
        <f t="shared" si="103"/>
        <v/>
      </c>
      <c r="DC119" s="172" t="str">
        <f t="shared" si="104"/>
        <v/>
      </c>
      <c r="DD119" s="195" t="str">
        <f t="shared" si="105"/>
        <v/>
      </c>
      <c r="DE119" s="195" t="str">
        <f t="shared" si="106"/>
        <v/>
      </c>
      <c r="DF119" s="195" t="str">
        <f t="shared" si="107"/>
        <v/>
      </c>
      <c r="DG119" s="195" t="str">
        <f t="shared" si="108"/>
        <v/>
      </c>
      <c r="DH119" s="195" t="str">
        <f t="shared" si="109"/>
        <v/>
      </c>
      <c r="DI119" s="195" t="str">
        <f t="shared" si="110"/>
        <v/>
      </c>
      <c r="DJ119" s="195" t="str">
        <f t="shared" si="111"/>
        <v/>
      </c>
      <c r="DK119" s="173" t="str">
        <f t="shared" si="112"/>
        <v/>
      </c>
    </row>
    <row r="120" spans="1:115" x14ac:dyDescent="0.35">
      <c r="A120" s="182">
        <f>'Session Tracking'!A119</f>
        <v>0</v>
      </c>
      <c r="B120" s="183">
        <f>'Session Tracking'!T119</f>
        <v>0</v>
      </c>
      <c r="C120" s="183">
        <f>'Session Tracking'!C119</f>
        <v>0</v>
      </c>
      <c r="D120" s="184" t="str">
        <f>IF('Session Tracking'!D119,'Session Tracking'!D119,"")</f>
        <v/>
      </c>
      <c r="E120" s="184" t="str">
        <f>IF('Session Tracking'!E119,'Session Tracking'!E119,"")</f>
        <v/>
      </c>
      <c r="F120" s="121"/>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1"/>
      <c r="AL120" s="122"/>
      <c r="AM120" s="122"/>
      <c r="AN120" s="122"/>
      <c r="AO120" s="122"/>
      <c r="AP120" s="122"/>
      <c r="AQ120" s="122"/>
      <c r="AR120" s="122"/>
      <c r="AS120" s="122"/>
      <c r="AT120" s="122"/>
      <c r="AU120" s="122"/>
      <c r="AV120" s="122"/>
      <c r="AW120" s="122"/>
      <c r="AX120" s="122"/>
      <c r="AY120" s="122"/>
      <c r="AZ120" s="122"/>
      <c r="BA120" s="122"/>
      <c r="BB120" s="122"/>
      <c r="BC120" s="122"/>
      <c r="BD120" s="122"/>
      <c r="BE120" s="122"/>
      <c r="BF120" s="122"/>
      <c r="BG120" s="122"/>
      <c r="BH120" s="122"/>
      <c r="BI120" s="122"/>
      <c r="BJ120" s="122"/>
      <c r="BK120" s="122"/>
      <c r="BL120" s="122"/>
      <c r="BM120" s="122"/>
      <c r="BN120" s="122"/>
      <c r="BO120" s="122"/>
      <c r="BQ120" s="175" t="str">
        <f t="shared" si="113"/>
        <v/>
      </c>
      <c r="BR120" s="176" t="str">
        <f t="shared" si="114"/>
        <v/>
      </c>
      <c r="BS120" s="135" t="str">
        <f t="shared" si="115"/>
        <v xml:space="preserve"> </v>
      </c>
      <c r="BT120" s="175" t="str">
        <f t="shared" si="116"/>
        <v/>
      </c>
      <c r="BU120" s="176" t="str">
        <f t="shared" si="117"/>
        <v/>
      </c>
      <c r="BV120" s="135" t="str">
        <f t="shared" si="118"/>
        <v xml:space="preserve"> </v>
      </c>
      <c r="BW120" s="175" t="str">
        <f t="shared" si="119"/>
        <v/>
      </c>
      <c r="BX120" s="176" t="str">
        <f t="shared" si="120"/>
        <v/>
      </c>
      <c r="BY120" s="135" t="str">
        <f t="shared" si="121"/>
        <v xml:space="preserve"> </v>
      </c>
      <c r="BZ120" s="175" t="str">
        <f t="shared" si="122"/>
        <v/>
      </c>
      <c r="CA120" s="176" t="str">
        <f t="shared" si="123"/>
        <v/>
      </c>
      <c r="CB120" s="135" t="str">
        <f t="shared" si="124"/>
        <v xml:space="preserve"> </v>
      </c>
      <c r="CC120" s="185" t="str">
        <f t="shared" si="125"/>
        <v/>
      </c>
      <c r="CD120" s="186" t="str">
        <f t="shared" si="126"/>
        <v/>
      </c>
      <c r="CE120" s="181" t="str">
        <f t="shared" si="127"/>
        <v xml:space="preserve"> </v>
      </c>
      <c r="CF120" s="175" t="str">
        <f t="shared" si="128"/>
        <v/>
      </c>
      <c r="CG120" s="176" t="str">
        <f t="shared" si="129"/>
        <v/>
      </c>
      <c r="CH120" s="135" t="str">
        <f t="shared" si="130"/>
        <v xml:space="preserve"> </v>
      </c>
      <c r="CI120" s="175" t="str">
        <f t="shared" si="131"/>
        <v/>
      </c>
      <c r="CJ120" s="176" t="str">
        <f t="shared" si="132"/>
        <v/>
      </c>
      <c r="CK120" s="135" t="str">
        <f t="shared" si="133"/>
        <v xml:space="preserve"> </v>
      </c>
      <c r="CL120" s="175" t="str">
        <f t="shared" si="134"/>
        <v/>
      </c>
      <c r="CM120" s="176" t="str">
        <f t="shared" si="135"/>
        <v/>
      </c>
      <c r="CN120" s="135" t="str">
        <f t="shared" si="136"/>
        <v xml:space="preserve"> </v>
      </c>
      <c r="CO120" s="185" t="str">
        <f t="shared" si="137"/>
        <v/>
      </c>
      <c r="CP120" s="186" t="str">
        <f t="shared" si="138"/>
        <v/>
      </c>
      <c r="CQ120" s="181" t="str">
        <f t="shared" si="139"/>
        <v xml:space="preserve"> </v>
      </c>
      <c r="CR120" s="135">
        <f>'Session Tracking'!P119</f>
        <v>0</v>
      </c>
      <c r="CS120" s="172"/>
      <c r="CT120" s="172">
        <f>COUNTIF('Session Tracking'!F119:O119,"Yes")</f>
        <v>0</v>
      </c>
      <c r="CU120" s="195">
        <f>COUNTIF('Session Tracking'!F119:O119,"No")</f>
        <v>0</v>
      </c>
      <c r="CV120" s="211">
        <f t="shared" si="97"/>
        <v>0</v>
      </c>
      <c r="CW120" s="195" t="str">
        <f t="shared" si="98"/>
        <v/>
      </c>
      <c r="CX120" s="195" t="str">
        <f t="shared" si="99"/>
        <v/>
      </c>
      <c r="CY120" s="195" t="str">
        <f t="shared" si="100"/>
        <v/>
      </c>
      <c r="CZ120" s="195" t="str">
        <f t="shared" si="101"/>
        <v/>
      </c>
      <c r="DA120" s="195" t="str">
        <f t="shared" si="102"/>
        <v/>
      </c>
      <c r="DB120" s="213" t="str">
        <f t="shared" si="103"/>
        <v/>
      </c>
      <c r="DC120" s="172" t="str">
        <f t="shared" si="104"/>
        <v/>
      </c>
      <c r="DD120" s="195" t="str">
        <f t="shared" si="105"/>
        <v/>
      </c>
      <c r="DE120" s="195" t="str">
        <f t="shared" si="106"/>
        <v/>
      </c>
      <c r="DF120" s="195" t="str">
        <f t="shared" si="107"/>
        <v/>
      </c>
      <c r="DG120" s="195" t="str">
        <f t="shared" si="108"/>
        <v/>
      </c>
      <c r="DH120" s="195" t="str">
        <f t="shared" si="109"/>
        <v/>
      </c>
      <c r="DI120" s="195" t="str">
        <f t="shared" si="110"/>
        <v/>
      </c>
      <c r="DJ120" s="195" t="str">
        <f t="shared" si="111"/>
        <v/>
      </c>
      <c r="DK120" s="173" t="str">
        <f t="shared" si="112"/>
        <v/>
      </c>
    </row>
    <row r="121" spans="1:115" x14ac:dyDescent="0.35">
      <c r="A121" s="182">
        <f>'Session Tracking'!A120</f>
        <v>0</v>
      </c>
      <c r="B121" s="183">
        <f>'Session Tracking'!T120</f>
        <v>0</v>
      </c>
      <c r="C121" s="183">
        <f>'Session Tracking'!C120</f>
        <v>0</v>
      </c>
      <c r="D121" s="184" t="str">
        <f>IF('Session Tracking'!D120,'Session Tracking'!D120,"")</f>
        <v/>
      </c>
      <c r="E121" s="184" t="str">
        <f>IF('Session Tracking'!E120,'Session Tracking'!E120,"")</f>
        <v/>
      </c>
      <c r="F121" s="123"/>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3"/>
      <c r="AL121" s="124"/>
      <c r="AM121" s="124"/>
      <c r="AN121" s="124"/>
      <c r="AO121" s="124"/>
      <c r="AP121" s="124"/>
      <c r="AQ121" s="124"/>
      <c r="AR121" s="124"/>
      <c r="AS121" s="124"/>
      <c r="AT121" s="124"/>
      <c r="AU121" s="124"/>
      <c r="AV121" s="124"/>
      <c r="AW121" s="124"/>
      <c r="AX121" s="124"/>
      <c r="AY121" s="124"/>
      <c r="AZ121" s="124"/>
      <c r="BA121" s="124"/>
      <c r="BB121" s="124"/>
      <c r="BC121" s="124"/>
      <c r="BD121" s="124"/>
      <c r="BE121" s="124"/>
      <c r="BF121" s="124"/>
      <c r="BG121" s="124"/>
      <c r="BH121" s="124"/>
      <c r="BI121" s="124"/>
      <c r="BJ121" s="124"/>
      <c r="BK121" s="124"/>
      <c r="BL121" s="124"/>
      <c r="BM121" s="124"/>
      <c r="BN121" s="124"/>
      <c r="BO121" s="124"/>
      <c r="BQ121" s="175" t="str">
        <f t="shared" si="113"/>
        <v/>
      </c>
      <c r="BR121" s="176" t="str">
        <f t="shared" si="114"/>
        <v/>
      </c>
      <c r="BS121" s="135" t="str">
        <f t="shared" si="115"/>
        <v xml:space="preserve"> </v>
      </c>
      <c r="BT121" s="175" t="str">
        <f t="shared" si="116"/>
        <v/>
      </c>
      <c r="BU121" s="176" t="str">
        <f t="shared" si="117"/>
        <v/>
      </c>
      <c r="BV121" s="135" t="str">
        <f t="shared" si="118"/>
        <v xml:space="preserve"> </v>
      </c>
      <c r="BW121" s="175" t="str">
        <f t="shared" si="119"/>
        <v/>
      </c>
      <c r="BX121" s="176" t="str">
        <f t="shared" si="120"/>
        <v/>
      </c>
      <c r="BY121" s="135" t="str">
        <f t="shared" si="121"/>
        <v xml:space="preserve"> </v>
      </c>
      <c r="BZ121" s="175" t="str">
        <f t="shared" si="122"/>
        <v/>
      </c>
      <c r="CA121" s="176" t="str">
        <f t="shared" si="123"/>
        <v/>
      </c>
      <c r="CB121" s="135" t="str">
        <f t="shared" si="124"/>
        <v xml:space="preserve"> </v>
      </c>
      <c r="CC121" s="185" t="str">
        <f t="shared" si="125"/>
        <v/>
      </c>
      <c r="CD121" s="186" t="str">
        <f t="shared" si="126"/>
        <v/>
      </c>
      <c r="CE121" s="181" t="str">
        <f t="shared" si="127"/>
        <v xml:space="preserve"> </v>
      </c>
      <c r="CF121" s="175" t="str">
        <f t="shared" si="128"/>
        <v/>
      </c>
      <c r="CG121" s="176" t="str">
        <f t="shared" si="129"/>
        <v/>
      </c>
      <c r="CH121" s="135" t="str">
        <f t="shared" si="130"/>
        <v xml:space="preserve"> </v>
      </c>
      <c r="CI121" s="175" t="str">
        <f t="shared" si="131"/>
        <v/>
      </c>
      <c r="CJ121" s="176" t="str">
        <f t="shared" si="132"/>
        <v/>
      </c>
      <c r="CK121" s="135" t="str">
        <f t="shared" si="133"/>
        <v xml:space="preserve"> </v>
      </c>
      <c r="CL121" s="175" t="str">
        <f t="shared" si="134"/>
        <v/>
      </c>
      <c r="CM121" s="176" t="str">
        <f t="shared" si="135"/>
        <v/>
      </c>
      <c r="CN121" s="135" t="str">
        <f t="shared" si="136"/>
        <v xml:space="preserve"> </v>
      </c>
      <c r="CO121" s="185" t="str">
        <f t="shared" si="137"/>
        <v/>
      </c>
      <c r="CP121" s="186" t="str">
        <f t="shared" si="138"/>
        <v/>
      </c>
      <c r="CQ121" s="181" t="str">
        <f t="shared" si="139"/>
        <v xml:space="preserve"> </v>
      </c>
      <c r="CR121" s="135">
        <f>'Session Tracking'!P120</f>
        <v>0</v>
      </c>
      <c r="CS121" s="172"/>
      <c r="CT121" s="172">
        <f>COUNTIF('Session Tracking'!F120:O120,"Yes")</f>
        <v>0</v>
      </c>
      <c r="CU121" s="195">
        <f>COUNTIF('Session Tracking'!F120:O120,"No")</f>
        <v>0</v>
      </c>
      <c r="CV121" s="211">
        <f t="shared" si="97"/>
        <v>0</v>
      </c>
      <c r="CW121" s="195" t="str">
        <f t="shared" si="98"/>
        <v/>
      </c>
      <c r="CX121" s="195" t="str">
        <f t="shared" si="99"/>
        <v/>
      </c>
      <c r="CY121" s="195" t="str">
        <f t="shared" si="100"/>
        <v/>
      </c>
      <c r="CZ121" s="195" t="str">
        <f t="shared" si="101"/>
        <v/>
      </c>
      <c r="DA121" s="195" t="str">
        <f t="shared" si="102"/>
        <v/>
      </c>
      <c r="DB121" s="213" t="str">
        <f t="shared" si="103"/>
        <v/>
      </c>
      <c r="DC121" s="172" t="str">
        <f t="shared" si="104"/>
        <v/>
      </c>
      <c r="DD121" s="195" t="str">
        <f t="shared" si="105"/>
        <v/>
      </c>
      <c r="DE121" s="195" t="str">
        <f t="shared" si="106"/>
        <v/>
      </c>
      <c r="DF121" s="195" t="str">
        <f t="shared" si="107"/>
        <v/>
      </c>
      <c r="DG121" s="195" t="str">
        <f t="shared" si="108"/>
        <v/>
      </c>
      <c r="DH121" s="195" t="str">
        <f t="shared" si="109"/>
        <v/>
      </c>
      <c r="DI121" s="195" t="str">
        <f t="shared" si="110"/>
        <v/>
      </c>
      <c r="DJ121" s="195" t="str">
        <f t="shared" si="111"/>
        <v/>
      </c>
      <c r="DK121" s="173" t="str">
        <f t="shared" si="112"/>
        <v/>
      </c>
    </row>
    <row r="122" spans="1:115" x14ac:dyDescent="0.35">
      <c r="A122" s="182">
        <f>'Session Tracking'!A121</f>
        <v>0</v>
      </c>
      <c r="B122" s="183">
        <f>'Session Tracking'!T121</f>
        <v>0</v>
      </c>
      <c r="C122" s="183">
        <f>'Session Tracking'!C121</f>
        <v>0</v>
      </c>
      <c r="D122" s="184" t="str">
        <f>IF('Session Tracking'!D121,'Session Tracking'!D121,"")</f>
        <v/>
      </c>
      <c r="E122" s="184" t="str">
        <f>IF('Session Tracking'!E121,'Session Tracking'!E121,"")</f>
        <v/>
      </c>
      <c r="F122" s="121"/>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1"/>
      <c r="AL122" s="122"/>
      <c r="AM122" s="122"/>
      <c r="AN122" s="122"/>
      <c r="AO122" s="122"/>
      <c r="AP122" s="122"/>
      <c r="AQ122" s="122"/>
      <c r="AR122" s="122"/>
      <c r="AS122" s="122"/>
      <c r="AT122" s="122"/>
      <c r="AU122" s="122"/>
      <c r="AV122" s="122"/>
      <c r="AW122" s="122"/>
      <c r="AX122" s="122"/>
      <c r="AY122" s="122"/>
      <c r="AZ122" s="122"/>
      <c r="BA122" s="122"/>
      <c r="BB122" s="122"/>
      <c r="BC122" s="122"/>
      <c r="BD122" s="122"/>
      <c r="BE122" s="122"/>
      <c r="BF122" s="122"/>
      <c r="BG122" s="122"/>
      <c r="BH122" s="122"/>
      <c r="BI122" s="122"/>
      <c r="BJ122" s="122"/>
      <c r="BK122" s="122"/>
      <c r="BL122" s="122"/>
      <c r="BM122" s="122"/>
      <c r="BN122" s="122"/>
      <c r="BO122" s="122"/>
      <c r="BQ122" s="175" t="str">
        <f t="shared" si="113"/>
        <v/>
      </c>
      <c r="BR122" s="176" t="str">
        <f t="shared" si="114"/>
        <v/>
      </c>
      <c r="BS122" s="135" t="str">
        <f t="shared" si="115"/>
        <v xml:space="preserve"> </v>
      </c>
      <c r="BT122" s="175" t="str">
        <f t="shared" si="116"/>
        <v/>
      </c>
      <c r="BU122" s="176" t="str">
        <f t="shared" si="117"/>
        <v/>
      </c>
      <c r="BV122" s="135" t="str">
        <f t="shared" si="118"/>
        <v xml:space="preserve"> </v>
      </c>
      <c r="BW122" s="175" t="str">
        <f t="shared" si="119"/>
        <v/>
      </c>
      <c r="BX122" s="176" t="str">
        <f t="shared" si="120"/>
        <v/>
      </c>
      <c r="BY122" s="135" t="str">
        <f t="shared" si="121"/>
        <v xml:space="preserve"> </v>
      </c>
      <c r="BZ122" s="175" t="str">
        <f t="shared" si="122"/>
        <v/>
      </c>
      <c r="CA122" s="176" t="str">
        <f t="shared" si="123"/>
        <v/>
      </c>
      <c r="CB122" s="135" t="str">
        <f t="shared" si="124"/>
        <v xml:space="preserve"> </v>
      </c>
      <c r="CC122" s="185" t="str">
        <f t="shared" si="125"/>
        <v/>
      </c>
      <c r="CD122" s="186" t="str">
        <f t="shared" si="126"/>
        <v/>
      </c>
      <c r="CE122" s="181" t="str">
        <f t="shared" si="127"/>
        <v xml:space="preserve"> </v>
      </c>
      <c r="CF122" s="175" t="str">
        <f t="shared" si="128"/>
        <v/>
      </c>
      <c r="CG122" s="176" t="str">
        <f t="shared" si="129"/>
        <v/>
      </c>
      <c r="CH122" s="135" t="str">
        <f t="shared" si="130"/>
        <v xml:space="preserve"> </v>
      </c>
      <c r="CI122" s="175" t="str">
        <f t="shared" si="131"/>
        <v/>
      </c>
      <c r="CJ122" s="176" t="str">
        <f t="shared" si="132"/>
        <v/>
      </c>
      <c r="CK122" s="135" t="str">
        <f t="shared" si="133"/>
        <v xml:space="preserve"> </v>
      </c>
      <c r="CL122" s="175" t="str">
        <f t="shared" si="134"/>
        <v/>
      </c>
      <c r="CM122" s="176" t="str">
        <f t="shared" si="135"/>
        <v/>
      </c>
      <c r="CN122" s="135" t="str">
        <f t="shared" si="136"/>
        <v xml:space="preserve"> </v>
      </c>
      <c r="CO122" s="185" t="str">
        <f t="shared" si="137"/>
        <v/>
      </c>
      <c r="CP122" s="186" t="str">
        <f t="shared" si="138"/>
        <v/>
      </c>
      <c r="CQ122" s="181" t="str">
        <f t="shared" si="139"/>
        <v xml:space="preserve"> </v>
      </c>
      <c r="CR122" s="135">
        <f>'Session Tracking'!P121</f>
        <v>0</v>
      </c>
      <c r="CS122" s="172"/>
      <c r="CT122" s="172">
        <f>COUNTIF('Session Tracking'!F121:O121,"Yes")</f>
        <v>0</v>
      </c>
      <c r="CU122" s="195">
        <f>COUNTIF('Session Tracking'!F121:O121,"No")</f>
        <v>0</v>
      </c>
      <c r="CV122" s="211">
        <f t="shared" si="97"/>
        <v>0</v>
      </c>
      <c r="CW122" s="195" t="str">
        <f t="shared" si="98"/>
        <v/>
      </c>
      <c r="CX122" s="195" t="str">
        <f t="shared" si="99"/>
        <v/>
      </c>
      <c r="CY122" s="195" t="str">
        <f t="shared" si="100"/>
        <v/>
      </c>
      <c r="CZ122" s="195" t="str">
        <f t="shared" si="101"/>
        <v/>
      </c>
      <c r="DA122" s="195" t="str">
        <f t="shared" si="102"/>
        <v/>
      </c>
      <c r="DB122" s="213" t="str">
        <f t="shared" si="103"/>
        <v/>
      </c>
      <c r="DC122" s="172" t="str">
        <f t="shared" si="104"/>
        <v/>
      </c>
      <c r="DD122" s="195" t="str">
        <f t="shared" si="105"/>
        <v/>
      </c>
      <c r="DE122" s="195" t="str">
        <f t="shared" si="106"/>
        <v/>
      </c>
      <c r="DF122" s="195" t="str">
        <f t="shared" si="107"/>
        <v/>
      </c>
      <c r="DG122" s="195" t="str">
        <f t="shared" si="108"/>
        <v/>
      </c>
      <c r="DH122" s="195" t="str">
        <f t="shared" si="109"/>
        <v/>
      </c>
      <c r="DI122" s="195" t="str">
        <f t="shared" si="110"/>
        <v/>
      </c>
      <c r="DJ122" s="195" t="str">
        <f t="shared" si="111"/>
        <v/>
      </c>
      <c r="DK122" s="173" t="str">
        <f t="shared" si="112"/>
        <v/>
      </c>
    </row>
    <row r="123" spans="1:115" x14ac:dyDescent="0.35">
      <c r="A123" s="182">
        <f>'Session Tracking'!A122</f>
        <v>0</v>
      </c>
      <c r="B123" s="183">
        <f>'Session Tracking'!T122</f>
        <v>0</v>
      </c>
      <c r="C123" s="183">
        <f>'Session Tracking'!C122</f>
        <v>0</v>
      </c>
      <c r="D123" s="184" t="str">
        <f>IF('Session Tracking'!D122,'Session Tracking'!D122,"")</f>
        <v/>
      </c>
      <c r="E123" s="184" t="str">
        <f>IF('Session Tracking'!E122,'Session Tracking'!E122,"")</f>
        <v/>
      </c>
      <c r="F123" s="123"/>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3"/>
      <c r="AL123" s="124"/>
      <c r="AM123" s="124"/>
      <c r="AN123" s="124"/>
      <c r="AO123" s="124"/>
      <c r="AP123" s="124"/>
      <c r="AQ123" s="124"/>
      <c r="AR123" s="124"/>
      <c r="AS123" s="124"/>
      <c r="AT123" s="124"/>
      <c r="AU123" s="124"/>
      <c r="AV123" s="124"/>
      <c r="AW123" s="124"/>
      <c r="AX123" s="124"/>
      <c r="AY123" s="124"/>
      <c r="AZ123" s="124"/>
      <c r="BA123" s="124"/>
      <c r="BB123" s="124"/>
      <c r="BC123" s="124"/>
      <c r="BD123" s="124"/>
      <c r="BE123" s="124"/>
      <c r="BF123" s="124"/>
      <c r="BG123" s="124"/>
      <c r="BH123" s="124"/>
      <c r="BI123" s="124"/>
      <c r="BJ123" s="124"/>
      <c r="BK123" s="124"/>
      <c r="BL123" s="124"/>
      <c r="BM123" s="124"/>
      <c r="BN123" s="124"/>
      <c r="BO123" s="124"/>
      <c r="BQ123" s="175" t="str">
        <f t="shared" si="113"/>
        <v/>
      </c>
      <c r="BR123" s="176" t="str">
        <f t="shared" si="114"/>
        <v/>
      </c>
      <c r="BS123" s="135" t="str">
        <f t="shared" si="115"/>
        <v xml:space="preserve"> </v>
      </c>
      <c r="BT123" s="175" t="str">
        <f t="shared" si="116"/>
        <v/>
      </c>
      <c r="BU123" s="176" t="str">
        <f t="shared" si="117"/>
        <v/>
      </c>
      <c r="BV123" s="135" t="str">
        <f t="shared" si="118"/>
        <v xml:space="preserve"> </v>
      </c>
      <c r="BW123" s="175" t="str">
        <f t="shared" si="119"/>
        <v/>
      </c>
      <c r="BX123" s="176" t="str">
        <f t="shared" si="120"/>
        <v/>
      </c>
      <c r="BY123" s="135" t="str">
        <f t="shared" si="121"/>
        <v xml:space="preserve"> </v>
      </c>
      <c r="BZ123" s="175" t="str">
        <f t="shared" si="122"/>
        <v/>
      </c>
      <c r="CA123" s="176" t="str">
        <f t="shared" si="123"/>
        <v/>
      </c>
      <c r="CB123" s="135" t="str">
        <f t="shared" si="124"/>
        <v xml:space="preserve"> </v>
      </c>
      <c r="CC123" s="185" t="str">
        <f t="shared" si="125"/>
        <v/>
      </c>
      <c r="CD123" s="186" t="str">
        <f t="shared" si="126"/>
        <v/>
      </c>
      <c r="CE123" s="181" t="str">
        <f t="shared" si="127"/>
        <v xml:space="preserve"> </v>
      </c>
      <c r="CF123" s="175" t="str">
        <f t="shared" si="128"/>
        <v/>
      </c>
      <c r="CG123" s="176" t="str">
        <f t="shared" si="129"/>
        <v/>
      </c>
      <c r="CH123" s="135" t="str">
        <f t="shared" si="130"/>
        <v xml:space="preserve"> </v>
      </c>
      <c r="CI123" s="175" t="str">
        <f t="shared" si="131"/>
        <v/>
      </c>
      <c r="CJ123" s="176" t="str">
        <f t="shared" si="132"/>
        <v/>
      </c>
      <c r="CK123" s="135" t="str">
        <f t="shared" si="133"/>
        <v xml:space="preserve"> </v>
      </c>
      <c r="CL123" s="175" t="str">
        <f t="shared" si="134"/>
        <v/>
      </c>
      <c r="CM123" s="176" t="str">
        <f t="shared" si="135"/>
        <v/>
      </c>
      <c r="CN123" s="135" t="str">
        <f t="shared" si="136"/>
        <v xml:space="preserve"> </v>
      </c>
      <c r="CO123" s="185" t="str">
        <f t="shared" si="137"/>
        <v/>
      </c>
      <c r="CP123" s="186" t="str">
        <f t="shared" si="138"/>
        <v/>
      </c>
      <c r="CQ123" s="181" t="str">
        <f t="shared" si="139"/>
        <v xml:space="preserve"> </v>
      </c>
      <c r="CR123" s="135">
        <f>'Session Tracking'!P122</f>
        <v>0</v>
      </c>
      <c r="CS123" s="172"/>
      <c r="CT123" s="172">
        <f>COUNTIF('Session Tracking'!F122:O122,"Yes")</f>
        <v>0</v>
      </c>
      <c r="CU123" s="195">
        <f>COUNTIF('Session Tracking'!F122:O122,"No")</f>
        <v>0</v>
      </c>
      <c r="CV123" s="211">
        <f t="shared" si="97"/>
        <v>0</v>
      </c>
      <c r="CW123" s="195" t="str">
        <f t="shared" si="98"/>
        <v/>
      </c>
      <c r="CX123" s="195" t="str">
        <f t="shared" si="99"/>
        <v/>
      </c>
      <c r="CY123" s="195" t="str">
        <f t="shared" si="100"/>
        <v/>
      </c>
      <c r="CZ123" s="195" t="str">
        <f t="shared" si="101"/>
        <v/>
      </c>
      <c r="DA123" s="195" t="str">
        <f t="shared" si="102"/>
        <v/>
      </c>
      <c r="DB123" s="213" t="str">
        <f t="shared" si="103"/>
        <v/>
      </c>
      <c r="DC123" s="172" t="str">
        <f t="shared" si="104"/>
        <v/>
      </c>
      <c r="DD123" s="195" t="str">
        <f t="shared" si="105"/>
        <v/>
      </c>
      <c r="DE123" s="195" t="str">
        <f t="shared" si="106"/>
        <v/>
      </c>
      <c r="DF123" s="195" t="str">
        <f t="shared" si="107"/>
        <v/>
      </c>
      <c r="DG123" s="195" t="str">
        <f t="shared" si="108"/>
        <v/>
      </c>
      <c r="DH123" s="195" t="str">
        <f t="shared" si="109"/>
        <v/>
      </c>
      <c r="DI123" s="195" t="str">
        <f t="shared" si="110"/>
        <v/>
      </c>
      <c r="DJ123" s="195" t="str">
        <f t="shared" si="111"/>
        <v/>
      </c>
      <c r="DK123" s="173" t="str">
        <f t="shared" si="112"/>
        <v/>
      </c>
    </row>
    <row r="124" spans="1:115" x14ac:dyDescent="0.35">
      <c r="A124" s="182">
        <f>'Session Tracking'!A123</f>
        <v>0</v>
      </c>
      <c r="B124" s="183">
        <f>'Session Tracking'!T123</f>
        <v>0</v>
      </c>
      <c r="C124" s="183">
        <f>'Session Tracking'!C123</f>
        <v>0</v>
      </c>
      <c r="D124" s="184" t="str">
        <f>IF('Session Tracking'!D123,'Session Tracking'!D123,"")</f>
        <v/>
      </c>
      <c r="E124" s="184" t="str">
        <f>IF('Session Tracking'!E123,'Session Tracking'!E123,"")</f>
        <v/>
      </c>
      <c r="F124" s="121"/>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1"/>
      <c r="AL124" s="122"/>
      <c r="AM124" s="122"/>
      <c r="AN124" s="122"/>
      <c r="AO124" s="122"/>
      <c r="AP124" s="122"/>
      <c r="AQ124" s="122"/>
      <c r="AR124" s="122"/>
      <c r="AS124" s="122"/>
      <c r="AT124" s="122"/>
      <c r="AU124" s="122"/>
      <c r="AV124" s="122"/>
      <c r="AW124" s="122"/>
      <c r="AX124" s="122"/>
      <c r="AY124" s="122"/>
      <c r="AZ124" s="122"/>
      <c r="BA124" s="122"/>
      <c r="BB124" s="122"/>
      <c r="BC124" s="122"/>
      <c r="BD124" s="122"/>
      <c r="BE124" s="122"/>
      <c r="BF124" s="122"/>
      <c r="BG124" s="122"/>
      <c r="BH124" s="122"/>
      <c r="BI124" s="122"/>
      <c r="BJ124" s="122"/>
      <c r="BK124" s="122"/>
      <c r="BL124" s="122"/>
      <c r="BM124" s="122"/>
      <c r="BN124" s="122"/>
      <c r="BO124" s="122"/>
      <c r="BQ124" s="175" t="str">
        <f t="shared" si="113"/>
        <v/>
      </c>
      <c r="BR124" s="176" t="str">
        <f t="shared" si="114"/>
        <v/>
      </c>
      <c r="BS124" s="135" t="str">
        <f t="shared" si="115"/>
        <v xml:space="preserve"> </v>
      </c>
      <c r="BT124" s="175" t="str">
        <f t="shared" si="116"/>
        <v/>
      </c>
      <c r="BU124" s="176" t="str">
        <f t="shared" si="117"/>
        <v/>
      </c>
      <c r="BV124" s="135" t="str">
        <f t="shared" si="118"/>
        <v xml:space="preserve"> </v>
      </c>
      <c r="BW124" s="175" t="str">
        <f t="shared" si="119"/>
        <v/>
      </c>
      <c r="BX124" s="176" t="str">
        <f t="shared" si="120"/>
        <v/>
      </c>
      <c r="BY124" s="135" t="str">
        <f t="shared" si="121"/>
        <v xml:space="preserve"> </v>
      </c>
      <c r="BZ124" s="175" t="str">
        <f t="shared" si="122"/>
        <v/>
      </c>
      <c r="CA124" s="176" t="str">
        <f t="shared" si="123"/>
        <v/>
      </c>
      <c r="CB124" s="135" t="str">
        <f t="shared" si="124"/>
        <v xml:space="preserve"> </v>
      </c>
      <c r="CC124" s="185" t="str">
        <f t="shared" si="125"/>
        <v/>
      </c>
      <c r="CD124" s="186" t="str">
        <f t="shared" si="126"/>
        <v/>
      </c>
      <c r="CE124" s="181" t="str">
        <f t="shared" si="127"/>
        <v xml:space="preserve"> </v>
      </c>
      <c r="CF124" s="175" t="str">
        <f t="shared" si="128"/>
        <v/>
      </c>
      <c r="CG124" s="176" t="str">
        <f t="shared" si="129"/>
        <v/>
      </c>
      <c r="CH124" s="135" t="str">
        <f t="shared" si="130"/>
        <v xml:space="preserve"> </v>
      </c>
      <c r="CI124" s="175" t="str">
        <f t="shared" si="131"/>
        <v/>
      </c>
      <c r="CJ124" s="176" t="str">
        <f t="shared" si="132"/>
        <v/>
      </c>
      <c r="CK124" s="135" t="str">
        <f t="shared" si="133"/>
        <v xml:space="preserve"> </v>
      </c>
      <c r="CL124" s="175" t="str">
        <f t="shared" si="134"/>
        <v/>
      </c>
      <c r="CM124" s="176" t="str">
        <f t="shared" si="135"/>
        <v/>
      </c>
      <c r="CN124" s="135" t="str">
        <f t="shared" si="136"/>
        <v xml:space="preserve"> </v>
      </c>
      <c r="CO124" s="185" t="str">
        <f t="shared" si="137"/>
        <v/>
      </c>
      <c r="CP124" s="186" t="str">
        <f t="shared" si="138"/>
        <v/>
      </c>
      <c r="CQ124" s="181" t="str">
        <f t="shared" si="139"/>
        <v xml:space="preserve"> </v>
      </c>
      <c r="CR124" s="135">
        <f>'Session Tracking'!P123</f>
        <v>0</v>
      </c>
      <c r="CS124" s="172"/>
      <c r="CT124" s="172">
        <f>COUNTIF('Session Tracking'!F123:O123,"Yes")</f>
        <v>0</v>
      </c>
      <c r="CU124" s="195">
        <f>COUNTIF('Session Tracking'!F123:O123,"No")</f>
        <v>0</v>
      </c>
      <c r="CV124" s="211">
        <f t="shared" si="97"/>
        <v>0</v>
      </c>
      <c r="CW124" s="195" t="str">
        <f t="shared" si="98"/>
        <v/>
      </c>
      <c r="CX124" s="195" t="str">
        <f t="shared" si="99"/>
        <v/>
      </c>
      <c r="CY124" s="195" t="str">
        <f t="shared" si="100"/>
        <v/>
      </c>
      <c r="CZ124" s="195" t="str">
        <f t="shared" si="101"/>
        <v/>
      </c>
      <c r="DA124" s="195" t="str">
        <f t="shared" si="102"/>
        <v/>
      </c>
      <c r="DB124" s="213" t="str">
        <f t="shared" si="103"/>
        <v/>
      </c>
      <c r="DC124" s="172" t="str">
        <f t="shared" si="104"/>
        <v/>
      </c>
      <c r="DD124" s="195" t="str">
        <f t="shared" si="105"/>
        <v/>
      </c>
      <c r="DE124" s="195" t="str">
        <f t="shared" si="106"/>
        <v/>
      </c>
      <c r="DF124" s="195" t="str">
        <f t="shared" si="107"/>
        <v/>
      </c>
      <c r="DG124" s="195" t="str">
        <f t="shared" si="108"/>
        <v/>
      </c>
      <c r="DH124" s="195" t="str">
        <f t="shared" si="109"/>
        <v/>
      </c>
      <c r="DI124" s="195" t="str">
        <f t="shared" si="110"/>
        <v/>
      </c>
      <c r="DJ124" s="195" t="str">
        <f t="shared" si="111"/>
        <v/>
      </c>
      <c r="DK124" s="173" t="str">
        <f t="shared" si="112"/>
        <v/>
      </c>
    </row>
    <row r="125" spans="1:115" x14ac:dyDescent="0.35">
      <c r="A125" s="182">
        <f>'Session Tracking'!A124</f>
        <v>0</v>
      </c>
      <c r="B125" s="183">
        <f>'Session Tracking'!T124</f>
        <v>0</v>
      </c>
      <c r="C125" s="183">
        <f>'Session Tracking'!C124</f>
        <v>0</v>
      </c>
      <c r="D125" s="184" t="str">
        <f>IF('Session Tracking'!D124,'Session Tracking'!D124,"")</f>
        <v/>
      </c>
      <c r="E125" s="184" t="str">
        <f>IF('Session Tracking'!E124,'Session Tracking'!E124,"")</f>
        <v/>
      </c>
      <c r="F125" s="123"/>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3"/>
      <c r="AL125" s="124"/>
      <c r="AM125" s="124"/>
      <c r="AN125" s="124"/>
      <c r="AO125" s="124"/>
      <c r="AP125" s="124"/>
      <c r="AQ125" s="124"/>
      <c r="AR125" s="124"/>
      <c r="AS125" s="124"/>
      <c r="AT125" s="124"/>
      <c r="AU125" s="124"/>
      <c r="AV125" s="124"/>
      <c r="AW125" s="124"/>
      <c r="AX125" s="124"/>
      <c r="AY125" s="124"/>
      <c r="AZ125" s="124"/>
      <c r="BA125" s="124"/>
      <c r="BB125" s="124"/>
      <c r="BC125" s="124"/>
      <c r="BD125" s="124"/>
      <c r="BE125" s="124"/>
      <c r="BF125" s="124"/>
      <c r="BG125" s="124"/>
      <c r="BH125" s="124"/>
      <c r="BI125" s="124"/>
      <c r="BJ125" s="124"/>
      <c r="BK125" s="124"/>
      <c r="BL125" s="124"/>
      <c r="BM125" s="124"/>
      <c r="BN125" s="124"/>
      <c r="BO125" s="124"/>
      <c r="BQ125" s="175" t="str">
        <f t="shared" si="113"/>
        <v/>
      </c>
      <c r="BR125" s="176" t="str">
        <f t="shared" si="114"/>
        <v/>
      </c>
      <c r="BS125" s="135" t="str">
        <f t="shared" si="115"/>
        <v xml:space="preserve"> </v>
      </c>
      <c r="BT125" s="175" t="str">
        <f t="shared" si="116"/>
        <v/>
      </c>
      <c r="BU125" s="176" t="str">
        <f t="shared" si="117"/>
        <v/>
      </c>
      <c r="BV125" s="135" t="str">
        <f t="shared" si="118"/>
        <v xml:space="preserve"> </v>
      </c>
      <c r="BW125" s="175" t="str">
        <f t="shared" si="119"/>
        <v/>
      </c>
      <c r="BX125" s="176" t="str">
        <f t="shared" si="120"/>
        <v/>
      </c>
      <c r="BY125" s="135" t="str">
        <f t="shared" si="121"/>
        <v xml:space="preserve"> </v>
      </c>
      <c r="BZ125" s="175" t="str">
        <f t="shared" si="122"/>
        <v/>
      </c>
      <c r="CA125" s="176" t="str">
        <f t="shared" si="123"/>
        <v/>
      </c>
      <c r="CB125" s="135" t="str">
        <f t="shared" si="124"/>
        <v xml:space="preserve"> </v>
      </c>
      <c r="CC125" s="185" t="str">
        <f t="shared" si="125"/>
        <v/>
      </c>
      <c r="CD125" s="186" t="str">
        <f t="shared" si="126"/>
        <v/>
      </c>
      <c r="CE125" s="181" t="str">
        <f t="shared" si="127"/>
        <v xml:space="preserve"> </v>
      </c>
      <c r="CF125" s="175" t="str">
        <f t="shared" si="128"/>
        <v/>
      </c>
      <c r="CG125" s="176" t="str">
        <f t="shared" si="129"/>
        <v/>
      </c>
      <c r="CH125" s="135" t="str">
        <f t="shared" si="130"/>
        <v xml:space="preserve"> </v>
      </c>
      <c r="CI125" s="175" t="str">
        <f t="shared" si="131"/>
        <v/>
      </c>
      <c r="CJ125" s="176" t="str">
        <f t="shared" si="132"/>
        <v/>
      </c>
      <c r="CK125" s="135" t="str">
        <f t="shared" si="133"/>
        <v xml:space="preserve"> </v>
      </c>
      <c r="CL125" s="175" t="str">
        <f t="shared" si="134"/>
        <v/>
      </c>
      <c r="CM125" s="176" t="str">
        <f t="shared" si="135"/>
        <v/>
      </c>
      <c r="CN125" s="135" t="str">
        <f t="shared" si="136"/>
        <v xml:space="preserve"> </v>
      </c>
      <c r="CO125" s="185" t="str">
        <f t="shared" si="137"/>
        <v/>
      </c>
      <c r="CP125" s="186" t="str">
        <f t="shared" si="138"/>
        <v/>
      </c>
      <c r="CQ125" s="181" t="str">
        <f t="shared" si="139"/>
        <v xml:space="preserve"> </v>
      </c>
      <c r="CR125" s="135">
        <f>'Session Tracking'!P124</f>
        <v>0</v>
      </c>
      <c r="CS125" s="172"/>
      <c r="CT125" s="172">
        <f>COUNTIF('Session Tracking'!F124:O124,"Yes")</f>
        <v>0</v>
      </c>
      <c r="CU125" s="195">
        <f>COUNTIF('Session Tracking'!F124:O124,"No")</f>
        <v>0</v>
      </c>
      <c r="CV125" s="211">
        <f t="shared" si="97"/>
        <v>0</v>
      </c>
      <c r="CW125" s="195" t="str">
        <f t="shared" si="98"/>
        <v/>
      </c>
      <c r="CX125" s="195" t="str">
        <f t="shared" si="99"/>
        <v/>
      </c>
      <c r="CY125" s="195" t="str">
        <f t="shared" si="100"/>
        <v/>
      </c>
      <c r="CZ125" s="195" t="str">
        <f t="shared" si="101"/>
        <v/>
      </c>
      <c r="DA125" s="195" t="str">
        <f t="shared" si="102"/>
        <v/>
      </c>
      <c r="DB125" s="213" t="str">
        <f t="shared" si="103"/>
        <v/>
      </c>
      <c r="DC125" s="172" t="str">
        <f t="shared" si="104"/>
        <v/>
      </c>
      <c r="DD125" s="195" t="str">
        <f t="shared" si="105"/>
        <v/>
      </c>
      <c r="DE125" s="195" t="str">
        <f t="shared" si="106"/>
        <v/>
      </c>
      <c r="DF125" s="195" t="str">
        <f t="shared" si="107"/>
        <v/>
      </c>
      <c r="DG125" s="195" t="str">
        <f t="shared" si="108"/>
        <v/>
      </c>
      <c r="DH125" s="195" t="str">
        <f t="shared" si="109"/>
        <v/>
      </c>
      <c r="DI125" s="195" t="str">
        <f t="shared" si="110"/>
        <v/>
      </c>
      <c r="DJ125" s="195" t="str">
        <f t="shared" si="111"/>
        <v/>
      </c>
      <c r="DK125" s="173" t="str">
        <f t="shared" si="112"/>
        <v/>
      </c>
    </row>
    <row r="126" spans="1:115" x14ac:dyDescent="0.35">
      <c r="A126" s="182">
        <f>'Session Tracking'!A125</f>
        <v>0</v>
      </c>
      <c r="B126" s="183">
        <f>'Session Tracking'!T125</f>
        <v>0</v>
      </c>
      <c r="C126" s="183">
        <f>'Session Tracking'!C125</f>
        <v>0</v>
      </c>
      <c r="D126" s="184" t="str">
        <f>IF('Session Tracking'!D125,'Session Tracking'!D125,"")</f>
        <v/>
      </c>
      <c r="E126" s="184" t="str">
        <f>IF('Session Tracking'!E125,'Session Tracking'!E125,"")</f>
        <v/>
      </c>
      <c r="F126" s="121"/>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1"/>
      <c r="AL126" s="122"/>
      <c r="AM126" s="122"/>
      <c r="AN126" s="122"/>
      <c r="AO126" s="122"/>
      <c r="AP126" s="122"/>
      <c r="AQ126" s="122"/>
      <c r="AR126" s="122"/>
      <c r="AS126" s="122"/>
      <c r="AT126" s="122"/>
      <c r="AU126" s="122"/>
      <c r="AV126" s="122"/>
      <c r="AW126" s="122"/>
      <c r="AX126" s="122"/>
      <c r="AY126" s="122"/>
      <c r="AZ126" s="122"/>
      <c r="BA126" s="122"/>
      <c r="BB126" s="122"/>
      <c r="BC126" s="122"/>
      <c r="BD126" s="122"/>
      <c r="BE126" s="122"/>
      <c r="BF126" s="122"/>
      <c r="BG126" s="122"/>
      <c r="BH126" s="122"/>
      <c r="BI126" s="122"/>
      <c r="BJ126" s="122"/>
      <c r="BK126" s="122"/>
      <c r="BL126" s="122"/>
      <c r="BM126" s="122"/>
      <c r="BN126" s="122"/>
      <c r="BO126" s="122"/>
      <c r="BQ126" s="175" t="str">
        <f t="shared" si="113"/>
        <v/>
      </c>
      <c r="BR126" s="176" t="str">
        <f t="shared" si="114"/>
        <v/>
      </c>
      <c r="BS126" s="135" t="str">
        <f t="shared" si="115"/>
        <v xml:space="preserve"> </v>
      </c>
      <c r="BT126" s="175" t="str">
        <f t="shared" si="116"/>
        <v/>
      </c>
      <c r="BU126" s="176" t="str">
        <f t="shared" si="117"/>
        <v/>
      </c>
      <c r="BV126" s="135" t="str">
        <f t="shared" si="118"/>
        <v xml:space="preserve"> </v>
      </c>
      <c r="BW126" s="175" t="str">
        <f t="shared" si="119"/>
        <v/>
      </c>
      <c r="BX126" s="176" t="str">
        <f t="shared" si="120"/>
        <v/>
      </c>
      <c r="BY126" s="135" t="str">
        <f t="shared" si="121"/>
        <v xml:space="preserve"> </v>
      </c>
      <c r="BZ126" s="175" t="str">
        <f t="shared" si="122"/>
        <v/>
      </c>
      <c r="CA126" s="176" t="str">
        <f t="shared" si="123"/>
        <v/>
      </c>
      <c r="CB126" s="135" t="str">
        <f t="shared" si="124"/>
        <v xml:space="preserve"> </v>
      </c>
      <c r="CC126" s="185" t="str">
        <f t="shared" si="125"/>
        <v/>
      </c>
      <c r="CD126" s="186" t="str">
        <f t="shared" si="126"/>
        <v/>
      </c>
      <c r="CE126" s="181" t="str">
        <f t="shared" si="127"/>
        <v xml:space="preserve"> </v>
      </c>
      <c r="CF126" s="175" t="str">
        <f t="shared" si="128"/>
        <v/>
      </c>
      <c r="CG126" s="176" t="str">
        <f t="shared" si="129"/>
        <v/>
      </c>
      <c r="CH126" s="135" t="str">
        <f t="shared" si="130"/>
        <v xml:space="preserve"> </v>
      </c>
      <c r="CI126" s="175" t="str">
        <f t="shared" si="131"/>
        <v/>
      </c>
      <c r="CJ126" s="176" t="str">
        <f t="shared" si="132"/>
        <v/>
      </c>
      <c r="CK126" s="135" t="str">
        <f t="shared" si="133"/>
        <v xml:space="preserve"> </v>
      </c>
      <c r="CL126" s="175" t="str">
        <f t="shared" si="134"/>
        <v/>
      </c>
      <c r="CM126" s="176" t="str">
        <f t="shared" si="135"/>
        <v/>
      </c>
      <c r="CN126" s="135" t="str">
        <f t="shared" si="136"/>
        <v xml:space="preserve"> </v>
      </c>
      <c r="CO126" s="185" t="str">
        <f t="shared" si="137"/>
        <v/>
      </c>
      <c r="CP126" s="186" t="str">
        <f t="shared" si="138"/>
        <v/>
      </c>
      <c r="CQ126" s="181" t="str">
        <f t="shared" si="139"/>
        <v xml:space="preserve"> </v>
      </c>
      <c r="CR126" s="135">
        <f>'Session Tracking'!P125</f>
        <v>0</v>
      </c>
      <c r="CS126" s="172"/>
      <c r="CT126" s="172">
        <f>COUNTIF('Session Tracking'!F125:O125,"Yes")</f>
        <v>0</v>
      </c>
      <c r="CU126" s="195">
        <f>COUNTIF('Session Tracking'!F125:O125,"No")</f>
        <v>0</v>
      </c>
      <c r="CV126" s="211">
        <f t="shared" si="97"/>
        <v>0</v>
      </c>
      <c r="CW126" s="195" t="str">
        <f t="shared" si="98"/>
        <v/>
      </c>
      <c r="CX126" s="195" t="str">
        <f t="shared" si="99"/>
        <v/>
      </c>
      <c r="CY126" s="195" t="str">
        <f t="shared" si="100"/>
        <v/>
      </c>
      <c r="CZ126" s="195" t="str">
        <f t="shared" si="101"/>
        <v/>
      </c>
      <c r="DA126" s="195" t="str">
        <f t="shared" si="102"/>
        <v/>
      </c>
      <c r="DB126" s="213" t="str">
        <f t="shared" si="103"/>
        <v/>
      </c>
      <c r="DC126" s="172" t="str">
        <f t="shared" si="104"/>
        <v/>
      </c>
      <c r="DD126" s="195" t="str">
        <f t="shared" si="105"/>
        <v/>
      </c>
      <c r="DE126" s="195" t="str">
        <f t="shared" si="106"/>
        <v/>
      </c>
      <c r="DF126" s="195" t="str">
        <f t="shared" si="107"/>
        <v/>
      </c>
      <c r="DG126" s="195" t="str">
        <f t="shared" si="108"/>
        <v/>
      </c>
      <c r="DH126" s="195" t="str">
        <f t="shared" si="109"/>
        <v/>
      </c>
      <c r="DI126" s="195" t="str">
        <f t="shared" si="110"/>
        <v/>
      </c>
      <c r="DJ126" s="195" t="str">
        <f t="shared" si="111"/>
        <v/>
      </c>
      <c r="DK126" s="173" t="str">
        <f t="shared" si="112"/>
        <v/>
      </c>
    </row>
    <row r="127" spans="1:115" x14ac:dyDescent="0.35">
      <c r="A127" s="182">
        <f>'Session Tracking'!A126</f>
        <v>0</v>
      </c>
      <c r="B127" s="183">
        <f>'Session Tracking'!T126</f>
        <v>0</v>
      </c>
      <c r="C127" s="183">
        <f>'Session Tracking'!C126</f>
        <v>0</v>
      </c>
      <c r="D127" s="184" t="str">
        <f>IF('Session Tracking'!D126,'Session Tracking'!D126,"")</f>
        <v/>
      </c>
      <c r="E127" s="184" t="str">
        <f>IF('Session Tracking'!E126,'Session Tracking'!E126,"")</f>
        <v/>
      </c>
      <c r="F127" s="123"/>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3"/>
      <c r="AL127" s="124"/>
      <c r="AM127" s="124"/>
      <c r="AN127" s="124"/>
      <c r="AO127" s="124"/>
      <c r="AP127" s="124"/>
      <c r="AQ127" s="124"/>
      <c r="AR127" s="124"/>
      <c r="AS127" s="124"/>
      <c r="AT127" s="124"/>
      <c r="AU127" s="124"/>
      <c r="AV127" s="124"/>
      <c r="AW127" s="124"/>
      <c r="AX127" s="124"/>
      <c r="AY127" s="124"/>
      <c r="AZ127" s="124"/>
      <c r="BA127" s="124"/>
      <c r="BB127" s="124"/>
      <c r="BC127" s="124"/>
      <c r="BD127" s="124"/>
      <c r="BE127" s="124"/>
      <c r="BF127" s="124"/>
      <c r="BG127" s="124"/>
      <c r="BH127" s="124"/>
      <c r="BI127" s="124"/>
      <c r="BJ127" s="124"/>
      <c r="BK127" s="124"/>
      <c r="BL127" s="124"/>
      <c r="BM127" s="124"/>
      <c r="BN127" s="124"/>
      <c r="BO127" s="124"/>
      <c r="BQ127" s="175" t="str">
        <f t="shared" si="113"/>
        <v/>
      </c>
      <c r="BR127" s="176" t="str">
        <f t="shared" si="114"/>
        <v/>
      </c>
      <c r="BS127" s="135" t="str">
        <f t="shared" si="115"/>
        <v xml:space="preserve"> </v>
      </c>
      <c r="BT127" s="175" t="str">
        <f t="shared" si="116"/>
        <v/>
      </c>
      <c r="BU127" s="176" t="str">
        <f t="shared" si="117"/>
        <v/>
      </c>
      <c r="BV127" s="135" t="str">
        <f t="shared" si="118"/>
        <v xml:space="preserve"> </v>
      </c>
      <c r="BW127" s="175" t="str">
        <f t="shared" si="119"/>
        <v/>
      </c>
      <c r="BX127" s="176" t="str">
        <f t="shared" si="120"/>
        <v/>
      </c>
      <c r="BY127" s="135" t="str">
        <f t="shared" si="121"/>
        <v xml:space="preserve"> </v>
      </c>
      <c r="BZ127" s="175" t="str">
        <f t="shared" si="122"/>
        <v/>
      </c>
      <c r="CA127" s="176" t="str">
        <f t="shared" si="123"/>
        <v/>
      </c>
      <c r="CB127" s="135" t="str">
        <f t="shared" si="124"/>
        <v xml:space="preserve"> </v>
      </c>
      <c r="CC127" s="185" t="str">
        <f t="shared" si="125"/>
        <v/>
      </c>
      <c r="CD127" s="186" t="str">
        <f t="shared" si="126"/>
        <v/>
      </c>
      <c r="CE127" s="181" t="str">
        <f t="shared" si="127"/>
        <v xml:space="preserve"> </v>
      </c>
      <c r="CF127" s="175" t="str">
        <f t="shared" si="128"/>
        <v/>
      </c>
      <c r="CG127" s="176" t="str">
        <f t="shared" si="129"/>
        <v/>
      </c>
      <c r="CH127" s="135" t="str">
        <f t="shared" si="130"/>
        <v xml:space="preserve"> </v>
      </c>
      <c r="CI127" s="175" t="str">
        <f t="shared" si="131"/>
        <v/>
      </c>
      <c r="CJ127" s="176" t="str">
        <f t="shared" si="132"/>
        <v/>
      </c>
      <c r="CK127" s="135" t="str">
        <f t="shared" si="133"/>
        <v xml:space="preserve"> </v>
      </c>
      <c r="CL127" s="175" t="str">
        <f t="shared" si="134"/>
        <v/>
      </c>
      <c r="CM127" s="176" t="str">
        <f t="shared" si="135"/>
        <v/>
      </c>
      <c r="CN127" s="135" t="str">
        <f t="shared" si="136"/>
        <v xml:space="preserve"> </v>
      </c>
      <c r="CO127" s="185" t="str">
        <f t="shared" si="137"/>
        <v/>
      </c>
      <c r="CP127" s="186" t="str">
        <f t="shared" si="138"/>
        <v/>
      </c>
      <c r="CQ127" s="181" t="str">
        <f t="shared" si="139"/>
        <v xml:space="preserve"> </v>
      </c>
      <c r="CR127" s="135">
        <f>'Session Tracking'!P126</f>
        <v>0</v>
      </c>
      <c r="CS127" s="172"/>
      <c r="CT127" s="172">
        <f>COUNTIF('Session Tracking'!F126:O126,"Yes")</f>
        <v>0</v>
      </c>
      <c r="CU127" s="195">
        <f>COUNTIF('Session Tracking'!F126:O126,"No")</f>
        <v>0</v>
      </c>
      <c r="CV127" s="211">
        <f t="shared" si="97"/>
        <v>0</v>
      </c>
      <c r="CW127" s="195" t="str">
        <f t="shared" si="98"/>
        <v/>
      </c>
      <c r="CX127" s="195" t="str">
        <f t="shared" si="99"/>
        <v/>
      </c>
      <c r="CY127" s="195" t="str">
        <f t="shared" si="100"/>
        <v/>
      </c>
      <c r="CZ127" s="195" t="str">
        <f t="shared" si="101"/>
        <v/>
      </c>
      <c r="DA127" s="195" t="str">
        <f t="shared" si="102"/>
        <v/>
      </c>
      <c r="DB127" s="213" t="str">
        <f t="shared" si="103"/>
        <v/>
      </c>
      <c r="DC127" s="172" t="str">
        <f t="shared" si="104"/>
        <v/>
      </c>
      <c r="DD127" s="195" t="str">
        <f t="shared" si="105"/>
        <v/>
      </c>
      <c r="DE127" s="195" t="str">
        <f t="shared" si="106"/>
        <v/>
      </c>
      <c r="DF127" s="195" t="str">
        <f t="shared" si="107"/>
        <v/>
      </c>
      <c r="DG127" s="195" t="str">
        <f t="shared" si="108"/>
        <v/>
      </c>
      <c r="DH127" s="195" t="str">
        <f t="shared" si="109"/>
        <v/>
      </c>
      <c r="DI127" s="195" t="str">
        <f t="shared" si="110"/>
        <v/>
      </c>
      <c r="DJ127" s="195" t="str">
        <f t="shared" si="111"/>
        <v/>
      </c>
      <c r="DK127" s="173" t="str">
        <f t="shared" si="112"/>
        <v/>
      </c>
    </row>
    <row r="128" spans="1:115" x14ac:dyDescent="0.35">
      <c r="A128" s="182">
        <f>'Session Tracking'!A127</f>
        <v>0</v>
      </c>
      <c r="B128" s="183">
        <f>'Session Tracking'!T127</f>
        <v>0</v>
      </c>
      <c r="C128" s="183">
        <f>'Session Tracking'!C127</f>
        <v>0</v>
      </c>
      <c r="D128" s="184" t="str">
        <f>IF('Session Tracking'!D127,'Session Tracking'!D127,"")</f>
        <v/>
      </c>
      <c r="E128" s="184" t="str">
        <f>IF('Session Tracking'!E127,'Session Tracking'!E127,"")</f>
        <v/>
      </c>
      <c r="F128" s="121"/>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1"/>
      <c r="AL128" s="122"/>
      <c r="AM128" s="122"/>
      <c r="AN128" s="122"/>
      <c r="AO128" s="122"/>
      <c r="AP128" s="122"/>
      <c r="AQ128" s="122"/>
      <c r="AR128" s="122"/>
      <c r="AS128" s="122"/>
      <c r="AT128" s="122"/>
      <c r="AU128" s="122"/>
      <c r="AV128" s="122"/>
      <c r="AW128" s="122"/>
      <c r="AX128" s="122"/>
      <c r="AY128" s="122"/>
      <c r="AZ128" s="122"/>
      <c r="BA128" s="122"/>
      <c r="BB128" s="122"/>
      <c r="BC128" s="122"/>
      <c r="BD128" s="122"/>
      <c r="BE128" s="122"/>
      <c r="BF128" s="122"/>
      <c r="BG128" s="122"/>
      <c r="BH128" s="122"/>
      <c r="BI128" s="122"/>
      <c r="BJ128" s="122"/>
      <c r="BK128" s="122"/>
      <c r="BL128" s="122"/>
      <c r="BM128" s="122"/>
      <c r="BN128" s="122"/>
      <c r="BO128" s="122"/>
      <c r="BQ128" s="175" t="str">
        <f t="shared" si="113"/>
        <v/>
      </c>
      <c r="BR128" s="176" t="str">
        <f t="shared" si="114"/>
        <v/>
      </c>
      <c r="BS128" s="135" t="str">
        <f t="shared" si="115"/>
        <v xml:space="preserve"> </v>
      </c>
      <c r="BT128" s="175" t="str">
        <f t="shared" si="116"/>
        <v/>
      </c>
      <c r="BU128" s="176" t="str">
        <f t="shared" si="117"/>
        <v/>
      </c>
      <c r="BV128" s="135" t="str">
        <f t="shared" si="118"/>
        <v xml:space="preserve"> </v>
      </c>
      <c r="BW128" s="175" t="str">
        <f t="shared" si="119"/>
        <v/>
      </c>
      <c r="BX128" s="176" t="str">
        <f t="shared" si="120"/>
        <v/>
      </c>
      <c r="BY128" s="135" t="str">
        <f t="shared" si="121"/>
        <v xml:space="preserve"> </v>
      </c>
      <c r="BZ128" s="175" t="str">
        <f t="shared" si="122"/>
        <v/>
      </c>
      <c r="CA128" s="176" t="str">
        <f t="shared" si="123"/>
        <v/>
      </c>
      <c r="CB128" s="135" t="str">
        <f t="shared" si="124"/>
        <v xml:space="preserve"> </v>
      </c>
      <c r="CC128" s="185" t="str">
        <f t="shared" si="125"/>
        <v/>
      </c>
      <c r="CD128" s="186" t="str">
        <f t="shared" si="126"/>
        <v/>
      </c>
      <c r="CE128" s="181" t="str">
        <f t="shared" si="127"/>
        <v xml:space="preserve"> </v>
      </c>
      <c r="CF128" s="175" t="str">
        <f t="shared" si="128"/>
        <v/>
      </c>
      <c r="CG128" s="176" t="str">
        <f t="shared" si="129"/>
        <v/>
      </c>
      <c r="CH128" s="135" t="str">
        <f t="shared" si="130"/>
        <v xml:space="preserve"> </v>
      </c>
      <c r="CI128" s="175" t="str">
        <f t="shared" si="131"/>
        <v/>
      </c>
      <c r="CJ128" s="176" t="str">
        <f t="shared" si="132"/>
        <v/>
      </c>
      <c r="CK128" s="135" t="str">
        <f t="shared" si="133"/>
        <v xml:space="preserve"> </v>
      </c>
      <c r="CL128" s="175" t="str">
        <f t="shared" si="134"/>
        <v/>
      </c>
      <c r="CM128" s="176" t="str">
        <f t="shared" si="135"/>
        <v/>
      </c>
      <c r="CN128" s="135" t="str">
        <f t="shared" si="136"/>
        <v xml:space="preserve"> </v>
      </c>
      <c r="CO128" s="185" t="str">
        <f t="shared" si="137"/>
        <v/>
      </c>
      <c r="CP128" s="186" t="str">
        <f t="shared" si="138"/>
        <v/>
      </c>
      <c r="CQ128" s="181" t="str">
        <f t="shared" si="139"/>
        <v xml:space="preserve"> </v>
      </c>
      <c r="CR128" s="135">
        <f>'Session Tracking'!P127</f>
        <v>0</v>
      </c>
      <c r="CS128" s="172"/>
      <c r="CT128" s="172">
        <f>COUNTIF('Session Tracking'!F127:O127,"Yes")</f>
        <v>0</v>
      </c>
      <c r="CU128" s="195">
        <f>COUNTIF('Session Tracking'!F127:O127,"No")</f>
        <v>0</v>
      </c>
      <c r="CV128" s="211">
        <f t="shared" si="97"/>
        <v>0</v>
      </c>
      <c r="CW128" s="195" t="str">
        <f t="shared" si="98"/>
        <v/>
      </c>
      <c r="CX128" s="195" t="str">
        <f t="shared" si="99"/>
        <v/>
      </c>
      <c r="CY128" s="195" t="str">
        <f t="shared" si="100"/>
        <v/>
      </c>
      <c r="CZ128" s="195" t="str">
        <f t="shared" si="101"/>
        <v/>
      </c>
      <c r="DA128" s="195" t="str">
        <f t="shared" si="102"/>
        <v/>
      </c>
      <c r="DB128" s="213" t="str">
        <f t="shared" si="103"/>
        <v/>
      </c>
      <c r="DC128" s="172" t="str">
        <f t="shared" si="104"/>
        <v/>
      </c>
      <c r="DD128" s="195" t="str">
        <f t="shared" si="105"/>
        <v/>
      </c>
      <c r="DE128" s="195" t="str">
        <f t="shared" si="106"/>
        <v/>
      </c>
      <c r="DF128" s="195" t="str">
        <f t="shared" si="107"/>
        <v/>
      </c>
      <c r="DG128" s="195" t="str">
        <f t="shared" si="108"/>
        <v/>
      </c>
      <c r="DH128" s="195" t="str">
        <f t="shared" si="109"/>
        <v/>
      </c>
      <c r="DI128" s="195" t="str">
        <f t="shared" si="110"/>
        <v/>
      </c>
      <c r="DJ128" s="195" t="str">
        <f t="shared" si="111"/>
        <v/>
      </c>
      <c r="DK128" s="173" t="str">
        <f t="shared" si="112"/>
        <v/>
      </c>
    </row>
    <row r="129" spans="1:115" x14ac:dyDescent="0.35">
      <c r="A129" s="182">
        <f>'Session Tracking'!A128</f>
        <v>0</v>
      </c>
      <c r="B129" s="183">
        <f>'Session Tracking'!T128</f>
        <v>0</v>
      </c>
      <c r="C129" s="183">
        <f>'Session Tracking'!C128</f>
        <v>0</v>
      </c>
      <c r="D129" s="184" t="str">
        <f>IF('Session Tracking'!D128,'Session Tracking'!D128,"")</f>
        <v/>
      </c>
      <c r="E129" s="184" t="str">
        <f>IF('Session Tracking'!E128,'Session Tracking'!E128,"")</f>
        <v/>
      </c>
      <c r="F129" s="123"/>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3"/>
      <c r="AL129" s="124"/>
      <c r="AM129" s="124"/>
      <c r="AN129" s="124"/>
      <c r="AO129" s="124"/>
      <c r="AP129" s="124"/>
      <c r="AQ129" s="124"/>
      <c r="AR129" s="124"/>
      <c r="AS129" s="124"/>
      <c r="AT129" s="124"/>
      <c r="AU129" s="124"/>
      <c r="AV129" s="124"/>
      <c r="AW129" s="124"/>
      <c r="AX129" s="124"/>
      <c r="AY129" s="124"/>
      <c r="AZ129" s="124"/>
      <c r="BA129" s="124"/>
      <c r="BB129" s="124"/>
      <c r="BC129" s="124"/>
      <c r="BD129" s="124"/>
      <c r="BE129" s="124"/>
      <c r="BF129" s="124"/>
      <c r="BG129" s="124"/>
      <c r="BH129" s="124"/>
      <c r="BI129" s="124"/>
      <c r="BJ129" s="124"/>
      <c r="BK129" s="124"/>
      <c r="BL129" s="124"/>
      <c r="BM129" s="124"/>
      <c r="BN129" s="124"/>
      <c r="BO129" s="124"/>
      <c r="BQ129" s="175" t="str">
        <f t="shared" si="113"/>
        <v/>
      </c>
      <c r="BR129" s="176" t="str">
        <f t="shared" si="114"/>
        <v/>
      </c>
      <c r="BS129" s="135" t="str">
        <f t="shared" si="115"/>
        <v xml:space="preserve"> </v>
      </c>
      <c r="BT129" s="175" t="str">
        <f t="shared" si="116"/>
        <v/>
      </c>
      <c r="BU129" s="176" t="str">
        <f t="shared" si="117"/>
        <v/>
      </c>
      <c r="BV129" s="135" t="str">
        <f t="shared" si="118"/>
        <v xml:space="preserve"> </v>
      </c>
      <c r="BW129" s="175" t="str">
        <f t="shared" si="119"/>
        <v/>
      </c>
      <c r="BX129" s="176" t="str">
        <f t="shared" si="120"/>
        <v/>
      </c>
      <c r="BY129" s="135" t="str">
        <f t="shared" si="121"/>
        <v xml:space="preserve"> </v>
      </c>
      <c r="BZ129" s="175" t="str">
        <f t="shared" si="122"/>
        <v/>
      </c>
      <c r="CA129" s="176" t="str">
        <f t="shared" si="123"/>
        <v/>
      </c>
      <c r="CB129" s="135" t="str">
        <f t="shared" si="124"/>
        <v xml:space="preserve"> </v>
      </c>
      <c r="CC129" s="185" t="str">
        <f t="shared" si="125"/>
        <v/>
      </c>
      <c r="CD129" s="186" t="str">
        <f t="shared" si="126"/>
        <v/>
      </c>
      <c r="CE129" s="181" t="str">
        <f t="shared" si="127"/>
        <v xml:space="preserve"> </v>
      </c>
      <c r="CF129" s="175" t="str">
        <f t="shared" si="128"/>
        <v/>
      </c>
      <c r="CG129" s="176" t="str">
        <f t="shared" si="129"/>
        <v/>
      </c>
      <c r="CH129" s="135" t="str">
        <f t="shared" si="130"/>
        <v xml:space="preserve"> </v>
      </c>
      <c r="CI129" s="175" t="str">
        <f t="shared" si="131"/>
        <v/>
      </c>
      <c r="CJ129" s="176" t="str">
        <f t="shared" si="132"/>
        <v/>
      </c>
      <c r="CK129" s="135" t="str">
        <f t="shared" si="133"/>
        <v xml:space="preserve"> </v>
      </c>
      <c r="CL129" s="175" t="str">
        <f t="shared" si="134"/>
        <v/>
      </c>
      <c r="CM129" s="176" t="str">
        <f t="shared" si="135"/>
        <v/>
      </c>
      <c r="CN129" s="135" t="str">
        <f t="shared" si="136"/>
        <v xml:space="preserve"> </v>
      </c>
      <c r="CO129" s="185" t="str">
        <f t="shared" si="137"/>
        <v/>
      </c>
      <c r="CP129" s="186" t="str">
        <f t="shared" si="138"/>
        <v/>
      </c>
      <c r="CQ129" s="181" t="str">
        <f t="shared" si="139"/>
        <v xml:space="preserve"> </v>
      </c>
      <c r="CR129" s="135">
        <f>'Session Tracking'!P128</f>
        <v>0</v>
      </c>
      <c r="CS129" s="172"/>
      <c r="CT129" s="172">
        <f>COUNTIF('Session Tracking'!F128:O128,"Yes")</f>
        <v>0</v>
      </c>
      <c r="CU129" s="195">
        <f>COUNTIF('Session Tracking'!F128:O128,"No")</f>
        <v>0</v>
      </c>
      <c r="CV129" s="211">
        <f t="shared" si="97"/>
        <v>0</v>
      </c>
      <c r="CW129" s="195" t="str">
        <f t="shared" si="98"/>
        <v/>
      </c>
      <c r="CX129" s="195" t="str">
        <f t="shared" si="99"/>
        <v/>
      </c>
      <c r="CY129" s="195" t="str">
        <f t="shared" si="100"/>
        <v/>
      </c>
      <c r="CZ129" s="195" t="str">
        <f t="shared" si="101"/>
        <v/>
      </c>
      <c r="DA129" s="195" t="str">
        <f t="shared" si="102"/>
        <v/>
      </c>
      <c r="DB129" s="213" t="str">
        <f t="shared" si="103"/>
        <v/>
      </c>
      <c r="DC129" s="172" t="str">
        <f t="shared" si="104"/>
        <v/>
      </c>
      <c r="DD129" s="195" t="str">
        <f t="shared" si="105"/>
        <v/>
      </c>
      <c r="DE129" s="195" t="str">
        <f t="shared" si="106"/>
        <v/>
      </c>
      <c r="DF129" s="195" t="str">
        <f t="shared" si="107"/>
        <v/>
      </c>
      <c r="DG129" s="195" t="str">
        <f t="shared" si="108"/>
        <v/>
      </c>
      <c r="DH129" s="195" t="str">
        <f t="shared" si="109"/>
        <v/>
      </c>
      <c r="DI129" s="195" t="str">
        <f t="shared" si="110"/>
        <v/>
      </c>
      <c r="DJ129" s="195" t="str">
        <f t="shared" si="111"/>
        <v/>
      </c>
      <c r="DK129" s="173" t="str">
        <f t="shared" si="112"/>
        <v/>
      </c>
    </row>
    <row r="130" spans="1:115" x14ac:dyDescent="0.35">
      <c r="A130" s="182">
        <f>'Session Tracking'!A129</f>
        <v>0</v>
      </c>
      <c r="B130" s="183">
        <f>'Session Tracking'!T129</f>
        <v>0</v>
      </c>
      <c r="C130" s="183">
        <f>'Session Tracking'!C129</f>
        <v>0</v>
      </c>
      <c r="D130" s="184" t="str">
        <f>IF('Session Tracking'!D129,'Session Tracking'!D129,"")</f>
        <v/>
      </c>
      <c r="E130" s="184" t="str">
        <f>IF('Session Tracking'!E129,'Session Tracking'!E129,"")</f>
        <v/>
      </c>
      <c r="F130" s="121"/>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1"/>
      <c r="AL130" s="122"/>
      <c r="AM130" s="122"/>
      <c r="AN130" s="122"/>
      <c r="AO130" s="122"/>
      <c r="AP130" s="122"/>
      <c r="AQ130" s="122"/>
      <c r="AR130" s="122"/>
      <c r="AS130" s="122"/>
      <c r="AT130" s="122"/>
      <c r="AU130" s="122"/>
      <c r="AV130" s="122"/>
      <c r="AW130" s="122"/>
      <c r="AX130" s="122"/>
      <c r="AY130" s="122"/>
      <c r="AZ130" s="122"/>
      <c r="BA130" s="122"/>
      <c r="BB130" s="122"/>
      <c r="BC130" s="122"/>
      <c r="BD130" s="122"/>
      <c r="BE130" s="122"/>
      <c r="BF130" s="122"/>
      <c r="BG130" s="122"/>
      <c r="BH130" s="122"/>
      <c r="BI130" s="122"/>
      <c r="BJ130" s="122"/>
      <c r="BK130" s="122"/>
      <c r="BL130" s="122"/>
      <c r="BM130" s="122"/>
      <c r="BN130" s="122"/>
      <c r="BO130" s="122"/>
      <c r="BQ130" s="175" t="str">
        <f t="shared" si="113"/>
        <v/>
      </c>
      <c r="BR130" s="176" t="str">
        <f t="shared" si="114"/>
        <v/>
      </c>
      <c r="BS130" s="135" t="str">
        <f t="shared" si="115"/>
        <v xml:space="preserve"> </v>
      </c>
      <c r="BT130" s="175" t="str">
        <f t="shared" si="116"/>
        <v/>
      </c>
      <c r="BU130" s="176" t="str">
        <f t="shared" si="117"/>
        <v/>
      </c>
      <c r="BV130" s="135" t="str">
        <f t="shared" si="118"/>
        <v xml:space="preserve"> </v>
      </c>
      <c r="BW130" s="175" t="str">
        <f t="shared" si="119"/>
        <v/>
      </c>
      <c r="BX130" s="176" t="str">
        <f t="shared" si="120"/>
        <v/>
      </c>
      <c r="BY130" s="135" t="str">
        <f t="shared" si="121"/>
        <v xml:space="preserve"> </v>
      </c>
      <c r="BZ130" s="175" t="str">
        <f t="shared" si="122"/>
        <v/>
      </c>
      <c r="CA130" s="176" t="str">
        <f t="shared" si="123"/>
        <v/>
      </c>
      <c r="CB130" s="135" t="str">
        <f t="shared" si="124"/>
        <v xml:space="preserve"> </v>
      </c>
      <c r="CC130" s="185" t="str">
        <f t="shared" si="125"/>
        <v/>
      </c>
      <c r="CD130" s="186" t="str">
        <f t="shared" si="126"/>
        <v/>
      </c>
      <c r="CE130" s="181" t="str">
        <f t="shared" si="127"/>
        <v xml:space="preserve"> </v>
      </c>
      <c r="CF130" s="175" t="str">
        <f t="shared" si="128"/>
        <v/>
      </c>
      <c r="CG130" s="176" t="str">
        <f t="shared" si="129"/>
        <v/>
      </c>
      <c r="CH130" s="135" t="str">
        <f t="shared" si="130"/>
        <v xml:space="preserve"> </v>
      </c>
      <c r="CI130" s="175" t="str">
        <f t="shared" si="131"/>
        <v/>
      </c>
      <c r="CJ130" s="176" t="str">
        <f t="shared" si="132"/>
        <v/>
      </c>
      <c r="CK130" s="135" t="str">
        <f t="shared" si="133"/>
        <v xml:space="preserve"> </v>
      </c>
      <c r="CL130" s="175" t="str">
        <f t="shared" si="134"/>
        <v/>
      </c>
      <c r="CM130" s="176" t="str">
        <f t="shared" si="135"/>
        <v/>
      </c>
      <c r="CN130" s="135" t="str">
        <f t="shared" si="136"/>
        <v xml:space="preserve"> </v>
      </c>
      <c r="CO130" s="185" t="str">
        <f t="shared" si="137"/>
        <v/>
      </c>
      <c r="CP130" s="186" t="str">
        <f t="shared" si="138"/>
        <v/>
      </c>
      <c r="CQ130" s="181" t="str">
        <f t="shared" si="139"/>
        <v xml:space="preserve"> </v>
      </c>
      <c r="CR130" s="135">
        <f>'Session Tracking'!P129</f>
        <v>0</v>
      </c>
      <c r="CS130" s="172"/>
      <c r="CT130" s="172">
        <f>COUNTIF('Session Tracking'!F129:O129,"Yes")</f>
        <v>0</v>
      </c>
      <c r="CU130" s="195">
        <f>COUNTIF('Session Tracking'!F129:O129,"No")</f>
        <v>0</v>
      </c>
      <c r="CV130" s="211">
        <f t="shared" si="97"/>
        <v>0</v>
      </c>
      <c r="CW130" s="195" t="str">
        <f t="shared" si="98"/>
        <v/>
      </c>
      <c r="CX130" s="195" t="str">
        <f t="shared" si="99"/>
        <v/>
      </c>
      <c r="CY130" s="195" t="str">
        <f t="shared" si="100"/>
        <v/>
      </c>
      <c r="CZ130" s="195" t="str">
        <f t="shared" si="101"/>
        <v/>
      </c>
      <c r="DA130" s="195" t="str">
        <f t="shared" si="102"/>
        <v/>
      </c>
      <c r="DB130" s="213" t="str">
        <f t="shared" si="103"/>
        <v/>
      </c>
      <c r="DC130" s="172" t="str">
        <f t="shared" si="104"/>
        <v/>
      </c>
      <c r="DD130" s="195" t="str">
        <f t="shared" si="105"/>
        <v/>
      </c>
      <c r="DE130" s="195" t="str">
        <f t="shared" si="106"/>
        <v/>
      </c>
      <c r="DF130" s="195" t="str">
        <f t="shared" si="107"/>
        <v/>
      </c>
      <c r="DG130" s="195" t="str">
        <f t="shared" si="108"/>
        <v/>
      </c>
      <c r="DH130" s="195" t="str">
        <f t="shared" si="109"/>
        <v/>
      </c>
      <c r="DI130" s="195" t="str">
        <f t="shared" si="110"/>
        <v/>
      </c>
      <c r="DJ130" s="195" t="str">
        <f t="shared" si="111"/>
        <v/>
      </c>
      <c r="DK130" s="173" t="str">
        <f t="shared" si="112"/>
        <v/>
      </c>
    </row>
    <row r="131" spans="1:115" x14ac:dyDescent="0.35">
      <c r="A131" s="182">
        <f>'Session Tracking'!A130</f>
        <v>0</v>
      </c>
      <c r="B131" s="183">
        <f>'Session Tracking'!T130</f>
        <v>0</v>
      </c>
      <c r="C131" s="183">
        <f>'Session Tracking'!C130</f>
        <v>0</v>
      </c>
      <c r="D131" s="184" t="str">
        <f>IF('Session Tracking'!D130,'Session Tracking'!D130,"")</f>
        <v/>
      </c>
      <c r="E131" s="184" t="str">
        <f>IF('Session Tracking'!E130,'Session Tracking'!E130,"")</f>
        <v/>
      </c>
      <c r="F131" s="123"/>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3"/>
      <c r="AL131" s="124"/>
      <c r="AM131" s="124"/>
      <c r="AN131" s="124"/>
      <c r="AO131" s="124"/>
      <c r="AP131" s="124"/>
      <c r="AQ131" s="124"/>
      <c r="AR131" s="124"/>
      <c r="AS131" s="124"/>
      <c r="AT131" s="124"/>
      <c r="AU131" s="124"/>
      <c r="AV131" s="124"/>
      <c r="AW131" s="124"/>
      <c r="AX131" s="124"/>
      <c r="AY131" s="124"/>
      <c r="AZ131" s="124"/>
      <c r="BA131" s="124"/>
      <c r="BB131" s="124"/>
      <c r="BC131" s="124"/>
      <c r="BD131" s="124"/>
      <c r="BE131" s="124"/>
      <c r="BF131" s="124"/>
      <c r="BG131" s="124"/>
      <c r="BH131" s="124"/>
      <c r="BI131" s="124"/>
      <c r="BJ131" s="124"/>
      <c r="BK131" s="124"/>
      <c r="BL131" s="124"/>
      <c r="BM131" s="124"/>
      <c r="BN131" s="124"/>
      <c r="BO131" s="124"/>
      <c r="BQ131" s="175" t="str">
        <f t="shared" si="113"/>
        <v/>
      </c>
      <c r="BR131" s="176" t="str">
        <f t="shared" si="114"/>
        <v/>
      </c>
      <c r="BS131" s="135" t="str">
        <f t="shared" si="115"/>
        <v xml:space="preserve"> </v>
      </c>
      <c r="BT131" s="175" t="str">
        <f t="shared" si="116"/>
        <v/>
      </c>
      <c r="BU131" s="176" t="str">
        <f t="shared" si="117"/>
        <v/>
      </c>
      <c r="BV131" s="135" t="str">
        <f t="shared" si="118"/>
        <v xml:space="preserve"> </v>
      </c>
      <c r="BW131" s="175" t="str">
        <f t="shared" si="119"/>
        <v/>
      </c>
      <c r="BX131" s="176" t="str">
        <f t="shared" si="120"/>
        <v/>
      </c>
      <c r="BY131" s="135" t="str">
        <f t="shared" si="121"/>
        <v xml:space="preserve"> </v>
      </c>
      <c r="BZ131" s="175" t="str">
        <f t="shared" si="122"/>
        <v/>
      </c>
      <c r="CA131" s="176" t="str">
        <f t="shared" si="123"/>
        <v/>
      </c>
      <c r="CB131" s="135" t="str">
        <f t="shared" si="124"/>
        <v xml:space="preserve"> </v>
      </c>
      <c r="CC131" s="185" t="str">
        <f t="shared" si="125"/>
        <v/>
      </c>
      <c r="CD131" s="186" t="str">
        <f t="shared" si="126"/>
        <v/>
      </c>
      <c r="CE131" s="181" t="str">
        <f t="shared" si="127"/>
        <v xml:space="preserve"> </v>
      </c>
      <c r="CF131" s="175" t="str">
        <f t="shared" si="128"/>
        <v/>
      </c>
      <c r="CG131" s="176" t="str">
        <f t="shared" si="129"/>
        <v/>
      </c>
      <c r="CH131" s="135" t="str">
        <f t="shared" si="130"/>
        <v xml:space="preserve"> </v>
      </c>
      <c r="CI131" s="175" t="str">
        <f t="shared" si="131"/>
        <v/>
      </c>
      <c r="CJ131" s="176" t="str">
        <f t="shared" si="132"/>
        <v/>
      </c>
      <c r="CK131" s="135" t="str">
        <f t="shared" si="133"/>
        <v xml:space="preserve"> </v>
      </c>
      <c r="CL131" s="175" t="str">
        <f t="shared" si="134"/>
        <v/>
      </c>
      <c r="CM131" s="176" t="str">
        <f t="shared" si="135"/>
        <v/>
      </c>
      <c r="CN131" s="135" t="str">
        <f t="shared" si="136"/>
        <v xml:space="preserve"> </v>
      </c>
      <c r="CO131" s="185" t="str">
        <f t="shared" si="137"/>
        <v/>
      </c>
      <c r="CP131" s="186" t="str">
        <f t="shared" si="138"/>
        <v/>
      </c>
      <c r="CQ131" s="181" t="str">
        <f t="shared" si="139"/>
        <v xml:space="preserve"> </v>
      </c>
      <c r="CR131" s="135">
        <f>'Session Tracking'!P130</f>
        <v>0</v>
      </c>
      <c r="CS131" s="172"/>
      <c r="CT131" s="172">
        <f>COUNTIF('Session Tracking'!F130:O130,"Yes")</f>
        <v>0</v>
      </c>
      <c r="CU131" s="195">
        <f>COUNTIF('Session Tracking'!F130:O130,"No")</f>
        <v>0</v>
      </c>
      <c r="CV131" s="211">
        <f t="shared" si="97"/>
        <v>0</v>
      </c>
      <c r="CW131" s="195" t="str">
        <f t="shared" si="98"/>
        <v/>
      </c>
      <c r="CX131" s="195" t="str">
        <f t="shared" si="99"/>
        <v/>
      </c>
      <c r="CY131" s="195" t="str">
        <f t="shared" si="100"/>
        <v/>
      </c>
      <c r="CZ131" s="195" t="str">
        <f t="shared" si="101"/>
        <v/>
      </c>
      <c r="DA131" s="195" t="str">
        <f t="shared" si="102"/>
        <v/>
      </c>
      <c r="DB131" s="213" t="str">
        <f t="shared" si="103"/>
        <v/>
      </c>
      <c r="DC131" s="172" t="str">
        <f t="shared" si="104"/>
        <v/>
      </c>
      <c r="DD131" s="195" t="str">
        <f t="shared" si="105"/>
        <v/>
      </c>
      <c r="DE131" s="195" t="str">
        <f t="shared" si="106"/>
        <v/>
      </c>
      <c r="DF131" s="195" t="str">
        <f t="shared" si="107"/>
        <v/>
      </c>
      <c r="DG131" s="195" t="str">
        <f t="shared" si="108"/>
        <v/>
      </c>
      <c r="DH131" s="195" t="str">
        <f t="shared" si="109"/>
        <v/>
      </c>
      <c r="DI131" s="195" t="str">
        <f t="shared" si="110"/>
        <v/>
      </c>
      <c r="DJ131" s="195" t="str">
        <f t="shared" si="111"/>
        <v/>
      </c>
      <c r="DK131" s="173" t="str">
        <f t="shared" si="112"/>
        <v/>
      </c>
    </row>
    <row r="132" spans="1:115" x14ac:dyDescent="0.35">
      <c r="A132" s="182">
        <f>'Session Tracking'!A131</f>
        <v>0</v>
      </c>
      <c r="B132" s="183">
        <f>'Session Tracking'!T131</f>
        <v>0</v>
      </c>
      <c r="C132" s="183">
        <f>'Session Tracking'!C131</f>
        <v>0</v>
      </c>
      <c r="D132" s="184" t="str">
        <f>IF('Session Tracking'!D131,'Session Tracking'!D131,"")</f>
        <v/>
      </c>
      <c r="E132" s="184" t="str">
        <f>IF('Session Tracking'!E131,'Session Tracking'!E131,"")</f>
        <v/>
      </c>
      <c r="F132" s="121"/>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1"/>
      <c r="AL132" s="122"/>
      <c r="AM132" s="122"/>
      <c r="AN132" s="122"/>
      <c r="AO132" s="122"/>
      <c r="AP132" s="122"/>
      <c r="AQ132" s="122"/>
      <c r="AR132" s="122"/>
      <c r="AS132" s="122"/>
      <c r="AT132" s="122"/>
      <c r="AU132" s="122"/>
      <c r="AV132" s="122"/>
      <c r="AW132" s="122"/>
      <c r="AX132" s="122"/>
      <c r="AY132" s="122"/>
      <c r="AZ132" s="122"/>
      <c r="BA132" s="122"/>
      <c r="BB132" s="122"/>
      <c r="BC132" s="122"/>
      <c r="BD132" s="122"/>
      <c r="BE132" s="122"/>
      <c r="BF132" s="122"/>
      <c r="BG132" s="122"/>
      <c r="BH132" s="122"/>
      <c r="BI132" s="122"/>
      <c r="BJ132" s="122"/>
      <c r="BK132" s="122"/>
      <c r="BL132" s="122"/>
      <c r="BM132" s="122"/>
      <c r="BN132" s="122"/>
      <c r="BO132" s="122"/>
      <c r="BQ132" s="175" t="str">
        <f t="shared" si="113"/>
        <v/>
      </c>
      <c r="BR132" s="176" t="str">
        <f t="shared" si="114"/>
        <v/>
      </c>
      <c r="BS132" s="135" t="str">
        <f t="shared" si="115"/>
        <v xml:space="preserve"> </v>
      </c>
      <c r="BT132" s="175" t="str">
        <f t="shared" si="116"/>
        <v/>
      </c>
      <c r="BU132" s="176" t="str">
        <f t="shared" si="117"/>
        <v/>
      </c>
      <c r="BV132" s="135" t="str">
        <f t="shared" si="118"/>
        <v xml:space="preserve"> </v>
      </c>
      <c r="BW132" s="175" t="str">
        <f t="shared" si="119"/>
        <v/>
      </c>
      <c r="BX132" s="176" t="str">
        <f t="shared" si="120"/>
        <v/>
      </c>
      <c r="BY132" s="135" t="str">
        <f t="shared" si="121"/>
        <v xml:space="preserve"> </v>
      </c>
      <c r="BZ132" s="175" t="str">
        <f t="shared" si="122"/>
        <v/>
      </c>
      <c r="CA132" s="176" t="str">
        <f t="shared" si="123"/>
        <v/>
      </c>
      <c r="CB132" s="135" t="str">
        <f t="shared" si="124"/>
        <v xml:space="preserve"> </v>
      </c>
      <c r="CC132" s="185" t="str">
        <f t="shared" si="125"/>
        <v/>
      </c>
      <c r="CD132" s="186" t="str">
        <f t="shared" si="126"/>
        <v/>
      </c>
      <c r="CE132" s="181" t="str">
        <f t="shared" si="127"/>
        <v xml:space="preserve"> </v>
      </c>
      <c r="CF132" s="175" t="str">
        <f t="shared" si="128"/>
        <v/>
      </c>
      <c r="CG132" s="176" t="str">
        <f t="shared" si="129"/>
        <v/>
      </c>
      <c r="CH132" s="135" t="str">
        <f t="shared" si="130"/>
        <v xml:space="preserve"> </v>
      </c>
      <c r="CI132" s="175" t="str">
        <f t="shared" si="131"/>
        <v/>
      </c>
      <c r="CJ132" s="176" t="str">
        <f t="shared" si="132"/>
        <v/>
      </c>
      <c r="CK132" s="135" t="str">
        <f t="shared" si="133"/>
        <v xml:space="preserve"> </v>
      </c>
      <c r="CL132" s="175" t="str">
        <f t="shared" si="134"/>
        <v/>
      </c>
      <c r="CM132" s="176" t="str">
        <f t="shared" si="135"/>
        <v/>
      </c>
      <c r="CN132" s="135" t="str">
        <f t="shared" si="136"/>
        <v xml:space="preserve"> </v>
      </c>
      <c r="CO132" s="185" t="str">
        <f t="shared" si="137"/>
        <v/>
      </c>
      <c r="CP132" s="186" t="str">
        <f t="shared" si="138"/>
        <v/>
      </c>
      <c r="CQ132" s="181" t="str">
        <f t="shared" si="139"/>
        <v xml:space="preserve"> </v>
      </c>
      <c r="CR132" s="135">
        <f>'Session Tracking'!P131</f>
        <v>0</v>
      </c>
      <c r="CS132" s="172"/>
      <c r="CT132" s="172">
        <f>COUNTIF('Session Tracking'!F131:O131,"Yes")</f>
        <v>0</v>
      </c>
      <c r="CU132" s="195">
        <f>COUNTIF('Session Tracking'!F131:O131,"No")</f>
        <v>0</v>
      </c>
      <c r="CV132" s="211">
        <f t="shared" si="97"/>
        <v>0</v>
      </c>
      <c r="CW132" s="195" t="str">
        <f t="shared" si="98"/>
        <v/>
      </c>
      <c r="CX132" s="195" t="str">
        <f t="shared" si="99"/>
        <v/>
      </c>
      <c r="CY132" s="195" t="str">
        <f t="shared" si="100"/>
        <v/>
      </c>
      <c r="CZ132" s="195" t="str">
        <f t="shared" si="101"/>
        <v/>
      </c>
      <c r="DA132" s="195" t="str">
        <f t="shared" si="102"/>
        <v/>
      </c>
      <c r="DB132" s="213" t="str">
        <f t="shared" si="103"/>
        <v/>
      </c>
      <c r="DC132" s="172" t="str">
        <f t="shared" si="104"/>
        <v/>
      </c>
      <c r="DD132" s="195" t="str">
        <f t="shared" si="105"/>
        <v/>
      </c>
      <c r="DE132" s="195" t="str">
        <f t="shared" si="106"/>
        <v/>
      </c>
      <c r="DF132" s="195" t="str">
        <f t="shared" si="107"/>
        <v/>
      </c>
      <c r="DG132" s="195" t="str">
        <f t="shared" si="108"/>
        <v/>
      </c>
      <c r="DH132" s="195" t="str">
        <f t="shared" si="109"/>
        <v/>
      </c>
      <c r="DI132" s="195" t="str">
        <f t="shared" si="110"/>
        <v/>
      </c>
      <c r="DJ132" s="195" t="str">
        <f t="shared" si="111"/>
        <v/>
      </c>
      <c r="DK132" s="173" t="str">
        <f t="shared" si="112"/>
        <v/>
      </c>
    </row>
    <row r="133" spans="1:115" x14ac:dyDescent="0.35">
      <c r="A133" s="182">
        <f>'Session Tracking'!A132</f>
        <v>0</v>
      </c>
      <c r="B133" s="183">
        <f>'Session Tracking'!T132</f>
        <v>0</v>
      </c>
      <c r="C133" s="183">
        <f>'Session Tracking'!C132</f>
        <v>0</v>
      </c>
      <c r="D133" s="184" t="str">
        <f>IF('Session Tracking'!D132,'Session Tracking'!D132,"")</f>
        <v/>
      </c>
      <c r="E133" s="184" t="str">
        <f>IF('Session Tracking'!E132,'Session Tracking'!E132,"")</f>
        <v/>
      </c>
      <c r="F133" s="123"/>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3"/>
      <c r="AL133" s="124"/>
      <c r="AM133" s="124"/>
      <c r="AN133" s="124"/>
      <c r="AO133" s="124"/>
      <c r="AP133" s="124"/>
      <c r="AQ133" s="124"/>
      <c r="AR133" s="124"/>
      <c r="AS133" s="124"/>
      <c r="AT133" s="124"/>
      <c r="AU133" s="124"/>
      <c r="AV133" s="124"/>
      <c r="AW133" s="124"/>
      <c r="AX133" s="124"/>
      <c r="AY133" s="124"/>
      <c r="AZ133" s="124"/>
      <c r="BA133" s="124"/>
      <c r="BB133" s="124"/>
      <c r="BC133" s="124"/>
      <c r="BD133" s="124"/>
      <c r="BE133" s="124"/>
      <c r="BF133" s="124"/>
      <c r="BG133" s="124"/>
      <c r="BH133" s="124"/>
      <c r="BI133" s="124"/>
      <c r="BJ133" s="124"/>
      <c r="BK133" s="124"/>
      <c r="BL133" s="124"/>
      <c r="BM133" s="124"/>
      <c r="BN133" s="124"/>
      <c r="BO133" s="124"/>
      <c r="BQ133" s="175" t="str">
        <f t="shared" si="113"/>
        <v/>
      </c>
      <c r="BR133" s="176" t="str">
        <f t="shared" si="114"/>
        <v/>
      </c>
      <c r="BS133" s="135" t="str">
        <f t="shared" si="115"/>
        <v xml:space="preserve"> </v>
      </c>
      <c r="BT133" s="175" t="str">
        <f t="shared" si="116"/>
        <v/>
      </c>
      <c r="BU133" s="176" t="str">
        <f t="shared" si="117"/>
        <v/>
      </c>
      <c r="BV133" s="135" t="str">
        <f t="shared" si="118"/>
        <v xml:space="preserve"> </v>
      </c>
      <c r="BW133" s="175" t="str">
        <f t="shared" si="119"/>
        <v/>
      </c>
      <c r="BX133" s="176" t="str">
        <f t="shared" si="120"/>
        <v/>
      </c>
      <c r="BY133" s="135" t="str">
        <f t="shared" si="121"/>
        <v xml:space="preserve"> </v>
      </c>
      <c r="BZ133" s="175" t="str">
        <f t="shared" si="122"/>
        <v/>
      </c>
      <c r="CA133" s="176" t="str">
        <f t="shared" si="123"/>
        <v/>
      </c>
      <c r="CB133" s="135" t="str">
        <f t="shared" si="124"/>
        <v xml:space="preserve"> </v>
      </c>
      <c r="CC133" s="185" t="str">
        <f t="shared" si="125"/>
        <v/>
      </c>
      <c r="CD133" s="186" t="str">
        <f t="shared" si="126"/>
        <v/>
      </c>
      <c r="CE133" s="181" t="str">
        <f t="shared" si="127"/>
        <v xml:space="preserve"> </v>
      </c>
      <c r="CF133" s="175" t="str">
        <f t="shared" si="128"/>
        <v/>
      </c>
      <c r="CG133" s="176" t="str">
        <f t="shared" si="129"/>
        <v/>
      </c>
      <c r="CH133" s="135" t="str">
        <f t="shared" si="130"/>
        <v xml:space="preserve"> </v>
      </c>
      <c r="CI133" s="175" t="str">
        <f t="shared" si="131"/>
        <v/>
      </c>
      <c r="CJ133" s="176" t="str">
        <f t="shared" si="132"/>
        <v/>
      </c>
      <c r="CK133" s="135" t="str">
        <f t="shared" si="133"/>
        <v xml:space="preserve"> </v>
      </c>
      <c r="CL133" s="175" t="str">
        <f t="shared" si="134"/>
        <v/>
      </c>
      <c r="CM133" s="176" t="str">
        <f t="shared" si="135"/>
        <v/>
      </c>
      <c r="CN133" s="135" t="str">
        <f t="shared" si="136"/>
        <v xml:space="preserve"> </v>
      </c>
      <c r="CO133" s="185" t="str">
        <f t="shared" si="137"/>
        <v/>
      </c>
      <c r="CP133" s="186" t="str">
        <f t="shared" si="138"/>
        <v/>
      </c>
      <c r="CQ133" s="181" t="str">
        <f t="shared" si="139"/>
        <v xml:space="preserve"> </v>
      </c>
      <c r="CR133" s="135">
        <f>'Session Tracking'!P132</f>
        <v>0</v>
      </c>
      <c r="CS133" s="172"/>
      <c r="CT133" s="172">
        <f>COUNTIF('Session Tracking'!F132:O132,"Yes")</f>
        <v>0</v>
      </c>
      <c r="CU133" s="195">
        <f>COUNTIF('Session Tracking'!F132:O132,"No")</f>
        <v>0</v>
      </c>
      <c r="CV133" s="211">
        <f t="shared" ref="CV133:CV196" si="140">IF(AND(CT133+CU133&gt;0,CR133&lt;&gt;"N/A"),CT133/(CT133+CU133),0)</f>
        <v>0</v>
      </c>
      <c r="CW133" s="195" t="str">
        <f t="shared" ref="CW133:CW196" si="141">IF(D133="","",INT((((YEAR(D133)-YEAR($CW$1))*12+MONTH(D133)-MONTH($CW$1)+1)+2)/3))</f>
        <v/>
      </c>
      <c r="CX133" s="195" t="str">
        <f t="shared" ref="CX133:CX196" si="142">IF(E133="","",INT((((YEAR(E133)-YEAR($CW$1))*12+MONTH(E133)-MONTH($CW$1)+1)+2)/3))</f>
        <v/>
      </c>
      <c r="CY133" s="195" t="str">
        <f t="shared" ref="CY133:CY196" si="143">IF(AND(CX133&gt;0,CR133="yes"),CX133,"")</f>
        <v/>
      </c>
      <c r="CZ133" s="195" t="str">
        <f t="shared" ref="CZ133:CZ196" si="144">IF(CX133&gt;0,CX133,"")</f>
        <v/>
      </c>
      <c r="DA133" s="195" t="str">
        <f t="shared" ref="DA133:DA196" si="145">IF(AND(CX133&gt;0,CV133&gt;=0.75),CX133,"")</f>
        <v/>
      </c>
      <c r="DB133" s="213" t="str">
        <f t="shared" ref="DB133:DB196" si="146">IF(AND(COUNT(F133:AG133)&gt;=23,COUNT(AK133:BL133)&gt;=23),IF(AK133="","",INT((((YEAR(AK133)-YEAR($CW$1))*12+MONTH(AK133)-MONTH($CW$1)+1)+2)/3)),"")</f>
        <v/>
      </c>
      <c r="DC133" s="172" t="str">
        <f t="shared" ref="DC133:DC196" si="147">IF(AND($DB133&gt;0,CE133&lt;0),$DB133,"")</f>
        <v/>
      </c>
      <c r="DD133" s="195" t="str">
        <f t="shared" ref="DD133:DD196" si="148">IF(AND($DB133&gt;0,BS133&lt;0),$DB133,"")</f>
        <v/>
      </c>
      <c r="DE133" s="195" t="str">
        <f t="shared" ref="DE133:DE196" si="149">IF(AND($DB133&gt;0,BV133&lt;0),$DB133,"")</f>
        <v/>
      </c>
      <c r="DF133" s="195" t="str">
        <f t="shared" ref="DF133:DF196" si="150">IF(AND($DB133&gt;0,BY133&lt;0),$DB133,"")</f>
        <v/>
      </c>
      <c r="DG133" s="195" t="str">
        <f t="shared" ref="DG133:DG196" si="151">IF(AND($DB133&gt;0,CB133&lt;0),$DB133,"")</f>
        <v/>
      </c>
      <c r="DH133" s="195" t="str">
        <f t="shared" ref="DH133:DH196" si="152">IF(AND($DB133&gt;0,CQ133&lt;0),$DB133,"")</f>
        <v/>
      </c>
      <c r="DI133" s="195" t="str">
        <f t="shared" ref="DI133:DI196" si="153">IF(AND($DB133&gt;0,CH133&lt;0),$DB133,"")</f>
        <v/>
      </c>
      <c r="DJ133" s="195" t="str">
        <f t="shared" ref="DJ133:DJ196" si="154">IF(AND($DB133&gt;0,CK133&lt;0),$DB133,"")</f>
        <v/>
      </c>
      <c r="DK133" s="173" t="str">
        <f t="shared" ref="DK133:DK196" si="155">IF(AND($DB133&gt;0,CN133&lt;0),$DB133,"")</f>
        <v/>
      </c>
    </row>
    <row r="134" spans="1:115" x14ac:dyDescent="0.35">
      <c r="A134" s="182">
        <f>'Session Tracking'!A133</f>
        <v>0</v>
      </c>
      <c r="B134" s="183">
        <f>'Session Tracking'!T133</f>
        <v>0</v>
      </c>
      <c r="C134" s="183">
        <f>'Session Tracking'!C133</f>
        <v>0</v>
      </c>
      <c r="D134" s="184" t="str">
        <f>IF('Session Tracking'!D133,'Session Tracking'!D133,"")</f>
        <v/>
      </c>
      <c r="E134" s="184" t="str">
        <f>IF('Session Tracking'!E133,'Session Tracking'!E133,"")</f>
        <v/>
      </c>
      <c r="F134" s="121"/>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1"/>
      <c r="AL134" s="122"/>
      <c r="AM134" s="122"/>
      <c r="AN134" s="122"/>
      <c r="AO134" s="122"/>
      <c r="AP134" s="122"/>
      <c r="AQ134" s="122"/>
      <c r="AR134" s="122"/>
      <c r="AS134" s="122"/>
      <c r="AT134" s="122"/>
      <c r="AU134" s="122"/>
      <c r="AV134" s="122"/>
      <c r="AW134" s="122"/>
      <c r="AX134" s="122"/>
      <c r="AY134" s="122"/>
      <c r="AZ134" s="122"/>
      <c r="BA134" s="122"/>
      <c r="BB134" s="122"/>
      <c r="BC134" s="122"/>
      <c r="BD134" s="122"/>
      <c r="BE134" s="122"/>
      <c r="BF134" s="122"/>
      <c r="BG134" s="122"/>
      <c r="BH134" s="122"/>
      <c r="BI134" s="122"/>
      <c r="BJ134" s="122"/>
      <c r="BK134" s="122"/>
      <c r="BL134" s="122"/>
      <c r="BM134" s="122"/>
      <c r="BN134" s="122"/>
      <c r="BO134" s="122"/>
      <c r="BQ134" s="175" t="str">
        <f t="shared" si="113"/>
        <v/>
      </c>
      <c r="BR134" s="176" t="str">
        <f t="shared" si="114"/>
        <v/>
      </c>
      <c r="BS134" s="135" t="str">
        <f t="shared" si="115"/>
        <v xml:space="preserve"> </v>
      </c>
      <c r="BT134" s="175" t="str">
        <f t="shared" si="116"/>
        <v/>
      </c>
      <c r="BU134" s="176" t="str">
        <f t="shared" si="117"/>
        <v/>
      </c>
      <c r="BV134" s="135" t="str">
        <f t="shared" si="118"/>
        <v xml:space="preserve"> </v>
      </c>
      <c r="BW134" s="175" t="str">
        <f t="shared" si="119"/>
        <v/>
      </c>
      <c r="BX134" s="176" t="str">
        <f t="shared" si="120"/>
        <v/>
      </c>
      <c r="BY134" s="135" t="str">
        <f t="shared" si="121"/>
        <v xml:space="preserve"> </v>
      </c>
      <c r="BZ134" s="175" t="str">
        <f t="shared" si="122"/>
        <v/>
      </c>
      <c r="CA134" s="176" t="str">
        <f t="shared" si="123"/>
        <v/>
      </c>
      <c r="CB134" s="135" t="str">
        <f t="shared" si="124"/>
        <v xml:space="preserve"> </v>
      </c>
      <c r="CC134" s="185" t="str">
        <f t="shared" si="125"/>
        <v/>
      </c>
      <c r="CD134" s="186" t="str">
        <f t="shared" si="126"/>
        <v/>
      </c>
      <c r="CE134" s="181" t="str">
        <f t="shared" si="127"/>
        <v xml:space="preserve"> </v>
      </c>
      <c r="CF134" s="175" t="str">
        <f t="shared" si="128"/>
        <v/>
      </c>
      <c r="CG134" s="176" t="str">
        <f t="shared" si="129"/>
        <v/>
      </c>
      <c r="CH134" s="135" t="str">
        <f t="shared" si="130"/>
        <v xml:space="preserve"> </v>
      </c>
      <c r="CI134" s="175" t="str">
        <f t="shared" si="131"/>
        <v/>
      </c>
      <c r="CJ134" s="176" t="str">
        <f t="shared" si="132"/>
        <v/>
      </c>
      <c r="CK134" s="135" t="str">
        <f t="shared" si="133"/>
        <v xml:space="preserve"> </v>
      </c>
      <c r="CL134" s="175" t="str">
        <f t="shared" si="134"/>
        <v/>
      </c>
      <c r="CM134" s="176" t="str">
        <f t="shared" si="135"/>
        <v/>
      </c>
      <c r="CN134" s="135" t="str">
        <f t="shared" si="136"/>
        <v xml:space="preserve"> </v>
      </c>
      <c r="CO134" s="185" t="str">
        <f t="shared" si="137"/>
        <v/>
      </c>
      <c r="CP134" s="186" t="str">
        <f t="shared" si="138"/>
        <v/>
      </c>
      <c r="CQ134" s="181" t="str">
        <f t="shared" si="139"/>
        <v xml:space="preserve"> </v>
      </c>
      <c r="CR134" s="135">
        <f>'Session Tracking'!P133</f>
        <v>0</v>
      </c>
      <c r="CS134" s="172"/>
      <c r="CT134" s="172">
        <f>COUNTIF('Session Tracking'!F133:O133,"Yes")</f>
        <v>0</v>
      </c>
      <c r="CU134" s="195">
        <f>COUNTIF('Session Tracking'!F133:O133,"No")</f>
        <v>0</v>
      </c>
      <c r="CV134" s="211">
        <f t="shared" si="140"/>
        <v>0</v>
      </c>
      <c r="CW134" s="195" t="str">
        <f t="shared" si="141"/>
        <v/>
      </c>
      <c r="CX134" s="195" t="str">
        <f t="shared" si="142"/>
        <v/>
      </c>
      <c r="CY134" s="195" t="str">
        <f t="shared" si="143"/>
        <v/>
      </c>
      <c r="CZ134" s="195" t="str">
        <f t="shared" si="144"/>
        <v/>
      </c>
      <c r="DA134" s="195" t="str">
        <f t="shared" si="145"/>
        <v/>
      </c>
      <c r="DB134" s="213" t="str">
        <f t="shared" si="146"/>
        <v/>
      </c>
      <c r="DC134" s="172" t="str">
        <f t="shared" si="147"/>
        <v/>
      </c>
      <c r="DD134" s="195" t="str">
        <f t="shared" si="148"/>
        <v/>
      </c>
      <c r="DE134" s="195" t="str">
        <f t="shared" si="149"/>
        <v/>
      </c>
      <c r="DF134" s="195" t="str">
        <f t="shared" si="150"/>
        <v/>
      </c>
      <c r="DG134" s="195" t="str">
        <f t="shared" si="151"/>
        <v/>
      </c>
      <c r="DH134" s="195" t="str">
        <f t="shared" si="152"/>
        <v/>
      </c>
      <c r="DI134" s="195" t="str">
        <f t="shared" si="153"/>
        <v/>
      </c>
      <c r="DJ134" s="195" t="str">
        <f t="shared" si="154"/>
        <v/>
      </c>
      <c r="DK134" s="173" t="str">
        <f t="shared" si="155"/>
        <v/>
      </c>
    </row>
    <row r="135" spans="1:115" x14ac:dyDescent="0.35">
      <c r="A135" s="182">
        <f>'Session Tracking'!A134</f>
        <v>0</v>
      </c>
      <c r="B135" s="183">
        <f>'Session Tracking'!T134</f>
        <v>0</v>
      </c>
      <c r="C135" s="183">
        <f>'Session Tracking'!C134</f>
        <v>0</v>
      </c>
      <c r="D135" s="184" t="str">
        <f>IF('Session Tracking'!D134,'Session Tracking'!D134,"")</f>
        <v/>
      </c>
      <c r="E135" s="184" t="str">
        <f>IF('Session Tracking'!E134,'Session Tracking'!E134,"")</f>
        <v/>
      </c>
      <c r="F135" s="123"/>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3"/>
      <c r="AL135" s="124"/>
      <c r="AM135" s="124"/>
      <c r="AN135" s="124"/>
      <c r="AO135" s="124"/>
      <c r="AP135" s="124"/>
      <c r="AQ135" s="124"/>
      <c r="AR135" s="124"/>
      <c r="AS135" s="124"/>
      <c r="AT135" s="124"/>
      <c r="AU135" s="124"/>
      <c r="AV135" s="124"/>
      <c r="AW135" s="124"/>
      <c r="AX135" s="124"/>
      <c r="AY135" s="124"/>
      <c r="AZ135" s="124"/>
      <c r="BA135" s="124"/>
      <c r="BB135" s="124"/>
      <c r="BC135" s="124"/>
      <c r="BD135" s="124"/>
      <c r="BE135" s="124"/>
      <c r="BF135" s="124"/>
      <c r="BG135" s="124"/>
      <c r="BH135" s="124"/>
      <c r="BI135" s="124"/>
      <c r="BJ135" s="124"/>
      <c r="BK135" s="124"/>
      <c r="BL135" s="124"/>
      <c r="BM135" s="124"/>
      <c r="BN135" s="124"/>
      <c r="BO135" s="124"/>
      <c r="BQ135" s="175" t="str">
        <f t="shared" si="113"/>
        <v/>
      </c>
      <c r="BR135" s="176" t="str">
        <f t="shared" si="114"/>
        <v/>
      </c>
      <c r="BS135" s="135" t="str">
        <f t="shared" si="115"/>
        <v xml:space="preserve"> </v>
      </c>
      <c r="BT135" s="175" t="str">
        <f t="shared" si="116"/>
        <v/>
      </c>
      <c r="BU135" s="176" t="str">
        <f t="shared" si="117"/>
        <v/>
      </c>
      <c r="BV135" s="135" t="str">
        <f t="shared" si="118"/>
        <v xml:space="preserve"> </v>
      </c>
      <c r="BW135" s="175" t="str">
        <f t="shared" si="119"/>
        <v/>
      </c>
      <c r="BX135" s="176" t="str">
        <f t="shared" si="120"/>
        <v/>
      </c>
      <c r="BY135" s="135" t="str">
        <f t="shared" si="121"/>
        <v xml:space="preserve"> </v>
      </c>
      <c r="BZ135" s="175" t="str">
        <f t="shared" si="122"/>
        <v/>
      </c>
      <c r="CA135" s="176" t="str">
        <f t="shared" si="123"/>
        <v/>
      </c>
      <c r="CB135" s="135" t="str">
        <f t="shared" si="124"/>
        <v xml:space="preserve"> </v>
      </c>
      <c r="CC135" s="185" t="str">
        <f t="shared" si="125"/>
        <v/>
      </c>
      <c r="CD135" s="186" t="str">
        <f t="shared" si="126"/>
        <v/>
      </c>
      <c r="CE135" s="181" t="str">
        <f t="shared" si="127"/>
        <v xml:space="preserve"> </v>
      </c>
      <c r="CF135" s="175" t="str">
        <f t="shared" si="128"/>
        <v/>
      </c>
      <c r="CG135" s="176" t="str">
        <f t="shared" si="129"/>
        <v/>
      </c>
      <c r="CH135" s="135" t="str">
        <f t="shared" si="130"/>
        <v xml:space="preserve"> </v>
      </c>
      <c r="CI135" s="175" t="str">
        <f t="shared" si="131"/>
        <v/>
      </c>
      <c r="CJ135" s="176" t="str">
        <f t="shared" si="132"/>
        <v/>
      </c>
      <c r="CK135" s="135" t="str">
        <f t="shared" si="133"/>
        <v xml:space="preserve"> </v>
      </c>
      <c r="CL135" s="175" t="str">
        <f t="shared" si="134"/>
        <v/>
      </c>
      <c r="CM135" s="176" t="str">
        <f t="shared" si="135"/>
        <v/>
      </c>
      <c r="CN135" s="135" t="str">
        <f t="shared" si="136"/>
        <v xml:space="preserve"> </v>
      </c>
      <c r="CO135" s="185" t="str">
        <f t="shared" si="137"/>
        <v/>
      </c>
      <c r="CP135" s="186" t="str">
        <f t="shared" si="138"/>
        <v/>
      </c>
      <c r="CQ135" s="181" t="str">
        <f t="shared" si="139"/>
        <v xml:space="preserve"> </v>
      </c>
      <c r="CR135" s="135">
        <f>'Session Tracking'!P134</f>
        <v>0</v>
      </c>
      <c r="CS135" s="172"/>
      <c r="CT135" s="172">
        <f>COUNTIF('Session Tracking'!F134:O134,"Yes")</f>
        <v>0</v>
      </c>
      <c r="CU135" s="195">
        <f>COUNTIF('Session Tracking'!F134:O134,"No")</f>
        <v>0</v>
      </c>
      <c r="CV135" s="211">
        <f t="shared" si="140"/>
        <v>0</v>
      </c>
      <c r="CW135" s="195" t="str">
        <f t="shared" si="141"/>
        <v/>
      </c>
      <c r="CX135" s="195" t="str">
        <f t="shared" si="142"/>
        <v/>
      </c>
      <c r="CY135" s="195" t="str">
        <f t="shared" si="143"/>
        <v/>
      </c>
      <c r="CZ135" s="195" t="str">
        <f t="shared" si="144"/>
        <v/>
      </c>
      <c r="DA135" s="195" t="str">
        <f t="shared" si="145"/>
        <v/>
      </c>
      <c r="DB135" s="213" t="str">
        <f t="shared" si="146"/>
        <v/>
      </c>
      <c r="DC135" s="172" t="str">
        <f t="shared" si="147"/>
        <v/>
      </c>
      <c r="DD135" s="195" t="str">
        <f t="shared" si="148"/>
        <v/>
      </c>
      <c r="DE135" s="195" t="str">
        <f t="shared" si="149"/>
        <v/>
      </c>
      <c r="DF135" s="195" t="str">
        <f t="shared" si="150"/>
        <v/>
      </c>
      <c r="DG135" s="195" t="str">
        <f t="shared" si="151"/>
        <v/>
      </c>
      <c r="DH135" s="195" t="str">
        <f t="shared" si="152"/>
        <v/>
      </c>
      <c r="DI135" s="195" t="str">
        <f t="shared" si="153"/>
        <v/>
      </c>
      <c r="DJ135" s="195" t="str">
        <f t="shared" si="154"/>
        <v/>
      </c>
      <c r="DK135" s="173" t="str">
        <f t="shared" si="155"/>
        <v/>
      </c>
    </row>
    <row r="136" spans="1:115" x14ac:dyDescent="0.35">
      <c r="A136" s="182">
        <f>'Session Tracking'!A135</f>
        <v>0</v>
      </c>
      <c r="B136" s="183">
        <f>'Session Tracking'!T135</f>
        <v>0</v>
      </c>
      <c r="C136" s="183">
        <f>'Session Tracking'!C135</f>
        <v>0</v>
      </c>
      <c r="D136" s="184" t="str">
        <f>IF('Session Tracking'!D135,'Session Tracking'!D135,"")</f>
        <v/>
      </c>
      <c r="E136" s="184" t="str">
        <f>IF('Session Tracking'!E135,'Session Tracking'!E135,"")</f>
        <v/>
      </c>
      <c r="F136" s="121"/>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1"/>
      <c r="AL136" s="122"/>
      <c r="AM136" s="122"/>
      <c r="AN136" s="122"/>
      <c r="AO136" s="122"/>
      <c r="AP136" s="122"/>
      <c r="AQ136" s="122"/>
      <c r="AR136" s="122"/>
      <c r="AS136" s="122"/>
      <c r="AT136" s="122"/>
      <c r="AU136" s="122"/>
      <c r="AV136" s="122"/>
      <c r="AW136" s="122"/>
      <c r="AX136" s="122"/>
      <c r="AY136" s="122"/>
      <c r="AZ136" s="122"/>
      <c r="BA136" s="122"/>
      <c r="BB136" s="122"/>
      <c r="BC136" s="122"/>
      <c r="BD136" s="122"/>
      <c r="BE136" s="122"/>
      <c r="BF136" s="122"/>
      <c r="BG136" s="122"/>
      <c r="BH136" s="122"/>
      <c r="BI136" s="122"/>
      <c r="BJ136" s="122"/>
      <c r="BK136" s="122"/>
      <c r="BL136" s="122"/>
      <c r="BM136" s="122"/>
      <c r="BN136" s="122"/>
      <c r="BO136" s="122"/>
      <c r="BQ136" s="175" t="str">
        <f t="shared" si="113"/>
        <v/>
      </c>
      <c r="BR136" s="176" t="str">
        <f t="shared" si="114"/>
        <v/>
      </c>
      <c r="BS136" s="135" t="str">
        <f t="shared" si="115"/>
        <v xml:space="preserve"> </v>
      </c>
      <c r="BT136" s="175" t="str">
        <f t="shared" si="116"/>
        <v/>
      </c>
      <c r="BU136" s="176" t="str">
        <f t="shared" si="117"/>
        <v/>
      </c>
      <c r="BV136" s="135" t="str">
        <f t="shared" si="118"/>
        <v xml:space="preserve"> </v>
      </c>
      <c r="BW136" s="175" t="str">
        <f t="shared" si="119"/>
        <v/>
      </c>
      <c r="BX136" s="176" t="str">
        <f t="shared" si="120"/>
        <v/>
      </c>
      <c r="BY136" s="135" t="str">
        <f t="shared" si="121"/>
        <v xml:space="preserve"> </v>
      </c>
      <c r="BZ136" s="175" t="str">
        <f t="shared" si="122"/>
        <v/>
      </c>
      <c r="CA136" s="176" t="str">
        <f t="shared" si="123"/>
        <v/>
      </c>
      <c r="CB136" s="135" t="str">
        <f t="shared" si="124"/>
        <v xml:space="preserve"> </v>
      </c>
      <c r="CC136" s="185" t="str">
        <f t="shared" si="125"/>
        <v/>
      </c>
      <c r="CD136" s="186" t="str">
        <f t="shared" si="126"/>
        <v/>
      </c>
      <c r="CE136" s="181" t="str">
        <f t="shared" si="127"/>
        <v xml:space="preserve"> </v>
      </c>
      <c r="CF136" s="175" t="str">
        <f t="shared" si="128"/>
        <v/>
      </c>
      <c r="CG136" s="176" t="str">
        <f t="shared" si="129"/>
        <v/>
      </c>
      <c r="CH136" s="135" t="str">
        <f t="shared" si="130"/>
        <v xml:space="preserve"> </v>
      </c>
      <c r="CI136" s="175" t="str">
        <f t="shared" si="131"/>
        <v/>
      </c>
      <c r="CJ136" s="176" t="str">
        <f t="shared" si="132"/>
        <v/>
      </c>
      <c r="CK136" s="135" t="str">
        <f t="shared" si="133"/>
        <v xml:space="preserve"> </v>
      </c>
      <c r="CL136" s="175" t="str">
        <f t="shared" si="134"/>
        <v/>
      </c>
      <c r="CM136" s="176" t="str">
        <f t="shared" si="135"/>
        <v/>
      </c>
      <c r="CN136" s="135" t="str">
        <f t="shared" si="136"/>
        <v xml:space="preserve"> </v>
      </c>
      <c r="CO136" s="185" t="str">
        <f t="shared" si="137"/>
        <v/>
      </c>
      <c r="CP136" s="186" t="str">
        <f t="shared" si="138"/>
        <v/>
      </c>
      <c r="CQ136" s="181" t="str">
        <f t="shared" si="139"/>
        <v xml:space="preserve"> </v>
      </c>
      <c r="CR136" s="135">
        <f>'Session Tracking'!P135</f>
        <v>0</v>
      </c>
      <c r="CS136" s="172"/>
      <c r="CT136" s="172">
        <f>COUNTIF('Session Tracking'!F135:O135,"Yes")</f>
        <v>0</v>
      </c>
      <c r="CU136" s="195">
        <f>COUNTIF('Session Tracking'!F135:O135,"No")</f>
        <v>0</v>
      </c>
      <c r="CV136" s="211">
        <f t="shared" si="140"/>
        <v>0</v>
      </c>
      <c r="CW136" s="195" t="str">
        <f t="shared" si="141"/>
        <v/>
      </c>
      <c r="CX136" s="195" t="str">
        <f t="shared" si="142"/>
        <v/>
      </c>
      <c r="CY136" s="195" t="str">
        <f t="shared" si="143"/>
        <v/>
      </c>
      <c r="CZ136" s="195" t="str">
        <f t="shared" si="144"/>
        <v/>
      </c>
      <c r="DA136" s="195" t="str">
        <f t="shared" si="145"/>
        <v/>
      </c>
      <c r="DB136" s="213" t="str">
        <f t="shared" si="146"/>
        <v/>
      </c>
      <c r="DC136" s="172" t="str">
        <f t="shared" si="147"/>
        <v/>
      </c>
      <c r="DD136" s="195" t="str">
        <f t="shared" si="148"/>
        <v/>
      </c>
      <c r="DE136" s="195" t="str">
        <f t="shared" si="149"/>
        <v/>
      </c>
      <c r="DF136" s="195" t="str">
        <f t="shared" si="150"/>
        <v/>
      </c>
      <c r="DG136" s="195" t="str">
        <f t="shared" si="151"/>
        <v/>
      </c>
      <c r="DH136" s="195" t="str">
        <f t="shared" si="152"/>
        <v/>
      </c>
      <c r="DI136" s="195" t="str">
        <f t="shared" si="153"/>
        <v/>
      </c>
      <c r="DJ136" s="195" t="str">
        <f t="shared" si="154"/>
        <v/>
      </c>
      <c r="DK136" s="173" t="str">
        <f t="shared" si="155"/>
        <v/>
      </c>
    </row>
    <row r="137" spans="1:115" x14ac:dyDescent="0.35">
      <c r="A137" s="182">
        <f>'Session Tracking'!A136</f>
        <v>0</v>
      </c>
      <c r="B137" s="183">
        <f>'Session Tracking'!T136</f>
        <v>0</v>
      </c>
      <c r="C137" s="183">
        <f>'Session Tracking'!C136</f>
        <v>0</v>
      </c>
      <c r="D137" s="184" t="str">
        <f>IF('Session Tracking'!D136,'Session Tracking'!D136,"")</f>
        <v/>
      </c>
      <c r="E137" s="184" t="str">
        <f>IF('Session Tracking'!E136,'Session Tracking'!E136,"")</f>
        <v/>
      </c>
      <c r="F137" s="123"/>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3"/>
      <c r="AL137" s="124"/>
      <c r="AM137" s="124"/>
      <c r="AN137" s="124"/>
      <c r="AO137" s="124"/>
      <c r="AP137" s="124"/>
      <c r="AQ137" s="124"/>
      <c r="AR137" s="124"/>
      <c r="AS137" s="124"/>
      <c r="AT137" s="124"/>
      <c r="AU137" s="124"/>
      <c r="AV137" s="124"/>
      <c r="AW137" s="124"/>
      <c r="AX137" s="124"/>
      <c r="AY137" s="124"/>
      <c r="AZ137" s="124"/>
      <c r="BA137" s="124"/>
      <c r="BB137" s="124"/>
      <c r="BC137" s="124"/>
      <c r="BD137" s="124"/>
      <c r="BE137" s="124"/>
      <c r="BF137" s="124"/>
      <c r="BG137" s="124"/>
      <c r="BH137" s="124"/>
      <c r="BI137" s="124"/>
      <c r="BJ137" s="124"/>
      <c r="BK137" s="124"/>
      <c r="BL137" s="124"/>
      <c r="BM137" s="124"/>
      <c r="BN137" s="124"/>
      <c r="BO137" s="124"/>
      <c r="BQ137" s="175" t="str">
        <f t="shared" si="113"/>
        <v/>
      </c>
      <c r="BR137" s="176" t="str">
        <f t="shared" si="114"/>
        <v/>
      </c>
      <c r="BS137" s="135" t="str">
        <f t="shared" si="115"/>
        <v xml:space="preserve"> </v>
      </c>
      <c r="BT137" s="175" t="str">
        <f t="shared" si="116"/>
        <v/>
      </c>
      <c r="BU137" s="176" t="str">
        <f t="shared" si="117"/>
        <v/>
      </c>
      <c r="BV137" s="135" t="str">
        <f t="shared" si="118"/>
        <v xml:space="preserve"> </v>
      </c>
      <c r="BW137" s="175" t="str">
        <f t="shared" si="119"/>
        <v/>
      </c>
      <c r="BX137" s="176" t="str">
        <f t="shared" si="120"/>
        <v/>
      </c>
      <c r="BY137" s="135" t="str">
        <f t="shared" si="121"/>
        <v xml:space="preserve"> </v>
      </c>
      <c r="BZ137" s="175" t="str">
        <f t="shared" si="122"/>
        <v/>
      </c>
      <c r="CA137" s="176" t="str">
        <f t="shared" si="123"/>
        <v/>
      </c>
      <c r="CB137" s="135" t="str">
        <f t="shared" si="124"/>
        <v xml:space="preserve"> </v>
      </c>
      <c r="CC137" s="185" t="str">
        <f t="shared" si="125"/>
        <v/>
      </c>
      <c r="CD137" s="186" t="str">
        <f t="shared" si="126"/>
        <v/>
      </c>
      <c r="CE137" s="181" t="str">
        <f t="shared" si="127"/>
        <v xml:space="preserve"> </v>
      </c>
      <c r="CF137" s="175" t="str">
        <f t="shared" si="128"/>
        <v/>
      </c>
      <c r="CG137" s="176" t="str">
        <f t="shared" si="129"/>
        <v/>
      </c>
      <c r="CH137" s="135" t="str">
        <f t="shared" si="130"/>
        <v xml:space="preserve"> </v>
      </c>
      <c r="CI137" s="175" t="str">
        <f t="shared" si="131"/>
        <v/>
      </c>
      <c r="CJ137" s="176" t="str">
        <f t="shared" si="132"/>
        <v/>
      </c>
      <c r="CK137" s="135" t="str">
        <f t="shared" si="133"/>
        <v xml:space="preserve"> </v>
      </c>
      <c r="CL137" s="175" t="str">
        <f t="shared" si="134"/>
        <v/>
      </c>
      <c r="CM137" s="176" t="str">
        <f t="shared" si="135"/>
        <v/>
      </c>
      <c r="CN137" s="135" t="str">
        <f t="shared" si="136"/>
        <v xml:space="preserve"> </v>
      </c>
      <c r="CO137" s="185" t="str">
        <f t="shared" si="137"/>
        <v/>
      </c>
      <c r="CP137" s="186" t="str">
        <f t="shared" si="138"/>
        <v/>
      </c>
      <c r="CQ137" s="181" t="str">
        <f t="shared" si="139"/>
        <v xml:space="preserve"> </v>
      </c>
      <c r="CR137" s="135">
        <f>'Session Tracking'!P136</f>
        <v>0</v>
      </c>
      <c r="CS137" s="172"/>
      <c r="CT137" s="172">
        <f>COUNTIF('Session Tracking'!F136:O136,"Yes")</f>
        <v>0</v>
      </c>
      <c r="CU137" s="195">
        <f>COUNTIF('Session Tracking'!F136:O136,"No")</f>
        <v>0</v>
      </c>
      <c r="CV137" s="211">
        <f t="shared" si="140"/>
        <v>0</v>
      </c>
      <c r="CW137" s="195" t="str">
        <f t="shared" si="141"/>
        <v/>
      </c>
      <c r="CX137" s="195" t="str">
        <f t="shared" si="142"/>
        <v/>
      </c>
      <c r="CY137" s="195" t="str">
        <f t="shared" si="143"/>
        <v/>
      </c>
      <c r="CZ137" s="195" t="str">
        <f t="shared" si="144"/>
        <v/>
      </c>
      <c r="DA137" s="195" t="str">
        <f t="shared" si="145"/>
        <v/>
      </c>
      <c r="DB137" s="213" t="str">
        <f t="shared" si="146"/>
        <v/>
      </c>
      <c r="DC137" s="172" t="str">
        <f t="shared" si="147"/>
        <v/>
      </c>
      <c r="DD137" s="195" t="str">
        <f t="shared" si="148"/>
        <v/>
      </c>
      <c r="DE137" s="195" t="str">
        <f t="shared" si="149"/>
        <v/>
      </c>
      <c r="DF137" s="195" t="str">
        <f t="shared" si="150"/>
        <v/>
      </c>
      <c r="DG137" s="195" t="str">
        <f t="shared" si="151"/>
        <v/>
      </c>
      <c r="DH137" s="195" t="str">
        <f t="shared" si="152"/>
        <v/>
      </c>
      <c r="DI137" s="195" t="str">
        <f t="shared" si="153"/>
        <v/>
      </c>
      <c r="DJ137" s="195" t="str">
        <f t="shared" si="154"/>
        <v/>
      </c>
      <c r="DK137" s="173" t="str">
        <f t="shared" si="155"/>
        <v/>
      </c>
    </row>
    <row r="138" spans="1:115" x14ac:dyDescent="0.35">
      <c r="A138" s="182">
        <f>'Session Tracking'!A137</f>
        <v>0</v>
      </c>
      <c r="B138" s="183">
        <f>'Session Tracking'!T137</f>
        <v>0</v>
      </c>
      <c r="C138" s="183">
        <f>'Session Tracking'!C137</f>
        <v>0</v>
      </c>
      <c r="D138" s="184" t="str">
        <f>IF('Session Tracking'!D137,'Session Tracking'!D137,"")</f>
        <v/>
      </c>
      <c r="E138" s="184" t="str">
        <f>IF('Session Tracking'!E137,'Session Tracking'!E137,"")</f>
        <v/>
      </c>
      <c r="F138" s="121"/>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1"/>
      <c r="AL138" s="122"/>
      <c r="AM138" s="122"/>
      <c r="AN138" s="122"/>
      <c r="AO138" s="122"/>
      <c r="AP138" s="122"/>
      <c r="AQ138" s="122"/>
      <c r="AR138" s="122"/>
      <c r="AS138" s="122"/>
      <c r="AT138" s="122"/>
      <c r="AU138" s="122"/>
      <c r="AV138" s="122"/>
      <c r="AW138" s="122"/>
      <c r="AX138" s="122"/>
      <c r="AY138" s="122"/>
      <c r="AZ138" s="122"/>
      <c r="BA138" s="122"/>
      <c r="BB138" s="122"/>
      <c r="BC138" s="122"/>
      <c r="BD138" s="122"/>
      <c r="BE138" s="122"/>
      <c r="BF138" s="122"/>
      <c r="BG138" s="122"/>
      <c r="BH138" s="122"/>
      <c r="BI138" s="122"/>
      <c r="BJ138" s="122"/>
      <c r="BK138" s="122"/>
      <c r="BL138" s="122"/>
      <c r="BM138" s="122"/>
      <c r="BN138" s="122"/>
      <c r="BO138" s="122"/>
      <c r="BQ138" s="175" t="str">
        <f t="shared" ref="BQ138:BQ201" si="156">IF(COUNT(G138,I138,J138,Q138,R138)=5,G138+(3-I138)+J138+(3-Q138)+R138,"")</f>
        <v/>
      </c>
      <c r="BR138" s="176" t="str">
        <f t="shared" ref="BR138:BR201" si="157">IF(COUNT(AL138,AN138,AO138,AV138,AW138)=5,AL138+(3-AN138)+AO138+(3-AV138)+AW138,"")</f>
        <v/>
      </c>
      <c r="BS138" s="135" t="str">
        <f t="shared" ref="BS138:BS201" si="158">IF(OR(BQ138="",BR138="")," ",BR138-BQ138)</f>
        <v xml:space="preserve"> </v>
      </c>
      <c r="BT138" s="175" t="str">
        <f t="shared" ref="BT138:BT201" si="159">IF(COUNT(K138,M138,O138,P138,S138)=5,K138+M138+O138+P138+S138,"")</f>
        <v/>
      </c>
      <c r="BU138" s="176" t="str">
        <f t="shared" ref="BU138:BU201" si="160">IF(COUNT(AP138,AR138,AT138,AU138,AX138)=5,AP138+AR138+AT138+AU138+AX138,"")</f>
        <v/>
      </c>
      <c r="BV138" s="135" t="str">
        <f t="shared" ref="BV138:BV201" si="161">IF(OR(BT138="",BU138="")," ",BU138-BT138)</f>
        <v xml:space="preserve"> </v>
      </c>
      <c r="BW138" s="175" t="str">
        <f t="shared" ref="BW138:BW201" si="162">IF(COUNT(H138,L138,N138)=3,(3-H138)+(3-L138)+(3-N138),"")</f>
        <v/>
      </c>
      <c r="BX138" s="176" t="str">
        <f t="shared" ref="BX138:BX201" si="163">IF(COUNT(AM138,AQ138,AS138)=3,(3-AM138)+(3-AQ138)+(3-AS138),"")</f>
        <v/>
      </c>
      <c r="BY138" s="135" t="str">
        <f t="shared" ref="BY138:BY201" si="164">IF(OR(BW138="",BX138="")," ",BX138-BW138)</f>
        <v xml:space="preserve"> </v>
      </c>
      <c r="BZ138" s="175" t="str">
        <f t="shared" ref="BZ138:BZ201" si="165">IF(COUNT(T138,U138,V138,W138,X138)=5,(3-T138)+(3-U138)+(3-V138)+(3-W138)+(3-X138),"")</f>
        <v/>
      </c>
      <c r="CA138" s="176" t="str">
        <f t="shared" ref="CA138:CA201" si="166">IF(COUNT(AY138,AZ138,BA138,BB138,BC138)=5,(3-AY138)+(3-AZ138)+(3-BA138)+(3-BB138)+(3-BC138),"")</f>
        <v/>
      </c>
      <c r="CB138" s="135" t="str">
        <f t="shared" ref="CB138:CB201" si="167">IF(OR(BZ138="",CA138="")," ",CA138-BZ138)</f>
        <v xml:space="preserve"> </v>
      </c>
      <c r="CC138" s="185" t="str">
        <f t="shared" ref="CC138:CC201" si="168">IF(COUNT(BQ138,BT138,BW138,BZ138)=4,BQ138+BT138+BW138+BZ138,"")</f>
        <v/>
      </c>
      <c r="CD138" s="186" t="str">
        <f t="shared" ref="CD138:CD201" si="169">IF(COUNT(BR138,BU138,BX138,CA138)=4,BR138+BU138+BX138+CA138,"")</f>
        <v/>
      </c>
      <c r="CE138" s="181" t="str">
        <f t="shared" ref="CE138:CE201" si="170">IF(OR(CC138="",CD138="")," ",CD138-CC138)</f>
        <v xml:space="preserve"> </v>
      </c>
      <c r="CF138" s="175" t="str">
        <f t="shared" ref="CF138:CF201" si="171">IF(COUNT(Y138,Z138,AA138,AB138,AC138)=5,Y138+(3-Z138)+AA138+(3-AB138)+(3-AC138),"")</f>
        <v/>
      </c>
      <c r="CG138" s="176" t="str">
        <f t="shared" ref="CG138:CG201" si="172">IF(COUNT(BD138,BE138,BF138,BG138,BH138)=5,BD138+(3-BE138)+BF138+(3-BG138)+(3-BH138),"")</f>
        <v/>
      </c>
      <c r="CH138" s="135" t="str">
        <f t="shared" ref="CH138:CH201" si="173">IF(OR(CF138="",CG138="")," ",CG138-CF138)</f>
        <v xml:space="preserve"> </v>
      </c>
      <c r="CI138" s="175" t="str">
        <f t="shared" ref="CI138:CI201" si="174">IF(COUNT(AD138,AE138,AF138,AG138)=4,(3-AD138)+(3-AE138)+AF138+AG138,"")</f>
        <v/>
      </c>
      <c r="CJ138" s="176" t="str">
        <f t="shared" ref="CJ138:CJ201" si="175">IF(COUNT(BI138,BJ138,BK138,BL138)=4,(3-BI138)+(3-BJ138)+BK138+BL138,"")</f>
        <v/>
      </c>
      <c r="CK138" s="135" t="str">
        <f t="shared" ref="CK138:CK201" si="176">IF(OR(CI138="",CJ138="")," ",CJ138-CI138)</f>
        <v xml:space="preserve"> </v>
      </c>
      <c r="CL138" s="175" t="str">
        <f t="shared" ref="CL138:CL201" si="177">IF(COUNT(AH138,AI138,AJ138)=3,(3-AH138)+AI138+(3-AJ138),"")</f>
        <v/>
      </c>
      <c r="CM138" s="176" t="str">
        <f t="shared" ref="CM138:CM201" si="178">IF(COUNT(BM138,BN138,BO138)=3,(3-BM138)+BN138+(3-BO138),"")</f>
        <v/>
      </c>
      <c r="CN138" s="135" t="str">
        <f t="shared" ref="CN138:CN201" si="179">IF(OR(CL138="",CM138="")," ",CM138-CL138)</f>
        <v xml:space="preserve"> </v>
      </c>
      <c r="CO138" s="185" t="str">
        <f t="shared" ref="CO138:CO201" si="180">IF(COUNT(CF138,CI138,CL138)=3,CF138+CI138+CL138,"")</f>
        <v/>
      </c>
      <c r="CP138" s="186" t="str">
        <f t="shared" ref="CP138:CP201" si="181">IF(COUNT(CG138,CJ138,CM138)=3,CG138+CJ138+CM138,"")</f>
        <v/>
      </c>
      <c r="CQ138" s="181" t="str">
        <f t="shared" ref="CQ138:CQ201" si="182">IF(OR(CO138="",CP138="")," ",CP138-CO138)</f>
        <v xml:space="preserve"> </v>
      </c>
      <c r="CR138" s="135">
        <f>'Session Tracking'!P137</f>
        <v>0</v>
      </c>
      <c r="CS138" s="172"/>
      <c r="CT138" s="172">
        <f>COUNTIF('Session Tracking'!F137:O137,"Yes")</f>
        <v>0</v>
      </c>
      <c r="CU138" s="195">
        <f>COUNTIF('Session Tracking'!F137:O137,"No")</f>
        <v>0</v>
      </c>
      <c r="CV138" s="211">
        <f t="shared" si="140"/>
        <v>0</v>
      </c>
      <c r="CW138" s="195" t="str">
        <f t="shared" si="141"/>
        <v/>
      </c>
      <c r="CX138" s="195" t="str">
        <f t="shared" si="142"/>
        <v/>
      </c>
      <c r="CY138" s="195" t="str">
        <f t="shared" si="143"/>
        <v/>
      </c>
      <c r="CZ138" s="195" t="str">
        <f t="shared" si="144"/>
        <v/>
      </c>
      <c r="DA138" s="195" t="str">
        <f t="shared" si="145"/>
        <v/>
      </c>
      <c r="DB138" s="213" t="str">
        <f t="shared" si="146"/>
        <v/>
      </c>
      <c r="DC138" s="172" t="str">
        <f t="shared" si="147"/>
        <v/>
      </c>
      <c r="DD138" s="195" t="str">
        <f t="shared" si="148"/>
        <v/>
      </c>
      <c r="DE138" s="195" t="str">
        <f t="shared" si="149"/>
        <v/>
      </c>
      <c r="DF138" s="195" t="str">
        <f t="shared" si="150"/>
        <v/>
      </c>
      <c r="DG138" s="195" t="str">
        <f t="shared" si="151"/>
        <v/>
      </c>
      <c r="DH138" s="195" t="str">
        <f t="shared" si="152"/>
        <v/>
      </c>
      <c r="DI138" s="195" t="str">
        <f t="shared" si="153"/>
        <v/>
      </c>
      <c r="DJ138" s="195" t="str">
        <f t="shared" si="154"/>
        <v/>
      </c>
      <c r="DK138" s="173" t="str">
        <f t="shared" si="155"/>
        <v/>
      </c>
    </row>
    <row r="139" spans="1:115" x14ac:dyDescent="0.35">
      <c r="A139" s="182">
        <f>'Session Tracking'!A138</f>
        <v>0</v>
      </c>
      <c r="B139" s="183">
        <f>'Session Tracking'!T138</f>
        <v>0</v>
      </c>
      <c r="C139" s="183">
        <f>'Session Tracking'!C138</f>
        <v>0</v>
      </c>
      <c r="D139" s="184" t="str">
        <f>IF('Session Tracking'!D138,'Session Tracking'!D138,"")</f>
        <v/>
      </c>
      <c r="E139" s="184" t="str">
        <f>IF('Session Tracking'!E138,'Session Tracking'!E138,"")</f>
        <v/>
      </c>
      <c r="F139" s="123"/>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3"/>
      <c r="AL139" s="124"/>
      <c r="AM139" s="124"/>
      <c r="AN139" s="124"/>
      <c r="AO139" s="124"/>
      <c r="AP139" s="124"/>
      <c r="AQ139" s="124"/>
      <c r="AR139" s="124"/>
      <c r="AS139" s="124"/>
      <c r="AT139" s="124"/>
      <c r="AU139" s="124"/>
      <c r="AV139" s="124"/>
      <c r="AW139" s="124"/>
      <c r="AX139" s="124"/>
      <c r="AY139" s="124"/>
      <c r="AZ139" s="124"/>
      <c r="BA139" s="124"/>
      <c r="BB139" s="124"/>
      <c r="BC139" s="124"/>
      <c r="BD139" s="124"/>
      <c r="BE139" s="124"/>
      <c r="BF139" s="124"/>
      <c r="BG139" s="124"/>
      <c r="BH139" s="124"/>
      <c r="BI139" s="124"/>
      <c r="BJ139" s="124"/>
      <c r="BK139" s="124"/>
      <c r="BL139" s="124"/>
      <c r="BM139" s="124"/>
      <c r="BN139" s="124"/>
      <c r="BO139" s="124"/>
      <c r="BQ139" s="175" t="str">
        <f t="shared" si="156"/>
        <v/>
      </c>
      <c r="BR139" s="176" t="str">
        <f t="shared" si="157"/>
        <v/>
      </c>
      <c r="BS139" s="135" t="str">
        <f t="shared" si="158"/>
        <v xml:space="preserve"> </v>
      </c>
      <c r="BT139" s="175" t="str">
        <f t="shared" si="159"/>
        <v/>
      </c>
      <c r="BU139" s="176" t="str">
        <f t="shared" si="160"/>
        <v/>
      </c>
      <c r="BV139" s="135" t="str">
        <f t="shared" si="161"/>
        <v xml:space="preserve"> </v>
      </c>
      <c r="BW139" s="175" t="str">
        <f t="shared" si="162"/>
        <v/>
      </c>
      <c r="BX139" s="176" t="str">
        <f t="shared" si="163"/>
        <v/>
      </c>
      <c r="BY139" s="135" t="str">
        <f t="shared" si="164"/>
        <v xml:space="preserve"> </v>
      </c>
      <c r="BZ139" s="175" t="str">
        <f t="shared" si="165"/>
        <v/>
      </c>
      <c r="CA139" s="176" t="str">
        <f t="shared" si="166"/>
        <v/>
      </c>
      <c r="CB139" s="135" t="str">
        <f t="shared" si="167"/>
        <v xml:space="preserve"> </v>
      </c>
      <c r="CC139" s="185" t="str">
        <f t="shared" si="168"/>
        <v/>
      </c>
      <c r="CD139" s="186" t="str">
        <f t="shared" si="169"/>
        <v/>
      </c>
      <c r="CE139" s="181" t="str">
        <f t="shared" si="170"/>
        <v xml:space="preserve"> </v>
      </c>
      <c r="CF139" s="175" t="str">
        <f t="shared" si="171"/>
        <v/>
      </c>
      <c r="CG139" s="176" t="str">
        <f t="shared" si="172"/>
        <v/>
      </c>
      <c r="CH139" s="135" t="str">
        <f t="shared" si="173"/>
        <v xml:space="preserve"> </v>
      </c>
      <c r="CI139" s="175" t="str">
        <f t="shared" si="174"/>
        <v/>
      </c>
      <c r="CJ139" s="176" t="str">
        <f t="shared" si="175"/>
        <v/>
      </c>
      <c r="CK139" s="135" t="str">
        <f t="shared" si="176"/>
        <v xml:space="preserve"> </v>
      </c>
      <c r="CL139" s="175" t="str">
        <f t="shared" si="177"/>
        <v/>
      </c>
      <c r="CM139" s="176" t="str">
        <f t="shared" si="178"/>
        <v/>
      </c>
      <c r="CN139" s="135" t="str">
        <f t="shared" si="179"/>
        <v xml:space="preserve"> </v>
      </c>
      <c r="CO139" s="185" t="str">
        <f t="shared" si="180"/>
        <v/>
      </c>
      <c r="CP139" s="186" t="str">
        <f t="shared" si="181"/>
        <v/>
      </c>
      <c r="CQ139" s="181" t="str">
        <f t="shared" si="182"/>
        <v xml:space="preserve"> </v>
      </c>
      <c r="CR139" s="135">
        <f>'Session Tracking'!P138</f>
        <v>0</v>
      </c>
      <c r="CS139" s="172"/>
      <c r="CT139" s="172">
        <f>COUNTIF('Session Tracking'!F138:O138,"Yes")</f>
        <v>0</v>
      </c>
      <c r="CU139" s="195">
        <f>COUNTIF('Session Tracking'!F138:O138,"No")</f>
        <v>0</v>
      </c>
      <c r="CV139" s="211">
        <f t="shared" si="140"/>
        <v>0</v>
      </c>
      <c r="CW139" s="195" t="str">
        <f t="shared" si="141"/>
        <v/>
      </c>
      <c r="CX139" s="195" t="str">
        <f t="shared" si="142"/>
        <v/>
      </c>
      <c r="CY139" s="195" t="str">
        <f t="shared" si="143"/>
        <v/>
      </c>
      <c r="CZ139" s="195" t="str">
        <f t="shared" si="144"/>
        <v/>
      </c>
      <c r="DA139" s="195" t="str">
        <f t="shared" si="145"/>
        <v/>
      </c>
      <c r="DB139" s="213" t="str">
        <f t="shared" si="146"/>
        <v/>
      </c>
      <c r="DC139" s="172" t="str">
        <f t="shared" si="147"/>
        <v/>
      </c>
      <c r="DD139" s="195" t="str">
        <f t="shared" si="148"/>
        <v/>
      </c>
      <c r="DE139" s="195" t="str">
        <f t="shared" si="149"/>
        <v/>
      </c>
      <c r="DF139" s="195" t="str">
        <f t="shared" si="150"/>
        <v/>
      </c>
      <c r="DG139" s="195" t="str">
        <f t="shared" si="151"/>
        <v/>
      </c>
      <c r="DH139" s="195" t="str">
        <f t="shared" si="152"/>
        <v/>
      </c>
      <c r="DI139" s="195" t="str">
        <f t="shared" si="153"/>
        <v/>
      </c>
      <c r="DJ139" s="195" t="str">
        <f t="shared" si="154"/>
        <v/>
      </c>
      <c r="DK139" s="173" t="str">
        <f t="shared" si="155"/>
        <v/>
      </c>
    </row>
    <row r="140" spans="1:115" x14ac:dyDescent="0.35">
      <c r="A140" s="182">
        <f>'Session Tracking'!A139</f>
        <v>0</v>
      </c>
      <c r="B140" s="183">
        <f>'Session Tracking'!T139</f>
        <v>0</v>
      </c>
      <c r="C140" s="183">
        <f>'Session Tracking'!C139</f>
        <v>0</v>
      </c>
      <c r="D140" s="184" t="str">
        <f>IF('Session Tracking'!D139,'Session Tracking'!D139,"")</f>
        <v/>
      </c>
      <c r="E140" s="184" t="str">
        <f>IF('Session Tracking'!E139,'Session Tracking'!E139,"")</f>
        <v/>
      </c>
      <c r="F140" s="121"/>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1"/>
      <c r="AL140" s="122"/>
      <c r="AM140" s="122"/>
      <c r="AN140" s="122"/>
      <c r="AO140" s="122"/>
      <c r="AP140" s="122"/>
      <c r="AQ140" s="122"/>
      <c r="AR140" s="122"/>
      <c r="AS140" s="122"/>
      <c r="AT140" s="122"/>
      <c r="AU140" s="122"/>
      <c r="AV140" s="122"/>
      <c r="AW140" s="122"/>
      <c r="AX140" s="122"/>
      <c r="AY140" s="122"/>
      <c r="AZ140" s="122"/>
      <c r="BA140" s="122"/>
      <c r="BB140" s="122"/>
      <c r="BC140" s="122"/>
      <c r="BD140" s="122"/>
      <c r="BE140" s="122"/>
      <c r="BF140" s="122"/>
      <c r="BG140" s="122"/>
      <c r="BH140" s="122"/>
      <c r="BI140" s="122"/>
      <c r="BJ140" s="122"/>
      <c r="BK140" s="122"/>
      <c r="BL140" s="122"/>
      <c r="BM140" s="122"/>
      <c r="BN140" s="122"/>
      <c r="BO140" s="122"/>
      <c r="BQ140" s="175" t="str">
        <f t="shared" si="156"/>
        <v/>
      </c>
      <c r="BR140" s="176" t="str">
        <f t="shared" si="157"/>
        <v/>
      </c>
      <c r="BS140" s="135" t="str">
        <f t="shared" si="158"/>
        <v xml:space="preserve"> </v>
      </c>
      <c r="BT140" s="175" t="str">
        <f t="shared" si="159"/>
        <v/>
      </c>
      <c r="BU140" s="176" t="str">
        <f t="shared" si="160"/>
        <v/>
      </c>
      <c r="BV140" s="135" t="str">
        <f t="shared" si="161"/>
        <v xml:space="preserve"> </v>
      </c>
      <c r="BW140" s="175" t="str">
        <f t="shared" si="162"/>
        <v/>
      </c>
      <c r="BX140" s="176" t="str">
        <f t="shared" si="163"/>
        <v/>
      </c>
      <c r="BY140" s="135" t="str">
        <f t="shared" si="164"/>
        <v xml:space="preserve"> </v>
      </c>
      <c r="BZ140" s="175" t="str">
        <f t="shared" si="165"/>
        <v/>
      </c>
      <c r="CA140" s="176" t="str">
        <f t="shared" si="166"/>
        <v/>
      </c>
      <c r="CB140" s="135" t="str">
        <f t="shared" si="167"/>
        <v xml:space="preserve"> </v>
      </c>
      <c r="CC140" s="185" t="str">
        <f t="shared" si="168"/>
        <v/>
      </c>
      <c r="CD140" s="186" t="str">
        <f t="shared" si="169"/>
        <v/>
      </c>
      <c r="CE140" s="181" t="str">
        <f t="shared" si="170"/>
        <v xml:space="preserve"> </v>
      </c>
      <c r="CF140" s="175" t="str">
        <f t="shared" si="171"/>
        <v/>
      </c>
      <c r="CG140" s="176" t="str">
        <f t="shared" si="172"/>
        <v/>
      </c>
      <c r="CH140" s="135" t="str">
        <f t="shared" si="173"/>
        <v xml:space="preserve"> </v>
      </c>
      <c r="CI140" s="175" t="str">
        <f t="shared" si="174"/>
        <v/>
      </c>
      <c r="CJ140" s="176" t="str">
        <f t="shared" si="175"/>
        <v/>
      </c>
      <c r="CK140" s="135" t="str">
        <f t="shared" si="176"/>
        <v xml:space="preserve"> </v>
      </c>
      <c r="CL140" s="175" t="str">
        <f t="shared" si="177"/>
        <v/>
      </c>
      <c r="CM140" s="176" t="str">
        <f t="shared" si="178"/>
        <v/>
      </c>
      <c r="CN140" s="135" t="str">
        <f t="shared" si="179"/>
        <v xml:space="preserve"> </v>
      </c>
      <c r="CO140" s="185" t="str">
        <f t="shared" si="180"/>
        <v/>
      </c>
      <c r="CP140" s="186" t="str">
        <f t="shared" si="181"/>
        <v/>
      </c>
      <c r="CQ140" s="181" t="str">
        <f t="shared" si="182"/>
        <v xml:space="preserve"> </v>
      </c>
      <c r="CR140" s="135">
        <f>'Session Tracking'!P139</f>
        <v>0</v>
      </c>
      <c r="CS140" s="172"/>
      <c r="CT140" s="172">
        <f>COUNTIF('Session Tracking'!F139:O139,"Yes")</f>
        <v>0</v>
      </c>
      <c r="CU140" s="195">
        <f>COUNTIF('Session Tracking'!F139:O139,"No")</f>
        <v>0</v>
      </c>
      <c r="CV140" s="211">
        <f t="shared" si="140"/>
        <v>0</v>
      </c>
      <c r="CW140" s="195" t="str">
        <f t="shared" si="141"/>
        <v/>
      </c>
      <c r="CX140" s="195" t="str">
        <f t="shared" si="142"/>
        <v/>
      </c>
      <c r="CY140" s="195" t="str">
        <f t="shared" si="143"/>
        <v/>
      </c>
      <c r="CZ140" s="195" t="str">
        <f t="shared" si="144"/>
        <v/>
      </c>
      <c r="DA140" s="195" t="str">
        <f t="shared" si="145"/>
        <v/>
      </c>
      <c r="DB140" s="213" t="str">
        <f t="shared" si="146"/>
        <v/>
      </c>
      <c r="DC140" s="172" t="str">
        <f t="shared" si="147"/>
        <v/>
      </c>
      <c r="DD140" s="195" t="str">
        <f t="shared" si="148"/>
        <v/>
      </c>
      <c r="DE140" s="195" t="str">
        <f t="shared" si="149"/>
        <v/>
      </c>
      <c r="DF140" s="195" t="str">
        <f t="shared" si="150"/>
        <v/>
      </c>
      <c r="DG140" s="195" t="str">
        <f t="shared" si="151"/>
        <v/>
      </c>
      <c r="DH140" s="195" t="str">
        <f t="shared" si="152"/>
        <v/>
      </c>
      <c r="DI140" s="195" t="str">
        <f t="shared" si="153"/>
        <v/>
      </c>
      <c r="DJ140" s="195" t="str">
        <f t="shared" si="154"/>
        <v/>
      </c>
      <c r="DK140" s="173" t="str">
        <f t="shared" si="155"/>
        <v/>
      </c>
    </row>
    <row r="141" spans="1:115" x14ac:dyDescent="0.35">
      <c r="A141" s="182">
        <f>'Session Tracking'!A140</f>
        <v>0</v>
      </c>
      <c r="B141" s="183">
        <f>'Session Tracking'!T140</f>
        <v>0</v>
      </c>
      <c r="C141" s="183">
        <f>'Session Tracking'!C140</f>
        <v>0</v>
      </c>
      <c r="D141" s="184" t="str">
        <f>IF('Session Tracking'!D140,'Session Tracking'!D140,"")</f>
        <v/>
      </c>
      <c r="E141" s="184" t="str">
        <f>IF('Session Tracking'!E140,'Session Tracking'!E140,"")</f>
        <v/>
      </c>
      <c r="F141" s="123"/>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3"/>
      <c r="AL141" s="124"/>
      <c r="AM141" s="124"/>
      <c r="AN141" s="124"/>
      <c r="AO141" s="124"/>
      <c r="AP141" s="124"/>
      <c r="AQ141" s="124"/>
      <c r="AR141" s="124"/>
      <c r="AS141" s="124"/>
      <c r="AT141" s="124"/>
      <c r="AU141" s="124"/>
      <c r="AV141" s="124"/>
      <c r="AW141" s="124"/>
      <c r="AX141" s="124"/>
      <c r="AY141" s="124"/>
      <c r="AZ141" s="124"/>
      <c r="BA141" s="124"/>
      <c r="BB141" s="124"/>
      <c r="BC141" s="124"/>
      <c r="BD141" s="124"/>
      <c r="BE141" s="124"/>
      <c r="BF141" s="124"/>
      <c r="BG141" s="124"/>
      <c r="BH141" s="124"/>
      <c r="BI141" s="124"/>
      <c r="BJ141" s="124"/>
      <c r="BK141" s="124"/>
      <c r="BL141" s="124"/>
      <c r="BM141" s="124"/>
      <c r="BN141" s="124"/>
      <c r="BO141" s="124"/>
      <c r="BQ141" s="175" t="str">
        <f t="shared" si="156"/>
        <v/>
      </c>
      <c r="BR141" s="176" t="str">
        <f t="shared" si="157"/>
        <v/>
      </c>
      <c r="BS141" s="135" t="str">
        <f t="shared" si="158"/>
        <v xml:space="preserve"> </v>
      </c>
      <c r="BT141" s="175" t="str">
        <f t="shared" si="159"/>
        <v/>
      </c>
      <c r="BU141" s="176" t="str">
        <f t="shared" si="160"/>
        <v/>
      </c>
      <c r="BV141" s="135" t="str">
        <f t="shared" si="161"/>
        <v xml:space="preserve"> </v>
      </c>
      <c r="BW141" s="175" t="str">
        <f t="shared" si="162"/>
        <v/>
      </c>
      <c r="BX141" s="176" t="str">
        <f t="shared" si="163"/>
        <v/>
      </c>
      <c r="BY141" s="135" t="str">
        <f t="shared" si="164"/>
        <v xml:space="preserve"> </v>
      </c>
      <c r="BZ141" s="175" t="str">
        <f t="shared" si="165"/>
        <v/>
      </c>
      <c r="CA141" s="176" t="str">
        <f t="shared" si="166"/>
        <v/>
      </c>
      <c r="CB141" s="135" t="str">
        <f t="shared" si="167"/>
        <v xml:space="preserve"> </v>
      </c>
      <c r="CC141" s="185" t="str">
        <f t="shared" si="168"/>
        <v/>
      </c>
      <c r="CD141" s="186" t="str">
        <f t="shared" si="169"/>
        <v/>
      </c>
      <c r="CE141" s="181" t="str">
        <f t="shared" si="170"/>
        <v xml:space="preserve"> </v>
      </c>
      <c r="CF141" s="175" t="str">
        <f t="shared" si="171"/>
        <v/>
      </c>
      <c r="CG141" s="176" t="str">
        <f t="shared" si="172"/>
        <v/>
      </c>
      <c r="CH141" s="135" t="str">
        <f t="shared" si="173"/>
        <v xml:space="preserve"> </v>
      </c>
      <c r="CI141" s="175" t="str">
        <f t="shared" si="174"/>
        <v/>
      </c>
      <c r="CJ141" s="176" t="str">
        <f t="shared" si="175"/>
        <v/>
      </c>
      <c r="CK141" s="135" t="str">
        <f t="shared" si="176"/>
        <v xml:space="preserve"> </v>
      </c>
      <c r="CL141" s="175" t="str">
        <f t="shared" si="177"/>
        <v/>
      </c>
      <c r="CM141" s="176" t="str">
        <f t="shared" si="178"/>
        <v/>
      </c>
      <c r="CN141" s="135" t="str">
        <f t="shared" si="179"/>
        <v xml:space="preserve"> </v>
      </c>
      <c r="CO141" s="185" t="str">
        <f t="shared" si="180"/>
        <v/>
      </c>
      <c r="CP141" s="186" t="str">
        <f t="shared" si="181"/>
        <v/>
      </c>
      <c r="CQ141" s="181" t="str">
        <f t="shared" si="182"/>
        <v xml:space="preserve"> </v>
      </c>
      <c r="CR141" s="135">
        <f>'Session Tracking'!P140</f>
        <v>0</v>
      </c>
      <c r="CS141" s="172"/>
      <c r="CT141" s="172">
        <f>COUNTIF('Session Tracking'!F140:O140,"Yes")</f>
        <v>0</v>
      </c>
      <c r="CU141" s="195">
        <f>COUNTIF('Session Tracking'!F140:O140,"No")</f>
        <v>0</v>
      </c>
      <c r="CV141" s="211">
        <f t="shared" si="140"/>
        <v>0</v>
      </c>
      <c r="CW141" s="195" t="str">
        <f t="shared" si="141"/>
        <v/>
      </c>
      <c r="CX141" s="195" t="str">
        <f t="shared" si="142"/>
        <v/>
      </c>
      <c r="CY141" s="195" t="str">
        <f t="shared" si="143"/>
        <v/>
      </c>
      <c r="CZ141" s="195" t="str">
        <f t="shared" si="144"/>
        <v/>
      </c>
      <c r="DA141" s="195" t="str">
        <f t="shared" si="145"/>
        <v/>
      </c>
      <c r="DB141" s="213" t="str">
        <f t="shared" si="146"/>
        <v/>
      </c>
      <c r="DC141" s="172" t="str">
        <f t="shared" si="147"/>
        <v/>
      </c>
      <c r="DD141" s="195" t="str">
        <f t="shared" si="148"/>
        <v/>
      </c>
      <c r="DE141" s="195" t="str">
        <f t="shared" si="149"/>
        <v/>
      </c>
      <c r="DF141" s="195" t="str">
        <f t="shared" si="150"/>
        <v/>
      </c>
      <c r="DG141" s="195" t="str">
        <f t="shared" si="151"/>
        <v/>
      </c>
      <c r="DH141" s="195" t="str">
        <f t="shared" si="152"/>
        <v/>
      </c>
      <c r="DI141" s="195" t="str">
        <f t="shared" si="153"/>
        <v/>
      </c>
      <c r="DJ141" s="195" t="str">
        <f t="shared" si="154"/>
        <v/>
      </c>
      <c r="DK141" s="173" t="str">
        <f t="shared" si="155"/>
        <v/>
      </c>
    </row>
    <row r="142" spans="1:115" x14ac:dyDescent="0.35">
      <c r="A142" s="182">
        <f>'Session Tracking'!A141</f>
        <v>0</v>
      </c>
      <c r="B142" s="183">
        <f>'Session Tracking'!T141</f>
        <v>0</v>
      </c>
      <c r="C142" s="183">
        <f>'Session Tracking'!C141</f>
        <v>0</v>
      </c>
      <c r="D142" s="184" t="str">
        <f>IF('Session Tracking'!D141,'Session Tracking'!D141,"")</f>
        <v/>
      </c>
      <c r="E142" s="184" t="str">
        <f>IF('Session Tracking'!E141,'Session Tracking'!E141,"")</f>
        <v/>
      </c>
      <c r="F142" s="121"/>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1"/>
      <c r="AL142" s="122"/>
      <c r="AM142" s="122"/>
      <c r="AN142" s="122"/>
      <c r="AO142" s="122"/>
      <c r="AP142" s="122"/>
      <c r="AQ142" s="122"/>
      <c r="AR142" s="122"/>
      <c r="AS142" s="122"/>
      <c r="AT142" s="122"/>
      <c r="AU142" s="122"/>
      <c r="AV142" s="122"/>
      <c r="AW142" s="122"/>
      <c r="AX142" s="122"/>
      <c r="AY142" s="122"/>
      <c r="AZ142" s="122"/>
      <c r="BA142" s="122"/>
      <c r="BB142" s="122"/>
      <c r="BC142" s="122"/>
      <c r="BD142" s="122"/>
      <c r="BE142" s="122"/>
      <c r="BF142" s="122"/>
      <c r="BG142" s="122"/>
      <c r="BH142" s="122"/>
      <c r="BI142" s="122"/>
      <c r="BJ142" s="122"/>
      <c r="BK142" s="122"/>
      <c r="BL142" s="122"/>
      <c r="BM142" s="122"/>
      <c r="BN142" s="122"/>
      <c r="BO142" s="122"/>
      <c r="BQ142" s="175" t="str">
        <f t="shared" si="156"/>
        <v/>
      </c>
      <c r="BR142" s="176" t="str">
        <f t="shared" si="157"/>
        <v/>
      </c>
      <c r="BS142" s="135" t="str">
        <f t="shared" si="158"/>
        <v xml:space="preserve"> </v>
      </c>
      <c r="BT142" s="175" t="str">
        <f t="shared" si="159"/>
        <v/>
      </c>
      <c r="BU142" s="176" t="str">
        <f t="shared" si="160"/>
        <v/>
      </c>
      <c r="BV142" s="135" t="str">
        <f t="shared" si="161"/>
        <v xml:space="preserve"> </v>
      </c>
      <c r="BW142" s="175" t="str">
        <f t="shared" si="162"/>
        <v/>
      </c>
      <c r="BX142" s="176" t="str">
        <f t="shared" si="163"/>
        <v/>
      </c>
      <c r="BY142" s="135" t="str">
        <f t="shared" si="164"/>
        <v xml:space="preserve"> </v>
      </c>
      <c r="BZ142" s="175" t="str">
        <f t="shared" si="165"/>
        <v/>
      </c>
      <c r="CA142" s="176" t="str">
        <f t="shared" si="166"/>
        <v/>
      </c>
      <c r="CB142" s="135" t="str">
        <f t="shared" si="167"/>
        <v xml:space="preserve"> </v>
      </c>
      <c r="CC142" s="185" t="str">
        <f t="shared" si="168"/>
        <v/>
      </c>
      <c r="CD142" s="186" t="str">
        <f t="shared" si="169"/>
        <v/>
      </c>
      <c r="CE142" s="181" t="str">
        <f t="shared" si="170"/>
        <v xml:space="preserve"> </v>
      </c>
      <c r="CF142" s="175" t="str">
        <f t="shared" si="171"/>
        <v/>
      </c>
      <c r="CG142" s="176" t="str">
        <f t="shared" si="172"/>
        <v/>
      </c>
      <c r="CH142" s="135" t="str">
        <f t="shared" si="173"/>
        <v xml:space="preserve"> </v>
      </c>
      <c r="CI142" s="175" t="str">
        <f t="shared" si="174"/>
        <v/>
      </c>
      <c r="CJ142" s="176" t="str">
        <f t="shared" si="175"/>
        <v/>
      </c>
      <c r="CK142" s="135" t="str">
        <f t="shared" si="176"/>
        <v xml:space="preserve"> </v>
      </c>
      <c r="CL142" s="175" t="str">
        <f t="shared" si="177"/>
        <v/>
      </c>
      <c r="CM142" s="176" t="str">
        <f t="shared" si="178"/>
        <v/>
      </c>
      <c r="CN142" s="135" t="str">
        <f t="shared" si="179"/>
        <v xml:space="preserve"> </v>
      </c>
      <c r="CO142" s="185" t="str">
        <f t="shared" si="180"/>
        <v/>
      </c>
      <c r="CP142" s="186" t="str">
        <f t="shared" si="181"/>
        <v/>
      </c>
      <c r="CQ142" s="181" t="str">
        <f t="shared" si="182"/>
        <v xml:space="preserve"> </v>
      </c>
      <c r="CR142" s="135">
        <f>'Session Tracking'!P141</f>
        <v>0</v>
      </c>
      <c r="CS142" s="172"/>
      <c r="CT142" s="172">
        <f>COUNTIF('Session Tracking'!F141:O141,"Yes")</f>
        <v>0</v>
      </c>
      <c r="CU142" s="195">
        <f>COUNTIF('Session Tracking'!F141:O141,"No")</f>
        <v>0</v>
      </c>
      <c r="CV142" s="211">
        <f t="shared" si="140"/>
        <v>0</v>
      </c>
      <c r="CW142" s="195" t="str">
        <f t="shared" si="141"/>
        <v/>
      </c>
      <c r="CX142" s="195" t="str">
        <f t="shared" si="142"/>
        <v/>
      </c>
      <c r="CY142" s="195" t="str">
        <f t="shared" si="143"/>
        <v/>
      </c>
      <c r="CZ142" s="195" t="str">
        <f t="shared" si="144"/>
        <v/>
      </c>
      <c r="DA142" s="195" t="str">
        <f t="shared" si="145"/>
        <v/>
      </c>
      <c r="DB142" s="213" t="str">
        <f t="shared" si="146"/>
        <v/>
      </c>
      <c r="DC142" s="172" t="str">
        <f t="shared" si="147"/>
        <v/>
      </c>
      <c r="DD142" s="195" t="str">
        <f t="shared" si="148"/>
        <v/>
      </c>
      <c r="DE142" s="195" t="str">
        <f t="shared" si="149"/>
        <v/>
      </c>
      <c r="DF142" s="195" t="str">
        <f t="shared" si="150"/>
        <v/>
      </c>
      <c r="DG142" s="195" t="str">
        <f t="shared" si="151"/>
        <v/>
      </c>
      <c r="DH142" s="195" t="str">
        <f t="shared" si="152"/>
        <v/>
      </c>
      <c r="DI142" s="195" t="str">
        <f t="shared" si="153"/>
        <v/>
      </c>
      <c r="DJ142" s="195" t="str">
        <f t="shared" si="154"/>
        <v/>
      </c>
      <c r="DK142" s="173" t="str">
        <f t="shared" si="155"/>
        <v/>
      </c>
    </row>
    <row r="143" spans="1:115" x14ac:dyDescent="0.35">
      <c r="A143" s="182">
        <f>'Session Tracking'!A142</f>
        <v>0</v>
      </c>
      <c r="B143" s="183">
        <f>'Session Tracking'!T142</f>
        <v>0</v>
      </c>
      <c r="C143" s="183">
        <f>'Session Tracking'!C142</f>
        <v>0</v>
      </c>
      <c r="D143" s="184" t="str">
        <f>IF('Session Tracking'!D142,'Session Tracking'!D142,"")</f>
        <v/>
      </c>
      <c r="E143" s="184" t="str">
        <f>IF('Session Tracking'!E142,'Session Tracking'!E142,"")</f>
        <v/>
      </c>
      <c r="F143" s="123"/>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3"/>
      <c r="AL143" s="124"/>
      <c r="AM143" s="124"/>
      <c r="AN143" s="124"/>
      <c r="AO143" s="124"/>
      <c r="AP143" s="124"/>
      <c r="AQ143" s="124"/>
      <c r="AR143" s="124"/>
      <c r="AS143" s="124"/>
      <c r="AT143" s="124"/>
      <c r="AU143" s="124"/>
      <c r="AV143" s="124"/>
      <c r="AW143" s="124"/>
      <c r="AX143" s="124"/>
      <c r="AY143" s="124"/>
      <c r="AZ143" s="124"/>
      <c r="BA143" s="124"/>
      <c r="BB143" s="124"/>
      <c r="BC143" s="124"/>
      <c r="BD143" s="124"/>
      <c r="BE143" s="124"/>
      <c r="BF143" s="124"/>
      <c r="BG143" s="124"/>
      <c r="BH143" s="124"/>
      <c r="BI143" s="124"/>
      <c r="BJ143" s="124"/>
      <c r="BK143" s="124"/>
      <c r="BL143" s="124"/>
      <c r="BM143" s="124"/>
      <c r="BN143" s="124"/>
      <c r="BO143" s="124"/>
      <c r="BQ143" s="175" t="str">
        <f t="shared" si="156"/>
        <v/>
      </c>
      <c r="BR143" s="176" t="str">
        <f t="shared" si="157"/>
        <v/>
      </c>
      <c r="BS143" s="135" t="str">
        <f t="shared" si="158"/>
        <v xml:space="preserve"> </v>
      </c>
      <c r="BT143" s="175" t="str">
        <f t="shared" si="159"/>
        <v/>
      </c>
      <c r="BU143" s="176" t="str">
        <f t="shared" si="160"/>
        <v/>
      </c>
      <c r="BV143" s="135" t="str">
        <f t="shared" si="161"/>
        <v xml:space="preserve"> </v>
      </c>
      <c r="BW143" s="175" t="str">
        <f t="shared" si="162"/>
        <v/>
      </c>
      <c r="BX143" s="176" t="str">
        <f t="shared" si="163"/>
        <v/>
      </c>
      <c r="BY143" s="135" t="str">
        <f t="shared" si="164"/>
        <v xml:space="preserve"> </v>
      </c>
      <c r="BZ143" s="175" t="str">
        <f t="shared" si="165"/>
        <v/>
      </c>
      <c r="CA143" s="176" t="str">
        <f t="shared" si="166"/>
        <v/>
      </c>
      <c r="CB143" s="135" t="str">
        <f t="shared" si="167"/>
        <v xml:space="preserve"> </v>
      </c>
      <c r="CC143" s="185" t="str">
        <f t="shared" si="168"/>
        <v/>
      </c>
      <c r="CD143" s="186" t="str">
        <f t="shared" si="169"/>
        <v/>
      </c>
      <c r="CE143" s="181" t="str">
        <f t="shared" si="170"/>
        <v xml:space="preserve"> </v>
      </c>
      <c r="CF143" s="175" t="str">
        <f t="shared" si="171"/>
        <v/>
      </c>
      <c r="CG143" s="176" t="str">
        <f t="shared" si="172"/>
        <v/>
      </c>
      <c r="CH143" s="135" t="str">
        <f t="shared" si="173"/>
        <v xml:space="preserve"> </v>
      </c>
      <c r="CI143" s="175" t="str">
        <f t="shared" si="174"/>
        <v/>
      </c>
      <c r="CJ143" s="176" t="str">
        <f t="shared" si="175"/>
        <v/>
      </c>
      <c r="CK143" s="135" t="str">
        <f t="shared" si="176"/>
        <v xml:space="preserve"> </v>
      </c>
      <c r="CL143" s="175" t="str">
        <f t="shared" si="177"/>
        <v/>
      </c>
      <c r="CM143" s="176" t="str">
        <f t="shared" si="178"/>
        <v/>
      </c>
      <c r="CN143" s="135" t="str">
        <f t="shared" si="179"/>
        <v xml:space="preserve"> </v>
      </c>
      <c r="CO143" s="185" t="str">
        <f t="shared" si="180"/>
        <v/>
      </c>
      <c r="CP143" s="186" t="str">
        <f t="shared" si="181"/>
        <v/>
      </c>
      <c r="CQ143" s="181" t="str">
        <f t="shared" si="182"/>
        <v xml:space="preserve"> </v>
      </c>
      <c r="CR143" s="135">
        <f>'Session Tracking'!P142</f>
        <v>0</v>
      </c>
      <c r="CS143" s="172"/>
      <c r="CT143" s="172">
        <f>COUNTIF('Session Tracking'!F142:O142,"Yes")</f>
        <v>0</v>
      </c>
      <c r="CU143" s="195">
        <f>COUNTIF('Session Tracking'!F142:O142,"No")</f>
        <v>0</v>
      </c>
      <c r="CV143" s="211">
        <f t="shared" si="140"/>
        <v>0</v>
      </c>
      <c r="CW143" s="195" t="str">
        <f t="shared" si="141"/>
        <v/>
      </c>
      <c r="CX143" s="195" t="str">
        <f t="shared" si="142"/>
        <v/>
      </c>
      <c r="CY143" s="195" t="str">
        <f t="shared" si="143"/>
        <v/>
      </c>
      <c r="CZ143" s="195" t="str">
        <f t="shared" si="144"/>
        <v/>
      </c>
      <c r="DA143" s="195" t="str">
        <f t="shared" si="145"/>
        <v/>
      </c>
      <c r="DB143" s="213" t="str">
        <f t="shared" si="146"/>
        <v/>
      </c>
      <c r="DC143" s="172" t="str">
        <f t="shared" si="147"/>
        <v/>
      </c>
      <c r="DD143" s="195" t="str">
        <f t="shared" si="148"/>
        <v/>
      </c>
      <c r="DE143" s="195" t="str">
        <f t="shared" si="149"/>
        <v/>
      </c>
      <c r="DF143" s="195" t="str">
        <f t="shared" si="150"/>
        <v/>
      </c>
      <c r="DG143" s="195" t="str">
        <f t="shared" si="151"/>
        <v/>
      </c>
      <c r="DH143" s="195" t="str">
        <f t="shared" si="152"/>
        <v/>
      </c>
      <c r="DI143" s="195" t="str">
        <f t="shared" si="153"/>
        <v/>
      </c>
      <c r="DJ143" s="195" t="str">
        <f t="shared" si="154"/>
        <v/>
      </c>
      <c r="DK143" s="173" t="str">
        <f t="shared" si="155"/>
        <v/>
      </c>
    </row>
    <row r="144" spans="1:115" x14ac:dyDescent="0.35">
      <c r="A144" s="182">
        <f>'Session Tracking'!A143</f>
        <v>0</v>
      </c>
      <c r="B144" s="183">
        <f>'Session Tracking'!T143</f>
        <v>0</v>
      </c>
      <c r="C144" s="183">
        <f>'Session Tracking'!C143</f>
        <v>0</v>
      </c>
      <c r="D144" s="184" t="str">
        <f>IF('Session Tracking'!D143,'Session Tracking'!D143,"")</f>
        <v/>
      </c>
      <c r="E144" s="184" t="str">
        <f>IF('Session Tracking'!E143,'Session Tracking'!E143,"")</f>
        <v/>
      </c>
      <c r="F144" s="121"/>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1"/>
      <c r="AL144" s="122"/>
      <c r="AM144" s="122"/>
      <c r="AN144" s="122"/>
      <c r="AO144" s="122"/>
      <c r="AP144" s="122"/>
      <c r="AQ144" s="122"/>
      <c r="AR144" s="122"/>
      <c r="AS144" s="122"/>
      <c r="AT144" s="122"/>
      <c r="AU144" s="122"/>
      <c r="AV144" s="122"/>
      <c r="AW144" s="122"/>
      <c r="AX144" s="122"/>
      <c r="AY144" s="122"/>
      <c r="AZ144" s="122"/>
      <c r="BA144" s="122"/>
      <c r="BB144" s="122"/>
      <c r="BC144" s="122"/>
      <c r="BD144" s="122"/>
      <c r="BE144" s="122"/>
      <c r="BF144" s="122"/>
      <c r="BG144" s="122"/>
      <c r="BH144" s="122"/>
      <c r="BI144" s="122"/>
      <c r="BJ144" s="122"/>
      <c r="BK144" s="122"/>
      <c r="BL144" s="122"/>
      <c r="BM144" s="122"/>
      <c r="BN144" s="122"/>
      <c r="BO144" s="122"/>
      <c r="BQ144" s="175" t="str">
        <f t="shared" si="156"/>
        <v/>
      </c>
      <c r="BR144" s="176" t="str">
        <f t="shared" si="157"/>
        <v/>
      </c>
      <c r="BS144" s="135" t="str">
        <f t="shared" si="158"/>
        <v xml:space="preserve"> </v>
      </c>
      <c r="BT144" s="175" t="str">
        <f t="shared" si="159"/>
        <v/>
      </c>
      <c r="BU144" s="176" t="str">
        <f t="shared" si="160"/>
        <v/>
      </c>
      <c r="BV144" s="135" t="str">
        <f t="shared" si="161"/>
        <v xml:space="preserve"> </v>
      </c>
      <c r="BW144" s="175" t="str">
        <f t="shared" si="162"/>
        <v/>
      </c>
      <c r="BX144" s="176" t="str">
        <f t="shared" si="163"/>
        <v/>
      </c>
      <c r="BY144" s="135" t="str">
        <f t="shared" si="164"/>
        <v xml:space="preserve"> </v>
      </c>
      <c r="BZ144" s="175" t="str">
        <f t="shared" si="165"/>
        <v/>
      </c>
      <c r="CA144" s="176" t="str">
        <f t="shared" si="166"/>
        <v/>
      </c>
      <c r="CB144" s="135" t="str">
        <f t="shared" si="167"/>
        <v xml:space="preserve"> </v>
      </c>
      <c r="CC144" s="185" t="str">
        <f t="shared" si="168"/>
        <v/>
      </c>
      <c r="CD144" s="186" t="str">
        <f t="shared" si="169"/>
        <v/>
      </c>
      <c r="CE144" s="181" t="str">
        <f t="shared" si="170"/>
        <v xml:space="preserve"> </v>
      </c>
      <c r="CF144" s="175" t="str">
        <f t="shared" si="171"/>
        <v/>
      </c>
      <c r="CG144" s="176" t="str">
        <f t="shared" si="172"/>
        <v/>
      </c>
      <c r="CH144" s="135" t="str">
        <f t="shared" si="173"/>
        <v xml:space="preserve"> </v>
      </c>
      <c r="CI144" s="175" t="str">
        <f t="shared" si="174"/>
        <v/>
      </c>
      <c r="CJ144" s="176" t="str">
        <f t="shared" si="175"/>
        <v/>
      </c>
      <c r="CK144" s="135" t="str">
        <f t="shared" si="176"/>
        <v xml:space="preserve"> </v>
      </c>
      <c r="CL144" s="175" t="str">
        <f t="shared" si="177"/>
        <v/>
      </c>
      <c r="CM144" s="176" t="str">
        <f t="shared" si="178"/>
        <v/>
      </c>
      <c r="CN144" s="135" t="str">
        <f t="shared" si="179"/>
        <v xml:space="preserve"> </v>
      </c>
      <c r="CO144" s="185" t="str">
        <f t="shared" si="180"/>
        <v/>
      </c>
      <c r="CP144" s="186" t="str">
        <f t="shared" si="181"/>
        <v/>
      </c>
      <c r="CQ144" s="181" t="str">
        <f t="shared" si="182"/>
        <v xml:space="preserve"> </v>
      </c>
      <c r="CR144" s="135">
        <f>'Session Tracking'!P143</f>
        <v>0</v>
      </c>
      <c r="CS144" s="172"/>
      <c r="CT144" s="172">
        <f>COUNTIF('Session Tracking'!F143:O143,"Yes")</f>
        <v>0</v>
      </c>
      <c r="CU144" s="195">
        <f>COUNTIF('Session Tracking'!F143:O143,"No")</f>
        <v>0</v>
      </c>
      <c r="CV144" s="211">
        <f t="shared" si="140"/>
        <v>0</v>
      </c>
      <c r="CW144" s="195" t="str">
        <f t="shared" si="141"/>
        <v/>
      </c>
      <c r="CX144" s="195" t="str">
        <f t="shared" si="142"/>
        <v/>
      </c>
      <c r="CY144" s="195" t="str">
        <f t="shared" si="143"/>
        <v/>
      </c>
      <c r="CZ144" s="195" t="str">
        <f t="shared" si="144"/>
        <v/>
      </c>
      <c r="DA144" s="195" t="str">
        <f t="shared" si="145"/>
        <v/>
      </c>
      <c r="DB144" s="213" t="str">
        <f t="shared" si="146"/>
        <v/>
      </c>
      <c r="DC144" s="172" t="str">
        <f t="shared" si="147"/>
        <v/>
      </c>
      <c r="DD144" s="195" t="str">
        <f t="shared" si="148"/>
        <v/>
      </c>
      <c r="DE144" s="195" t="str">
        <f t="shared" si="149"/>
        <v/>
      </c>
      <c r="DF144" s="195" t="str">
        <f t="shared" si="150"/>
        <v/>
      </c>
      <c r="DG144" s="195" t="str">
        <f t="shared" si="151"/>
        <v/>
      </c>
      <c r="DH144" s="195" t="str">
        <f t="shared" si="152"/>
        <v/>
      </c>
      <c r="DI144" s="195" t="str">
        <f t="shared" si="153"/>
        <v/>
      </c>
      <c r="DJ144" s="195" t="str">
        <f t="shared" si="154"/>
        <v/>
      </c>
      <c r="DK144" s="173" t="str">
        <f t="shared" si="155"/>
        <v/>
      </c>
    </row>
    <row r="145" spans="1:115" x14ac:dyDescent="0.35">
      <c r="A145" s="182">
        <f>'Session Tracking'!A144</f>
        <v>0</v>
      </c>
      <c r="B145" s="183">
        <f>'Session Tracking'!T144</f>
        <v>0</v>
      </c>
      <c r="C145" s="183">
        <f>'Session Tracking'!C144</f>
        <v>0</v>
      </c>
      <c r="D145" s="184" t="str">
        <f>IF('Session Tracking'!D144,'Session Tracking'!D144,"")</f>
        <v/>
      </c>
      <c r="E145" s="184" t="str">
        <f>IF('Session Tracking'!E144,'Session Tracking'!E144,"")</f>
        <v/>
      </c>
      <c r="F145" s="123"/>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3"/>
      <c r="AL145" s="124"/>
      <c r="AM145" s="124"/>
      <c r="AN145" s="124"/>
      <c r="AO145" s="124"/>
      <c r="AP145" s="124"/>
      <c r="AQ145" s="124"/>
      <c r="AR145" s="124"/>
      <c r="AS145" s="124"/>
      <c r="AT145" s="124"/>
      <c r="AU145" s="124"/>
      <c r="AV145" s="124"/>
      <c r="AW145" s="124"/>
      <c r="AX145" s="124"/>
      <c r="AY145" s="124"/>
      <c r="AZ145" s="124"/>
      <c r="BA145" s="124"/>
      <c r="BB145" s="124"/>
      <c r="BC145" s="124"/>
      <c r="BD145" s="124"/>
      <c r="BE145" s="124"/>
      <c r="BF145" s="124"/>
      <c r="BG145" s="124"/>
      <c r="BH145" s="124"/>
      <c r="BI145" s="124"/>
      <c r="BJ145" s="124"/>
      <c r="BK145" s="124"/>
      <c r="BL145" s="124"/>
      <c r="BM145" s="124"/>
      <c r="BN145" s="124"/>
      <c r="BO145" s="124"/>
      <c r="BQ145" s="175" t="str">
        <f t="shared" si="156"/>
        <v/>
      </c>
      <c r="BR145" s="176" t="str">
        <f t="shared" si="157"/>
        <v/>
      </c>
      <c r="BS145" s="135" t="str">
        <f t="shared" si="158"/>
        <v xml:space="preserve"> </v>
      </c>
      <c r="BT145" s="175" t="str">
        <f t="shared" si="159"/>
        <v/>
      </c>
      <c r="BU145" s="176" t="str">
        <f t="shared" si="160"/>
        <v/>
      </c>
      <c r="BV145" s="135" t="str">
        <f t="shared" si="161"/>
        <v xml:space="preserve"> </v>
      </c>
      <c r="BW145" s="175" t="str">
        <f t="shared" si="162"/>
        <v/>
      </c>
      <c r="BX145" s="176" t="str">
        <f t="shared" si="163"/>
        <v/>
      </c>
      <c r="BY145" s="135" t="str">
        <f t="shared" si="164"/>
        <v xml:space="preserve"> </v>
      </c>
      <c r="BZ145" s="175" t="str">
        <f t="shared" si="165"/>
        <v/>
      </c>
      <c r="CA145" s="176" t="str">
        <f t="shared" si="166"/>
        <v/>
      </c>
      <c r="CB145" s="135" t="str">
        <f t="shared" si="167"/>
        <v xml:space="preserve"> </v>
      </c>
      <c r="CC145" s="185" t="str">
        <f t="shared" si="168"/>
        <v/>
      </c>
      <c r="CD145" s="186" t="str">
        <f t="shared" si="169"/>
        <v/>
      </c>
      <c r="CE145" s="181" t="str">
        <f t="shared" si="170"/>
        <v xml:space="preserve"> </v>
      </c>
      <c r="CF145" s="175" t="str">
        <f t="shared" si="171"/>
        <v/>
      </c>
      <c r="CG145" s="176" t="str">
        <f t="shared" si="172"/>
        <v/>
      </c>
      <c r="CH145" s="135" t="str">
        <f t="shared" si="173"/>
        <v xml:space="preserve"> </v>
      </c>
      <c r="CI145" s="175" t="str">
        <f t="shared" si="174"/>
        <v/>
      </c>
      <c r="CJ145" s="176" t="str">
        <f t="shared" si="175"/>
        <v/>
      </c>
      <c r="CK145" s="135" t="str">
        <f t="shared" si="176"/>
        <v xml:space="preserve"> </v>
      </c>
      <c r="CL145" s="175" t="str">
        <f t="shared" si="177"/>
        <v/>
      </c>
      <c r="CM145" s="176" t="str">
        <f t="shared" si="178"/>
        <v/>
      </c>
      <c r="CN145" s="135" t="str">
        <f t="shared" si="179"/>
        <v xml:space="preserve"> </v>
      </c>
      <c r="CO145" s="185" t="str">
        <f t="shared" si="180"/>
        <v/>
      </c>
      <c r="CP145" s="186" t="str">
        <f t="shared" si="181"/>
        <v/>
      </c>
      <c r="CQ145" s="181" t="str">
        <f t="shared" si="182"/>
        <v xml:space="preserve"> </v>
      </c>
      <c r="CR145" s="135">
        <f>'Session Tracking'!P144</f>
        <v>0</v>
      </c>
      <c r="CS145" s="172"/>
      <c r="CT145" s="172">
        <f>COUNTIF('Session Tracking'!F144:O144,"Yes")</f>
        <v>0</v>
      </c>
      <c r="CU145" s="195">
        <f>COUNTIF('Session Tracking'!F144:O144,"No")</f>
        <v>0</v>
      </c>
      <c r="CV145" s="211">
        <f t="shared" si="140"/>
        <v>0</v>
      </c>
      <c r="CW145" s="195" t="str">
        <f t="shared" si="141"/>
        <v/>
      </c>
      <c r="CX145" s="195" t="str">
        <f t="shared" si="142"/>
        <v/>
      </c>
      <c r="CY145" s="195" t="str">
        <f t="shared" si="143"/>
        <v/>
      </c>
      <c r="CZ145" s="195" t="str">
        <f t="shared" si="144"/>
        <v/>
      </c>
      <c r="DA145" s="195" t="str">
        <f t="shared" si="145"/>
        <v/>
      </c>
      <c r="DB145" s="213" t="str">
        <f t="shared" si="146"/>
        <v/>
      </c>
      <c r="DC145" s="172" t="str">
        <f t="shared" si="147"/>
        <v/>
      </c>
      <c r="DD145" s="195" t="str">
        <f t="shared" si="148"/>
        <v/>
      </c>
      <c r="DE145" s="195" t="str">
        <f t="shared" si="149"/>
        <v/>
      </c>
      <c r="DF145" s="195" t="str">
        <f t="shared" si="150"/>
        <v/>
      </c>
      <c r="DG145" s="195" t="str">
        <f t="shared" si="151"/>
        <v/>
      </c>
      <c r="DH145" s="195" t="str">
        <f t="shared" si="152"/>
        <v/>
      </c>
      <c r="DI145" s="195" t="str">
        <f t="shared" si="153"/>
        <v/>
      </c>
      <c r="DJ145" s="195" t="str">
        <f t="shared" si="154"/>
        <v/>
      </c>
      <c r="DK145" s="173" t="str">
        <f t="shared" si="155"/>
        <v/>
      </c>
    </row>
    <row r="146" spans="1:115" x14ac:dyDescent="0.35">
      <c r="A146" s="182">
        <f>'Session Tracking'!A145</f>
        <v>0</v>
      </c>
      <c r="B146" s="183">
        <f>'Session Tracking'!T145</f>
        <v>0</v>
      </c>
      <c r="C146" s="183">
        <f>'Session Tracking'!C145</f>
        <v>0</v>
      </c>
      <c r="D146" s="184" t="str">
        <f>IF('Session Tracking'!D145,'Session Tracking'!D145,"")</f>
        <v/>
      </c>
      <c r="E146" s="184" t="str">
        <f>IF('Session Tracking'!E145,'Session Tracking'!E145,"")</f>
        <v/>
      </c>
      <c r="F146" s="121"/>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1"/>
      <c r="AL146" s="122"/>
      <c r="AM146" s="122"/>
      <c r="AN146" s="122"/>
      <c r="AO146" s="122"/>
      <c r="AP146" s="122"/>
      <c r="AQ146" s="122"/>
      <c r="AR146" s="122"/>
      <c r="AS146" s="122"/>
      <c r="AT146" s="122"/>
      <c r="AU146" s="122"/>
      <c r="AV146" s="122"/>
      <c r="AW146" s="122"/>
      <c r="AX146" s="122"/>
      <c r="AY146" s="122"/>
      <c r="AZ146" s="122"/>
      <c r="BA146" s="122"/>
      <c r="BB146" s="122"/>
      <c r="BC146" s="122"/>
      <c r="BD146" s="122"/>
      <c r="BE146" s="122"/>
      <c r="BF146" s="122"/>
      <c r="BG146" s="122"/>
      <c r="BH146" s="122"/>
      <c r="BI146" s="122"/>
      <c r="BJ146" s="122"/>
      <c r="BK146" s="122"/>
      <c r="BL146" s="122"/>
      <c r="BM146" s="122"/>
      <c r="BN146" s="122"/>
      <c r="BO146" s="122"/>
      <c r="BQ146" s="175" t="str">
        <f t="shared" si="156"/>
        <v/>
      </c>
      <c r="BR146" s="176" t="str">
        <f t="shared" si="157"/>
        <v/>
      </c>
      <c r="BS146" s="135" t="str">
        <f t="shared" si="158"/>
        <v xml:space="preserve"> </v>
      </c>
      <c r="BT146" s="175" t="str">
        <f t="shared" si="159"/>
        <v/>
      </c>
      <c r="BU146" s="176" t="str">
        <f t="shared" si="160"/>
        <v/>
      </c>
      <c r="BV146" s="135" t="str">
        <f t="shared" si="161"/>
        <v xml:space="preserve"> </v>
      </c>
      <c r="BW146" s="175" t="str">
        <f t="shared" si="162"/>
        <v/>
      </c>
      <c r="BX146" s="176" t="str">
        <f t="shared" si="163"/>
        <v/>
      </c>
      <c r="BY146" s="135" t="str">
        <f t="shared" si="164"/>
        <v xml:space="preserve"> </v>
      </c>
      <c r="BZ146" s="175" t="str">
        <f t="shared" si="165"/>
        <v/>
      </c>
      <c r="CA146" s="176" t="str">
        <f t="shared" si="166"/>
        <v/>
      </c>
      <c r="CB146" s="135" t="str">
        <f t="shared" si="167"/>
        <v xml:space="preserve"> </v>
      </c>
      <c r="CC146" s="185" t="str">
        <f t="shared" si="168"/>
        <v/>
      </c>
      <c r="CD146" s="186" t="str">
        <f t="shared" si="169"/>
        <v/>
      </c>
      <c r="CE146" s="181" t="str">
        <f t="shared" si="170"/>
        <v xml:space="preserve"> </v>
      </c>
      <c r="CF146" s="175" t="str">
        <f t="shared" si="171"/>
        <v/>
      </c>
      <c r="CG146" s="176" t="str">
        <f t="shared" si="172"/>
        <v/>
      </c>
      <c r="CH146" s="135" t="str">
        <f t="shared" si="173"/>
        <v xml:space="preserve"> </v>
      </c>
      <c r="CI146" s="175" t="str">
        <f t="shared" si="174"/>
        <v/>
      </c>
      <c r="CJ146" s="176" t="str">
        <f t="shared" si="175"/>
        <v/>
      </c>
      <c r="CK146" s="135" t="str">
        <f t="shared" si="176"/>
        <v xml:space="preserve"> </v>
      </c>
      <c r="CL146" s="175" t="str">
        <f t="shared" si="177"/>
        <v/>
      </c>
      <c r="CM146" s="176" t="str">
        <f t="shared" si="178"/>
        <v/>
      </c>
      <c r="CN146" s="135" t="str">
        <f t="shared" si="179"/>
        <v xml:space="preserve"> </v>
      </c>
      <c r="CO146" s="185" t="str">
        <f t="shared" si="180"/>
        <v/>
      </c>
      <c r="CP146" s="186" t="str">
        <f t="shared" si="181"/>
        <v/>
      </c>
      <c r="CQ146" s="181" t="str">
        <f t="shared" si="182"/>
        <v xml:space="preserve"> </v>
      </c>
      <c r="CR146" s="135">
        <f>'Session Tracking'!P145</f>
        <v>0</v>
      </c>
      <c r="CS146" s="172"/>
      <c r="CT146" s="172">
        <f>COUNTIF('Session Tracking'!F145:O145,"Yes")</f>
        <v>0</v>
      </c>
      <c r="CU146" s="195">
        <f>COUNTIF('Session Tracking'!F145:O145,"No")</f>
        <v>0</v>
      </c>
      <c r="CV146" s="211">
        <f t="shared" si="140"/>
        <v>0</v>
      </c>
      <c r="CW146" s="195" t="str">
        <f t="shared" si="141"/>
        <v/>
      </c>
      <c r="CX146" s="195" t="str">
        <f t="shared" si="142"/>
        <v/>
      </c>
      <c r="CY146" s="195" t="str">
        <f t="shared" si="143"/>
        <v/>
      </c>
      <c r="CZ146" s="195" t="str">
        <f t="shared" si="144"/>
        <v/>
      </c>
      <c r="DA146" s="195" t="str">
        <f t="shared" si="145"/>
        <v/>
      </c>
      <c r="DB146" s="213" t="str">
        <f t="shared" si="146"/>
        <v/>
      </c>
      <c r="DC146" s="172" t="str">
        <f t="shared" si="147"/>
        <v/>
      </c>
      <c r="DD146" s="195" t="str">
        <f t="shared" si="148"/>
        <v/>
      </c>
      <c r="DE146" s="195" t="str">
        <f t="shared" si="149"/>
        <v/>
      </c>
      <c r="DF146" s="195" t="str">
        <f t="shared" si="150"/>
        <v/>
      </c>
      <c r="DG146" s="195" t="str">
        <f t="shared" si="151"/>
        <v/>
      </c>
      <c r="DH146" s="195" t="str">
        <f t="shared" si="152"/>
        <v/>
      </c>
      <c r="DI146" s="195" t="str">
        <f t="shared" si="153"/>
        <v/>
      </c>
      <c r="DJ146" s="195" t="str">
        <f t="shared" si="154"/>
        <v/>
      </c>
      <c r="DK146" s="173" t="str">
        <f t="shared" si="155"/>
        <v/>
      </c>
    </row>
    <row r="147" spans="1:115" x14ac:dyDescent="0.35">
      <c r="A147" s="182">
        <f>'Session Tracking'!A146</f>
        <v>0</v>
      </c>
      <c r="B147" s="183">
        <f>'Session Tracking'!T146</f>
        <v>0</v>
      </c>
      <c r="C147" s="183">
        <f>'Session Tracking'!C146</f>
        <v>0</v>
      </c>
      <c r="D147" s="184" t="str">
        <f>IF('Session Tracking'!D146,'Session Tracking'!D146,"")</f>
        <v/>
      </c>
      <c r="E147" s="184" t="str">
        <f>IF('Session Tracking'!E146,'Session Tracking'!E146,"")</f>
        <v/>
      </c>
      <c r="F147" s="123"/>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3"/>
      <c r="AL147" s="124"/>
      <c r="AM147" s="124"/>
      <c r="AN147" s="124"/>
      <c r="AO147" s="124"/>
      <c r="AP147" s="124"/>
      <c r="AQ147" s="124"/>
      <c r="AR147" s="124"/>
      <c r="AS147" s="124"/>
      <c r="AT147" s="124"/>
      <c r="AU147" s="124"/>
      <c r="AV147" s="124"/>
      <c r="AW147" s="124"/>
      <c r="AX147" s="124"/>
      <c r="AY147" s="124"/>
      <c r="AZ147" s="124"/>
      <c r="BA147" s="124"/>
      <c r="BB147" s="124"/>
      <c r="BC147" s="124"/>
      <c r="BD147" s="124"/>
      <c r="BE147" s="124"/>
      <c r="BF147" s="124"/>
      <c r="BG147" s="124"/>
      <c r="BH147" s="124"/>
      <c r="BI147" s="124"/>
      <c r="BJ147" s="124"/>
      <c r="BK147" s="124"/>
      <c r="BL147" s="124"/>
      <c r="BM147" s="124"/>
      <c r="BN147" s="124"/>
      <c r="BO147" s="124"/>
      <c r="BQ147" s="175" t="str">
        <f t="shared" si="156"/>
        <v/>
      </c>
      <c r="BR147" s="176" t="str">
        <f t="shared" si="157"/>
        <v/>
      </c>
      <c r="BS147" s="135" t="str">
        <f t="shared" si="158"/>
        <v xml:space="preserve"> </v>
      </c>
      <c r="BT147" s="175" t="str">
        <f t="shared" si="159"/>
        <v/>
      </c>
      <c r="BU147" s="176" t="str">
        <f t="shared" si="160"/>
        <v/>
      </c>
      <c r="BV147" s="135" t="str">
        <f t="shared" si="161"/>
        <v xml:space="preserve"> </v>
      </c>
      <c r="BW147" s="175" t="str">
        <f t="shared" si="162"/>
        <v/>
      </c>
      <c r="BX147" s="176" t="str">
        <f t="shared" si="163"/>
        <v/>
      </c>
      <c r="BY147" s="135" t="str">
        <f t="shared" si="164"/>
        <v xml:space="preserve"> </v>
      </c>
      <c r="BZ147" s="175" t="str">
        <f t="shared" si="165"/>
        <v/>
      </c>
      <c r="CA147" s="176" t="str">
        <f t="shared" si="166"/>
        <v/>
      </c>
      <c r="CB147" s="135" t="str">
        <f t="shared" si="167"/>
        <v xml:space="preserve"> </v>
      </c>
      <c r="CC147" s="185" t="str">
        <f t="shared" si="168"/>
        <v/>
      </c>
      <c r="CD147" s="186" t="str">
        <f t="shared" si="169"/>
        <v/>
      </c>
      <c r="CE147" s="181" t="str">
        <f t="shared" si="170"/>
        <v xml:space="preserve"> </v>
      </c>
      <c r="CF147" s="175" t="str">
        <f t="shared" si="171"/>
        <v/>
      </c>
      <c r="CG147" s="176" t="str">
        <f t="shared" si="172"/>
        <v/>
      </c>
      <c r="CH147" s="135" t="str">
        <f t="shared" si="173"/>
        <v xml:space="preserve"> </v>
      </c>
      <c r="CI147" s="175" t="str">
        <f t="shared" si="174"/>
        <v/>
      </c>
      <c r="CJ147" s="176" t="str">
        <f t="shared" si="175"/>
        <v/>
      </c>
      <c r="CK147" s="135" t="str">
        <f t="shared" si="176"/>
        <v xml:space="preserve"> </v>
      </c>
      <c r="CL147" s="175" t="str">
        <f t="shared" si="177"/>
        <v/>
      </c>
      <c r="CM147" s="176" t="str">
        <f t="shared" si="178"/>
        <v/>
      </c>
      <c r="CN147" s="135" t="str">
        <f t="shared" si="179"/>
        <v xml:space="preserve"> </v>
      </c>
      <c r="CO147" s="185" t="str">
        <f t="shared" si="180"/>
        <v/>
      </c>
      <c r="CP147" s="186" t="str">
        <f t="shared" si="181"/>
        <v/>
      </c>
      <c r="CQ147" s="181" t="str">
        <f t="shared" si="182"/>
        <v xml:space="preserve"> </v>
      </c>
      <c r="CR147" s="135">
        <f>'Session Tracking'!P146</f>
        <v>0</v>
      </c>
      <c r="CS147" s="172"/>
      <c r="CT147" s="172">
        <f>COUNTIF('Session Tracking'!F146:O146,"Yes")</f>
        <v>0</v>
      </c>
      <c r="CU147" s="195">
        <f>COUNTIF('Session Tracking'!F146:O146,"No")</f>
        <v>0</v>
      </c>
      <c r="CV147" s="211">
        <f t="shared" si="140"/>
        <v>0</v>
      </c>
      <c r="CW147" s="195" t="str">
        <f t="shared" si="141"/>
        <v/>
      </c>
      <c r="CX147" s="195" t="str">
        <f t="shared" si="142"/>
        <v/>
      </c>
      <c r="CY147" s="195" t="str">
        <f t="shared" si="143"/>
        <v/>
      </c>
      <c r="CZ147" s="195" t="str">
        <f t="shared" si="144"/>
        <v/>
      </c>
      <c r="DA147" s="195" t="str">
        <f t="shared" si="145"/>
        <v/>
      </c>
      <c r="DB147" s="213" t="str">
        <f t="shared" si="146"/>
        <v/>
      </c>
      <c r="DC147" s="172" t="str">
        <f t="shared" si="147"/>
        <v/>
      </c>
      <c r="DD147" s="195" t="str">
        <f t="shared" si="148"/>
        <v/>
      </c>
      <c r="DE147" s="195" t="str">
        <f t="shared" si="149"/>
        <v/>
      </c>
      <c r="DF147" s="195" t="str">
        <f t="shared" si="150"/>
        <v/>
      </c>
      <c r="DG147" s="195" t="str">
        <f t="shared" si="151"/>
        <v/>
      </c>
      <c r="DH147" s="195" t="str">
        <f t="shared" si="152"/>
        <v/>
      </c>
      <c r="DI147" s="195" t="str">
        <f t="shared" si="153"/>
        <v/>
      </c>
      <c r="DJ147" s="195" t="str">
        <f t="shared" si="154"/>
        <v/>
      </c>
      <c r="DK147" s="173" t="str">
        <f t="shared" si="155"/>
        <v/>
      </c>
    </row>
    <row r="148" spans="1:115" x14ac:dyDescent="0.35">
      <c r="A148" s="182">
        <f>'Session Tracking'!A147</f>
        <v>0</v>
      </c>
      <c r="B148" s="183">
        <f>'Session Tracking'!T147</f>
        <v>0</v>
      </c>
      <c r="C148" s="183">
        <f>'Session Tracking'!C147</f>
        <v>0</v>
      </c>
      <c r="D148" s="184" t="str">
        <f>IF('Session Tracking'!D147,'Session Tracking'!D147,"")</f>
        <v/>
      </c>
      <c r="E148" s="184" t="str">
        <f>IF('Session Tracking'!E147,'Session Tracking'!E147,"")</f>
        <v/>
      </c>
      <c r="F148" s="121"/>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1"/>
      <c r="AL148" s="122"/>
      <c r="AM148" s="122"/>
      <c r="AN148" s="122"/>
      <c r="AO148" s="122"/>
      <c r="AP148" s="122"/>
      <c r="AQ148" s="122"/>
      <c r="AR148" s="122"/>
      <c r="AS148" s="122"/>
      <c r="AT148" s="122"/>
      <c r="AU148" s="122"/>
      <c r="AV148" s="122"/>
      <c r="AW148" s="122"/>
      <c r="AX148" s="122"/>
      <c r="AY148" s="122"/>
      <c r="AZ148" s="122"/>
      <c r="BA148" s="122"/>
      <c r="BB148" s="122"/>
      <c r="BC148" s="122"/>
      <c r="BD148" s="122"/>
      <c r="BE148" s="122"/>
      <c r="BF148" s="122"/>
      <c r="BG148" s="122"/>
      <c r="BH148" s="122"/>
      <c r="BI148" s="122"/>
      <c r="BJ148" s="122"/>
      <c r="BK148" s="122"/>
      <c r="BL148" s="122"/>
      <c r="BM148" s="122"/>
      <c r="BN148" s="122"/>
      <c r="BO148" s="122"/>
      <c r="BQ148" s="175" t="str">
        <f t="shared" si="156"/>
        <v/>
      </c>
      <c r="BR148" s="176" t="str">
        <f t="shared" si="157"/>
        <v/>
      </c>
      <c r="BS148" s="135" t="str">
        <f t="shared" si="158"/>
        <v xml:space="preserve"> </v>
      </c>
      <c r="BT148" s="175" t="str">
        <f t="shared" si="159"/>
        <v/>
      </c>
      <c r="BU148" s="176" t="str">
        <f t="shared" si="160"/>
        <v/>
      </c>
      <c r="BV148" s="135" t="str">
        <f t="shared" si="161"/>
        <v xml:space="preserve"> </v>
      </c>
      <c r="BW148" s="175" t="str">
        <f t="shared" si="162"/>
        <v/>
      </c>
      <c r="BX148" s="176" t="str">
        <f t="shared" si="163"/>
        <v/>
      </c>
      <c r="BY148" s="135" t="str">
        <f t="shared" si="164"/>
        <v xml:space="preserve"> </v>
      </c>
      <c r="BZ148" s="175" t="str">
        <f t="shared" si="165"/>
        <v/>
      </c>
      <c r="CA148" s="176" t="str">
        <f t="shared" si="166"/>
        <v/>
      </c>
      <c r="CB148" s="135" t="str">
        <f t="shared" si="167"/>
        <v xml:space="preserve"> </v>
      </c>
      <c r="CC148" s="185" t="str">
        <f t="shared" si="168"/>
        <v/>
      </c>
      <c r="CD148" s="186" t="str">
        <f t="shared" si="169"/>
        <v/>
      </c>
      <c r="CE148" s="181" t="str">
        <f t="shared" si="170"/>
        <v xml:space="preserve"> </v>
      </c>
      <c r="CF148" s="175" t="str">
        <f t="shared" si="171"/>
        <v/>
      </c>
      <c r="CG148" s="176" t="str">
        <f t="shared" si="172"/>
        <v/>
      </c>
      <c r="CH148" s="135" t="str">
        <f t="shared" si="173"/>
        <v xml:space="preserve"> </v>
      </c>
      <c r="CI148" s="175" t="str">
        <f t="shared" si="174"/>
        <v/>
      </c>
      <c r="CJ148" s="176" t="str">
        <f t="shared" si="175"/>
        <v/>
      </c>
      <c r="CK148" s="135" t="str">
        <f t="shared" si="176"/>
        <v xml:space="preserve"> </v>
      </c>
      <c r="CL148" s="175" t="str">
        <f t="shared" si="177"/>
        <v/>
      </c>
      <c r="CM148" s="176" t="str">
        <f t="shared" si="178"/>
        <v/>
      </c>
      <c r="CN148" s="135" t="str">
        <f t="shared" si="179"/>
        <v xml:space="preserve"> </v>
      </c>
      <c r="CO148" s="185" t="str">
        <f t="shared" si="180"/>
        <v/>
      </c>
      <c r="CP148" s="186" t="str">
        <f t="shared" si="181"/>
        <v/>
      </c>
      <c r="CQ148" s="181" t="str">
        <f t="shared" si="182"/>
        <v xml:space="preserve"> </v>
      </c>
      <c r="CR148" s="135">
        <f>'Session Tracking'!P147</f>
        <v>0</v>
      </c>
      <c r="CS148" s="172"/>
      <c r="CT148" s="172">
        <f>COUNTIF('Session Tracking'!F147:O147,"Yes")</f>
        <v>0</v>
      </c>
      <c r="CU148" s="195">
        <f>COUNTIF('Session Tracking'!F147:O147,"No")</f>
        <v>0</v>
      </c>
      <c r="CV148" s="211">
        <f t="shared" si="140"/>
        <v>0</v>
      </c>
      <c r="CW148" s="195" t="str">
        <f t="shared" si="141"/>
        <v/>
      </c>
      <c r="CX148" s="195" t="str">
        <f t="shared" si="142"/>
        <v/>
      </c>
      <c r="CY148" s="195" t="str">
        <f t="shared" si="143"/>
        <v/>
      </c>
      <c r="CZ148" s="195" t="str">
        <f t="shared" si="144"/>
        <v/>
      </c>
      <c r="DA148" s="195" t="str">
        <f t="shared" si="145"/>
        <v/>
      </c>
      <c r="DB148" s="213" t="str">
        <f t="shared" si="146"/>
        <v/>
      </c>
      <c r="DC148" s="172" t="str">
        <f t="shared" si="147"/>
        <v/>
      </c>
      <c r="DD148" s="195" t="str">
        <f t="shared" si="148"/>
        <v/>
      </c>
      <c r="DE148" s="195" t="str">
        <f t="shared" si="149"/>
        <v/>
      </c>
      <c r="DF148" s="195" t="str">
        <f t="shared" si="150"/>
        <v/>
      </c>
      <c r="DG148" s="195" t="str">
        <f t="shared" si="151"/>
        <v/>
      </c>
      <c r="DH148" s="195" t="str">
        <f t="shared" si="152"/>
        <v/>
      </c>
      <c r="DI148" s="195" t="str">
        <f t="shared" si="153"/>
        <v/>
      </c>
      <c r="DJ148" s="195" t="str">
        <f t="shared" si="154"/>
        <v/>
      </c>
      <c r="DK148" s="173" t="str">
        <f t="shared" si="155"/>
        <v/>
      </c>
    </row>
    <row r="149" spans="1:115" x14ac:dyDescent="0.35">
      <c r="A149" s="182">
        <f>'Session Tracking'!A148</f>
        <v>0</v>
      </c>
      <c r="B149" s="183">
        <f>'Session Tracking'!T148</f>
        <v>0</v>
      </c>
      <c r="C149" s="183">
        <f>'Session Tracking'!C148</f>
        <v>0</v>
      </c>
      <c r="D149" s="184" t="str">
        <f>IF('Session Tracking'!D148,'Session Tracking'!D148,"")</f>
        <v/>
      </c>
      <c r="E149" s="184" t="str">
        <f>IF('Session Tracking'!E148,'Session Tracking'!E148,"")</f>
        <v/>
      </c>
      <c r="F149" s="123"/>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3"/>
      <c r="AL149" s="124"/>
      <c r="AM149" s="124"/>
      <c r="AN149" s="124"/>
      <c r="AO149" s="124"/>
      <c r="AP149" s="124"/>
      <c r="AQ149" s="124"/>
      <c r="AR149" s="124"/>
      <c r="AS149" s="124"/>
      <c r="AT149" s="124"/>
      <c r="AU149" s="124"/>
      <c r="AV149" s="124"/>
      <c r="AW149" s="124"/>
      <c r="AX149" s="124"/>
      <c r="AY149" s="124"/>
      <c r="AZ149" s="124"/>
      <c r="BA149" s="124"/>
      <c r="BB149" s="124"/>
      <c r="BC149" s="124"/>
      <c r="BD149" s="124"/>
      <c r="BE149" s="124"/>
      <c r="BF149" s="124"/>
      <c r="BG149" s="124"/>
      <c r="BH149" s="124"/>
      <c r="BI149" s="124"/>
      <c r="BJ149" s="124"/>
      <c r="BK149" s="124"/>
      <c r="BL149" s="124"/>
      <c r="BM149" s="124"/>
      <c r="BN149" s="124"/>
      <c r="BO149" s="124"/>
      <c r="BQ149" s="175" t="str">
        <f t="shared" si="156"/>
        <v/>
      </c>
      <c r="BR149" s="176" t="str">
        <f t="shared" si="157"/>
        <v/>
      </c>
      <c r="BS149" s="135" t="str">
        <f t="shared" si="158"/>
        <v xml:space="preserve"> </v>
      </c>
      <c r="BT149" s="175" t="str">
        <f t="shared" si="159"/>
        <v/>
      </c>
      <c r="BU149" s="176" t="str">
        <f t="shared" si="160"/>
        <v/>
      </c>
      <c r="BV149" s="135" t="str">
        <f t="shared" si="161"/>
        <v xml:space="preserve"> </v>
      </c>
      <c r="BW149" s="175" t="str">
        <f t="shared" si="162"/>
        <v/>
      </c>
      <c r="BX149" s="176" t="str">
        <f t="shared" si="163"/>
        <v/>
      </c>
      <c r="BY149" s="135" t="str">
        <f t="shared" si="164"/>
        <v xml:space="preserve"> </v>
      </c>
      <c r="BZ149" s="175" t="str">
        <f t="shared" si="165"/>
        <v/>
      </c>
      <c r="CA149" s="176" t="str">
        <f t="shared" si="166"/>
        <v/>
      </c>
      <c r="CB149" s="135" t="str">
        <f t="shared" si="167"/>
        <v xml:space="preserve"> </v>
      </c>
      <c r="CC149" s="185" t="str">
        <f t="shared" si="168"/>
        <v/>
      </c>
      <c r="CD149" s="186" t="str">
        <f t="shared" si="169"/>
        <v/>
      </c>
      <c r="CE149" s="181" t="str">
        <f t="shared" si="170"/>
        <v xml:space="preserve"> </v>
      </c>
      <c r="CF149" s="175" t="str">
        <f t="shared" si="171"/>
        <v/>
      </c>
      <c r="CG149" s="176" t="str">
        <f t="shared" si="172"/>
        <v/>
      </c>
      <c r="CH149" s="135" t="str">
        <f t="shared" si="173"/>
        <v xml:space="preserve"> </v>
      </c>
      <c r="CI149" s="175" t="str">
        <f t="shared" si="174"/>
        <v/>
      </c>
      <c r="CJ149" s="176" t="str">
        <f t="shared" si="175"/>
        <v/>
      </c>
      <c r="CK149" s="135" t="str">
        <f t="shared" si="176"/>
        <v xml:space="preserve"> </v>
      </c>
      <c r="CL149" s="175" t="str">
        <f t="shared" si="177"/>
        <v/>
      </c>
      <c r="CM149" s="176" t="str">
        <f t="shared" si="178"/>
        <v/>
      </c>
      <c r="CN149" s="135" t="str">
        <f t="shared" si="179"/>
        <v xml:space="preserve"> </v>
      </c>
      <c r="CO149" s="185" t="str">
        <f t="shared" si="180"/>
        <v/>
      </c>
      <c r="CP149" s="186" t="str">
        <f t="shared" si="181"/>
        <v/>
      </c>
      <c r="CQ149" s="181" t="str">
        <f t="shared" si="182"/>
        <v xml:space="preserve"> </v>
      </c>
      <c r="CR149" s="135">
        <f>'Session Tracking'!P148</f>
        <v>0</v>
      </c>
      <c r="CS149" s="172"/>
      <c r="CT149" s="172">
        <f>COUNTIF('Session Tracking'!F148:O148,"Yes")</f>
        <v>0</v>
      </c>
      <c r="CU149" s="195">
        <f>COUNTIF('Session Tracking'!F148:O148,"No")</f>
        <v>0</v>
      </c>
      <c r="CV149" s="211">
        <f t="shared" si="140"/>
        <v>0</v>
      </c>
      <c r="CW149" s="195" t="str">
        <f t="shared" si="141"/>
        <v/>
      </c>
      <c r="CX149" s="195" t="str">
        <f t="shared" si="142"/>
        <v/>
      </c>
      <c r="CY149" s="195" t="str">
        <f t="shared" si="143"/>
        <v/>
      </c>
      <c r="CZ149" s="195" t="str">
        <f t="shared" si="144"/>
        <v/>
      </c>
      <c r="DA149" s="195" t="str">
        <f t="shared" si="145"/>
        <v/>
      </c>
      <c r="DB149" s="213" t="str">
        <f t="shared" si="146"/>
        <v/>
      </c>
      <c r="DC149" s="172" t="str">
        <f t="shared" si="147"/>
        <v/>
      </c>
      <c r="DD149" s="195" t="str">
        <f t="shared" si="148"/>
        <v/>
      </c>
      <c r="DE149" s="195" t="str">
        <f t="shared" si="149"/>
        <v/>
      </c>
      <c r="DF149" s="195" t="str">
        <f t="shared" si="150"/>
        <v/>
      </c>
      <c r="DG149" s="195" t="str">
        <f t="shared" si="151"/>
        <v/>
      </c>
      <c r="DH149" s="195" t="str">
        <f t="shared" si="152"/>
        <v/>
      </c>
      <c r="DI149" s="195" t="str">
        <f t="shared" si="153"/>
        <v/>
      </c>
      <c r="DJ149" s="195" t="str">
        <f t="shared" si="154"/>
        <v/>
      </c>
      <c r="DK149" s="173" t="str">
        <f t="shared" si="155"/>
        <v/>
      </c>
    </row>
    <row r="150" spans="1:115" x14ac:dyDescent="0.35">
      <c r="A150" s="182">
        <f>'Session Tracking'!A149</f>
        <v>0</v>
      </c>
      <c r="B150" s="183">
        <f>'Session Tracking'!T149</f>
        <v>0</v>
      </c>
      <c r="C150" s="183">
        <f>'Session Tracking'!C149</f>
        <v>0</v>
      </c>
      <c r="D150" s="184" t="str">
        <f>IF('Session Tracking'!D149,'Session Tracking'!D149,"")</f>
        <v/>
      </c>
      <c r="E150" s="184" t="str">
        <f>IF('Session Tracking'!E149,'Session Tracking'!E149,"")</f>
        <v/>
      </c>
      <c r="F150" s="121"/>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1"/>
      <c r="AL150" s="122"/>
      <c r="AM150" s="122"/>
      <c r="AN150" s="122"/>
      <c r="AO150" s="122"/>
      <c r="AP150" s="122"/>
      <c r="AQ150" s="122"/>
      <c r="AR150" s="122"/>
      <c r="AS150" s="122"/>
      <c r="AT150" s="122"/>
      <c r="AU150" s="122"/>
      <c r="AV150" s="122"/>
      <c r="AW150" s="122"/>
      <c r="AX150" s="122"/>
      <c r="AY150" s="122"/>
      <c r="AZ150" s="122"/>
      <c r="BA150" s="122"/>
      <c r="BB150" s="122"/>
      <c r="BC150" s="122"/>
      <c r="BD150" s="122"/>
      <c r="BE150" s="122"/>
      <c r="BF150" s="122"/>
      <c r="BG150" s="122"/>
      <c r="BH150" s="122"/>
      <c r="BI150" s="122"/>
      <c r="BJ150" s="122"/>
      <c r="BK150" s="122"/>
      <c r="BL150" s="122"/>
      <c r="BM150" s="122"/>
      <c r="BN150" s="122"/>
      <c r="BO150" s="122"/>
      <c r="BQ150" s="175" t="str">
        <f t="shared" si="156"/>
        <v/>
      </c>
      <c r="BR150" s="176" t="str">
        <f t="shared" si="157"/>
        <v/>
      </c>
      <c r="BS150" s="135" t="str">
        <f t="shared" si="158"/>
        <v xml:space="preserve"> </v>
      </c>
      <c r="BT150" s="175" t="str">
        <f t="shared" si="159"/>
        <v/>
      </c>
      <c r="BU150" s="176" t="str">
        <f t="shared" si="160"/>
        <v/>
      </c>
      <c r="BV150" s="135" t="str">
        <f t="shared" si="161"/>
        <v xml:space="preserve"> </v>
      </c>
      <c r="BW150" s="175" t="str">
        <f t="shared" si="162"/>
        <v/>
      </c>
      <c r="BX150" s="176" t="str">
        <f t="shared" si="163"/>
        <v/>
      </c>
      <c r="BY150" s="135" t="str">
        <f t="shared" si="164"/>
        <v xml:space="preserve"> </v>
      </c>
      <c r="BZ150" s="175" t="str">
        <f t="shared" si="165"/>
        <v/>
      </c>
      <c r="CA150" s="176" t="str">
        <f t="shared" si="166"/>
        <v/>
      </c>
      <c r="CB150" s="135" t="str">
        <f t="shared" si="167"/>
        <v xml:space="preserve"> </v>
      </c>
      <c r="CC150" s="185" t="str">
        <f t="shared" si="168"/>
        <v/>
      </c>
      <c r="CD150" s="186" t="str">
        <f t="shared" si="169"/>
        <v/>
      </c>
      <c r="CE150" s="181" t="str">
        <f t="shared" si="170"/>
        <v xml:space="preserve"> </v>
      </c>
      <c r="CF150" s="175" t="str">
        <f t="shared" si="171"/>
        <v/>
      </c>
      <c r="CG150" s="176" t="str">
        <f t="shared" si="172"/>
        <v/>
      </c>
      <c r="CH150" s="135" t="str">
        <f t="shared" si="173"/>
        <v xml:space="preserve"> </v>
      </c>
      <c r="CI150" s="175" t="str">
        <f t="shared" si="174"/>
        <v/>
      </c>
      <c r="CJ150" s="176" t="str">
        <f t="shared" si="175"/>
        <v/>
      </c>
      <c r="CK150" s="135" t="str">
        <f t="shared" si="176"/>
        <v xml:space="preserve"> </v>
      </c>
      <c r="CL150" s="175" t="str">
        <f t="shared" si="177"/>
        <v/>
      </c>
      <c r="CM150" s="176" t="str">
        <f t="shared" si="178"/>
        <v/>
      </c>
      <c r="CN150" s="135" t="str">
        <f t="shared" si="179"/>
        <v xml:space="preserve"> </v>
      </c>
      <c r="CO150" s="185" t="str">
        <f t="shared" si="180"/>
        <v/>
      </c>
      <c r="CP150" s="186" t="str">
        <f t="shared" si="181"/>
        <v/>
      </c>
      <c r="CQ150" s="181" t="str">
        <f t="shared" si="182"/>
        <v xml:space="preserve"> </v>
      </c>
      <c r="CR150" s="135">
        <f>'Session Tracking'!P149</f>
        <v>0</v>
      </c>
      <c r="CS150" s="172"/>
      <c r="CT150" s="172">
        <f>COUNTIF('Session Tracking'!F149:O149,"Yes")</f>
        <v>0</v>
      </c>
      <c r="CU150" s="195">
        <f>COUNTIF('Session Tracking'!F149:O149,"No")</f>
        <v>0</v>
      </c>
      <c r="CV150" s="211">
        <f t="shared" si="140"/>
        <v>0</v>
      </c>
      <c r="CW150" s="195" t="str">
        <f t="shared" si="141"/>
        <v/>
      </c>
      <c r="CX150" s="195" t="str">
        <f t="shared" si="142"/>
        <v/>
      </c>
      <c r="CY150" s="195" t="str">
        <f t="shared" si="143"/>
        <v/>
      </c>
      <c r="CZ150" s="195" t="str">
        <f t="shared" si="144"/>
        <v/>
      </c>
      <c r="DA150" s="195" t="str">
        <f t="shared" si="145"/>
        <v/>
      </c>
      <c r="DB150" s="213" t="str">
        <f t="shared" si="146"/>
        <v/>
      </c>
      <c r="DC150" s="172" t="str">
        <f t="shared" si="147"/>
        <v/>
      </c>
      <c r="DD150" s="195" t="str">
        <f t="shared" si="148"/>
        <v/>
      </c>
      <c r="DE150" s="195" t="str">
        <f t="shared" si="149"/>
        <v/>
      </c>
      <c r="DF150" s="195" t="str">
        <f t="shared" si="150"/>
        <v/>
      </c>
      <c r="DG150" s="195" t="str">
        <f t="shared" si="151"/>
        <v/>
      </c>
      <c r="DH150" s="195" t="str">
        <f t="shared" si="152"/>
        <v/>
      </c>
      <c r="DI150" s="195" t="str">
        <f t="shared" si="153"/>
        <v/>
      </c>
      <c r="DJ150" s="195" t="str">
        <f t="shared" si="154"/>
        <v/>
      </c>
      <c r="DK150" s="173" t="str">
        <f t="shared" si="155"/>
        <v/>
      </c>
    </row>
    <row r="151" spans="1:115" x14ac:dyDescent="0.35">
      <c r="A151" s="182">
        <f>'Session Tracking'!A150</f>
        <v>0</v>
      </c>
      <c r="B151" s="183">
        <f>'Session Tracking'!T150</f>
        <v>0</v>
      </c>
      <c r="C151" s="183">
        <f>'Session Tracking'!C150</f>
        <v>0</v>
      </c>
      <c r="D151" s="184" t="str">
        <f>IF('Session Tracking'!D150,'Session Tracking'!D150,"")</f>
        <v/>
      </c>
      <c r="E151" s="184" t="str">
        <f>IF('Session Tracking'!E150,'Session Tracking'!E150,"")</f>
        <v/>
      </c>
      <c r="F151" s="123"/>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3"/>
      <c r="AL151" s="124"/>
      <c r="AM151" s="124"/>
      <c r="AN151" s="124"/>
      <c r="AO151" s="124"/>
      <c r="AP151" s="124"/>
      <c r="AQ151" s="124"/>
      <c r="AR151" s="124"/>
      <c r="AS151" s="124"/>
      <c r="AT151" s="124"/>
      <c r="AU151" s="124"/>
      <c r="AV151" s="124"/>
      <c r="AW151" s="124"/>
      <c r="AX151" s="124"/>
      <c r="AY151" s="124"/>
      <c r="AZ151" s="124"/>
      <c r="BA151" s="124"/>
      <c r="BB151" s="124"/>
      <c r="BC151" s="124"/>
      <c r="BD151" s="124"/>
      <c r="BE151" s="124"/>
      <c r="BF151" s="124"/>
      <c r="BG151" s="124"/>
      <c r="BH151" s="124"/>
      <c r="BI151" s="124"/>
      <c r="BJ151" s="124"/>
      <c r="BK151" s="124"/>
      <c r="BL151" s="124"/>
      <c r="BM151" s="124"/>
      <c r="BN151" s="124"/>
      <c r="BO151" s="124"/>
      <c r="BQ151" s="175" t="str">
        <f t="shared" si="156"/>
        <v/>
      </c>
      <c r="BR151" s="176" t="str">
        <f t="shared" si="157"/>
        <v/>
      </c>
      <c r="BS151" s="135" t="str">
        <f t="shared" si="158"/>
        <v xml:space="preserve"> </v>
      </c>
      <c r="BT151" s="175" t="str">
        <f t="shared" si="159"/>
        <v/>
      </c>
      <c r="BU151" s="176" t="str">
        <f t="shared" si="160"/>
        <v/>
      </c>
      <c r="BV151" s="135" t="str">
        <f t="shared" si="161"/>
        <v xml:space="preserve"> </v>
      </c>
      <c r="BW151" s="175" t="str">
        <f t="shared" si="162"/>
        <v/>
      </c>
      <c r="BX151" s="176" t="str">
        <f t="shared" si="163"/>
        <v/>
      </c>
      <c r="BY151" s="135" t="str">
        <f t="shared" si="164"/>
        <v xml:space="preserve"> </v>
      </c>
      <c r="BZ151" s="175" t="str">
        <f t="shared" si="165"/>
        <v/>
      </c>
      <c r="CA151" s="176" t="str">
        <f t="shared" si="166"/>
        <v/>
      </c>
      <c r="CB151" s="135" t="str">
        <f t="shared" si="167"/>
        <v xml:space="preserve"> </v>
      </c>
      <c r="CC151" s="185" t="str">
        <f t="shared" si="168"/>
        <v/>
      </c>
      <c r="CD151" s="186" t="str">
        <f t="shared" si="169"/>
        <v/>
      </c>
      <c r="CE151" s="181" t="str">
        <f t="shared" si="170"/>
        <v xml:space="preserve"> </v>
      </c>
      <c r="CF151" s="175" t="str">
        <f t="shared" si="171"/>
        <v/>
      </c>
      <c r="CG151" s="176" t="str">
        <f t="shared" si="172"/>
        <v/>
      </c>
      <c r="CH151" s="135" t="str">
        <f t="shared" si="173"/>
        <v xml:space="preserve"> </v>
      </c>
      <c r="CI151" s="175" t="str">
        <f t="shared" si="174"/>
        <v/>
      </c>
      <c r="CJ151" s="176" t="str">
        <f t="shared" si="175"/>
        <v/>
      </c>
      <c r="CK151" s="135" t="str">
        <f t="shared" si="176"/>
        <v xml:space="preserve"> </v>
      </c>
      <c r="CL151" s="175" t="str">
        <f t="shared" si="177"/>
        <v/>
      </c>
      <c r="CM151" s="176" t="str">
        <f t="shared" si="178"/>
        <v/>
      </c>
      <c r="CN151" s="135" t="str">
        <f t="shared" si="179"/>
        <v xml:space="preserve"> </v>
      </c>
      <c r="CO151" s="185" t="str">
        <f t="shared" si="180"/>
        <v/>
      </c>
      <c r="CP151" s="186" t="str">
        <f t="shared" si="181"/>
        <v/>
      </c>
      <c r="CQ151" s="181" t="str">
        <f t="shared" si="182"/>
        <v xml:space="preserve"> </v>
      </c>
      <c r="CR151" s="135">
        <f>'Session Tracking'!P150</f>
        <v>0</v>
      </c>
      <c r="CS151" s="172"/>
      <c r="CT151" s="172">
        <f>COUNTIF('Session Tracking'!F150:O150,"Yes")</f>
        <v>0</v>
      </c>
      <c r="CU151" s="195">
        <f>COUNTIF('Session Tracking'!F150:O150,"No")</f>
        <v>0</v>
      </c>
      <c r="CV151" s="211">
        <f t="shared" si="140"/>
        <v>0</v>
      </c>
      <c r="CW151" s="195" t="str">
        <f t="shared" si="141"/>
        <v/>
      </c>
      <c r="CX151" s="195" t="str">
        <f t="shared" si="142"/>
        <v/>
      </c>
      <c r="CY151" s="195" t="str">
        <f t="shared" si="143"/>
        <v/>
      </c>
      <c r="CZ151" s="195" t="str">
        <f t="shared" si="144"/>
        <v/>
      </c>
      <c r="DA151" s="195" t="str">
        <f t="shared" si="145"/>
        <v/>
      </c>
      <c r="DB151" s="213" t="str">
        <f t="shared" si="146"/>
        <v/>
      </c>
      <c r="DC151" s="172" t="str">
        <f t="shared" si="147"/>
        <v/>
      </c>
      <c r="DD151" s="195" t="str">
        <f t="shared" si="148"/>
        <v/>
      </c>
      <c r="DE151" s="195" t="str">
        <f t="shared" si="149"/>
        <v/>
      </c>
      <c r="DF151" s="195" t="str">
        <f t="shared" si="150"/>
        <v/>
      </c>
      <c r="DG151" s="195" t="str">
        <f t="shared" si="151"/>
        <v/>
      </c>
      <c r="DH151" s="195" t="str">
        <f t="shared" si="152"/>
        <v/>
      </c>
      <c r="DI151" s="195" t="str">
        <f t="shared" si="153"/>
        <v/>
      </c>
      <c r="DJ151" s="195" t="str">
        <f t="shared" si="154"/>
        <v/>
      </c>
      <c r="DK151" s="173" t="str">
        <f t="shared" si="155"/>
        <v/>
      </c>
    </row>
    <row r="152" spans="1:115" x14ac:dyDescent="0.35">
      <c r="A152" s="182">
        <f>'Session Tracking'!A151</f>
        <v>0</v>
      </c>
      <c r="B152" s="183">
        <f>'Session Tracking'!T151</f>
        <v>0</v>
      </c>
      <c r="C152" s="183">
        <f>'Session Tracking'!C151</f>
        <v>0</v>
      </c>
      <c r="D152" s="184" t="str">
        <f>IF('Session Tracking'!D151,'Session Tracking'!D151,"")</f>
        <v/>
      </c>
      <c r="E152" s="184" t="str">
        <f>IF('Session Tracking'!E151,'Session Tracking'!E151,"")</f>
        <v/>
      </c>
      <c r="F152" s="121"/>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1"/>
      <c r="AL152" s="122"/>
      <c r="AM152" s="122"/>
      <c r="AN152" s="122"/>
      <c r="AO152" s="122"/>
      <c r="AP152" s="122"/>
      <c r="AQ152" s="122"/>
      <c r="AR152" s="122"/>
      <c r="AS152" s="122"/>
      <c r="AT152" s="122"/>
      <c r="AU152" s="122"/>
      <c r="AV152" s="122"/>
      <c r="AW152" s="122"/>
      <c r="AX152" s="122"/>
      <c r="AY152" s="122"/>
      <c r="AZ152" s="122"/>
      <c r="BA152" s="122"/>
      <c r="BB152" s="122"/>
      <c r="BC152" s="122"/>
      <c r="BD152" s="122"/>
      <c r="BE152" s="122"/>
      <c r="BF152" s="122"/>
      <c r="BG152" s="122"/>
      <c r="BH152" s="122"/>
      <c r="BI152" s="122"/>
      <c r="BJ152" s="122"/>
      <c r="BK152" s="122"/>
      <c r="BL152" s="122"/>
      <c r="BM152" s="122"/>
      <c r="BN152" s="122"/>
      <c r="BO152" s="122"/>
      <c r="BQ152" s="175" t="str">
        <f t="shared" si="156"/>
        <v/>
      </c>
      <c r="BR152" s="176" t="str">
        <f t="shared" si="157"/>
        <v/>
      </c>
      <c r="BS152" s="135" t="str">
        <f t="shared" si="158"/>
        <v xml:space="preserve"> </v>
      </c>
      <c r="BT152" s="175" t="str">
        <f t="shared" si="159"/>
        <v/>
      </c>
      <c r="BU152" s="176" t="str">
        <f t="shared" si="160"/>
        <v/>
      </c>
      <c r="BV152" s="135" t="str">
        <f t="shared" si="161"/>
        <v xml:space="preserve"> </v>
      </c>
      <c r="BW152" s="175" t="str">
        <f t="shared" si="162"/>
        <v/>
      </c>
      <c r="BX152" s="176" t="str">
        <f t="shared" si="163"/>
        <v/>
      </c>
      <c r="BY152" s="135" t="str">
        <f t="shared" si="164"/>
        <v xml:space="preserve"> </v>
      </c>
      <c r="BZ152" s="175" t="str">
        <f t="shared" si="165"/>
        <v/>
      </c>
      <c r="CA152" s="176" t="str">
        <f t="shared" si="166"/>
        <v/>
      </c>
      <c r="CB152" s="135" t="str">
        <f t="shared" si="167"/>
        <v xml:space="preserve"> </v>
      </c>
      <c r="CC152" s="185" t="str">
        <f t="shared" si="168"/>
        <v/>
      </c>
      <c r="CD152" s="186" t="str">
        <f t="shared" si="169"/>
        <v/>
      </c>
      <c r="CE152" s="181" t="str">
        <f t="shared" si="170"/>
        <v xml:space="preserve"> </v>
      </c>
      <c r="CF152" s="175" t="str">
        <f t="shared" si="171"/>
        <v/>
      </c>
      <c r="CG152" s="176" t="str">
        <f t="shared" si="172"/>
        <v/>
      </c>
      <c r="CH152" s="135" t="str">
        <f t="shared" si="173"/>
        <v xml:space="preserve"> </v>
      </c>
      <c r="CI152" s="175" t="str">
        <f t="shared" si="174"/>
        <v/>
      </c>
      <c r="CJ152" s="176" t="str">
        <f t="shared" si="175"/>
        <v/>
      </c>
      <c r="CK152" s="135" t="str">
        <f t="shared" si="176"/>
        <v xml:space="preserve"> </v>
      </c>
      <c r="CL152" s="175" t="str">
        <f t="shared" si="177"/>
        <v/>
      </c>
      <c r="CM152" s="176" t="str">
        <f t="shared" si="178"/>
        <v/>
      </c>
      <c r="CN152" s="135" t="str">
        <f t="shared" si="179"/>
        <v xml:space="preserve"> </v>
      </c>
      <c r="CO152" s="185" t="str">
        <f t="shared" si="180"/>
        <v/>
      </c>
      <c r="CP152" s="186" t="str">
        <f t="shared" si="181"/>
        <v/>
      </c>
      <c r="CQ152" s="181" t="str">
        <f t="shared" si="182"/>
        <v xml:space="preserve"> </v>
      </c>
      <c r="CR152" s="135">
        <f>'Session Tracking'!P151</f>
        <v>0</v>
      </c>
      <c r="CS152" s="172"/>
      <c r="CT152" s="172">
        <f>COUNTIF('Session Tracking'!F151:O151,"Yes")</f>
        <v>0</v>
      </c>
      <c r="CU152" s="195">
        <f>COUNTIF('Session Tracking'!F151:O151,"No")</f>
        <v>0</v>
      </c>
      <c r="CV152" s="211">
        <f t="shared" si="140"/>
        <v>0</v>
      </c>
      <c r="CW152" s="195" t="str">
        <f t="shared" si="141"/>
        <v/>
      </c>
      <c r="CX152" s="195" t="str">
        <f t="shared" si="142"/>
        <v/>
      </c>
      <c r="CY152" s="195" t="str">
        <f t="shared" si="143"/>
        <v/>
      </c>
      <c r="CZ152" s="195" t="str">
        <f t="shared" si="144"/>
        <v/>
      </c>
      <c r="DA152" s="195" t="str">
        <f t="shared" si="145"/>
        <v/>
      </c>
      <c r="DB152" s="213" t="str">
        <f t="shared" si="146"/>
        <v/>
      </c>
      <c r="DC152" s="172" t="str">
        <f t="shared" si="147"/>
        <v/>
      </c>
      <c r="DD152" s="195" t="str">
        <f t="shared" si="148"/>
        <v/>
      </c>
      <c r="DE152" s="195" t="str">
        <f t="shared" si="149"/>
        <v/>
      </c>
      <c r="DF152" s="195" t="str">
        <f t="shared" si="150"/>
        <v/>
      </c>
      <c r="DG152" s="195" t="str">
        <f t="shared" si="151"/>
        <v/>
      </c>
      <c r="DH152" s="195" t="str">
        <f t="shared" si="152"/>
        <v/>
      </c>
      <c r="DI152" s="195" t="str">
        <f t="shared" si="153"/>
        <v/>
      </c>
      <c r="DJ152" s="195" t="str">
        <f t="shared" si="154"/>
        <v/>
      </c>
      <c r="DK152" s="173" t="str">
        <f t="shared" si="155"/>
        <v/>
      </c>
    </row>
    <row r="153" spans="1:115" x14ac:dyDescent="0.35">
      <c r="A153" s="182">
        <f>'Session Tracking'!A152</f>
        <v>0</v>
      </c>
      <c r="B153" s="183">
        <f>'Session Tracking'!T152</f>
        <v>0</v>
      </c>
      <c r="C153" s="183">
        <f>'Session Tracking'!C152</f>
        <v>0</v>
      </c>
      <c r="D153" s="184" t="str">
        <f>IF('Session Tracking'!D152,'Session Tracking'!D152,"")</f>
        <v/>
      </c>
      <c r="E153" s="184" t="str">
        <f>IF('Session Tracking'!E152,'Session Tracking'!E152,"")</f>
        <v/>
      </c>
      <c r="F153" s="123"/>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3"/>
      <c r="AL153" s="124"/>
      <c r="AM153" s="124"/>
      <c r="AN153" s="124"/>
      <c r="AO153" s="124"/>
      <c r="AP153" s="124"/>
      <c r="AQ153" s="124"/>
      <c r="AR153" s="124"/>
      <c r="AS153" s="124"/>
      <c r="AT153" s="124"/>
      <c r="AU153" s="124"/>
      <c r="AV153" s="124"/>
      <c r="AW153" s="124"/>
      <c r="AX153" s="124"/>
      <c r="AY153" s="124"/>
      <c r="AZ153" s="124"/>
      <c r="BA153" s="124"/>
      <c r="BB153" s="124"/>
      <c r="BC153" s="124"/>
      <c r="BD153" s="124"/>
      <c r="BE153" s="124"/>
      <c r="BF153" s="124"/>
      <c r="BG153" s="124"/>
      <c r="BH153" s="124"/>
      <c r="BI153" s="124"/>
      <c r="BJ153" s="124"/>
      <c r="BK153" s="124"/>
      <c r="BL153" s="124"/>
      <c r="BM153" s="124"/>
      <c r="BN153" s="124"/>
      <c r="BO153" s="124"/>
      <c r="BQ153" s="175" t="str">
        <f t="shared" si="156"/>
        <v/>
      </c>
      <c r="BR153" s="176" t="str">
        <f t="shared" si="157"/>
        <v/>
      </c>
      <c r="BS153" s="135" t="str">
        <f t="shared" si="158"/>
        <v xml:space="preserve"> </v>
      </c>
      <c r="BT153" s="175" t="str">
        <f t="shared" si="159"/>
        <v/>
      </c>
      <c r="BU153" s="176" t="str">
        <f t="shared" si="160"/>
        <v/>
      </c>
      <c r="BV153" s="135" t="str">
        <f t="shared" si="161"/>
        <v xml:space="preserve"> </v>
      </c>
      <c r="BW153" s="175" t="str">
        <f t="shared" si="162"/>
        <v/>
      </c>
      <c r="BX153" s="176" t="str">
        <f t="shared" si="163"/>
        <v/>
      </c>
      <c r="BY153" s="135" t="str">
        <f t="shared" si="164"/>
        <v xml:space="preserve"> </v>
      </c>
      <c r="BZ153" s="175" t="str">
        <f t="shared" si="165"/>
        <v/>
      </c>
      <c r="CA153" s="176" t="str">
        <f t="shared" si="166"/>
        <v/>
      </c>
      <c r="CB153" s="135" t="str">
        <f t="shared" si="167"/>
        <v xml:space="preserve"> </v>
      </c>
      <c r="CC153" s="185" t="str">
        <f t="shared" si="168"/>
        <v/>
      </c>
      <c r="CD153" s="186" t="str">
        <f t="shared" si="169"/>
        <v/>
      </c>
      <c r="CE153" s="181" t="str">
        <f t="shared" si="170"/>
        <v xml:space="preserve"> </v>
      </c>
      <c r="CF153" s="175" t="str">
        <f t="shared" si="171"/>
        <v/>
      </c>
      <c r="CG153" s="176" t="str">
        <f t="shared" si="172"/>
        <v/>
      </c>
      <c r="CH153" s="135" t="str">
        <f t="shared" si="173"/>
        <v xml:space="preserve"> </v>
      </c>
      <c r="CI153" s="175" t="str">
        <f t="shared" si="174"/>
        <v/>
      </c>
      <c r="CJ153" s="176" t="str">
        <f t="shared" si="175"/>
        <v/>
      </c>
      <c r="CK153" s="135" t="str">
        <f t="shared" si="176"/>
        <v xml:space="preserve"> </v>
      </c>
      <c r="CL153" s="175" t="str">
        <f t="shared" si="177"/>
        <v/>
      </c>
      <c r="CM153" s="176" t="str">
        <f t="shared" si="178"/>
        <v/>
      </c>
      <c r="CN153" s="135" t="str">
        <f t="shared" si="179"/>
        <v xml:space="preserve"> </v>
      </c>
      <c r="CO153" s="185" t="str">
        <f t="shared" si="180"/>
        <v/>
      </c>
      <c r="CP153" s="186" t="str">
        <f t="shared" si="181"/>
        <v/>
      </c>
      <c r="CQ153" s="181" t="str">
        <f t="shared" si="182"/>
        <v xml:space="preserve"> </v>
      </c>
      <c r="CR153" s="135">
        <f>'Session Tracking'!P152</f>
        <v>0</v>
      </c>
      <c r="CS153" s="172"/>
      <c r="CT153" s="172">
        <f>COUNTIF('Session Tracking'!F152:O152,"Yes")</f>
        <v>0</v>
      </c>
      <c r="CU153" s="195">
        <f>COUNTIF('Session Tracking'!F152:O152,"No")</f>
        <v>0</v>
      </c>
      <c r="CV153" s="211">
        <f t="shared" si="140"/>
        <v>0</v>
      </c>
      <c r="CW153" s="195" t="str">
        <f t="shared" si="141"/>
        <v/>
      </c>
      <c r="CX153" s="195" t="str">
        <f t="shared" si="142"/>
        <v/>
      </c>
      <c r="CY153" s="195" t="str">
        <f t="shared" si="143"/>
        <v/>
      </c>
      <c r="CZ153" s="195" t="str">
        <f t="shared" si="144"/>
        <v/>
      </c>
      <c r="DA153" s="195" t="str">
        <f t="shared" si="145"/>
        <v/>
      </c>
      <c r="DB153" s="213" t="str">
        <f t="shared" si="146"/>
        <v/>
      </c>
      <c r="DC153" s="172" t="str">
        <f t="shared" si="147"/>
        <v/>
      </c>
      <c r="DD153" s="195" t="str">
        <f t="shared" si="148"/>
        <v/>
      </c>
      <c r="DE153" s="195" t="str">
        <f t="shared" si="149"/>
        <v/>
      </c>
      <c r="DF153" s="195" t="str">
        <f t="shared" si="150"/>
        <v/>
      </c>
      <c r="DG153" s="195" t="str">
        <f t="shared" si="151"/>
        <v/>
      </c>
      <c r="DH153" s="195" t="str">
        <f t="shared" si="152"/>
        <v/>
      </c>
      <c r="DI153" s="195" t="str">
        <f t="shared" si="153"/>
        <v/>
      </c>
      <c r="DJ153" s="195" t="str">
        <f t="shared" si="154"/>
        <v/>
      </c>
      <c r="DK153" s="173" t="str">
        <f t="shared" si="155"/>
        <v/>
      </c>
    </row>
    <row r="154" spans="1:115" x14ac:dyDescent="0.35">
      <c r="A154" s="182">
        <f>'Session Tracking'!A153</f>
        <v>0</v>
      </c>
      <c r="B154" s="183">
        <f>'Session Tracking'!T153</f>
        <v>0</v>
      </c>
      <c r="C154" s="183">
        <f>'Session Tracking'!C153</f>
        <v>0</v>
      </c>
      <c r="D154" s="184" t="str">
        <f>IF('Session Tracking'!D153,'Session Tracking'!D153,"")</f>
        <v/>
      </c>
      <c r="E154" s="184" t="str">
        <f>IF('Session Tracking'!E153,'Session Tracking'!E153,"")</f>
        <v/>
      </c>
      <c r="F154" s="121"/>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1"/>
      <c r="AL154" s="122"/>
      <c r="AM154" s="122"/>
      <c r="AN154" s="122"/>
      <c r="AO154" s="122"/>
      <c r="AP154" s="122"/>
      <c r="AQ154" s="122"/>
      <c r="AR154" s="122"/>
      <c r="AS154" s="122"/>
      <c r="AT154" s="122"/>
      <c r="AU154" s="122"/>
      <c r="AV154" s="122"/>
      <c r="AW154" s="122"/>
      <c r="AX154" s="122"/>
      <c r="AY154" s="122"/>
      <c r="AZ154" s="122"/>
      <c r="BA154" s="122"/>
      <c r="BB154" s="122"/>
      <c r="BC154" s="122"/>
      <c r="BD154" s="122"/>
      <c r="BE154" s="122"/>
      <c r="BF154" s="122"/>
      <c r="BG154" s="122"/>
      <c r="BH154" s="122"/>
      <c r="BI154" s="122"/>
      <c r="BJ154" s="122"/>
      <c r="BK154" s="122"/>
      <c r="BL154" s="122"/>
      <c r="BM154" s="122"/>
      <c r="BN154" s="122"/>
      <c r="BO154" s="122"/>
      <c r="BQ154" s="175" t="str">
        <f t="shared" si="156"/>
        <v/>
      </c>
      <c r="BR154" s="176" t="str">
        <f t="shared" si="157"/>
        <v/>
      </c>
      <c r="BS154" s="135" t="str">
        <f t="shared" si="158"/>
        <v xml:space="preserve"> </v>
      </c>
      <c r="BT154" s="175" t="str">
        <f t="shared" si="159"/>
        <v/>
      </c>
      <c r="BU154" s="176" t="str">
        <f t="shared" si="160"/>
        <v/>
      </c>
      <c r="BV154" s="135" t="str">
        <f t="shared" si="161"/>
        <v xml:space="preserve"> </v>
      </c>
      <c r="BW154" s="175" t="str">
        <f t="shared" si="162"/>
        <v/>
      </c>
      <c r="BX154" s="176" t="str">
        <f t="shared" si="163"/>
        <v/>
      </c>
      <c r="BY154" s="135" t="str">
        <f t="shared" si="164"/>
        <v xml:space="preserve"> </v>
      </c>
      <c r="BZ154" s="175" t="str">
        <f t="shared" si="165"/>
        <v/>
      </c>
      <c r="CA154" s="176" t="str">
        <f t="shared" si="166"/>
        <v/>
      </c>
      <c r="CB154" s="135" t="str">
        <f t="shared" si="167"/>
        <v xml:space="preserve"> </v>
      </c>
      <c r="CC154" s="185" t="str">
        <f t="shared" si="168"/>
        <v/>
      </c>
      <c r="CD154" s="186" t="str">
        <f t="shared" si="169"/>
        <v/>
      </c>
      <c r="CE154" s="181" t="str">
        <f t="shared" si="170"/>
        <v xml:space="preserve"> </v>
      </c>
      <c r="CF154" s="175" t="str">
        <f t="shared" si="171"/>
        <v/>
      </c>
      <c r="CG154" s="176" t="str">
        <f t="shared" si="172"/>
        <v/>
      </c>
      <c r="CH154" s="135" t="str">
        <f t="shared" si="173"/>
        <v xml:space="preserve"> </v>
      </c>
      <c r="CI154" s="175" t="str">
        <f t="shared" si="174"/>
        <v/>
      </c>
      <c r="CJ154" s="176" t="str">
        <f t="shared" si="175"/>
        <v/>
      </c>
      <c r="CK154" s="135" t="str">
        <f t="shared" si="176"/>
        <v xml:space="preserve"> </v>
      </c>
      <c r="CL154" s="175" t="str">
        <f t="shared" si="177"/>
        <v/>
      </c>
      <c r="CM154" s="176" t="str">
        <f t="shared" si="178"/>
        <v/>
      </c>
      <c r="CN154" s="135" t="str">
        <f t="shared" si="179"/>
        <v xml:space="preserve"> </v>
      </c>
      <c r="CO154" s="185" t="str">
        <f t="shared" si="180"/>
        <v/>
      </c>
      <c r="CP154" s="186" t="str">
        <f t="shared" si="181"/>
        <v/>
      </c>
      <c r="CQ154" s="181" t="str">
        <f t="shared" si="182"/>
        <v xml:space="preserve"> </v>
      </c>
      <c r="CR154" s="135">
        <f>'Session Tracking'!P153</f>
        <v>0</v>
      </c>
      <c r="CS154" s="172"/>
      <c r="CT154" s="172">
        <f>COUNTIF('Session Tracking'!F153:O153,"Yes")</f>
        <v>0</v>
      </c>
      <c r="CU154" s="195">
        <f>COUNTIF('Session Tracking'!F153:O153,"No")</f>
        <v>0</v>
      </c>
      <c r="CV154" s="211">
        <f t="shared" si="140"/>
        <v>0</v>
      </c>
      <c r="CW154" s="195" t="str">
        <f t="shared" si="141"/>
        <v/>
      </c>
      <c r="CX154" s="195" t="str">
        <f t="shared" si="142"/>
        <v/>
      </c>
      <c r="CY154" s="195" t="str">
        <f t="shared" si="143"/>
        <v/>
      </c>
      <c r="CZ154" s="195" t="str">
        <f t="shared" si="144"/>
        <v/>
      </c>
      <c r="DA154" s="195" t="str">
        <f t="shared" si="145"/>
        <v/>
      </c>
      <c r="DB154" s="213" t="str">
        <f t="shared" si="146"/>
        <v/>
      </c>
      <c r="DC154" s="172" t="str">
        <f t="shared" si="147"/>
        <v/>
      </c>
      <c r="DD154" s="195" t="str">
        <f t="shared" si="148"/>
        <v/>
      </c>
      <c r="DE154" s="195" t="str">
        <f t="shared" si="149"/>
        <v/>
      </c>
      <c r="DF154" s="195" t="str">
        <f t="shared" si="150"/>
        <v/>
      </c>
      <c r="DG154" s="195" t="str">
        <f t="shared" si="151"/>
        <v/>
      </c>
      <c r="DH154" s="195" t="str">
        <f t="shared" si="152"/>
        <v/>
      </c>
      <c r="DI154" s="195" t="str">
        <f t="shared" si="153"/>
        <v/>
      </c>
      <c r="DJ154" s="195" t="str">
        <f t="shared" si="154"/>
        <v/>
      </c>
      <c r="DK154" s="173" t="str">
        <f t="shared" si="155"/>
        <v/>
      </c>
    </row>
    <row r="155" spans="1:115" x14ac:dyDescent="0.35">
      <c r="A155" s="182">
        <f>'Session Tracking'!A154</f>
        <v>0</v>
      </c>
      <c r="B155" s="183">
        <f>'Session Tracking'!T154</f>
        <v>0</v>
      </c>
      <c r="C155" s="183">
        <f>'Session Tracking'!C154</f>
        <v>0</v>
      </c>
      <c r="D155" s="184" t="str">
        <f>IF('Session Tracking'!D154,'Session Tracking'!D154,"")</f>
        <v/>
      </c>
      <c r="E155" s="184" t="str">
        <f>IF('Session Tracking'!E154,'Session Tracking'!E154,"")</f>
        <v/>
      </c>
      <c r="F155" s="123"/>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3"/>
      <c r="AL155" s="124"/>
      <c r="AM155" s="124"/>
      <c r="AN155" s="124"/>
      <c r="AO155" s="124"/>
      <c r="AP155" s="124"/>
      <c r="AQ155" s="124"/>
      <c r="AR155" s="124"/>
      <c r="AS155" s="124"/>
      <c r="AT155" s="124"/>
      <c r="AU155" s="124"/>
      <c r="AV155" s="124"/>
      <c r="AW155" s="124"/>
      <c r="AX155" s="124"/>
      <c r="AY155" s="124"/>
      <c r="AZ155" s="124"/>
      <c r="BA155" s="124"/>
      <c r="BB155" s="124"/>
      <c r="BC155" s="124"/>
      <c r="BD155" s="124"/>
      <c r="BE155" s="124"/>
      <c r="BF155" s="124"/>
      <c r="BG155" s="124"/>
      <c r="BH155" s="124"/>
      <c r="BI155" s="124"/>
      <c r="BJ155" s="124"/>
      <c r="BK155" s="124"/>
      <c r="BL155" s="124"/>
      <c r="BM155" s="124"/>
      <c r="BN155" s="124"/>
      <c r="BO155" s="124"/>
      <c r="BQ155" s="175" t="str">
        <f t="shared" si="156"/>
        <v/>
      </c>
      <c r="BR155" s="176" t="str">
        <f t="shared" si="157"/>
        <v/>
      </c>
      <c r="BS155" s="135" t="str">
        <f t="shared" si="158"/>
        <v xml:space="preserve"> </v>
      </c>
      <c r="BT155" s="175" t="str">
        <f t="shared" si="159"/>
        <v/>
      </c>
      <c r="BU155" s="176" t="str">
        <f t="shared" si="160"/>
        <v/>
      </c>
      <c r="BV155" s="135" t="str">
        <f t="shared" si="161"/>
        <v xml:space="preserve"> </v>
      </c>
      <c r="BW155" s="175" t="str">
        <f t="shared" si="162"/>
        <v/>
      </c>
      <c r="BX155" s="176" t="str">
        <f t="shared" si="163"/>
        <v/>
      </c>
      <c r="BY155" s="135" t="str">
        <f t="shared" si="164"/>
        <v xml:space="preserve"> </v>
      </c>
      <c r="BZ155" s="175" t="str">
        <f t="shared" si="165"/>
        <v/>
      </c>
      <c r="CA155" s="176" t="str">
        <f t="shared" si="166"/>
        <v/>
      </c>
      <c r="CB155" s="135" t="str">
        <f t="shared" si="167"/>
        <v xml:space="preserve"> </v>
      </c>
      <c r="CC155" s="185" t="str">
        <f t="shared" si="168"/>
        <v/>
      </c>
      <c r="CD155" s="186" t="str">
        <f t="shared" si="169"/>
        <v/>
      </c>
      <c r="CE155" s="181" t="str">
        <f t="shared" si="170"/>
        <v xml:space="preserve"> </v>
      </c>
      <c r="CF155" s="175" t="str">
        <f t="shared" si="171"/>
        <v/>
      </c>
      <c r="CG155" s="176" t="str">
        <f t="shared" si="172"/>
        <v/>
      </c>
      <c r="CH155" s="135" t="str">
        <f t="shared" si="173"/>
        <v xml:space="preserve"> </v>
      </c>
      <c r="CI155" s="175" t="str">
        <f t="shared" si="174"/>
        <v/>
      </c>
      <c r="CJ155" s="176" t="str">
        <f t="shared" si="175"/>
        <v/>
      </c>
      <c r="CK155" s="135" t="str">
        <f t="shared" si="176"/>
        <v xml:space="preserve"> </v>
      </c>
      <c r="CL155" s="175" t="str">
        <f t="shared" si="177"/>
        <v/>
      </c>
      <c r="CM155" s="176" t="str">
        <f t="shared" si="178"/>
        <v/>
      </c>
      <c r="CN155" s="135" t="str">
        <f t="shared" si="179"/>
        <v xml:space="preserve"> </v>
      </c>
      <c r="CO155" s="185" t="str">
        <f t="shared" si="180"/>
        <v/>
      </c>
      <c r="CP155" s="186" t="str">
        <f t="shared" si="181"/>
        <v/>
      </c>
      <c r="CQ155" s="181" t="str">
        <f t="shared" si="182"/>
        <v xml:space="preserve"> </v>
      </c>
      <c r="CR155" s="135">
        <f>'Session Tracking'!P154</f>
        <v>0</v>
      </c>
      <c r="CS155" s="172"/>
      <c r="CT155" s="172">
        <f>COUNTIF('Session Tracking'!F154:O154,"Yes")</f>
        <v>0</v>
      </c>
      <c r="CU155" s="195">
        <f>COUNTIF('Session Tracking'!F154:O154,"No")</f>
        <v>0</v>
      </c>
      <c r="CV155" s="211">
        <f t="shared" si="140"/>
        <v>0</v>
      </c>
      <c r="CW155" s="195" t="str">
        <f t="shared" si="141"/>
        <v/>
      </c>
      <c r="CX155" s="195" t="str">
        <f t="shared" si="142"/>
        <v/>
      </c>
      <c r="CY155" s="195" t="str">
        <f t="shared" si="143"/>
        <v/>
      </c>
      <c r="CZ155" s="195" t="str">
        <f t="shared" si="144"/>
        <v/>
      </c>
      <c r="DA155" s="195" t="str">
        <f t="shared" si="145"/>
        <v/>
      </c>
      <c r="DB155" s="213" t="str">
        <f t="shared" si="146"/>
        <v/>
      </c>
      <c r="DC155" s="172" t="str">
        <f t="shared" si="147"/>
        <v/>
      </c>
      <c r="DD155" s="195" t="str">
        <f t="shared" si="148"/>
        <v/>
      </c>
      <c r="DE155" s="195" t="str">
        <f t="shared" si="149"/>
        <v/>
      </c>
      <c r="DF155" s="195" t="str">
        <f t="shared" si="150"/>
        <v/>
      </c>
      <c r="DG155" s="195" t="str">
        <f t="shared" si="151"/>
        <v/>
      </c>
      <c r="DH155" s="195" t="str">
        <f t="shared" si="152"/>
        <v/>
      </c>
      <c r="DI155" s="195" t="str">
        <f t="shared" si="153"/>
        <v/>
      </c>
      <c r="DJ155" s="195" t="str">
        <f t="shared" si="154"/>
        <v/>
      </c>
      <c r="DK155" s="173" t="str">
        <f t="shared" si="155"/>
        <v/>
      </c>
    </row>
    <row r="156" spans="1:115" x14ac:dyDescent="0.35">
      <c r="A156" s="182">
        <f>'Session Tracking'!A155</f>
        <v>0</v>
      </c>
      <c r="B156" s="183">
        <f>'Session Tracking'!T155</f>
        <v>0</v>
      </c>
      <c r="C156" s="183">
        <f>'Session Tracking'!C155</f>
        <v>0</v>
      </c>
      <c r="D156" s="184" t="str">
        <f>IF('Session Tracking'!D155,'Session Tracking'!D155,"")</f>
        <v/>
      </c>
      <c r="E156" s="184" t="str">
        <f>IF('Session Tracking'!E155,'Session Tracking'!E155,"")</f>
        <v/>
      </c>
      <c r="F156" s="121"/>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1"/>
      <c r="AL156" s="122"/>
      <c r="AM156" s="122"/>
      <c r="AN156" s="122"/>
      <c r="AO156" s="122"/>
      <c r="AP156" s="122"/>
      <c r="AQ156" s="122"/>
      <c r="AR156" s="122"/>
      <c r="AS156" s="122"/>
      <c r="AT156" s="122"/>
      <c r="AU156" s="122"/>
      <c r="AV156" s="122"/>
      <c r="AW156" s="122"/>
      <c r="AX156" s="122"/>
      <c r="AY156" s="122"/>
      <c r="AZ156" s="122"/>
      <c r="BA156" s="122"/>
      <c r="BB156" s="122"/>
      <c r="BC156" s="122"/>
      <c r="BD156" s="122"/>
      <c r="BE156" s="122"/>
      <c r="BF156" s="122"/>
      <c r="BG156" s="122"/>
      <c r="BH156" s="122"/>
      <c r="BI156" s="122"/>
      <c r="BJ156" s="122"/>
      <c r="BK156" s="122"/>
      <c r="BL156" s="122"/>
      <c r="BM156" s="122"/>
      <c r="BN156" s="122"/>
      <c r="BO156" s="122"/>
      <c r="BQ156" s="175" t="str">
        <f t="shared" si="156"/>
        <v/>
      </c>
      <c r="BR156" s="176" t="str">
        <f t="shared" si="157"/>
        <v/>
      </c>
      <c r="BS156" s="135" t="str">
        <f t="shared" si="158"/>
        <v xml:space="preserve"> </v>
      </c>
      <c r="BT156" s="175" t="str">
        <f t="shared" si="159"/>
        <v/>
      </c>
      <c r="BU156" s="176" t="str">
        <f t="shared" si="160"/>
        <v/>
      </c>
      <c r="BV156" s="135" t="str">
        <f t="shared" si="161"/>
        <v xml:space="preserve"> </v>
      </c>
      <c r="BW156" s="175" t="str">
        <f t="shared" si="162"/>
        <v/>
      </c>
      <c r="BX156" s="176" t="str">
        <f t="shared" si="163"/>
        <v/>
      </c>
      <c r="BY156" s="135" t="str">
        <f t="shared" si="164"/>
        <v xml:space="preserve"> </v>
      </c>
      <c r="BZ156" s="175" t="str">
        <f t="shared" si="165"/>
        <v/>
      </c>
      <c r="CA156" s="176" t="str">
        <f t="shared" si="166"/>
        <v/>
      </c>
      <c r="CB156" s="135" t="str">
        <f t="shared" si="167"/>
        <v xml:space="preserve"> </v>
      </c>
      <c r="CC156" s="185" t="str">
        <f t="shared" si="168"/>
        <v/>
      </c>
      <c r="CD156" s="186" t="str">
        <f t="shared" si="169"/>
        <v/>
      </c>
      <c r="CE156" s="181" t="str">
        <f t="shared" si="170"/>
        <v xml:space="preserve"> </v>
      </c>
      <c r="CF156" s="175" t="str">
        <f t="shared" si="171"/>
        <v/>
      </c>
      <c r="CG156" s="176" t="str">
        <f t="shared" si="172"/>
        <v/>
      </c>
      <c r="CH156" s="135" t="str">
        <f t="shared" si="173"/>
        <v xml:space="preserve"> </v>
      </c>
      <c r="CI156" s="175" t="str">
        <f t="shared" si="174"/>
        <v/>
      </c>
      <c r="CJ156" s="176" t="str">
        <f t="shared" si="175"/>
        <v/>
      </c>
      <c r="CK156" s="135" t="str">
        <f t="shared" si="176"/>
        <v xml:space="preserve"> </v>
      </c>
      <c r="CL156" s="175" t="str">
        <f t="shared" si="177"/>
        <v/>
      </c>
      <c r="CM156" s="176" t="str">
        <f t="shared" si="178"/>
        <v/>
      </c>
      <c r="CN156" s="135" t="str">
        <f t="shared" si="179"/>
        <v xml:space="preserve"> </v>
      </c>
      <c r="CO156" s="185" t="str">
        <f t="shared" si="180"/>
        <v/>
      </c>
      <c r="CP156" s="186" t="str">
        <f t="shared" si="181"/>
        <v/>
      </c>
      <c r="CQ156" s="181" t="str">
        <f t="shared" si="182"/>
        <v xml:space="preserve"> </v>
      </c>
      <c r="CR156" s="135">
        <f>'Session Tracking'!P155</f>
        <v>0</v>
      </c>
      <c r="CS156" s="172"/>
      <c r="CT156" s="172">
        <f>COUNTIF('Session Tracking'!F155:O155,"Yes")</f>
        <v>0</v>
      </c>
      <c r="CU156" s="195">
        <f>COUNTIF('Session Tracking'!F155:O155,"No")</f>
        <v>0</v>
      </c>
      <c r="CV156" s="211">
        <f t="shared" si="140"/>
        <v>0</v>
      </c>
      <c r="CW156" s="195" t="str">
        <f t="shared" si="141"/>
        <v/>
      </c>
      <c r="CX156" s="195" t="str">
        <f t="shared" si="142"/>
        <v/>
      </c>
      <c r="CY156" s="195" t="str">
        <f t="shared" si="143"/>
        <v/>
      </c>
      <c r="CZ156" s="195" t="str">
        <f t="shared" si="144"/>
        <v/>
      </c>
      <c r="DA156" s="195" t="str">
        <f t="shared" si="145"/>
        <v/>
      </c>
      <c r="DB156" s="213" t="str">
        <f t="shared" si="146"/>
        <v/>
      </c>
      <c r="DC156" s="172" t="str">
        <f t="shared" si="147"/>
        <v/>
      </c>
      <c r="DD156" s="195" t="str">
        <f t="shared" si="148"/>
        <v/>
      </c>
      <c r="DE156" s="195" t="str">
        <f t="shared" si="149"/>
        <v/>
      </c>
      <c r="DF156" s="195" t="str">
        <f t="shared" si="150"/>
        <v/>
      </c>
      <c r="DG156" s="195" t="str">
        <f t="shared" si="151"/>
        <v/>
      </c>
      <c r="DH156" s="195" t="str">
        <f t="shared" si="152"/>
        <v/>
      </c>
      <c r="DI156" s="195" t="str">
        <f t="shared" si="153"/>
        <v/>
      </c>
      <c r="DJ156" s="195" t="str">
        <f t="shared" si="154"/>
        <v/>
      </c>
      <c r="DK156" s="173" t="str">
        <f t="shared" si="155"/>
        <v/>
      </c>
    </row>
    <row r="157" spans="1:115" x14ac:dyDescent="0.35">
      <c r="A157" s="182">
        <f>'Session Tracking'!A156</f>
        <v>0</v>
      </c>
      <c r="B157" s="183">
        <f>'Session Tracking'!T156</f>
        <v>0</v>
      </c>
      <c r="C157" s="183">
        <f>'Session Tracking'!C156</f>
        <v>0</v>
      </c>
      <c r="D157" s="184" t="str">
        <f>IF('Session Tracking'!D156,'Session Tracking'!D156,"")</f>
        <v/>
      </c>
      <c r="E157" s="184" t="str">
        <f>IF('Session Tracking'!E156,'Session Tracking'!E156,"")</f>
        <v/>
      </c>
      <c r="F157" s="123"/>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3"/>
      <c r="AL157" s="124"/>
      <c r="AM157" s="124"/>
      <c r="AN157" s="124"/>
      <c r="AO157" s="124"/>
      <c r="AP157" s="124"/>
      <c r="AQ157" s="124"/>
      <c r="AR157" s="124"/>
      <c r="AS157" s="124"/>
      <c r="AT157" s="124"/>
      <c r="AU157" s="124"/>
      <c r="AV157" s="124"/>
      <c r="AW157" s="124"/>
      <c r="AX157" s="124"/>
      <c r="AY157" s="124"/>
      <c r="AZ157" s="124"/>
      <c r="BA157" s="124"/>
      <c r="BB157" s="124"/>
      <c r="BC157" s="124"/>
      <c r="BD157" s="124"/>
      <c r="BE157" s="124"/>
      <c r="BF157" s="124"/>
      <c r="BG157" s="124"/>
      <c r="BH157" s="124"/>
      <c r="BI157" s="124"/>
      <c r="BJ157" s="124"/>
      <c r="BK157" s="124"/>
      <c r="BL157" s="124"/>
      <c r="BM157" s="124"/>
      <c r="BN157" s="124"/>
      <c r="BO157" s="124"/>
      <c r="BQ157" s="175" t="str">
        <f t="shared" si="156"/>
        <v/>
      </c>
      <c r="BR157" s="176" t="str">
        <f t="shared" si="157"/>
        <v/>
      </c>
      <c r="BS157" s="135" t="str">
        <f t="shared" si="158"/>
        <v xml:space="preserve"> </v>
      </c>
      <c r="BT157" s="175" t="str">
        <f t="shared" si="159"/>
        <v/>
      </c>
      <c r="BU157" s="176" t="str">
        <f t="shared" si="160"/>
        <v/>
      </c>
      <c r="BV157" s="135" t="str">
        <f t="shared" si="161"/>
        <v xml:space="preserve"> </v>
      </c>
      <c r="BW157" s="175" t="str">
        <f t="shared" si="162"/>
        <v/>
      </c>
      <c r="BX157" s="176" t="str">
        <f t="shared" si="163"/>
        <v/>
      </c>
      <c r="BY157" s="135" t="str">
        <f t="shared" si="164"/>
        <v xml:space="preserve"> </v>
      </c>
      <c r="BZ157" s="175" t="str">
        <f t="shared" si="165"/>
        <v/>
      </c>
      <c r="CA157" s="176" t="str">
        <f t="shared" si="166"/>
        <v/>
      </c>
      <c r="CB157" s="135" t="str">
        <f t="shared" si="167"/>
        <v xml:space="preserve"> </v>
      </c>
      <c r="CC157" s="185" t="str">
        <f t="shared" si="168"/>
        <v/>
      </c>
      <c r="CD157" s="186" t="str">
        <f t="shared" si="169"/>
        <v/>
      </c>
      <c r="CE157" s="181" t="str">
        <f t="shared" si="170"/>
        <v xml:space="preserve"> </v>
      </c>
      <c r="CF157" s="175" t="str">
        <f t="shared" si="171"/>
        <v/>
      </c>
      <c r="CG157" s="176" t="str">
        <f t="shared" si="172"/>
        <v/>
      </c>
      <c r="CH157" s="135" t="str">
        <f t="shared" si="173"/>
        <v xml:space="preserve"> </v>
      </c>
      <c r="CI157" s="175" t="str">
        <f t="shared" si="174"/>
        <v/>
      </c>
      <c r="CJ157" s="176" t="str">
        <f t="shared" si="175"/>
        <v/>
      </c>
      <c r="CK157" s="135" t="str">
        <f t="shared" si="176"/>
        <v xml:space="preserve"> </v>
      </c>
      <c r="CL157" s="175" t="str">
        <f t="shared" si="177"/>
        <v/>
      </c>
      <c r="CM157" s="176" t="str">
        <f t="shared" si="178"/>
        <v/>
      </c>
      <c r="CN157" s="135" t="str">
        <f t="shared" si="179"/>
        <v xml:space="preserve"> </v>
      </c>
      <c r="CO157" s="185" t="str">
        <f t="shared" si="180"/>
        <v/>
      </c>
      <c r="CP157" s="186" t="str">
        <f t="shared" si="181"/>
        <v/>
      </c>
      <c r="CQ157" s="181" t="str">
        <f t="shared" si="182"/>
        <v xml:space="preserve"> </v>
      </c>
      <c r="CR157" s="135">
        <f>'Session Tracking'!P156</f>
        <v>0</v>
      </c>
      <c r="CS157" s="172"/>
      <c r="CT157" s="172">
        <f>COUNTIF('Session Tracking'!F156:O156,"Yes")</f>
        <v>0</v>
      </c>
      <c r="CU157" s="195">
        <f>COUNTIF('Session Tracking'!F156:O156,"No")</f>
        <v>0</v>
      </c>
      <c r="CV157" s="211">
        <f t="shared" si="140"/>
        <v>0</v>
      </c>
      <c r="CW157" s="195" t="str">
        <f t="shared" si="141"/>
        <v/>
      </c>
      <c r="CX157" s="195" t="str">
        <f t="shared" si="142"/>
        <v/>
      </c>
      <c r="CY157" s="195" t="str">
        <f t="shared" si="143"/>
        <v/>
      </c>
      <c r="CZ157" s="195" t="str">
        <f t="shared" si="144"/>
        <v/>
      </c>
      <c r="DA157" s="195" t="str">
        <f t="shared" si="145"/>
        <v/>
      </c>
      <c r="DB157" s="213" t="str">
        <f t="shared" si="146"/>
        <v/>
      </c>
      <c r="DC157" s="172" t="str">
        <f t="shared" si="147"/>
        <v/>
      </c>
      <c r="DD157" s="195" t="str">
        <f t="shared" si="148"/>
        <v/>
      </c>
      <c r="DE157" s="195" t="str">
        <f t="shared" si="149"/>
        <v/>
      </c>
      <c r="DF157" s="195" t="str">
        <f t="shared" si="150"/>
        <v/>
      </c>
      <c r="DG157" s="195" t="str">
        <f t="shared" si="151"/>
        <v/>
      </c>
      <c r="DH157" s="195" t="str">
        <f t="shared" si="152"/>
        <v/>
      </c>
      <c r="DI157" s="195" t="str">
        <f t="shared" si="153"/>
        <v/>
      </c>
      <c r="DJ157" s="195" t="str">
        <f t="shared" si="154"/>
        <v/>
      </c>
      <c r="DK157" s="173" t="str">
        <f t="shared" si="155"/>
        <v/>
      </c>
    </row>
    <row r="158" spans="1:115" x14ac:dyDescent="0.35">
      <c r="A158" s="182">
        <f>'Session Tracking'!A157</f>
        <v>0</v>
      </c>
      <c r="B158" s="183">
        <f>'Session Tracking'!T157</f>
        <v>0</v>
      </c>
      <c r="C158" s="183">
        <f>'Session Tracking'!C157</f>
        <v>0</v>
      </c>
      <c r="D158" s="184" t="str">
        <f>IF('Session Tracking'!D157,'Session Tracking'!D157,"")</f>
        <v/>
      </c>
      <c r="E158" s="184" t="str">
        <f>IF('Session Tracking'!E157,'Session Tracking'!E157,"")</f>
        <v/>
      </c>
      <c r="F158" s="121"/>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1"/>
      <c r="AL158" s="122"/>
      <c r="AM158" s="122"/>
      <c r="AN158" s="122"/>
      <c r="AO158" s="122"/>
      <c r="AP158" s="122"/>
      <c r="AQ158" s="122"/>
      <c r="AR158" s="122"/>
      <c r="AS158" s="122"/>
      <c r="AT158" s="122"/>
      <c r="AU158" s="122"/>
      <c r="AV158" s="122"/>
      <c r="AW158" s="122"/>
      <c r="AX158" s="122"/>
      <c r="AY158" s="122"/>
      <c r="AZ158" s="122"/>
      <c r="BA158" s="122"/>
      <c r="BB158" s="122"/>
      <c r="BC158" s="122"/>
      <c r="BD158" s="122"/>
      <c r="BE158" s="122"/>
      <c r="BF158" s="122"/>
      <c r="BG158" s="122"/>
      <c r="BH158" s="122"/>
      <c r="BI158" s="122"/>
      <c r="BJ158" s="122"/>
      <c r="BK158" s="122"/>
      <c r="BL158" s="122"/>
      <c r="BM158" s="122"/>
      <c r="BN158" s="122"/>
      <c r="BO158" s="122"/>
      <c r="BQ158" s="175" t="str">
        <f t="shared" si="156"/>
        <v/>
      </c>
      <c r="BR158" s="176" t="str">
        <f t="shared" si="157"/>
        <v/>
      </c>
      <c r="BS158" s="135" t="str">
        <f t="shared" si="158"/>
        <v xml:space="preserve"> </v>
      </c>
      <c r="BT158" s="175" t="str">
        <f t="shared" si="159"/>
        <v/>
      </c>
      <c r="BU158" s="176" t="str">
        <f t="shared" si="160"/>
        <v/>
      </c>
      <c r="BV158" s="135" t="str">
        <f t="shared" si="161"/>
        <v xml:space="preserve"> </v>
      </c>
      <c r="BW158" s="175" t="str">
        <f t="shared" si="162"/>
        <v/>
      </c>
      <c r="BX158" s="176" t="str">
        <f t="shared" si="163"/>
        <v/>
      </c>
      <c r="BY158" s="135" t="str">
        <f t="shared" si="164"/>
        <v xml:space="preserve"> </v>
      </c>
      <c r="BZ158" s="175" t="str">
        <f t="shared" si="165"/>
        <v/>
      </c>
      <c r="CA158" s="176" t="str">
        <f t="shared" si="166"/>
        <v/>
      </c>
      <c r="CB158" s="135" t="str">
        <f t="shared" si="167"/>
        <v xml:space="preserve"> </v>
      </c>
      <c r="CC158" s="185" t="str">
        <f t="shared" si="168"/>
        <v/>
      </c>
      <c r="CD158" s="186" t="str">
        <f t="shared" si="169"/>
        <v/>
      </c>
      <c r="CE158" s="181" t="str">
        <f t="shared" si="170"/>
        <v xml:space="preserve"> </v>
      </c>
      <c r="CF158" s="175" t="str">
        <f t="shared" si="171"/>
        <v/>
      </c>
      <c r="CG158" s="176" t="str">
        <f t="shared" si="172"/>
        <v/>
      </c>
      <c r="CH158" s="135" t="str">
        <f t="shared" si="173"/>
        <v xml:space="preserve"> </v>
      </c>
      <c r="CI158" s="175" t="str">
        <f t="shared" si="174"/>
        <v/>
      </c>
      <c r="CJ158" s="176" t="str">
        <f t="shared" si="175"/>
        <v/>
      </c>
      <c r="CK158" s="135" t="str">
        <f t="shared" si="176"/>
        <v xml:space="preserve"> </v>
      </c>
      <c r="CL158" s="175" t="str">
        <f t="shared" si="177"/>
        <v/>
      </c>
      <c r="CM158" s="176" t="str">
        <f t="shared" si="178"/>
        <v/>
      </c>
      <c r="CN158" s="135" t="str">
        <f t="shared" si="179"/>
        <v xml:space="preserve"> </v>
      </c>
      <c r="CO158" s="185" t="str">
        <f t="shared" si="180"/>
        <v/>
      </c>
      <c r="CP158" s="186" t="str">
        <f t="shared" si="181"/>
        <v/>
      </c>
      <c r="CQ158" s="181" t="str">
        <f t="shared" si="182"/>
        <v xml:space="preserve"> </v>
      </c>
      <c r="CR158" s="135">
        <f>'Session Tracking'!P157</f>
        <v>0</v>
      </c>
      <c r="CS158" s="172"/>
      <c r="CT158" s="172">
        <f>COUNTIF('Session Tracking'!F157:O157,"Yes")</f>
        <v>0</v>
      </c>
      <c r="CU158" s="195">
        <f>COUNTIF('Session Tracking'!F157:O157,"No")</f>
        <v>0</v>
      </c>
      <c r="CV158" s="211">
        <f t="shared" si="140"/>
        <v>0</v>
      </c>
      <c r="CW158" s="195" t="str">
        <f t="shared" si="141"/>
        <v/>
      </c>
      <c r="CX158" s="195" t="str">
        <f t="shared" si="142"/>
        <v/>
      </c>
      <c r="CY158" s="195" t="str">
        <f t="shared" si="143"/>
        <v/>
      </c>
      <c r="CZ158" s="195" t="str">
        <f t="shared" si="144"/>
        <v/>
      </c>
      <c r="DA158" s="195" t="str">
        <f t="shared" si="145"/>
        <v/>
      </c>
      <c r="DB158" s="213" t="str">
        <f t="shared" si="146"/>
        <v/>
      </c>
      <c r="DC158" s="172" t="str">
        <f t="shared" si="147"/>
        <v/>
      </c>
      <c r="DD158" s="195" t="str">
        <f t="shared" si="148"/>
        <v/>
      </c>
      <c r="DE158" s="195" t="str">
        <f t="shared" si="149"/>
        <v/>
      </c>
      <c r="DF158" s="195" t="str">
        <f t="shared" si="150"/>
        <v/>
      </c>
      <c r="DG158" s="195" t="str">
        <f t="shared" si="151"/>
        <v/>
      </c>
      <c r="DH158" s="195" t="str">
        <f t="shared" si="152"/>
        <v/>
      </c>
      <c r="DI158" s="195" t="str">
        <f t="shared" si="153"/>
        <v/>
      </c>
      <c r="DJ158" s="195" t="str">
        <f t="shared" si="154"/>
        <v/>
      </c>
      <c r="DK158" s="173" t="str">
        <f t="shared" si="155"/>
        <v/>
      </c>
    </row>
    <row r="159" spans="1:115" x14ac:dyDescent="0.35">
      <c r="A159" s="182">
        <f>'Session Tracking'!A158</f>
        <v>0</v>
      </c>
      <c r="B159" s="183">
        <f>'Session Tracking'!T158</f>
        <v>0</v>
      </c>
      <c r="C159" s="183">
        <f>'Session Tracking'!C158</f>
        <v>0</v>
      </c>
      <c r="D159" s="184" t="str">
        <f>IF('Session Tracking'!D158,'Session Tracking'!D158,"")</f>
        <v/>
      </c>
      <c r="E159" s="184" t="str">
        <f>IF('Session Tracking'!E158,'Session Tracking'!E158,"")</f>
        <v/>
      </c>
      <c r="F159" s="123"/>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3"/>
      <c r="AL159" s="124"/>
      <c r="AM159" s="124"/>
      <c r="AN159" s="124"/>
      <c r="AO159" s="124"/>
      <c r="AP159" s="124"/>
      <c r="AQ159" s="124"/>
      <c r="AR159" s="124"/>
      <c r="AS159" s="124"/>
      <c r="AT159" s="124"/>
      <c r="AU159" s="124"/>
      <c r="AV159" s="124"/>
      <c r="AW159" s="124"/>
      <c r="AX159" s="124"/>
      <c r="AY159" s="124"/>
      <c r="AZ159" s="124"/>
      <c r="BA159" s="124"/>
      <c r="BB159" s="124"/>
      <c r="BC159" s="124"/>
      <c r="BD159" s="124"/>
      <c r="BE159" s="124"/>
      <c r="BF159" s="124"/>
      <c r="BG159" s="124"/>
      <c r="BH159" s="124"/>
      <c r="BI159" s="124"/>
      <c r="BJ159" s="124"/>
      <c r="BK159" s="124"/>
      <c r="BL159" s="124"/>
      <c r="BM159" s="124"/>
      <c r="BN159" s="124"/>
      <c r="BO159" s="124"/>
      <c r="BQ159" s="175" t="str">
        <f t="shared" si="156"/>
        <v/>
      </c>
      <c r="BR159" s="176" t="str">
        <f t="shared" si="157"/>
        <v/>
      </c>
      <c r="BS159" s="135" t="str">
        <f t="shared" si="158"/>
        <v xml:space="preserve"> </v>
      </c>
      <c r="BT159" s="175" t="str">
        <f t="shared" si="159"/>
        <v/>
      </c>
      <c r="BU159" s="176" t="str">
        <f t="shared" si="160"/>
        <v/>
      </c>
      <c r="BV159" s="135" t="str">
        <f t="shared" si="161"/>
        <v xml:space="preserve"> </v>
      </c>
      <c r="BW159" s="175" t="str">
        <f t="shared" si="162"/>
        <v/>
      </c>
      <c r="BX159" s="176" t="str">
        <f t="shared" si="163"/>
        <v/>
      </c>
      <c r="BY159" s="135" t="str">
        <f t="shared" si="164"/>
        <v xml:space="preserve"> </v>
      </c>
      <c r="BZ159" s="175" t="str">
        <f t="shared" si="165"/>
        <v/>
      </c>
      <c r="CA159" s="176" t="str">
        <f t="shared" si="166"/>
        <v/>
      </c>
      <c r="CB159" s="135" t="str">
        <f t="shared" si="167"/>
        <v xml:space="preserve"> </v>
      </c>
      <c r="CC159" s="185" t="str">
        <f t="shared" si="168"/>
        <v/>
      </c>
      <c r="CD159" s="186" t="str">
        <f t="shared" si="169"/>
        <v/>
      </c>
      <c r="CE159" s="181" t="str">
        <f t="shared" si="170"/>
        <v xml:space="preserve"> </v>
      </c>
      <c r="CF159" s="175" t="str">
        <f t="shared" si="171"/>
        <v/>
      </c>
      <c r="CG159" s="176" t="str">
        <f t="shared" si="172"/>
        <v/>
      </c>
      <c r="CH159" s="135" t="str">
        <f t="shared" si="173"/>
        <v xml:space="preserve"> </v>
      </c>
      <c r="CI159" s="175" t="str">
        <f t="shared" si="174"/>
        <v/>
      </c>
      <c r="CJ159" s="176" t="str">
        <f t="shared" si="175"/>
        <v/>
      </c>
      <c r="CK159" s="135" t="str">
        <f t="shared" si="176"/>
        <v xml:space="preserve"> </v>
      </c>
      <c r="CL159" s="175" t="str">
        <f t="shared" si="177"/>
        <v/>
      </c>
      <c r="CM159" s="176" t="str">
        <f t="shared" si="178"/>
        <v/>
      </c>
      <c r="CN159" s="135" t="str">
        <f t="shared" si="179"/>
        <v xml:space="preserve"> </v>
      </c>
      <c r="CO159" s="185" t="str">
        <f t="shared" si="180"/>
        <v/>
      </c>
      <c r="CP159" s="186" t="str">
        <f t="shared" si="181"/>
        <v/>
      </c>
      <c r="CQ159" s="181" t="str">
        <f t="shared" si="182"/>
        <v xml:space="preserve"> </v>
      </c>
      <c r="CR159" s="135">
        <f>'Session Tracking'!P158</f>
        <v>0</v>
      </c>
      <c r="CS159" s="172"/>
      <c r="CT159" s="172">
        <f>COUNTIF('Session Tracking'!F158:O158,"Yes")</f>
        <v>0</v>
      </c>
      <c r="CU159" s="195">
        <f>COUNTIF('Session Tracking'!F158:O158,"No")</f>
        <v>0</v>
      </c>
      <c r="CV159" s="211">
        <f t="shared" si="140"/>
        <v>0</v>
      </c>
      <c r="CW159" s="195" t="str">
        <f t="shared" si="141"/>
        <v/>
      </c>
      <c r="CX159" s="195" t="str">
        <f t="shared" si="142"/>
        <v/>
      </c>
      <c r="CY159" s="195" t="str">
        <f t="shared" si="143"/>
        <v/>
      </c>
      <c r="CZ159" s="195" t="str">
        <f t="shared" si="144"/>
        <v/>
      </c>
      <c r="DA159" s="195" t="str">
        <f t="shared" si="145"/>
        <v/>
      </c>
      <c r="DB159" s="213" t="str">
        <f t="shared" si="146"/>
        <v/>
      </c>
      <c r="DC159" s="172" t="str">
        <f t="shared" si="147"/>
        <v/>
      </c>
      <c r="DD159" s="195" t="str">
        <f t="shared" si="148"/>
        <v/>
      </c>
      <c r="DE159" s="195" t="str">
        <f t="shared" si="149"/>
        <v/>
      </c>
      <c r="DF159" s="195" t="str">
        <f t="shared" si="150"/>
        <v/>
      </c>
      <c r="DG159" s="195" t="str">
        <f t="shared" si="151"/>
        <v/>
      </c>
      <c r="DH159" s="195" t="str">
        <f t="shared" si="152"/>
        <v/>
      </c>
      <c r="DI159" s="195" t="str">
        <f t="shared" si="153"/>
        <v/>
      </c>
      <c r="DJ159" s="195" t="str">
        <f t="shared" si="154"/>
        <v/>
      </c>
      <c r="DK159" s="173" t="str">
        <f t="shared" si="155"/>
        <v/>
      </c>
    </row>
    <row r="160" spans="1:115" x14ac:dyDescent="0.35">
      <c r="A160" s="182">
        <f>'Session Tracking'!A159</f>
        <v>0</v>
      </c>
      <c r="B160" s="183">
        <f>'Session Tracking'!T159</f>
        <v>0</v>
      </c>
      <c r="C160" s="183">
        <f>'Session Tracking'!C159</f>
        <v>0</v>
      </c>
      <c r="D160" s="184" t="str">
        <f>IF('Session Tracking'!D159,'Session Tracking'!D159,"")</f>
        <v/>
      </c>
      <c r="E160" s="184" t="str">
        <f>IF('Session Tracking'!E159,'Session Tracking'!E159,"")</f>
        <v/>
      </c>
      <c r="F160" s="121"/>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1"/>
      <c r="AL160" s="122"/>
      <c r="AM160" s="122"/>
      <c r="AN160" s="122"/>
      <c r="AO160" s="122"/>
      <c r="AP160" s="122"/>
      <c r="AQ160" s="122"/>
      <c r="AR160" s="122"/>
      <c r="AS160" s="122"/>
      <c r="AT160" s="122"/>
      <c r="AU160" s="122"/>
      <c r="AV160" s="122"/>
      <c r="AW160" s="122"/>
      <c r="AX160" s="122"/>
      <c r="AY160" s="122"/>
      <c r="AZ160" s="122"/>
      <c r="BA160" s="122"/>
      <c r="BB160" s="122"/>
      <c r="BC160" s="122"/>
      <c r="BD160" s="122"/>
      <c r="BE160" s="122"/>
      <c r="BF160" s="122"/>
      <c r="BG160" s="122"/>
      <c r="BH160" s="122"/>
      <c r="BI160" s="122"/>
      <c r="BJ160" s="122"/>
      <c r="BK160" s="122"/>
      <c r="BL160" s="122"/>
      <c r="BM160" s="122"/>
      <c r="BN160" s="122"/>
      <c r="BO160" s="122"/>
      <c r="BQ160" s="175" t="str">
        <f t="shared" si="156"/>
        <v/>
      </c>
      <c r="BR160" s="176" t="str">
        <f t="shared" si="157"/>
        <v/>
      </c>
      <c r="BS160" s="135" t="str">
        <f t="shared" si="158"/>
        <v xml:space="preserve"> </v>
      </c>
      <c r="BT160" s="175" t="str">
        <f t="shared" si="159"/>
        <v/>
      </c>
      <c r="BU160" s="176" t="str">
        <f t="shared" si="160"/>
        <v/>
      </c>
      <c r="BV160" s="135" t="str">
        <f t="shared" si="161"/>
        <v xml:space="preserve"> </v>
      </c>
      <c r="BW160" s="175" t="str">
        <f t="shared" si="162"/>
        <v/>
      </c>
      <c r="BX160" s="176" t="str">
        <f t="shared" si="163"/>
        <v/>
      </c>
      <c r="BY160" s="135" t="str">
        <f t="shared" si="164"/>
        <v xml:space="preserve"> </v>
      </c>
      <c r="BZ160" s="175" t="str">
        <f t="shared" si="165"/>
        <v/>
      </c>
      <c r="CA160" s="176" t="str">
        <f t="shared" si="166"/>
        <v/>
      </c>
      <c r="CB160" s="135" t="str">
        <f t="shared" si="167"/>
        <v xml:space="preserve"> </v>
      </c>
      <c r="CC160" s="185" t="str">
        <f t="shared" si="168"/>
        <v/>
      </c>
      <c r="CD160" s="186" t="str">
        <f t="shared" si="169"/>
        <v/>
      </c>
      <c r="CE160" s="181" t="str">
        <f t="shared" si="170"/>
        <v xml:space="preserve"> </v>
      </c>
      <c r="CF160" s="175" t="str">
        <f t="shared" si="171"/>
        <v/>
      </c>
      <c r="CG160" s="176" t="str">
        <f t="shared" si="172"/>
        <v/>
      </c>
      <c r="CH160" s="135" t="str">
        <f t="shared" si="173"/>
        <v xml:space="preserve"> </v>
      </c>
      <c r="CI160" s="175" t="str">
        <f t="shared" si="174"/>
        <v/>
      </c>
      <c r="CJ160" s="176" t="str">
        <f t="shared" si="175"/>
        <v/>
      </c>
      <c r="CK160" s="135" t="str">
        <f t="shared" si="176"/>
        <v xml:space="preserve"> </v>
      </c>
      <c r="CL160" s="175" t="str">
        <f t="shared" si="177"/>
        <v/>
      </c>
      <c r="CM160" s="176" t="str">
        <f t="shared" si="178"/>
        <v/>
      </c>
      <c r="CN160" s="135" t="str">
        <f t="shared" si="179"/>
        <v xml:space="preserve"> </v>
      </c>
      <c r="CO160" s="185" t="str">
        <f t="shared" si="180"/>
        <v/>
      </c>
      <c r="CP160" s="186" t="str">
        <f t="shared" si="181"/>
        <v/>
      </c>
      <c r="CQ160" s="181" t="str">
        <f t="shared" si="182"/>
        <v xml:space="preserve"> </v>
      </c>
      <c r="CR160" s="135">
        <f>'Session Tracking'!P159</f>
        <v>0</v>
      </c>
      <c r="CS160" s="172"/>
      <c r="CT160" s="172">
        <f>COUNTIF('Session Tracking'!F159:O159,"Yes")</f>
        <v>0</v>
      </c>
      <c r="CU160" s="195">
        <f>COUNTIF('Session Tracking'!F159:O159,"No")</f>
        <v>0</v>
      </c>
      <c r="CV160" s="211">
        <f t="shared" si="140"/>
        <v>0</v>
      </c>
      <c r="CW160" s="195" t="str">
        <f t="shared" si="141"/>
        <v/>
      </c>
      <c r="CX160" s="195" t="str">
        <f t="shared" si="142"/>
        <v/>
      </c>
      <c r="CY160" s="195" t="str">
        <f t="shared" si="143"/>
        <v/>
      </c>
      <c r="CZ160" s="195" t="str">
        <f t="shared" si="144"/>
        <v/>
      </c>
      <c r="DA160" s="195" t="str">
        <f t="shared" si="145"/>
        <v/>
      </c>
      <c r="DB160" s="213" t="str">
        <f t="shared" si="146"/>
        <v/>
      </c>
      <c r="DC160" s="172" t="str">
        <f t="shared" si="147"/>
        <v/>
      </c>
      <c r="DD160" s="195" t="str">
        <f t="shared" si="148"/>
        <v/>
      </c>
      <c r="DE160" s="195" t="str">
        <f t="shared" si="149"/>
        <v/>
      </c>
      <c r="DF160" s="195" t="str">
        <f t="shared" si="150"/>
        <v/>
      </c>
      <c r="DG160" s="195" t="str">
        <f t="shared" si="151"/>
        <v/>
      </c>
      <c r="DH160" s="195" t="str">
        <f t="shared" si="152"/>
        <v/>
      </c>
      <c r="DI160" s="195" t="str">
        <f t="shared" si="153"/>
        <v/>
      </c>
      <c r="DJ160" s="195" t="str">
        <f t="shared" si="154"/>
        <v/>
      </c>
      <c r="DK160" s="173" t="str">
        <f t="shared" si="155"/>
        <v/>
      </c>
    </row>
    <row r="161" spans="1:115" x14ac:dyDescent="0.35">
      <c r="A161" s="182">
        <f>'Session Tracking'!A160</f>
        <v>0</v>
      </c>
      <c r="B161" s="183">
        <f>'Session Tracking'!T160</f>
        <v>0</v>
      </c>
      <c r="C161" s="183">
        <f>'Session Tracking'!C160</f>
        <v>0</v>
      </c>
      <c r="D161" s="184" t="str">
        <f>IF('Session Tracking'!D160,'Session Tracking'!D160,"")</f>
        <v/>
      </c>
      <c r="E161" s="184" t="str">
        <f>IF('Session Tracking'!E160,'Session Tracking'!E160,"")</f>
        <v/>
      </c>
      <c r="F161" s="123"/>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3"/>
      <c r="AL161" s="124"/>
      <c r="AM161" s="124"/>
      <c r="AN161" s="124"/>
      <c r="AO161" s="124"/>
      <c r="AP161" s="124"/>
      <c r="AQ161" s="124"/>
      <c r="AR161" s="124"/>
      <c r="AS161" s="124"/>
      <c r="AT161" s="124"/>
      <c r="AU161" s="124"/>
      <c r="AV161" s="124"/>
      <c r="AW161" s="124"/>
      <c r="AX161" s="124"/>
      <c r="AY161" s="124"/>
      <c r="AZ161" s="124"/>
      <c r="BA161" s="124"/>
      <c r="BB161" s="124"/>
      <c r="BC161" s="124"/>
      <c r="BD161" s="124"/>
      <c r="BE161" s="124"/>
      <c r="BF161" s="124"/>
      <c r="BG161" s="124"/>
      <c r="BH161" s="124"/>
      <c r="BI161" s="124"/>
      <c r="BJ161" s="124"/>
      <c r="BK161" s="124"/>
      <c r="BL161" s="124"/>
      <c r="BM161" s="124"/>
      <c r="BN161" s="124"/>
      <c r="BO161" s="124"/>
      <c r="BQ161" s="175" t="str">
        <f t="shared" si="156"/>
        <v/>
      </c>
      <c r="BR161" s="176" t="str">
        <f t="shared" si="157"/>
        <v/>
      </c>
      <c r="BS161" s="135" t="str">
        <f t="shared" si="158"/>
        <v xml:space="preserve"> </v>
      </c>
      <c r="BT161" s="175" t="str">
        <f t="shared" si="159"/>
        <v/>
      </c>
      <c r="BU161" s="176" t="str">
        <f t="shared" si="160"/>
        <v/>
      </c>
      <c r="BV161" s="135" t="str">
        <f t="shared" si="161"/>
        <v xml:space="preserve"> </v>
      </c>
      <c r="BW161" s="175" t="str">
        <f t="shared" si="162"/>
        <v/>
      </c>
      <c r="BX161" s="176" t="str">
        <f t="shared" si="163"/>
        <v/>
      </c>
      <c r="BY161" s="135" t="str">
        <f t="shared" si="164"/>
        <v xml:space="preserve"> </v>
      </c>
      <c r="BZ161" s="175" t="str">
        <f t="shared" si="165"/>
        <v/>
      </c>
      <c r="CA161" s="176" t="str">
        <f t="shared" si="166"/>
        <v/>
      </c>
      <c r="CB161" s="135" t="str">
        <f t="shared" si="167"/>
        <v xml:space="preserve"> </v>
      </c>
      <c r="CC161" s="185" t="str">
        <f t="shared" si="168"/>
        <v/>
      </c>
      <c r="CD161" s="186" t="str">
        <f t="shared" si="169"/>
        <v/>
      </c>
      <c r="CE161" s="181" t="str">
        <f t="shared" si="170"/>
        <v xml:space="preserve"> </v>
      </c>
      <c r="CF161" s="175" t="str">
        <f t="shared" si="171"/>
        <v/>
      </c>
      <c r="CG161" s="176" t="str">
        <f t="shared" si="172"/>
        <v/>
      </c>
      <c r="CH161" s="135" t="str">
        <f t="shared" si="173"/>
        <v xml:space="preserve"> </v>
      </c>
      <c r="CI161" s="175" t="str">
        <f t="shared" si="174"/>
        <v/>
      </c>
      <c r="CJ161" s="176" t="str">
        <f t="shared" si="175"/>
        <v/>
      </c>
      <c r="CK161" s="135" t="str">
        <f t="shared" si="176"/>
        <v xml:space="preserve"> </v>
      </c>
      <c r="CL161" s="175" t="str">
        <f t="shared" si="177"/>
        <v/>
      </c>
      <c r="CM161" s="176" t="str">
        <f t="shared" si="178"/>
        <v/>
      </c>
      <c r="CN161" s="135" t="str">
        <f t="shared" si="179"/>
        <v xml:space="preserve"> </v>
      </c>
      <c r="CO161" s="185" t="str">
        <f t="shared" si="180"/>
        <v/>
      </c>
      <c r="CP161" s="186" t="str">
        <f t="shared" si="181"/>
        <v/>
      </c>
      <c r="CQ161" s="181" t="str">
        <f t="shared" si="182"/>
        <v xml:space="preserve"> </v>
      </c>
      <c r="CR161" s="135">
        <f>'Session Tracking'!P160</f>
        <v>0</v>
      </c>
      <c r="CS161" s="172"/>
      <c r="CT161" s="172">
        <f>COUNTIF('Session Tracking'!F160:O160,"Yes")</f>
        <v>0</v>
      </c>
      <c r="CU161" s="195">
        <f>COUNTIF('Session Tracking'!F160:O160,"No")</f>
        <v>0</v>
      </c>
      <c r="CV161" s="211">
        <f t="shared" si="140"/>
        <v>0</v>
      </c>
      <c r="CW161" s="195" t="str">
        <f t="shared" si="141"/>
        <v/>
      </c>
      <c r="CX161" s="195" t="str">
        <f t="shared" si="142"/>
        <v/>
      </c>
      <c r="CY161" s="195" t="str">
        <f t="shared" si="143"/>
        <v/>
      </c>
      <c r="CZ161" s="195" t="str">
        <f t="shared" si="144"/>
        <v/>
      </c>
      <c r="DA161" s="195" t="str">
        <f t="shared" si="145"/>
        <v/>
      </c>
      <c r="DB161" s="213" t="str">
        <f t="shared" si="146"/>
        <v/>
      </c>
      <c r="DC161" s="172" t="str">
        <f t="shared" si="147"/>
        <v/>
      </c>
      <c r="DD161" s="195" t="str">
        <f t="shared" si="148"/>
        <v/>
      </c>
      <c r="DE161" s="195" t="str">
        <f t="shared" si="149"/>
        <v/>
      </c>
      <c r="DF161" s="195" t="str">
        <f t="shared" si="150"/>
        <v/>
      </c>
      <c r="DG161" s="195" t="str">
        <f t="shared" si="151"/>
        <v/>
      </c>
      <c r="DH161" s="195" t="str">
        <f t="shared" si="152"/>
        <v/>
      </c>
      <c r="DI161" s="195" t="str">
        <f t="shared" si="153"/>
        <v/>
      </c>
      <c r="DJ161" s="195" t="str">
        <f t="shared" si="154"/>
        <v/>
      </c>
      <c r="DK161" s="173" t="str">
        <f t="shared" si="155"/>
        <v/>
      </c>
    </row>
    <row r="162" spans="1:115" x14ac:dyDescent="0.35">
      <c r="A162" s="182">
        <f>'Session Tracking'!A161</f>
        <v>0</v>
      </c>
      <c r="B162" s="183">
        <f>'Session Tracking'!T161</f>
        <v>0</v>
      </c>
      <c r="C162" s="183">
        <f>'Session Tracking'!C161</f>
        <v>0</v>
      </c>
      <c r="D162" s="184" t="str">
        <f>IF('Session Tracking'!D161,'Session Tracking'!D161,"")</f>
        <v/>
      </c>
      <c r="E162" s="184" t="str">
        <f>IF('Session Tracking'!E161,'Session Tracking'!E161,"")</f>
        <v/>
      </c>
      <c r="F162" s="121"/>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1"/>
      <c r="AL162" s="122"/>
      <c r="AM162" s="122"/>
      <c r="AN162" s="122"/>
      <c r="AO162" s="122"/>
      <c r="AP162" s="122"/>
      <c r="AQ162" s="122"/>
      <c r="AR162" s="122"/>
      <c r="AS162" s="122"/>
      <c r="AT162" s="122"/>
      <c r="AU162" s="122"/>
      <c r="AV162" s="122"/>
      <c r="AW162" s="122"/>
      <c r="AX162" s="122"/>
      <c r="AY162" s="122"/>
      <c r="AZ162" s="122"/>
      <c r="BA162" s="122"/>
      <c r="BB162" s="122"/>
      <c r="BC162" s="122"/>
      <c r="BD162" s="122"/>
      <c r="BE162" s="122"/>
      <c r="BF162" s="122"/>
      <c r="BG162" s="122"/>
      <c r="BH162" s="122"/>
      <c r="BI162" s="122"/>
      <c r="BJ162" s="122"/>
      <c r="BK162" s="122"/>
      <c r="BL162" s="122"/>
      <c r="BM162" s="122"/>
      <c r="BN162" s="122"/>
      <c r="BO162" s="122"/>
      <c r="BQ162" s="175" t="str">
        <f t="shared" si="156"/>
        <v/>
      </c>
      <c r="BR162" s="176" t="str">
        <f t="shared" si="157"/>
        <v/>
      </c>
      <c r="BS162" s="135" t="str">
        <f t="shared" si="158"/>
        <v xml:space="preserve"> </v>
      </c>
      <c r="BT162" s="175" t="str">
        <f t="shared" si="159"/>
        <v/>
      </c>
      <c r="BU162" s="176" t="str">
        <f t="shared" si="160"/>
        <v/>
      </c>
      <c r="BV162" s="135" t="str">
        <f t="shared" si="161"/>
        <v xml:space="preserve"> </v>
      </c>
      <c r="BW162" s="175" t="str">
        <f t="shared" si="162"/>
        <v/>
      </c>
      <c r="BX162" s="176" t="str">
        <f t="shared" si="163"/>
        <v/>
      </c>
      <c r="BY162" s="135" t="str">
        <f t="shared" si="164"/>
        <v xml:space="preserve"> </v>
      </c>
      <c r="BZ162" s="175" t="str">
        <f t="shared" si="165"/>
        <v/>
      </c>
      <c r="CA162" s="176" t="str">
        <f t="shared" si="166"/>
        <v/>
      </c>
      <c r="CB162" s="135" t="str">
        <f t="shared" si="167"/>
        <v xml:space="preserve"> </v>
      </c>
      <c r="CC162" s="185" t="str">
        <f t="shared" si="168"/>
        <v/>
      </c>
      <c r="CD162" s="186" t="str">
        <f t="shared" si="169"/>
        <v/>
      </c>
      <c r="CE162" s="181" t="str">
        <f t="shared" si="170"/>
        <v xml:space="preserve"> </v>
      </c>
      <c r="CF162" s="175" t="str">
        <f t="shared" si="171"/>
        <v/>
      </c>
      <c r="CG162" s="176" t="str">
        <f t="shared" si="172"/>
        <v/>
      </c>
      <c r="CH162" s="135" t="str">
        <f t="shared" si="173"/>
        <v xml:space="preserve"> </v>
      </c>
      <c r="CI162" s="175" t="str">
        <f t="shared" si="174"/>
        <v/>
      </c>
      <c r="CJ162" s="176" t="str">
        <f t="shared" si="175"/>
        <v/>
      </c>
      <c r="CK162" s="135" t="str">
        <f t="shared" si="176"/>
        <v xml:space="preserve"> </v>
      </c>
      <c r="CL162" s="175" t="str">
        <f t="shared" si="177"/>
        <v/>
      </c>
      <c r="CM162" s="176" t="str">
        <f t="shared" si="178"/>
        <v/>
      </c>
      <c r="CN162" s="135" t="str">
        <f t="shared" si="179"/>
        <v xml:space="preserve"> </v>
      </c>
      <c r="CO162" s="185" t="str">
        <f t="shared" si="180"/>
        <v/>
      </c>
      <c r="CP162" s="186" t="str">
        <f t="shared" si="181"/>
        <v/>
      </c>
      <c r="CQ162" s="181" t="str">
        <f t="shared" si="182"/>
        <v xml:space="preserve"> </v>
      </c>
      <c r="CR162" s="135">
        <f>'Session Tracking'!P161</f>
        <v>0</v>
      </c>
      <c r="CS162" s="172"/>
      <c r="CT162" s="172">
        <f>COUNTIF('Session Tracking'!F161:O161,"Yes")</f>
        <v>0</v>
      </c>
      <c r="CU162" s="195">
        <f>COUNTIF('Session Tracking'!F161:O161,"No")</f>
        <v>0</v>
      </c>
      <c r="CV162" s="211">
        <f t="shared" si="140"/>
        <v>0</v>
      </c>
      <c r="CW162" s="195" t="str">
        <f t="shared" si="141"/>
        <v/>
      </c>
      <c r="CX162" s="195" t="str">
        <f t="shared" si="142"/>
        <v/>
      </c>
      <c r="CY162" s="195" t="str">
        <f t="shared" si="143"/>
        <v/>
      </c>
      <c r="CZ162" s="195" t="str">
        <f t="shared" si="144"/>
        <v/>
      </c>
      <c r="DA162" s="195" t="str">
        <f t="shared" si="145"/>
        <v/>
      </c>
      <c r="DB162" s="213" t="str">
        <f t="shared" si="146"/>
        <v/>
      </c>
      <c r="DC162" s="172" t="str">
        <f t="shared" si="147"/>
        <v/>
      </c>
      <c r="DD162" s="195" t="str">
        <f t="shared" si="148"/>
        <v/>
      </c>
      <c r="DE162" s="195" t="str">
        <f t="shared" si="149"/>
        <v/>
      </c>
      <c r="DF162" s="195" t="str">
        <f t="shared" si="150"/>
        <v/>
      </c>
      <c r="DG162" s="195" t="str">
        <f t="shared" si="151"/>
        <v/>
      </c>
      <c r="DH162" s="195" t="str">
        <f t="shared" si="152"/>
        <v/>
      </c>
      <c r="DI162" s="195" t="str">
        <f t="shared" si="153"/>
        <v/>
      </c>
      <c r="DJ162" s="195" t="str">
        <f t="shared" si="154"/>
        <v/>
      </c>
      <c r="DK162" s="173" t="str">
        <f t="shared" si="155"/>
        <v/>
      </c>
    </row>
    <row r="163" spans="1:115" x14ac:dyDescent="0.35">
      <c r="A163" s="182">
        <f>'Session Tracking'!A162</f>
        <v>0</v>
      </c>
      <c r="B163" s="183">
        <f>'Session Tracking'!T162</f>
        <v>0</v>
      </c>
      <c r="C163" s="183">
        <f>'Session Tracking'!C162</f>
        <v>0</v>
      </c>
      <c r="D163" s="184" t="str">
        <f>IF('Session Tracking'!D162,'Session Tracking'!D162,"")</f>
        <v/>
      </c>
      <c r="E163" s="184" t="str">
        <f>IF('Session Tracking'!E162,'Session Tracking'!E162,"")</f>
        <v/>
      </c>
      <c r="F163" s="123"/>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3"/>
      <c r="AL163" s="124"/>
      <c r="AM163" s="124"/>
      <c r="AN163" s="124"/>
      <c r="AO163" s="124"/>
      <c r="AP163" s="124"/>
      <c r="AQ163" s="124"/>
      <c r="AR163" s="124"/>
      <c r="AS163" s="124"/>
      <c r="AT163" s="124"/>
      <c r="AU163" s="124"/>
      <c r="AV163" s="124"/>
      <c r="AW163" s="124"/>
      <c r="AX163" s="124"/>
      <c r="AY163" s="124"/>
      <c r="AZ163" s="124"/>
      <c r="BA163" s="124"/>
      <c r="BB163" s="124"/>
      <c r="BC163" s="124"/>
      <c r="BD163" s="124"/>
      <c r="BE163" s="124"/>
      <c r="BF163" s="124"/>
      <c r="BG163" s="124"/>
      <c r="BH163" s="124"/>
      <c r="BI163" s="124"/>
      <c r="BJ163" s="124"/>
      <c r="BK163" s="124"/>
      <c r="BL163" s="124"/>
      <c r="BM163" s="124"/>
      <c r="BN163" s="124"/>
      <c r="BO163" s="124"/>
      <c r="BQ163" s="175" t="str">
        <f t="shared" si="156"/>
        <v/>
      </c>
      <c r="BR163" s="176" t="str">
        <f t="shared" si="157"/>
        <v/>
      </c>
      <c r="BS163" s="135" t="str">
        <f t="shared" si="158"/>
        <v xml:space="preserve"> </v>
      </c>
      <c r="BT163" s="175" t="str">
        <f t="shared" si="159"/>
        <v/>
      </c>
      <c r="BU163" s="176" t="str">
        <f t="shared" si="160"/>
        <v/>
      </c>
      <c r="BV163" s="135" t="str">
        <f t="shared" si="161"/>
        <v xml:space="preserve"> </v>
      </c>
      <c r="BW163" s="175" t="str">
        <f t="shared" si="162"/>
        <v/>
      </c>
      <c r="BX163" s="176" t="str">
        <f t="shared" si="163"/>
        <v/>
      </c>
      <c r="BY163" s="135" t="str">
        <f t="shared" si="164"/>
        <v xml:space="preserve"> </v>
      </c>
      <c r="BZ163" s="175" t="str">
        <f t="shared" si="165"/>
        <v/>
      </c>
      <c r="CA163" s="176" t="str">
        <f t="shared" si="166"/>
        <v/>
      </c>
      <c r="CB163" s="135" t="str">
        <f t="shared" si="167"/>
        <v xml:space="preserve"> </v>
      </c>
      <c r="CC163" s="185" t="str">
        <f t="shared" si="168"/>
        <v/>
      </c>
      <c r="CD163" s="186" t="str">
        <f t="shared" si="169"/>
        <v/>
      </c>
      <c r="CE163" s="181" t="str">
        <f t="shared" si="170"/>
        <v xml:space="preserve"> </v>
      </c>
      <c r="CF163" s="175" t="str">
        <f t="shared" si="171"/>
        <v/>
      </c>
      <c r="CG163" s="176" t="str">
        <f t="shared" si="172"/>
        <v/>
      </c>
      <c r="CH163" s="135" t="str">
        <f t="shared" si="173"/>
        <v xml:space="preserve"> </v>
      </c>
      <c r="CI163" s="175" t="str">
        <f t="shared" si="174"/>
        <v/>
      </c>
      <c r="CJ163" s="176" t="str">
        <f t="shared" si="175"/>
        <v/>
      </c>
      <c r="CK163" s="135" t="str">
        <f t="shared" si="176"/>
        <v xml:space="preserve"> </v>
      </c>
      <c r="CL163" s="175" t="str">
        <f t="shared" si="177"/>
        <v/>
      </c>
      <c r="CM163" s="176" t="str">
        <f t="shared" si="178"/>
        <v/>
      </c>
      <c r="CN163" s="135" t="str">
        <f t="shared" si="179"/>
        <v xml:space="preserve"> </v>
      </c>
      <c r="CO163" s="185" t="str">
        <f t="shared" si="180"/>
        <v/>
      </c>
      <c r="CP163" s="186" t="str">
        <f t="shared" si="181"/>
        <v/>
      </c>
      <c r="CQ163" s="181" t="str">
        <f t="shared" si="182"/>
        <v xml:space="preserve"> </v>
      </c>
      <c r="CR163" s="135">
        <f>'Session Tracking'!P162</f>
        <v>0</v>
      </c>
      <c r="CS163" s="172"/>
      <c r="CT163" s="172">
        <f>COUNTIF('Session Tracking'!F162:O162,"Yes")</f>
        <v>0</v>
      </c>
      <c r="CU163" s="195">
        <f>COUNTIF('Session Tracking'!F162:O162,"No")</f>
        <v>0</v>
      </c>
      <c r="CV163" s="211">
        <f t="shared" si="140"/>
        <v>0</v>
      </c>
      <c r="CW163" s="195" t="str">
        <f t="shared" si="141"/>
        <v/>
      </c>
      <c r="CX163" s="195" t="str">
        <f t="shared" si="142"/>
        <v/>
      </c>
      <c r="CY163" s="195" t="str">
        <f t="shared" si="143"/>
        <v/>
      </c>
      <c r="CZ163" s="195" t="str">
        <f t="shared" si="144"/>
        <v/>
      </c>
      <c r="DA163" s="195" t="str">
        <f t="shared" si="145"/>
        <v/>
      </c>
      <c r="DB163" s="213" t="str">
        <f t="shared" si="146"/>
        <v/>
      </c>
      <c r="DC163" s="172" t="str">
        <f t="shared" si="147"/>
        <v/>
      </c>
      <c r="DD163" s="195" t="str">
        <f t="shared" si="148"/>
        <v/>
      </c>
      <c r="DE163" s="195" t="str">
        <f t="shared" si="149"/>
        <v/>
      </c>
      <c r="DF163" s="195" t="str">
        <f t="shared" si="150"/>
        <v/>
      </c>
      <c r="DG163" s="195" t="str">
        <f t="shared" si="151"/>
        <v/>
      </c>
      <c r="DH163" s="195" t="str">
        <f t="shared" si="152"/>
        <v/>
      </c>
      <c r="DI163" s="195" t="str">
        <f t="shared" si="153"/>
        <v/>
      </c>
      <c r="DJ163" s="195" t="str">
        <f t="shared" si="154"/>
        <v/>
      </c>
      <c r="DK163" s="173" t="str">
        <f t="shared" si="155"/>
        <v/>
      </c>
    </row>
    <row r="164" spans="1:115" x14ac:dyDescent="0.35">
      <c r="A164" s="182">
        <f>'Session Tracking'!A163</f>
        <v>0</v>
      </c>
      <c r="B164" s="183">
        <f>'Session Tracking'!T163</f>
        <v>0</v>
      </c>
      <c r="C164" s="183">
        <f>'Session Tracking'!C163</f>
        <v>0</v>
      </c>
      <c r="D164" s="184" t="str">
        <f>IF('Session Tracking'!D163,'Session Tracking'!D163,"")</f>
        <v/>
      </c>
      <c r="E164" s="184" t="str">
        <f>IF('Session Tracking'!E163,'Session Tracking'!E163,"")</f>
        <v/>
      </c>
      <c r="F164" s="121"/>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1"/>
      <c r="AL164" s="122"/>
      <c r="AM164" s="122"/>
      <c r="AN164" s="122"/>
      <c r="AO164" s="122"/>
      <c r="AP164" s="122"/>
      <c r="AQ164" s="122"/>
      <c r="AR164" s="122"/>
      <c r="AS164" s="122"/>
      <c r="AT164" s="122"/>
      <c r="AU164" s="122"/>
      <c r="AV164" s="122"/>
      <c r="AW164" s="122"/>
      <c r="AX164" s="122"/>
      <c r="AY164" s="122"/>
      <c r="AZ164" s="122"/>
      <c r="BA164" s="122"/>
      <c r="BB164" s="122"/>
      <c r="BC164" s="122"/>
      <c r="BD164" s="122"/>
      <c r="BE164" s="122"/>
      <c r="BF164" s="122"/>
      <c r="BG164" s="122"/>
      <c r="BH164" s="122"/>
      <c r="BI164" s="122"/>
      <c r="BJ164" s="122"/>
      <c r="BK164" s="122"/>
      <c r="BL164" s="122"/>
      <c r="BM164" s="122"/>
      <c r="BN164" s="122"/>
      <c r="BO164" s="122"/>
      <c r="BQ164" s="175" t="str">
        <f t="shared" si="156"/>
        <v/>
      </c>
      <c r="BR164" s="176" t="str">
        <f t="shared" si="157"/>
        <v/>
      </c>
      <c r="BS164" s="135" t="str">
        <f t="shared" si="158"/>
        <v xml:space="preserve"> </v>
      </c>
      <c r="BT164" s="175" t="str">
        <f t="shared" si="159"/>
        <v/>
      </c>
      <c r="BU164" s="176" t="str">
        <f t="shared" si="160"/>
        <v/>
      </c>
      <c r="BV164" s="135" t="str">
        <f t="shared" si="161"/>
        <v xml:space="preserve"> </v>
      </c>
      <c r="BW164" s="175" t="str">
        <f t="shared" si="162"/>
        <v/>
      </c>
      <c r="BX164" s="176" t="str">
        <f t="shared" si="163"/>
        <v/>
      </c>
      <c r="BY164" s="135" t="str">
        <f t="shared" si="164"/>
        <v xml:space="preserve"> </v>
      </c>
      <c r="BZ164" s="175" t="str">
        <f t="shared" si="165"/>
        <v/>
      </c>
      <c r="CA164" s="176" t="str">
        <f t="shared" si="166"/>
        <v/>
      </c>
      <c r="CB164" s="135" t="str">
        <f t="shared" si="167"/>
        <v xml:space="preserve"> </v>
      </c>
      <c r="CC164" s="185" t="str">
        <f t="shared" si="168"/>
        <v/>
      </c>
      <c r="CD164" s="186" t="str">
        <f t="shared" si="169"/>
        <v/>
      </c>
      <c r="CE164" s="181" t="str">
        <f t="shared" si="170"/>
        <v xml:space="preserve"> </v>
      </c>
      <c r="CF164" s="175" t="str">
        <f t="shared" si="171"/>
        <v/>
      </c>
      <c r="CG164" s="176" t="str">
        <f t="shared" si="172"/>
        <v/>
      </c>
      <c r="CH164" s="135" t="str">
        <f t="shared" si="173"/>
        <v xml:space="preserve"> </v>
      </c>
      <c r="CI164" s="175" t="str">
        <f t="shared" si="174"/>
        <v/>
      </c>
      <c r="CJ164" s="176" t="str">
        <f t="shared" si="175"/>
        <v/>
      </c>
      <c r="CK164" s="135" t="str">
        <f t="shared" si="176"/>
        <v xml:space="preserve"> </v>
      </c>
      <c r="CL164" s="175" t="str">
        <f t="shared" si="177"/>
        <v/>
      </c>
      <c r="CM164" s="176" t="str">
        <f t="shared" si="178"/>
        <v/>
      </c>
      <c r="CN164" s="135" t="str">
        <f t="shared" si="179"/>
        <v xml:space="preserve"> </v>
      </c>
      <c r="CO164" s="185" t="str">
        <f t="shared" si="180"/>
        <v/>
      </c>
      <c r="CP164" s="186" t="str">
        <f t="shared" si="181"/>
        <v/>
      </c>
      <c r="CQ164" s="181" t="str">
        <f t="shared" si="182"/>
        <v xml:space="preserve"> </v>
      </c>
      <c r="CR164" s="135">
        <f>'Session Tracking'!P163</f>
        <v>0</v>
      </c>
      <c r="CS164" s="172"/>
      <c r="CT164" s="172">
        <f>COUNTIF('Session Tracking'!F163:O163,"Yes")</f>
        <v>0</v>
      </c>
      <c r="CU164" s="195">
        <f>COUNTIF('Session Tracking'!F163:O163,"No")</f>
        <v>0</v>
      </c>
      <c r="CV164" s="211">
        <f t="shared" si="140"/>
        <v>0</v>
      </c>
      <c r="CW164" s="195" t="str">
        <f t="shared" si="141"/>
        <v/>
      </c>
      <c r="CX164" s="195" t="str">
        <f t="shared" si="142"/>
        <v/>
      </c>
      <c r="CY164" s="195" t="str">
        <f t="shared" si="143"/>
        <v/>
      </c>
      <c r="CZ164" s="195" t="str">
        <f t="shared" si="144"/>
        <v/>
      </c>
      <c r="DA164" s="195" t="str">
        <f t="shared" si="145"/>
        <v/>
      </c>
      <c r="DB164" s="213" t="str">
        <f t="shared" si="146"/>
        <v/>
      </c>
      <c r="DC164" s="172" t="str">
        <f t="shared" si="147"/>
        <v/>
      </c>
      <c r="DD164" s="195" t="str">
        <f t="shared" si="148"/>
        <v/>
      </c>
      <c r="DE164" s="195" t="str">
        <f t="shared" si="149"/>
        <v/>
      </c>
      <c r="DF164" s="195" t="str">
        <f t="shared" si="150"/>
        <v/>
      </c>
      <c r="DG164" s="195" t="str">
        <f t="shared" si="151"/>
        <v/>
      </c>
      <c r="DH164" s="195" t="str">
        <f t="shared" si="152"/>
        <v/>
      </c>
      <c r="DI164" s="195" t="str">
        <f t="shared" si="153"/>
        <v/>
      </c>
      <c r="DJ164" s="195" t="str">
        <f t="shared" si="154"/>
        <v/>
      </c>
      <c r="DK164" s="173" t="str">
        <f t="shared" si="155"/>
        <v/>
      </c>
    </row>
    <row r="165" spans="1:115" x14ac:dyDescent="0.35">
      <c r="A165" s="182">
        <f>'Session Tracking'!A164</f>
        <v>0</v>
      </c>
      <c r="B165" s="183">
        <f>'Session Tracking'!T164</f>
        <v>0</v>
      </c>
      <c r="C165" s="183">
        <f>'Session Tracking'!C164</f>
        <v>0</v>
      </c>
      <c r="D165" s="184" t="str">
        <f>IF('Session Tracking'!D164,'Session Tracking'!D164,"")</f>
        <v/>
      </c>
      <c r="E165" s="184" t="str">
        <f>IF('Session Tracking'!E164,'Session Tracking'!E164,"")</f>
        <v/>
      </c>
      <c r="F165" s="123"/>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3"/>
      <c r="AL165" s="124"/>
      <c r="AM165" s="124"/>
      <c r="AN165" s="124"/>
      <c r="AO165" s="124"/>
      <c r="AP165" s="124"/>
      <c r="AQ165" s="124"/>
      <c r="AR165" s="124"/>
      <c r="AS165" s="124"/>
      <c r="AT165" s="124"/>
      <c r="AU165" s="124"/>
      <c r="AV165" s="124"/>
      <c r="AW165" s="124"/>
      <c r="AX165" s="124"/>
      <c r="AY165" s="124"/>
      <c r="AZ165" s="124"/>
      <c r="BA165" s="124"/>
      <c r="BB165" s="124"/>
      <c r="BC165" s="124"/>
      <c r="BD165" s="124"/>
      <c r="BE165" s="124"/>
      <c r="BF165" s="124"/>
      <c r="BG165" s="124"/>
      <c r="BH165" s="124"/>
      <c r="BI165" s="124"/>
      <c r="BJ165" s="124"/>
      <c r="BK165" s="124"/>
      <c r="BL165" s="124"/>
      <c r="BM165" s="124"/>
      <c r="BN165" s="124"/>
      <c r="BO165" s="124"/>
      <c r="BQ165" s="175" t="str">
        <f t="shared" si="156"/>
        <v/>
      </c>
      <c r="BR165" s="176" t="str">
        <f t="shared" si="157"/>
        <v/>
      </c>
      <c r="BS165" s="135" t="str">
        <f t="shared" si="158"/>
        <v xml:space="preserve"> </v>
      </c>
      <c r="BT165" s="175" t="str">
        <f t="shared" si="159"/>
        <v/>
      </c>
      <c r="BU165" s="176" t="str">
        <f t="shared" si="160"/>
        <v/>
      </c>
      <c r="BV165" s="135" t="str">
        <f t="shared" si="161"/>
        <v xml:space="preserve"> </v>
      </c>
      <c r="BW165" s="175" t="str">
        <f t="shared" si="162"/>
        <v/>
      </c>
      <c r="BX165" s="176" t="str">
        <f t="shared" si="163"/>
        <v/>
      </c>
      <c r="BY165" s="135" t="str">
        <f t="shared" si="164"/>
        <v xml:space="preserve"> </v>
      </c>
      <c r="BZ165" s="175" t="str">
        <f t="shared" si="165"/>
        <v/>
      </c>
      <c r="CA165" s="176" t="str">
        <f t="shared" si="166"/>
        <v/>
      </c>
      <c r="CB165" s="135" t="str">
        <f t="shared" si="167"/>
        <v xml:space="preserve"> </v>
      </c>
      <c r="CC165" s="185" t="str">
        <f t="shared" si="168"/>
        <v/>
      </c>
      <c r="CD165" s="186" t="str">
        <f t="shared" si="169"/>
        <v/>
      </c>
      <c r="CE165" s="181" t="str">
        <f t="shared" si="170"/>
        <v xml:space="preserve"> </v>
      </c>
      <c r="CF165" s="175" t="str">
        <f t="shared" si="171"/>
        <v/>
      </c>
      <c r="CG165" s="176" t="str">
        <f t="shared" si="172"/>
        <v/>
      </c>
      <c r="CH165" s="135" t="str">
        <f t="shared" si="173"/>
        <v xml:space="preserve"> </v>
      </c>
      <c r="CI165" s="175" t="str">
        <f t="shared" si="174"/>
        <v/>
      </c>
      <c r="CJ165" s="176" t="str">
        <f t="shared" si="175"/>
        <v/>
      </c>
      <c r="CK165" s="135" t="str">
        <f t="shared" si="176"/>
        <v xml:space="preserve"> </v>
      </c>
      <c r="CL165" s="175" t="str">
        <f t="shared" si="177"/>
        <v/>
      </c>
      <c r="CM165" s="176" t="str">
        <f t="shared" si="178"/>
        <v/>
      </c>
      <c r="CN165" s="135" t="str">
        <f t="shared" si="179"/>
        <v xml:space="preserve"> </v>
      </c>
      <c r="CO165" s="185" t="str">
        <f t="shared" si="180"/>
        <v/>
      </c>
      <c r="CP165" s="186" t="str">
        <f t="shared" si="181"/>
        <v/>
      </c>
      <c r="CQ165" s="181" t="str">
        <f t="shared" si="182"/>
        <v xml:space="preserve"> </v>
      </c>
      <c r="CR165" s="135">
        <f>'Session Tracking'!P164</f>
        <v>0</v>
      </c>
      <c r="CS165" s="172"/>
      <c r="CT165" s="172">
        <f>COUNTIF('Session Tracking'!F164:O164,"Yes")</f>
        <v>0</v>
      </c>
      <c r="CU165" s="195">
        <f>COUNTIF('Session Tracking'!F164:O164,"No")</f>
        <v>0</v>
      </c>
      <c r="CV165" s="211">
        <f t="shared" si="140"/>
        <v>0</v>
      </c>
      <c r="CW165" s="195" t="str">
        <f t="shared" si="141"/>
        <v/>
      </c>
      <c r="CX165" s="195" t="str">
        <f t="shared" si="142"/>
        <v/>
      </c>
      <c r="CY165" s="195" t="str">
        <f t="shared" si="143"/>
        <v/>
      </c>
      <c r="CZ165" s="195" t="str">
        <f t="shared" si="144"/>
        <v/>
      </c>
      <c r="DA165" s="195" t="str">
        <f t="shared" si="145"/>
        <v/>
      </c>
      <c r="DB165" s="213" t="str">
        <f t="shared" si="146"/>
        <v/>
      </c>
      <c r="DC165" s="172" t="str">
        <f t="shared" si="147"/>
        <v/>
      </c>
      <c r="DD165" s="195" t="str">
        <f t="shared" si="148"/>
        <v/>
      </c>
      <c r="DE165" s="195" t="str">
        <f t="shared" si="149"/>
        <v/>
      </c>
      <c r="DF165" s="195" t="str">
        <f t="shared" si="150"/>
        <v/>
      </c>
      <c r="DG165" s="195" t="str">
        <f t="shared" si="151"/>
        <v/>
      </c>
      <c r="DH165" s="195" t="str">
        <f t="shared" si="152"/>
        <v/>
      </c>
      <c r="DI165" s="195" t="str">
        <f t="shared" si="153"/>
        <v/>
      </c>
      <c r="DJ165" s="195" t="str">
        <f t="shared" si="154"/>
        <v/>
      </c>
      <c r="DK165" s="173" t="str">
        <f t="shared" si="155"/>
        <v/>
      </c>
    </row>
    <row r="166" spans="1:115" x14ac:dyDescent="0.35">
      <c r="A166" s="182">
        <f>'Session Tracking'!A165</f>
        <v>0</v>
      </c>
      <c r="B166" s="183">
        <f>'Session Tracking'!T165</f>
        <v>0</v>
      </c>
      <c r="C166" s="183">
        <f>'Session Tracking'!C165</f>
        <v>0</v>
      </c>
      <c r="D166" s="184" t="str">
        <f>IF('Session Tracking'!D165,'Session Tracking'!D165,"")</f>
        <v/>
      </c>
      <c r="E166" s="184" t="str">
        <f>IF('Session Tracking'!E165,'Session Tracking'!E165,"")</f>
        <v/>
      </c>
      <c r="F166" s="121"/>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1"/>
      <c r="AL166" s="122"/>
      <c r="AM166" s="122"/>
      <c r="AN166" s="122"/>
      <c r="AO166" s="122"/>
      <c r="AP166" s="122"/>
      <c r="AQ166" s="122"/>
      <c r="AR166" s="122"/>
      <c r="AS166" s="122"/>
      <c r="AT166" s="122"/>
      <c r="AU166" s="122"/>
      <c r="AV166" s="122"/>
      <c r="AW166" s="122"/>
      <c r="AX166" s="122"/>
      <c r="AY166" s="122"/>
      <c r="AZ166" s="122"/>
      <c r="BA166" s="122"/>
      <c r="BB166" s="122"/>
      <c r="BC166" s="122"/>
      <c r="BD166" s="122"/>
      <c r="BE166" s="122"/>
      <c r="BF166" s="122"/>
      <c r="BG166" s="122"/>
      <c r="BH166" s="122"/>
      <c r="BI166" s="122"/>
      <c r="BJ166" s="122"/>
      <c r="BK166" s="122"/>
      <c r="BL166" s="122"/>
      <c r="BM166" s="122"/>
      <c r="BN166" s="122"/>
      <c r="BO166" s="122"/>
      <c r="BQ166" s="175" t="str">
        <f t="shared" si="156"/>
        <v/>
      </c>
      <c r="BR166" s="176" t="str">
        <f t="shared" si="157"/>
        <v/>
      </c>
      <c r="BS166" s="135" t="str">
        <f t="shared" si="158"/>
        <v xml:space="preserve"> </v>
      </c>
      <c r="BT166" s="175" t="str">
        <f t="shared" si="159"/>
        <v/>
      </c>
      <c r="BU166" s="176" t="str">
        <f t="shared" si="160"/>
        <v/>
      </c>
      <c r="BV166" s="135" t="str">
        <f t="shared" si="161"/>
        <v xml:space="preserve"> </v>
      </c>
      <c r="BW166" s="175" t="str">
        <f t="shared" si="162"/>
        <v/>
      </c>
      <c r="BX166" s="176" t="str">
        <f t="shared" si="163"/>
        <v/>
      </c>
      <c r="BY166" s="135" t="str">
        <f t="shared" si="164"/>
        <v xml:space="preserve"> </v>
      </c>
      <c r="BZ166" s="175" t="str">
        <f t="shared" si="165"/>
        <v/>
      </c>
      <c r="CA166" s="176" t="str">
        <f t="shared" si="166"/>
        <v/>
      </c>
      <c r="CB166" s="135" t="str">
        <f t="shared" si="167"/>
        <v xml:space="preserve"> </v>
      </c>
      <c r="CC166" s="185" t="str">
        <f t="shared" si="168"/>
        <v/>
      </c>
      <c r="CD166" s="186" t="str">
        <f t="shared" si="169"/>
        <v/>
      </c>
      <c r="CE166" s="181" t="str">
        <f t="shared" si="170"/>
        <v xml:space="preserve"> </v>
      </c>
      <c r="CF166" s="175" t="str">
        <f t="shared" si="171"/>
        <v/>
      </c>
      <c r="CG166" s="176" t="str">
        <f t="shared" si="172"/>
        <v/>
      </c>
      <c r="CH166" s="135" t="str">
        <f t="shared" si="173"/>
        <v xml:space="preserve"> </v>
      </c>
      <c r="CI166" s="175" t="str">
        <f t="shared" si="174"/>
        <v/>
      </c>
      <c r="CJ166" s="176" t="str">
        <f t="shared" si="175"/>
        <v/>
      </c>
      <c r="CK166" s="135" t="str">
        <f t="shared" si="176"/>
        <v xml:space="preserve"> </v>
      </c>
      <c r="CL166" s="175" t="str">
        <f t="shared" si="177"/>
        <v/>
      </c>
      <c r="CM166" s="176" t="str">
        <f t="shared" si="178"/>
        <v/>
      </c>
      <c r="CN166" s="135" t="str">
        <f t="shared" si="179"/>
        <v xml:space="preserve"> </v>
      </c>
      <c r="CO166" s="185" t="str">
        <f t="shared" si="180"/>
        <v/>
      </c>
      <c r="CP166" s="186" t="str">
        <f t="shared" si="181"/>
        <v/>
      </c>
      <c r="CQ166" s="181" t="str">
        <f t="shared" si="182"/>
        <v xml:space="preserve"> </v>
      </c>
      <c r="CR166" s="135">
        <f>'Session Tracking'!P165</f>
        <v>0</v>
      </c>
      <c r="CS166" s="172"/>
      <c r="CT166" s="172">
        <f>COUNTIF('Session Tracking'!F165:O165,"Yes")</f>
        <v>0</v>
      </c>
      <c r="CU166" s="195">
        <f>COUNTIF('Session Tracking'!F165:O165,"No")</f>
        <v>0</v>
      </c>
      <c r="CV166" s="211">
        <f t="shared" si="140"/>
        <v>0</v>
      </c>
      <c r="CW166" s="195" t="str">
        <f t="shared" si="141"/>
        <v/>
      </c>
      <c r="CX166" s="195" t="str">
        <f t="shared" si="142"/>
        <v/>
      </c>
      <c r="CY166" s="195" t="str">
        <f t="shared" si="143"/>
        <v/>
      </c>
      <c r="CZ166" s="195" t="str">
        <f t="shared" si="144"/>
        <v/>
      </c>
      <c r="DA166" s="195" t="str">
        <f t="shared" si="145"/>
        <v/>
      </c>
      <c r="DB166" s="213" t="str">
        <f t="shared" si="146"/>
        <v/>
      </c>
      <c r="DC166" s="172" t="str">
        <f t="shared" si="147"/>
        <v/>
      </c>
      <c r="DD166" s="195" t="str">
        <f t="shared" si="148"/>
        <v/>
      </c>
      <c r="DE166" s="195" t="str">
        <f t="shared" si="149"/>
        <v/>
      </c>
      <c r="DF166" s="195" t="str">
        <f t="shared" si="150"/>
        <v/>
      </c>
      <c r="DG166" s="195" t="str">
        <f t="shared" si="151"/>
        <v/>
      </c>
      <c r="DH166" s="195" t="str">
        <f t="shared" si="152"/>
        <v/>
      </c>
      <c r="DI166" s="195" t="str">
        <f t="shared" si="153"/>
        <v/>
      </c>
      <c r="DJ166" s="195" t="str">
        <f t="shared" si="154"/>
        <v/>
      </c>
      <c r="DK166" s="173" t="str">
        <f t="shared" si="155"/>
        <v/>
      </c>
    </row>
    <row r="167" spans="1:115" x14ac:dyDescent="0.35">
      <c r="A167" s="182">
        <f>'Session Tracking'!A166</f>
        <v>0</v>
      </c>
      <c r="B167" s="183">
        <f>'Session Tracking'!T166</f>
        <v>0</v>
      </c>
      <c r="C167" s="183">
        <f>'Session Tracking'!C166</f>
        <v>0</v>
      </c>
      <c r="D167" s="184" t="str">
        <f>IF('Session Tracking'!D166,'Session Tracking'!D166,"")</f>
        <v/>
      </c>
      <c r="E167" s="184" t="str">
        <f>IF('Session Tracking'!E166,'Session Tracking'!E166,"")</f>
        <v/>
      </c>
      <c r="F167" s="123"/>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3"/>
      <c r="AL167" s="124"/>
      <c r="AM167" s="124"/>
      <c r="AN167" s="124"/>
      <c r="AO167" s="124"/>
      <c r="AP167" s="124"/>
      <c r="AQ167" s="124"/>
      <c r="AR167" s="124"/>
      <c r="AS167" s="124"/>
      <c r="AT167" s="124"/>
      <c r="AU167" s="124"/>
      <c r="AV167" s="124"/>
      <c r="AW167" s="124"/>
      <c r="AX167" s="124"/>
      <c r="AY167" s="124"/>
      <c r="AZ167" s="124"/>
      <c r="BA167" s="124"/>
      <c r="BB167" s="124"/>
      <c r="BC167" s="124"/>
      <c r="BD167" s="124"/>
      <c r="BE167" s="124"/>
      <c r="BF167" s="124"/>
      <c r="BG167" s="124"/>
      <c r="BH167" s="124"/>
      <c r="BI167" s="124"/>
      <c r="BJ167" s="124"/>
      <c r="BK167" s="124"/>
      <c r="BL167" s="124"/>
      <c r="BM167" s="124"/>
      <c r="BN167" s="124"/>
      <c r="BO167" s="124"/>
      <c r="BQ167" s="175" t="str">
        <f t="shared" si="156"/>
        <v/>
      </c>
      <c r="BR167" s="176" t="str">
        <f t="shared" si="157"/>
        <v/>
      </c>
      <c r="BS167" s="135" t="str">
        <f t="shared" si="158"/>
        <v xml:space="preserve"> </v>
      </c>
      <c r="BT167" s="175" t="str">
        <f t="shared" si="159"/>
        <v/>
      </c>
      <c r="BU167" s="176" t="str">
        <f t="shared" si="160"/>
        <v/>
      </c>
      <c r="BV167" s="135" t="str">
        <f t="shared" si="161"/>
        <v xml:space="preserve"> </v>
      </c>
      <c r="BW167" s="175" t="str">
        <f t="shared" si="162"/>
        <v/>
      </c>
      <c r="BX167" s="176" t="str">
        <f t="shared" si="163"/>
        <v/>
      </c>
      <c r="BY167" s="135" t="str">
        <f t="shared" si="164"/>
        <v xml:space="preserve"> </v>
      </c>
      <c r="BZ167" s="175" t="str">
        <f t="shared" si="165"/>
        <v/>
      </c>
      <c r="CA167" s="176" t="str">
        <f t="shared" si="166"/>
        <v/>
      </c>
      <c r="CB167" s="135" t="str">
        <f t="shared" si="167"/>
        <v xml:space="preserve"> </v>
      </c>
      <c r="CC167" s="185" t="str">
        <f t="shared" si="168"/>
        <v/>
      </c>
      <c r="CD167" s="186" t="str">
        <f t="shared" si="169"/>
        <v/>
      </c>
      <c r="CE167" s="181" t="str">
        <f t="shared" si="170"/>
        <v xml:space="preserve"> </v>
      </c>
      <c r="CF167" s="175" t="str">
        <f t="shared" si="171"/>
        <v/>
      </c>
      <c r="CG167" s="176" t="str">
        <f t="shared" si="172"/>
        <v/>
      </c>
      <c r="CH167" s="135" t="str">
        <f t="shared" si="173"/>
        <v xml:space="preserve"> </v>
      </c>
      <c r="CI167" s="175" t="str">
        <f t="shared" si="174"/>
        <v/>
      </c>
      <c r="CJ167" s="176" t="str">
        <f t="shared" si="175"/>
        <v/>
      </c>
      <c r="CK167" s="135" t="str">
        <f t="shared" si="176"/>
        <v xml:space="preserve"> </v>
      </c>
      <c r="CL167" s="175" t="str">
        <f t="shared" si="177"/>
        <v/>
      </c>
      <c r="CM167" s="176" t="str">
        <f t="shared" si="178"/>
        <v/>
      </c>
      <c r="CN167" s="135" t="str">
        <f t="shared" si="179"/>
        <v xml:space="preserve"> </v>
      </c>
      <c r="CO167" s="185" t="str">
        <f t="shared" si="180"/>
        <v/>
      </c>
      <c r="CP167" s="186" t="str">
        <f t="shared" si="181"/>
        <v/>
      </c>
      <c r="CQ167" s="181" t="str">
        <f t="shared" si="182"/>
        <v xml:space="preserve"> </v>
      </c>
      <c r="CR167" s="135">
        <f>'Session Tracking'!P166</f>
        <v>0</v>
      </c>
      <c r="CS167" s="172"/>
      <c r="CT167" s="172">
        <f>COUNTIF('Session Tracking'!F166:O166,"Yes")</f>
        <v>0</v>
      </c>
      <c r="CU167" s="195">
        <f>COUNTIF('Session Tracking'!F166:O166,"No")</f>
        <v>0</v>
      </c>
      <c r="CV167" s="211">
        <f t="shared" si="140"/>
        <v>0</v>
      </c>
      <c r="CW167" s="195" t="str">
        <f t="shared" si="141"/>
        <v/>
      </c>
      <c r="CX167" s="195" t="str">
        <f t="shared" si="142"/>
        <v/>
      </c>
      <c r="CY167" s="195" t="str">
        <f t="shared" si="143"/>
        <v/>
      </c>
      <c r="CZ167" s="195" t="str">
        <f t="shared" si="144"/>
        <v/>
      </c>
      <c r="DA167" s="195" t="str">
        <f t="shared" si="145"/>
        <v/>
      </c>
      <c r="DB167" s="213" t="str">
        <f t="shared" si="146"/>
        <v/>
      </c>
      <c r="DC167" s="172" t="str">
        <f t="shared" si="147"/>
        <v/>
      </c>
      <c r="DD167" s="195" t="str">
        <f t="shared" si="148"/>
        <v/>
      </c>
      <c r="DE167" s="195" t="str">
        <f t="shared" si="149"/>
        <v/>
      </c>
      <c r="DF167" s="195" t="str">
        <f t="shared" si="150"/>
        <v/>
      </c>
      <c r="DG167" s="195" t="str">
        <f t="shared" si="151"/>
        <v/>
      </c>
      <c r="DH167" s="195" t="str">
        <f t="shared" si="152"/>
        <v/>
      </c>
      <c r="DI167" s="195" t="str">
        <f t="shared" si="153"/>
        <v/>
      </c>
      <c r="DJ167" s="195" t="str">
        <f t="shared" si="154"/>
        <v/>
      </c>
      <c r="DK167" s="173" t="str">
        <f t="shared" si="155"/>
        <v/>
      </c>
    </row>
    <row r="168" spans="1:115" x14ac:dyDescent="0.35">
      <c r="A168" s="182">
        <f>'Session Tracking'!A167</f>
        <v>0</v>
      </c>
      <c r="B168" s="183">
        <f>'Session Tracking'!T167</f>
        <v>0</v>
      </c>
      <c r="C168" s="183">
        <f>'Session Tracking'!C167</f>
        <v>0</v>
      </c>
      <c r="D168" s="184" t="str">
        <f>IF('Session Tracking'!D167,'Session Tracking'!D167,"")</f>
        <v/>
      </c>
      <c r="E168" s="184" t="str">
        <f>IF('Session Tracking'!E167,'Session Tracking'!E167,"")</f>
        <v/>
      </c>
      <c r="F168" s="121"/>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1"/>
      <c r="AL168" s="122"/>
      <c r="AM168" s="122"/>
      <c r="AN168" s="122"/>
      <c r="AO168" s="122"/>
      <c r="AP168" s="122"/>
      <c r="AQ168" s="122"/>
      <c r="AR168" s="122"/>
      <c r="AS168" s="122"/>
      <c r="AT168" s="122"/>
      <c r="AU168" s="122"/>
      <c r="AV168" s="122"/>
      <c r="AW168" s="122"/>
      <c r="AX168" s="122"/>
      <c r="AY168" s="122"/>
      <c r="AZ168" s="122"/>
      <c r="BA168" s="122"/>
      <c r="BB168" s="122"/>
      <c r="BC168" s="122"/>
      <c r="BD168" s="122"/>
      <c r="BE168" s="122"/>
      <c r="BF168" s="122"/>
      <c r="BG168" s="122"/>
      <c r="BH168" s="122"/>
      <c r="BI168" s="122"/>
      <c r="BJ168" s="122"/>
      <c r="BK168" s="122"/>
      <c r="BL168" s="122"/>
      <c r="BM168" s="122"/>
      <c r="BN168" s="122"/>
      <c r="BO168" s="122"/>
      <c r="BQ168" s="175" t="str">
        <f t="shared" si="156"/>
        <v/>
      </c>
      <c r="BR168" s="176" t="str">
        <f t="shared" si="157"/>
        <v/>
      </c>
      <c r="BS168" s="135" t="str">
        <f t="shared" si="158"/>
        <v xml:space="preserve"> </v>
      </c>
      <c r="BT168" s="175" t="str">
        <f t="shared" si="159"/>
        <v/>
      </c>
      <c r="BU168" s="176" t="str">
        <f t="shared" si="160"/>
        <v/>
      </c>
      <c r="BV168" s="135" t="str">
        <f t="shared" si="161"/>
        <v xml:space="preserve"> </v>
      </c>
      <c r="BW168" s="175" t="str">
        <f t="shared" si="162"/>
        <v/>
      </c>
      <c r="BX168" s="176" t="str">
        <f t="shared" si="163"/>
        <v/>
      </c>
      <c r="BY168" s="135" t="str">
        <f t="shared" si="164"/>
        <v xml:space="preserve"> </v>
      </c>
      <c r="BZ168" s="175" t="str">
        <f t="shared" si="165"/>
        <v/>
      </c>
      <c r="CA168" s="176" t="str">
        <f t="shared" si="166"/>
        <v/>
      </c>
      <c r="CB168" s="135" t="str">
        <f t="shared" si="167"/>
        <v xml:space="preserve"> </v>
      </c>
      <c r="CC168" s="185" t="str">
        <f t="shared" si="168"/>
        <v/>
      </c>
      <c r="CD168" s="186" t="str">
        <f t="shared" si="169"/>
        <v/>
      </c>
      <c r="CE168" s="181" t="str">
        <f t="shared" si="170"/>
        <v xml:space="preserve"> </v>
      </c>
      <c r="CF168" s="175" t="str">
        <f t="shared" si="171"/>
        <v/>
      </c>
      <c r="CG168" s="176" t="str">
        <f t="shared" si="172"/>
        <v/>
      </c>
      <c r="CH168" s="135" t="str">
        <f t="shared" si="173"/>
        <v xml:space="preserve"> </v>
      </c>
      <c r="CI168" s="175" t="str">
        <f t="shared" si="174"/>
        <v/>
      </c>
      <c r="CJ168" s="176" t="str">
        <f t="shared" si="175"/>
        <v/>
      </c>
      <c r="CK168" s="135" t="str">
        <f t="shared" si="176"/>
        <v xml:space="preserve"> </v>
      </c>
      <c r="CL168" s="175" t="str">
        <f t="shared" si="177"/>
        <v/>
      </c>
      <c r="CM168" s="176" t="str">
        <f t="shared" si="178"/>
        <v/>
      </c>
      <c r="CN168" s="135" t="str">
        <f t="shared" si="179"/>
        <v xml:space="preserve"> </v>
      </c>
      <c r="CO168" s="185" t="str">
        <f t="shared" si="180"/>
        <v/>
      </c>
      <c r="CP168" s="186" t="str">
        <f t="shared" si="181"/>
        <v/>
      </c>
      <c r="CQ168" s="181" t="str">
        <f t="shared" si="182"/>
        <v xml:space="preserve"> </v>
      </c>
      <c r="CR168" s="135">
        <f>'Session Tracking'!P167</f>
        <v>0</v>
      </c>
      <c r="CS168" s="172"/>
      <c r="CT168" s="172">
        <f>COUNTIF('Session Tracking'!F167:O167,"Yes")</f>
        <v>0</v>
      </c>
      <c r="CU168" s="195">
        <f>COUNTIF('Session Tracking'!F167:O167,"No")</f>
        <v>0</v>
      </c>
      <c r="CV168" s="211">
        <f t="shared" si="140"/>
        <v>0</v>
      </c>
      <c r="CW168" s="195" t="str">
        <f t="shared" si="141"/>
        <v/>
      </c>
      <c r="CX168" s="195" t="str">
        <f t="shared" si="142"/>
        <v/>
      </c>
      <c r="CY168" s="195" t="str">
        <f t="shared" si="143"/>
        <v/>
      </c>
      <c r="CZ168" s="195" t="str">
        <f t="shared" si="144"/>
        <v/>
      </c>
      <c r="DA168" s="195" t="str">
        <f t="shared" si="145"/>
        <v/>
      </c>
      <c r="DB168" s="213" t="str">
        <f t="shared" si="146"/>
        <v/>
      </c>
      <c r="DC168" s="172" t="str">
        <f t="shared" si="147"/>
        <v/>
      </c>
      <c r="DD168" s="195" t="str">
        <f t="shared" si="148"/>
        <v/>
      </c>
      <c r="DE168" s="195" t="str">
        <f t="shared" si="149"/>
        <v/>
      </c>
      <c r="DF168" s="195" t="str">
        <f t="shared" si="150"/>
        <v/>
      </c>
      <c r="DG168" s="195" t="str">
        <f t="shared" si="151"/>
        <v/>
      </c>
      <c r="DH168" s="195" t="str">
        <f t="shared" si="152"/>
        <v/>
      </c>
      <c r="DI168" s="195" t="str">
        <f t="shared" si="153"/>
        <v/>
      </c>
      <c r="DJ168" s="195" t="str">
        <f t="shared" si="154"/>
        <v/>
      </c>
      <c r="DK168" s="173" t="str">
        <f t="shared" si="155"/>
        <v/>
      </c>
    </row>
    <row r="169" spans="1:115" x14ac:dyDescent="0.35">
      <c r="A169" s="182">
        <f>'Session Tracking'!A168</f>
        <v>0</v>
      </c>
      <c r="B169" s="183">
        <f>'Session Tracking'!T168</f>
        <v>0</v>
      </c>
      <c r="C169" s="183">
        <f>'Session Tracking'!C168</f>
        <v>0</v>
      </c>
      <c r="D169" s="184" t="str">
        <f>IF('Session Tracking'!D168,'Session Tracking'!D168,"")</f>
        <v/>
      </c>
      <c r="E169" s="184" t="str">
        <f>IF('Session Tracking'!E168,'Session Tracking'!E168,"")</f>
        <v/>
      </c>
      <c r="F169" s="123"/>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3"/>
      <c r="AL169" s="124"/>
      <c r="AM169" s="124"/>
      <c r="AN169" s="124"/>
      <c r="AO169" s="124"/>
      <c r="AP169" s="124"/>
      <c r="AQ169" s="124"/>
      <c r="AR169" s="124"/>
      <c r="AS169" s="124"/>
      <c r="AT169" s="124"/>
      <c r="AU169" s="124"/>
      <c r="AV169" s="124"/>
      <c r="AW169" s="124"/>
      <c r="AX169" s="124"/>
      <c r="AY169" s="124"/>
      <c r="AZ169" s="124"/>
      <c r="BA169" s="124"/>
      <c r="BB169" s="124"/>
      <c r="BC169" s="124"/>
      <c r="BD169" s="124"/>
      <c r="BE169" s="124"/>
      <c r="BF169" s="124"/>
      <c r="BG169" s="124"/>
      <c r="BH169" s="124"/>
      <c r="BI169" s="124"/>
      <c r="BJ169" s="124"/>
      <c r="BK169" s="124"/>
      <c r="BL169" s="124"/>
      <c r="BM169" s="124"/>
      <c r="BN169" s="124"/>
      <c r="BO169" s="124"/>
      <c r="BQ169" s="175" t="str">
        <f t="shared" si="156"/>
        <v/>
      </c>
      <c r="BR169" s="176" t="str">
        <f t="shared" si="157"/>
        <v/>
      </c>
      <c r="BS169" s="135" t="str">
        <f t="shared" si="158"/>
        <v xml:space="preserve"> </v>
      </c>
      <c r="BT169" s="175" t="str">
        <f t="shared" si="159"/>
        <v/>
      </c>
      <c r="BU169" s="176" t="str">
        <f t="shared" si="160"/>
        <v/>
      </c>
      <c r="BV169" s="135" t="str">
        <f t="shared" si="161"/>
        <v xml:space="preserve"> </v>
      </c>
      <c r="BW169" s="175" t="str">
        <f t="shared" si="162"/>
        <v/>
      </c>
      <c r="BX169" s="176" t="str">
        <f t="shared" si="163"/>
        <v/>
      </c>
      <c r="BY169" s="135" t="str">
        <f t="shared" si="164"/>
        <v xml:space="preserve"> </v>
      </c>
      <c r="BZ169" s="175" t="str">
        <f t="shared" si="165"/>
        <v/>
      </c>
      <c r="CA169" s="176" t="str">
        <f t="shared" si="166"/>
        <v/>
      </c>
      <c r="CB169" s="135" t="str">
        <f t="shared" si="167"/>
        <v xml:space="preserve"> </v>
      </c>
      <c r="CC169" s="185" t="str">
        <f t="shared" si="168"/>
        <v/>
      </c>
      <c r="CD169" s="186" t="str">
        <f t="shared" si="169"/>
        <v/>
      </c>
      <c r="CE169" s="181" t="str">
        <f t="shared" si="170"/>
        <v xml:space="preserve"> </v>
      </c>
      <c r="CF169" s="175" t="str">
        <f t="shared" si="171"/>
        <v/>
      </c>
      <c r="CG169" s="176" t="str">
        <f t="shared" si="172"/>
        <v/>
      </c>
      <c r="CH169" s="135" t="str">
        <f t="shared" si="173"/>
        <v xml:space="preserve"> </v>
      </c>
      <c r="CI169" s="175" t="str">
        <f t="shared" si="174"/>
        <v/>
      </c>
      <c r="CJ169" s="176" t="str">
        <f t="shared" si="175"/>
        <v/>
      </c>
      <c r="CK169" s="135" t="str">
        <f t="shared" si="176"/>
        <v xml:space="preserve"> </v>
      </c>
      <c r="CL169" s="175" t="str">
        <f t="shared" si="177"/>
        <v/>
      </c>
      <c r="CM169" s="176" t="str">
        <f t="shared" si="178"/>
        <v/>
      </c>
      <c r="CN169" s="135" t="str">
        <f t="shared" si="179"/>
        <v xml:space="preserve"> </v>
      </c>
      <c r="CO169" s="185" t="str">
        <f t="shared" si="180"/>
        <v/>
      </c>
      <c r="CP169" s="186" t="str">
        <f t="shared" si="181"/>
        <v/>
      </c>
      <c r="CQ169" s="181" t="str">
        <f t="shared" si="182"/>
        <v xml:space="preserve"> </v>
      </c>
      <c r="CR169" s="135">
        <f>'Session Tracking'!P168</f>
        <v>0</v>
      </c>
      <c r="CS169" s="172"/>
      <c r="CT169" s="172">
        <f>COUNTIF('Session Tracking'!F168:O168,"Yes")</f>
        <v>0</v>
      </c>
      <c r="CU169" s="195">
        <f>COUNTIF('Session Tracking'!F168:O168,"No")</f>
        <v>0</v>
      </c>
      <c r="CV169" s="211">
        <f t="shared" si="140"/>
        <v>0</v>
      </c>
      <c r="CW169" s="195" t="str">
        <f t="shared" si="141"/>
        <v/>
      </c>
      <c r="CX169" s="195" t="str">
        <f t="shared" si="142"/>
        <v/>
      </c>
      <c r="CY169" s="195" t="str">
        <f t="shared" si="143"/>
        <v/>
      </c>
      <c r="CZ169" s="195" t="str">
        <f t="shared" si="144"/>
        <v/>
      </c>
      <c r="DA169" s="195" t="str">
        <f t="shared" si="145"/>
        <v/>
      </c>
      <c r="DB169" s="213" t="str">
        <f t="shared" si="146"/>
        <v/>
      </c>
      <c r="DC169" s="172" t="str">
        <f t="shared" si="147"/>
        <v/>
      </c>
      <c r="DD169" s="195" t="str">
        <f t="shared" si="148"/>
        <v/>
      </c>
      <c r="DE169" s="195" t="str">
        <f t="shared" si="149"/>
        <v/>
      </c>
      <c r="DF169" s="195" t="str">
        <f t="shared" si="150"/>
        <v/>
      </c>
      <c r="DG169" s="195" t="str">
        <f t="shared" si="151"/>
        <v/>
      </c>
      <c r="DH169" s="195" t="str">
        <f t="shared" si="152"/>
        <v/>
      </c>
      <c r="DI169" s="195" t="str">
        <f t="shared" si="153"/>
        <v/>
      </c>
      <c r="DJ169" s="195" t="str">
        <f t="shared" si="154"/>
        <v/>
      </c>
      <c r="DK169" s="173" t="str">
        <f t="shared" si="155"/>
        <v/>
      </c>
    </row>
    <row r="170" spans="1:115" x14ac:dyDescent="0.35">
      <c r="A170" s="182">
        <f>'Session Tracking'!A169</f>
        <v>0</v>
      </c>
      <c r="B170" s="183">
        <f>'Session Tracking'!T169</f>
        <v>0</v>
      </c>
      <c r="C170" s="183">
        <f>'Session Tracking'!C169</f>
        <v>0</v>
      </c>
      <c r="D170" s="184" t="str">
        <f>IF('Session Tracking'!D169,'Session Tracking'!D169,"")</f>
        <v/>
      </c>
      <c r="E170" s="184" t="str">
        <f>IF('Session Tracking'!E169,'Session Tracking'!E169,"")</f>
        <v/>
      </c>
      <c r="F170" s="121"/>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1"/>
      <c r="AL170" s="122"/>
      <c r="AM170" s="122"/>
      <c r="AN170" s="122"/>
      <c r="AO170" s="122"/>
      <c r="AP170" s="122"/>
      <c r="AQ170" s="122"/>
      <c r="AR170" s="122"/>
      <c r="AS170" s="122"/>
      <c r="AT170" s="122"/>
      <c r="AU170" s="122"/>
      <c r="AV170" s="122"/>
      <c r="AW170" s="122"/>
      <c r="AX170" s="122"/>
      <c r="AY170" s="122"/>
      <c r="AZ170" s="122"/>
      <c r="BA170" s="122"/>
      <c r="BB170" s="122"/>
      <c r="BC170" s="122"/>
      <c r="BD170" s="122"/>
      <c r="BE170" s="122"/>
      <c r="BF170" s="122"/>
      <c r="BG170" s="122"/>
      <c r="BH170" s="122"/>
      <c r="BI170" s="122"/>
      <c r="BJ170" s="122"/>
      <c r="BK170" s="122"/>
      <c r="BL170" s="122"/>
      <c r="BM170" s="122"/>
      <c r="BN170" s="122"/>
      <c r="BO170" s="122"/>
      <c r="BQ170" s="175" t="str">
        <f t="shared" si="156"/>
        <v/>
      </c>
      <c r="BR170" s="176" t="str">
        <f t="shared" si="157"/>
        <v/>
      </c>
      <c r="BS170" s="135" t="str">
        <f t="shared" si="158"/>
        <v xml:space="preserve"> </v>
      </c>
      <c r="BT170" s="175" t="str">
        <f t="shared" si="159"/>
        <v/>
      </c>
      <c r="BU170" s="176" t="str">
        <f t="shared" si="160"/>
        <v/>
      </c>
      <c r="BV170" s="135" t="str">
        <f t="shared" si="161"/>
        <v xml:space="preserve"> </v>
      </c>
      <c r="BW170" s="175" t="str">
        <f t="shared" si="162"/>
        <v/>
      </c>
      <c r="BX170" s="176" t="str">
        <f t="shared" si="163"/>
        <v/>
      </c>
      <c r="BY170" s="135" t="str">
        <f t="shared" si="164"/>
        <v xml:space="preserve"> </v>
      </c>
      <c r="BZ170" s="175" t="str">
        <f t="shared" si="165"/>
        <v/>
      </c>
      <c r="CA170" s="176" t="str">
        <f t="shared" si="166"/>
        <v/>
      </c>
      <c r="CB170" s="135" t="str">
        <f t="shared" si="167"/>
        <v xml:space="preserve"> </v>
      </c>
      <c r="CC170" s="185" t="str">
        <f t="shared" si="168"/>
        <v/>
      </c>
      <c r="CD170" s="186" t="str">
        <f t="shared" si="169"/>
        <v/>
      </c>
      <c r="CE170" s="181" t="str">
        <f t="shared" si="170"/>
        <v xml:space="preserve"> </v>
      </c>
      <c r="CF170" s="175" t="str">
        <f t="shared" si="171"/>
        <v/>
      </c>
      <c r="CG170" s="176" t="str">
        <f t="shared" si="172"/>
        <v/>
      </c>
      <c r="CH170" s="135" t="str">
        <f t="shared" si="173"/>
        <v xml:space="preserve"> </v>
      </c>
      <c r="CI170" s="175" t="str">
        <f t="shared" si="174"/>
        <v/>
      </c>
      <c r="CJ170" s="176" t="str">
        <f t="shared" si="175"/>
        <v/>
      </c>
      <c r="CK170" s="135" t="str">
        <f t="shared" si="176"/>
        <v xml:space="preserve"> </v>
      </c>
      <c r="CL170" s="175" t="str">
        <f t="shared" si="177"/>
        <v/>
      </c>
      <c r="CM170" s="176" t="str">
        <f t="shared" si="178"/>
        <v/>
      </c>
      <c r="CN170" s="135" t="str">
        <f t="shared" si="179"/>
        <v xml:space="preserve"> </v>
      </c>
      <c r="CO170" s="185" t="str">
        <f t="shared" si="180"/>
        <v/>
      </c>
      <c r="CP170" s="186" t="str">
        <f t="shared" si="181"/>
        <v/>
      </c>
      <c r="CQ170" s="181" t="str">
        <f t="shared" si="182"/>
        <v xml:space="preserve"> </v>
      </c>
      <c r="CR170" s="135">
        <f>'Session Tracking'!P169</f>
        <v>0</v>
      </c>
      <c r="CS170" s="172"/>
      <c r="CT170" s="172">
        <f>COUNTIF('Session Tracking'!F169:O169,"Yes")</f>
        <v>0</v>
      </c>
      <c r="CU170" s="195">
        <f>COUNTIF('Session Tracking'!F169:O169,"No")</f>
        <v>0</v>
      </c>
      <c r="CV170" s="211">
        <f t="shared" si="140"/>
        <v>0</v>
      </c>
      <c r="CW170" s="195" t="str">
        <f t="shared" si="141"/>
        <v/>
      </c>
      <c r="CX170" s="195" t="str">
        <f t="shared" si="142"/>
        <v/>
      </c>
      <c r="CY170" s="195" t="str">
        <f t="shared" si="143"/>
        <v/>
      </c>
      <c r="CZ170" s="195" t="str">
        <f t="shared" si="144"/>
        <v/>
      </c>
      <c r="DA170" s="195" t="str">
        <f t="shared" si="145"/>
        <v/>
      </c>
      <c r="DB170" s="213" t="str">
        <f t="shared" si="146"/>
        <v/>
      </c>
      <c r="DC170" s="172" t="str">
        <f t="shared" si="147"/>
        <v/>
      </c>
      <c r="DD170" s="195" t="str">
        <f t="shared" si="148"/>
        <v/>
      </c>
      <c r="DE170" s="195" t="str">
        <f t="shared" si="149"/>
        <v/>
      </c>
      <c r="DF170" s="195" t="str">
        <f t="shared" si="150"/>
        <v/>
      </c>
      <c r="DG170" s="195" t="str">
        <f t="shared" si="151"/>
        <v/>
      </c>
      <c r="DH170" s="195" t="str">
        <f t="shared" si="152"/>
        <v/>
      </c>
      <c r="DI170" s="195" t="str">
        <f t="shared" si="153"/>
        <v/>
      </c>
      <c r="DJ170" s="195" t="str">
        <f t="shared" si="154"/>
        <v/>
      </c>
      <c r="DK170" s="173" t="str">
        <f t="shared" si="155"/>
        <v/>
      </c>
    </row>
    <row r="171" spans="1:115" x14ac:dyDescent="0.35">
      <c r="A171" s="182">
        <f>'Session Tracking'!A170</f>
        <v>0</v>
      </c>
      <c r="B171" s="183">
        <f>'Session Tracking'!T170</f>
        <v>0</v>
      </c>
      <c r="C171" s="183">
        <f>'Session Tracking'!C170</f>
        <v>0</v>
      </c>
      <c r="D171" s="184" t="str">
        <f>IF('Session Tracking'!D170,'Session Tracking'!D170,"")</f>
        <v/>
      </c>
      <c r="E171" s="184" t="str">
        <f>IF('Session Tracking'!E170,'Session Tracking'!E170,"")</f>
        <v/>
      </c>
      <c r="F171" s="123"/>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3"/>
      <c r="AL171" s="124"/>
      <c r="AM171" s="124"/>
      <c r="AN171" s="124"/>
      <c r="AO171" s="124"/>
      <c r="AP171" s="124"/>
      <c r="AQ171" s="124"/>
      <c r="AR171" s="124"/>
      <c r="AS171" s="124"/>
      <c r="AT171" s="124"/>
      <c r="AU171" s="124"/>
      <c r="AV171" s="124"/>
      <c r="AW171" s="124"/>
      <c r="AX171" s="124"/>
      <c r="AY171" s="124"/>
      <c r="AZ171" s="124"/>
      <c r="BA171" s="124"/>
      <c r="BB171" s="124"/>
      <c r="BC171" s="124"/>
      <c r="BD171" s="124"/>
      <c r="BE171" s="124"/>
      <c r="BF171" s="124"/>
      <c r="BG171" s="124"/>
      <c r="BH171" s="124"/>
      <c r="BI171" s="124"/>
      <c r="BJ171" s="124"/>
      <c r="BK171" s="124"/>
      <c r="BL171" s="124"/>
      <c r="BM171" s="124"/>
      <c r="BN171" s="124"/>
      <c r="BO171" s="124"/>
      <c r="BQ171" s="175" t="str">
        <f t="shared" si="156"/>
        <v/>
      </c>
      <c r="BR171" s="176" t="str">
        <f t="shared" si="157"/>
        <v/>
      </c>
      <c r="BS171" s="135" t="str">
        <f t="shared" si="158"/>
        <v xml:space="preserve"> </v>
      </c>
      <c r="BT171" s="175" t="str">
        <f t="shared" si="159"/>
        <v/>
      </c>
      <c r="BU171" s="176" t="str">
        <f t="shared" si="160"/>
        <v/>
      </c>
      <c r="BV171" s="135" t="str">
        <f t="shared" si="161"/>
        <v xml:space="preserve"> </v>
      </c>
      <c r="BW171" s="175" t="str">
        <f t="shared" si="162"/>
        <v/>
      </c>
      <c r="BX171" s="176" t="str">
        <f t="shared" si="163"/>
        <v/>
      </c>
      <c r="BY171" s="135" t="str">
        <f t="shared" si="164"/>
        <v xml:space="preserve"> </v>
      </c>
      <c r="BZ171" s="175" t="str">
        <f t="shared" si="165"/>
        <v/>
      </c>
      <c r="CA171" s="176" t="str">
        <f t="shared" si="166"/>
        <v/>
      </c>
      <c r="CB171" s="135" t="str">
        <f t="shared" si="167"/>
        <v xml:space="preserve"> </v>
      </c>
      <c r="CC171" s="185" t="str">
        <f t="shared" si="168"/>
        <v/>
      </c>
      <c r="CD171" s="186" t="str">
        <f t="shared" si="169"/>
        <v/>
      </c>
      <c r="CE171" s="181" t="str">
        <f t="shared" si="170"/>
        <v xml:space="preserve"> </v>
      </c>
      <c r="CF171" s="175" t="str">
        <f t="shared" si="171"/>
        <v/>
      </c>
      <c r="CG171" s="176" t="str">
        <f t="shared" si="172"/>
        <v/>
      </c>
      <c r="CH171" s="135" t="str">
        <f t="shared" si="173"/>
        <v xml:space="preserve"> </v>
      </c>
      <c r="CI171" s="175" t="str">
        <f t="shared" si="174"/>
        <v/>
      </c>
      <c r="CJ171" s="176" t="str">
        <f t="shared" si="175"/>
        <v/>
      </c>
      <c r="CK171" s="135" t="str">
        <f t="shared" si="176"/>
        <v xml:space="preserve"> </v>
      </c>
      <c r="CL171" s="175" t="str">
        <f t="shared" si="177"/>
        <v/>
      </c>
      <c r="CM171" s="176" t="str">
        <f t="shared" si="178"/>
        <v/>
      </c>
      <c r="CN171" s="135" t="str">
        <f t="shared" si="179"/>
        <v xml:space="preserve"> </v>
      </c>
      <c r="CO171" s="185" t="str">
        <f t="shared" si="180"/>
        <v/>
      </c>
      <c r="CP171" s="186" t="str">
        <f t="shared" si="181"/>
        <v/>
      </c>
      <c r="CQ171" s="181" t="str">
        <f t="shared" si="182"/>
        <v xml:space="preserve"> </v>
      </c>
      <c r="CR171" s="135">
        <f>'Session Tracking'!P170</f>
        <v>0</v>
      </c>
      <c r="CS171" s="172"/>
      <c r="CT171" s="172">
        <f>COUNTIF('Session Tracking'!F170:O170,"Yes")</f>
        <v>0</v>
      </c>
      <c r="CU171" s="195">
        <f>COUNTIF('Session Tracking'!F170:O170,"No")</f>
        <v>0</v>
      </c>
      <c r="CV171" s="211">
        <f t="shared" si="140"/>
        <v>0</v>
      </c>
      <c r="CW171" s="195" t="str">
        <f t="shared" si="141"/>
        <v/>
      </c>
      <c r="CX171" s="195" t="str">
        <f t="shared" si="142"/>
        <v/>
      </c>
      <c r="CY171" s="195" t="str">
        <f t="shared" si="143"/>
        <v/>
      </c>
      <c r="CZ171" s="195" t="str">
        <f t="shared" si="144"/>
        <v/>
      </c>
      <c r="DA171" s="195" t="str">
        <f t="shared" si="145"/>
        <v/>
      </c>
      <c r="DB171" s="213" t="str">
        <f t="shared" si="146"/>
        <v/>
      </c>
      <c r="DC171" s="172" t="str">
        <f t="shared" si="147"/>
        <v/>
      </c>
      <c r="DD171" s="195" t="str">
        <f t="shared" si="148"/>
        <v/>
      </c>
      <c r="DE171" s="195" t="str">
        <f t="shared" si="149"/>
        <v/>
      </c>
      <c r="DF171" s="195" t="str">
        <f t="shared" si="150"/>
        <v/>
      </c>
      <c r="DG171" s="195" t="str">
        <f t="shared" si="151"/>
        <v/>
      </c>
      <c r="DH171" s="195" t="str">
        <f t="shared" si="152"/>
        <v/>
      </c>
      <c r="DI171" s="195" t="str">
        <f t="shared" si="153"/>
        <v/>
      </c>
      <c r="DJ171" s="195" t="str">
        <f t="shared" si="154"/>
        <v/>
      </c>
      <c r="DK171" s="173" t="str">
        <f t="shared" si="155"/>
        <v/>
      </c>
    </row>
    <row r="172" spans="1:115" x14ac:dyDescent="0.35">
      <c r="A172" s="182">
        <f>'Session Tracking'!A171</f>
        <v>0</v>
      </c>
      <c r="B172" s="183">
        <f>'Session Tracking'!T171</f>
        <v>0</v>
      </c>
      <c r="C172" s="183">
        <f>'Session Tracking'!C171</f>
        <v>0</v>
      </c>
      <c r="D172" s="184" t="str">
        <f>IF('Session Tracking'!D171,'Session Tracking'!D171,"")</f>
        <v/>
      </c>
      <c r="E172" s="184" t="str">
        <f>IF('Session Tracking'!E171,'Session Tracking'!E171,"")</f>
        <v/>
      </c>
      <c r="F172" s="121"/>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1"/>
      <c r="AL172" s="122"/>
      <c r="AM172" s="122"/>
      <c r="AN172" s="122"/>
      <c r="AO172" s="122"/>
      <c r="AP172" s="122"/>
      <c r="AQ172" s="122"/>
      <c r="AR172" s="122"/>
      <c r="AS172" s="122"/>
      <c r="AT172" s="122"/>
      <c r="AU172" s="122"/>
      <c r="AV172" s="122"/>
      <c r="AW172" s="122"/>
      <c r="AX172" s="122"/>
      <c r="AY172" s="122"/>
      <c r="AZ172" s="122"/>
      <c r="BA172" s="122"/>
      <c r="BB172" s="122"/>
      <c r="BC172" s="122"/>
      <c r="BD172" s="122"/>
      <c r="BE172" s="122"/>
      <c r="BF172" s="122"/>
      <c r="BG172" s="122"/>
      <c r="BH172" s="122"/>
      <c r="BI172" s="122"/>
      <c r="BJ172" s="122"/>
      <c r="BK172" s="122"/>
      <c r="BL172" s="122"/>
      <c r="BM172" s="122"/>
      <c r="BN172" s="122"/>
      <c r="BO172" s="122"/>
      <c r="BQ172" s="175" t="str">
        <f t="shared" si="156"/>
        <v/>
      </c>
      <c r="BR172" s="176" t="str">
        <f t="shared" si="157"/>
        <v/>
      </c>
      <c r="BS172" s="135" t="str">
        <f t="shared" si="158"/>
        <v xml:space="preserve"> </v>
      </c>
      <c r="BT172" s="175" t="str">
        <f t="shared" si="159"/>
        <v/>
      </c>
      <c r="BU172" s="176" t="str">
        <f t="shared" si="160"/>
        <v/>
      </c>
      <c r="BV172" s="135" t="str">
        <f t="shared" si="161"/>
        <v xml:space="preserve"> </v>
      </c>
      <c r="BW172" s="175" t="str">
        <f t="shared" si="162"/>
        <v/>
      </c>
      <c r="BX172" s="176" t="str">
        <f t="shared" si="163"/>
        <v/>
      </c>
      <c r="BY172" s="135" t="str">
        <f t="shared" si="164"/>
        <v xml:space="preserve"> </v>
      </c>
      <c r="BZ172" s="175" t="str">
        <f t="shared" si="165"/>
        <v/>
      </c>
      <c r="CA172" s="176" t="str">
        <f t="shared" si="166"/>
        <v/>
      </c>
      <c r="CB172" s="135" t="str">
        <f t="shared" si="167"/>
        <v xml:space="preserve"> </v>
      </c>
      <c r="CC172" s="185" t="str">
        <f t="shared" si="168"/>
        <v/>
      </c>
      <c r="CD172" s="186" t="str">
        <f t="shared" si="169"/>
        <v/>
      </c>
      <c r="CE172" s="181" t="str">
        <f t="shared" si="170"/>
        <v xml:space="preserve"> </v>
      </c>
      <c r="CF172" s="175" t="str">
        <f t="shared" si="171"/>
        <v/>
      </c>
      <c r="CG172" s="176" t="str">
        <f t="shared" si="172"/>
        <v/>
      </c>
      <c r="CH172" s="135" t="str">
        <f t="shared" si="173"/>
        <v xml:space="preserve"> </v>
      </c>
      <c r="CI172" s="175" t="str">
        <f t="shared" si="174"/>
        <v/>
      </c>
      <c r="CJ172" s="176" t="str">
        <f t="shared" si="175"/>
        <v/>
      </c>
      <c r="CK172" s="135" t="str">
        <f t="shared" si="176"/>
        <v xml:space="preserve"> </v>
      </c>
      <c r="CL172" s="175" t="str">
        <f t="shared" si="177"/>
        <v/>
      </c>
      <c r="CM172" s="176" t="str">
        <f t="shared" si="178"/>
        <v/>
      </c>
      <c r="CN172" s="135" t="str">
        <f t="shared" si="179"/>
        <v xml:space="preserve"> </v>
      </c>
      <c r="CO172" s="185" t="str">
        <f t="shared" si="180"/>
        <v/>
      </c>
      <c r="CP172" s="186" t="str">
        <f t="shared" si="181"/>
        <v/>
      </c>
      <c r="CQ172" s="181" t="str">
        <f t="shared" si="182"/>
        <v xml:space="preserve"> </v>
      </c>
      <c r="CR172" s="135">
        <f>'Session Tracking'!P171</f>
        <v>0</v>
      </c>
      <c r="CS172" s="172"/>
      <c r="CT172" s="172">
        <f>COUNTIF('Session Tracking'!F171:O171,"Yes")</f>
        <v>0</v>
      </c>
      <c r="CU172" s="195">
        <f>COUNTIF('Session Tracking'!F171:O171,"No")</f>
        <v>0</v>
      </c>
      <c r="CV172" s="211">
        <f t="shared" si="140"/>
        <v>0</v>
      </c>
      <c r="CW172" s="195" t="str">
        <f t="shared" si="141"/>
        <v/>
      </c>
      <c r="CX172" s="195" t="str">
        <f t="shared" si="142"/>
        <v/>
      </c>
      <c r="CY172" s="195" t="str">
        <f t="shared" si="143"/>
        <v/>
      </c>
      <c r="CZ172" s="195" t="str">
        <f t="shared" si="144"/>
        <v/>
      </c>
      <c r="DA172" s="195" t="str">
        <f t="shared" si="145"/>
        <v/>
      </c>
      <c r="DB172" s="213" t="str">
        <f t="shared" si="146"/>
        <v/>
      </c>
      <c r="DC172" s="172" t="str">
        <f t="shared" si="147"/>
        <v/>
      </c>
      <c r="DD172" s="195" t="str">
        <f t="shared" si="148"/>
        <v/>
      </c>
      <c r="DE172" s="195" t="str">
        <f t="shared" si="149"/>
        <v/>
      </c>
      <c r="DF172" s="195" t="str">
        <f t="shared" si="150"/>
        <v/>
      </c>
      <c r="DG172" s="195" t="str">
        <f t="shared" si="151"/>
        <v/>
      </c>
      <c r="DH172" s="195" t="str">
        <f t="shared" si="152"/>
        <v/>
      </c>
      <c r="DI172" s="195" t="str">
        <f t="shared" si="153"/>
        <v/>
      </c>
      <c r="DJ172" s="195" t="str">
        <f t="shared" si="154"/>
        <v/>
      </c>
      <c r="DK172" s="173" t="str">
        <f t="shared" si="155"/>
        <v/>
      </c>
    </row>
    <row r="173" spans="1:115" x14ac:dyDescent="0.35">
      <c r="A173" s="182">
        <f>'Session Tracking'!A172</f>
        <v>0</v>
      </c>
      <c r="B173" s="183">
        <f>'Session Tracking'!T172</f>
        <v>0</v>
      </c>
      <c r="C173" s="183">
        <f>'Session Tracking'!C172</f>
        <v>0</v>
      </c>
      <c r="D173" s="184" t="str">
        <f>IF('Session Tracking'!D172,'Session Tracking'!D172,"")</f>
        <v/>
      </c>
      <c r="E173" s="184" t="str">
        <f>IF('Session Tracking'!E172,'Session Tracking'!E172,"")</f>
        <v/>
      </c>
      <c r="F173" s="123"/>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3"/>
      <c r="AL173" s="124"/>
      <c r="AM173" s="124"/>
      <c r="AN173" s="124"/>
      <c r="AO173" s="124"/>
      <c r="AP173" s="124"/>
      <c r="AQ173" s="124"/>
      <c r="AR173" s="124"/>
      <c r="AS173" s="124"/>
      <c r="AT173" s="124"/>
      <c r="AU173" s="124"/>
      <c r="AV173" s="124"/>
      <c r="AW173" s="124"/>
      <c r="AX173" s="124"/>
      <c r="AY173" s="124"/>
      <c r="AZ173" s="124"/>
      <c r="BA173" s="124"/>
      <c r="BB173" s="124"/>
      <c r="BC173" s="124"/>
      <c r="BD173" s="124"/>
      <c r="BE173" s="124"/>
      <c r="BF173" s="124"/>
      <c r="BG173" s="124"/>
      <c r="BH173" s="124"/>
      <c r="BI173" s="124"/>
      <c r="BJ173" s="124"/>
      <c r="BK173" s="124"/>
      <c r="BL173" s="124"/>
      <c r="BM173" s="124"/>
      <c r="BN173" s="124"/>
      <c r="BO173" s="124"/>
      <c r="BQ173" s="175" t="str">
        <f t="shared" si="156"/>
        <v/>
      </c>
      <c r="BR173" s="176" t="str">
        <f t="shared" si="157"/>
        <v/>
      </c>
      <c r="BS173" s="135" t="str">
        <f t="shared" si="158"/>
        <v xml:space="preserve"> </v>
      </c>
      <c r="BT173" s="175" t="str">
        <f t="shared" si="159"/>
        <v/>
      </c>
      <c r="BU173" s="176" t="str">
        <f t="shared" si="160"/>
        <v/>
      </c>
      <c r="BV173" s="135" t="str">
        <f t="shared" si="161"/>
        <v xml:space="preserve"> </v>
      </c>
      <c r="BW173" s="175" t="str">
        <f t="shared" si="162"/>
        <v/>
      </c>
      <c r="BX173" s="176" t="str">
        <f t="shared" si="163"/>
        <v/>
      </c>
      <c r="BY173" s="135" t="str">
        <f t="shared" si="164"/>
        <v xml:space="preserve"> </v>
      </c>
      <c r="BZ173" s="175" t="str">
        <f t="shared" si="165"/>
        <v/>
      </c>
      <c r="CA173" s="176" t="str">
        <f t="shared" si="166"/>
        <v/>
      </c>
      <c r="CB173" s="135" t="str">
        <f t="shared" si="167"/>
        <v xml:space="preserve"> </v>
      </c>
      <c r="CC173" s="185" t="str">
        <f t="shared" si="168"/>
        <v/>
      </c>
      <c r="CD173" s="186" t="str">
        <f t="shared" si="169"/>
        <v/>
      </c>
      <c r="CE173" s="181" t="str">
        <f t="shared" si="170"/>
        <v xml:space="preserve"> </v>
      </c>
      <c r="CF173" s="175" t="str">
        <f t="shared" si="171"/>
        <v/>
      </c>
      <c r="CG173" s="176" t="str">
        <f t="shared" si="172"/>
        <v/>
      </c>
      <c r="CH173" s="135" t="str">
        <f t="shared" si="173"/>
        <v xml:space="preserve"> </v>
      </c>
      <c r="CI173" s="175" t="str">
        <f t="shared" si="174"/>
        <v/>
      </c>
      <c r="CJ173" s="176" t="str">
        <f t="shared" si="175"/>
        <v/>
      </c>
      <c r="CK173" s="135" t="str">
        <f t="shared" si="176"/>
        <v xml:space="preserve"> </v>
      </c>
      <c r="CL173" s="175" t="str">
        <f t="shared" si="177"/>
        <v/>
      </c>
      <c r="CM173" s="176" t="str">
        <f t="shared" si="178"/>
        <v/>
      </c>
      <c r="CN173" s="135" t="str">
        <f t="shared" si="179"/>
        <v xml:space="preserve"> </v>
      </c>
      <c r="CO173" s="185" t="str">
        <f t="shared" si="180"/>
        <v/>
      </c>
      <c r="CP173" s="186" t="str">
        <f t="shared" si="181"/>
        <v/>
      </c>
      <c r="CQ173" s="181" t="str">
        <f t="shared" si="182"/>
        <v xml:space="preserve"> </v>
      </c>
      <c r="CR173" s="135">
        <f>'Session Tracking'!P172</f>
        <v>0</v>
      </c>
      <c r="CS173" s="172"/>
      <c r="CT173" s="172">
        <f>COUNTIF('Session Tracking'!F172:O172,"Yes")</f>
        <v>0</v>
      </c>
      <c r="CU173" s="195">
        <f>COUNTIF('Session Tracking'!F172:O172,"No")</f>
        <v>0</v>
      </c>
      <c r="CV173" s="211">
        <f t="shared" si="140"/>
        <v>0</v>
      </c>
      <c r="CW173" s="195" t="str">
        <f t="shared" si="141"/>
        <v/>
      </c>
      <c r="CX173" s="195" t="str">
        <f t="shared" si="142"/>
        <v/>
      </c>
      <c r="CY173" s="195" t="str">
        <f t="shared" si="143"/>
        <v/>
      </c>
      <c r="CZ173" s="195" t="str">
        <f t="shared" si="144"/>
        <v/>
      </c>
      <c r="DA173" s="195" t="str">
        <f t="shared" si="145"/>
        <v/>
      </c>
      <c r="DB173" s="213" t="str">
        <f t="shared" si="146"/>
        <v/>
      </c>
      <c r="DC173" s="172" t="str">
        <f t="shared" si="147"/>
        <v/>
      </c>
      <c r="DD173" s="195" t="str">
        <f t="shared" si="148"/>
        <v/>
      </c>
      <c r="DE173" s="195" t="str">
        <f t="shared" si="149"/>
        <v/>
      </c>
      <c r="DF173" s="195" t="str">
        <f t="shared" si="150"/>
        <v/>
      </c>
      <c r="DG173" s="195" t="str">
        <f t="shared" si="151"/>
        <v/>
      </c>
      <c r="DH173" s="195" t="str">
        <f t="shared" si="152"/>
        <v/>
      </c>
      <c r="DI173" s="195" t="str">
        <f t="shared" si="153"/>
        <v/>
      </c>
      <c r="DJ173" s="195" t="str">
        <f t="shared" si="154"/>
        <v/>
      </c>
      <c r="DK173" s="173" t="str">
        <f t="shared" si="155"/>
        <v/>
      </c>
    </row>
    <row r="174" spans="1:115" x14ac:dyDescent="0.35">
      <c r="A174" s="182">
        <f>'Session Tracking'!A173</f>
        <v>0</v>
      </c>
      <c r="B174" s="183">
        <f>'Session Tracking'!T173</f>
        <v>0</v>
      </c>
      <c r="C174" s="183">
        <f>'Session Tracking'!C173</f>
        <v>0</v>
      </c>
      <c r="D174" s="184" t="str">
        <f>IF('Session Tracking'!D173,'Session Tracking'!D173,"")</f>
        <v/>
      </c>
      <c r="E174" s="184" t="str">
        <f>IF('Session Tracking'!E173,'Session Tracking'!E173,"")</f>
        <v/>
      </c>
      <c r="F174" s="121"/>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1"/>
      <c r="AL174" s="122"/>
      <c r="AM174" s="122"/>
      <c r="AN174" s="122"/>
      <c r="AO174" s="122"/>
      <c r="AP174" s="122"/>
      <c r="AQ174" s="122"/>
      <c r="AR174" s="122"/>
      <c r="AS174" s="122"/>
      <c r="AT174" s="122"/>
      <c r="AU174" s="122"/>
      <c r="AV174" s="122"/>
      <c r="AW174" s="122"/>
      <c r="AX174" s="122"/>
      <c r="AY174" s="122"/>
      <c r="AZ174" s="122"/>
      <c r="BA174" s="122"/>
      <c r="BB174" s="122"/>
      <c r="BC174" s="122"/>
      <c r="BD174" s="122"/>
      <c r="BE174" s="122"/>
      <c r="BF174" s="122"/>
      <c r="BG174" s="122"/>
      <c r="BH174" s="122"/>
      <c r="BI174" s="122"/>
      <c r="BJ174" s="122"/>
      <c r="BK174" s="122"/>
      <c r="BL174" s="122"/>
      <c r="BM174" s="122"/>
      <c r="BN174" s="122"/>
      <c r="BO174" s="122"/>
      <c r="BQ174" s="175" t="str">
        <f t="shared" si="156"/>
        <v/>
      </c>
      <c r="BR174" s="176" t="str">
        <f t="shared" si="157"/>
        <v/>
      </c>
      <c r="BS174" s="135" t="str">
        <f t="shared" si="158"/>
        <v xml:space="preserve"> </v>
      </c>
      <c r="BT174" s="175" t="str">
        <f t="shared" si="159"/>
        <v/>
      </c>
      <c r="BU174" s="176" t="str">
        <f t="shared" si="160"/>
        <v/>
      </c>
      <c r="BV174" s="135" t="str">
        <f t="shared" si="161"/>
        <v xml:space="preserve"> </v>
      </c>
      <c r="BW174" s="175" t="str">
        <f t="shared" si="162"/>
        <v/>
      </c>
      <c r="BX174" s="176" t="str">
        <f t="shared" si="163"/>
        <v/>
      </c>
      <c r="BY174" s="135" t="str">
        <f t="shared" si="164"/>
        <v xml:space="preserve"> </v>
      </c>
      <c r="BZ174" s="175" t="str">
        <f t="shared" si="165"/>
        <v/>
      </c>
      <c r="CA174" s="176" t="str">
        <f t="shared" si="166"/>
        <v/>
      </c>
      <c r="CB174" s="135" t="str">
        <f t="shared" si="167"/>
        <v xml:space="preserve"> </v>
      </c>
      <c r="CC174" s="185" t="str">
        <f t="shared" si="168"/>
        <v/>
      </c>
      <c r="CD174" s="186" t="str">
        <f t="shared" si="169"/>
        <v/>
      </c>
      <c r="CE174" s="181" t="str">
        <f t="shared" si="170"/>
        <v xml:space="preserve"> </v>
      </c>
      <c r="CF174" s="175" t="str">
        <f t="shared" si="171"/>
        <v/>
      </c>
      <c r="CG174" s="176" t="str">
        <f t="shared" si="172"/>
        <v/>
      </c>
      <c r="CH174" s="135" t="str">
        <f t="shared" si="173"/>
        <v xml:space="preserve"> </v>
      </c>
      <c r="CI174" s="175" t="str">
        <f t="shared" si="174"/>
        <v/>
      </c>
      <c r="CJ174" s="176" t="str">
        <f t="shared" si="175"/>
        <v/>
      </c>
      <c r="CK174" s="135" t="str">
        <f t="shared" si="176"/>
        <v xml:space="preserve"> </v>
      </c>
      <c r="CL174" s="175" t="str">
        <f t="shared" si="177"/>
        <v/>
      </c>
      <c r="CM174" s="176" t="str">
        <f t="shared" si="178"/>
        <v/>
      </c>
      <c r="CN174" s="135" t="str">
        <f t="shared" si="179"/>
        <v xml:space="preserve"> </v>
      </c>
      <c r="CO174" s="185" t="str">
        <f t="shared" si="180"/>
        <v/>
      </c>
      <c r="CP174" s="186" t="str">
        <f t="shared" si="181"/>
        <v/>
      </c>
      <c r="CQ174" s="181" t="str">
        <f t="shared" si="182"/>
        <v xml:space="preserve"> </v>
      </c>
      <c r="CR174" s="135">
        <f>'Session Tracking'!P173</f>
        <v>0</v>
      </c>
      <c r="CS174" s="172"/>
      <c r="CT174" s="172">
        <f>COUNTIF('Session Tracking'!F173:O173,"Yes")</f>
        <v>0</v>
      </c>
      <c r="CU174" s="195">
        <f>COUNTIF('Session Tracking'!F173:O173,"No")</f>
        <v>0</v>
      </c>
      <c r="CV174" s="211">
        <f t="shared" si="140"/>
        <v>0</v>
      </c>
      <c r="CW174" s="195" t="str">
        <f t="shared" si="141"/>
        <v/>
      </c>
      <c r="CX174" s="195" t="str">
        <f t="shared" si="142"/>
        <v/>
      </c>
      <c r="CY174" s="195" t="str">
        <f t="shared" si="143"/>
        <v/>
      </c>
      <c r="CZ174" s="195" t="str">
        <f t="shared" si="144"/>
        <v/>
      </c>
      <c r="DA174" s="195" t="str">
        <f t="shared" si="145"/>
        <v/>
      </c>
      <c r="DB174" s="213" t="str">
        <f t="shared" si="146"/>
        <v/>
      </c>
      <c r="DC174" s="172" t="str">
        <f t="shared" si="147"/>
        <v/>
      </c>
      <c r="DD174" s="195" t="str">
        <f t="shared" si="148"/>
        <v/>
      </c>
      <c r="DE174" s="195" t="str">
        <f t="shared" si="149"/>
        <v/>
      </c>
      <c r="DF174" s="195" t="str">
        <f t="shared" si="150"/>
        <v/>
      </c>
      <c r="DG174" s="195" t="str">
        <f t="shared" si="151"/>
        <v/>
      </c>
      <c r="DH174" s="195" t="str">
        <f t="shared" si="152"/>
        <v/>
      </c>
      <c r="DI174" s="195" t="str">
        <f t="shared" si="153"/>
        <v/>
      </c>
      <c r="DJ174" s="195" t="str">
        <f t="shared" si="154"/>
        <v/>
      </c>
      <c r="DK174" s="173" t="str">
        <f t="shared" si="155"/>
        <v/>
      </c>
    </row>
    <row r="175" spans="1:115" x14ac:dyDescent="0.35">
      <c r="A175" s="182">
        <f>'Session Tracking'!A174</f>
        <v>0</v>
      </c>
      <c r="B175" s="183">
        <f>'Session Tracking'!T174</f>
        <v>0</v>
      </c>
      <c r="C175" s="183">
        <f>'Session Tracking'!C174</f>
        <v>0</v>
      </c>
      <c r="D175" s="184" t="str">
        <f>IF('Session Tracking'!D174,'Session Tracking'!D174,"")</f>
        <v/>
      </c>
      <c r="E175" s="184" t="str">
        <f>IF('Session Tracking'!E174,'Session Tracking'!E174,"")</f>
        <v/>
      </c>
      <c r="F175" s="123"/>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3"/>
      <c r="AL175" s="124"/>
      <c r="AM175" s="124"/>
      <c r="AN175" s="124"/>
      <c r="AO175" s="124"/>
      <c r="AP175" s="124"/>
      <c r="AQ175" s="124"/>
      <c r="AR175" s="124"/>
      <c r="AS175" s="124"/>
      <c r="AT175" s="124"/>
      <c r="AU175" s="124"/>
      <c r="AV175" s="124"/>
      <c r="AW175" s="124"/>
      <c r="AX175" s="124"/>
      <c r="AY175" s="124"/>
      <c r="AZ175" s="124"/>
      <c r="BA175" s="124"/>
      <c r="BB175" s="124"/>
      <c r="BC175" s="124"/>
      <c r="BD175" s="124"/>
      <c r="BE175" s="124"/>
      <c r="BF175" s="124"/>
      <c r="BG175" s="124"/>
      <c r="BH175" s="124"/>
      <c r="BI175" s="124"/>
      <c r="BJ175" s="124"/>
      <c r="BK175" s="124"/>
      <c r="BL175" s="124"/>
      <c r="BM175" s="124"/>
      <c r="BN175" s="124"/>
      <c r="BO175" s="124"/>
      <c r="BQ175" s="175" t="str">
        <f t="shared" si="156"/>
        <v/>
      </c>
      <c r="BR175" s="176" t="str">
        <f t="shared" si="157"/>
        <v/>
      </c>
      <c r="BS175" s="135" t="str">
        <f t="shared" si="158"/>
        <v xml:space="preserve"> </v>
      </c>
      <c r="BT175" s="175" t="str">
        <f t="shared" si="159"/>
        <v/>
      </c>
      <c r="BU175" s="176" t="str">
        <f t="shared" si="160"/>
        <v/>
      </c>
      <c r="BV175" s="135" t="str">
        <f t="shared" si="161"/>
        <v xml:space="preserve"> </v>
      </c>
      <c r="BW175" s="175" t="str">
        <f t="shared" si="162"/>
        <v/>
      </c>
      <c r="BX175" s="176" t="str">
        <f t="shared" si="163"/>
        <v/>
      </c>
      <c r="BY175" s="135" t="str">
        <f t="shared" si="164"/>
        <v xml:space="preserve"> </v>
      </c>
      <c r="BZ175" s="175" t="str">
        <f t="shared" si="165"/>
        <v/>
      </c>
      <c r="CA175" s="176" t="str">
        <f t="shared" si="166"/>
        <v/>
      </c>
      <c r="CB175" s="135" t="str">
        <f t="shared" si="167"/>
        <v xml:space="preserve"> </v>
      </c>
      <c r="CC175" s="185" t="str">
        <f t="shared" si="168"/>
        <v/>
      </c>
      <c r="CD175" s="186" t="str">
        <f t="shared" si="169"/>
        <v/>
      </c>
      <c r="CE175" s="181" t="str">
        <f t="shared" si="170"/>
        <v xml:space="preserve"> </v>
      </c>
      <c r="CF175" s="175" t="str">
        <f t="shared" si="171"/>
        <v/>
      </c>
      <c r="CG175" s="176" t="str">
        <f t="shared" si="172"/>
        <v/>
      </c>
      <c r="CH175" s="135" t="str">
        <f t="shared" si="173"/>
        <v xml:space="preserve"> </v>
      </c>
      <c r="CI175" s="175" t="str">
        <f t="shared" si="174"/>
        <v/>
      </c>
      <c r="CJ175" s="176" t="str">
        <f t="shared" si="175"/>
        <v/>
      </c>
      <c r="CK175" s="135" t="str">
        <f t="shared" si="176"/>
        <v xml:space="preserve"> </v>
      </c>
      <c r="CL175" s="175" t="str">
        <f t="shared" si="177"/>
        <v/>
      </c>
      <c r="CM175" s="176" t="str">
        <f t="shared" si="178"/>
        <v/>
      </c>
      <c r="CN175" s="135" t="str">
        <f t="shared" si="179"/>
        <v xml:space="preserve"> </v>
      </c>
      <c r="CO175" s="185" t="str">
        <f t="shared" si="180"/>
        <v/>
      </c>
      <c r="CP175" s="186" t="str">
        <f t="shared" si="181"/>
        <v/>
      </c>
      <c r="CQ175" s="181" t="str">
        <f t="shared" si="182"/>
        <v xml:space="preserve"> </v>
      </c>
      <c r="CR175" s="135">
        <f>'Session Tracking'!P174</f>
        <v>0</v>
      </c>
      <c r="CS175" s="172"/>
      <c r="CT175" s="172">
        <f>COUNTIF('Session Tracking'!F174:O174,"Yes")</f>
        <v>0</v>
      </c>
      <c r="CU175" s="195">
        <f>COUNTIF('Session Tracking'!F174:O174,"No")</f>
        <v>0</v>
      </c>
      <c r="CV175" s="211">
        <f t="shared" si="140"/>
        <v>0</v>
      </c>
      <c r="CW175" s="195" t="str">
        <f t="shared" si="141"/>
        <v/>
      </c>
      <c r="CX175" s="195" t="str">
        <f t="shared" si="142"/>
        <v/>
      </c>
      <c r="CY175" s="195" t="str">
        <f t="shared" si="143"/>
        <v/>
      </c>
      <c r="CZ175" s="195" t="str">
        <f t="shared" si="144"/>
        <v/>
      </c>
      <c r="DA175" s="195" t="str">
        <f t="shared" si="145"/>
        <v/>
      </c>
      <c r="DB175" s="213" t="str">
        <f t="shared" si="146"/>
        <v/>
      </c>
      <c r="DC175" s="172" t="str">
        <f t="shared" si="147"/>
        <v/>
      </c>
      <c r="DD175" s="195" t="str">
        <f t="shared" si="148"/>
        <v/>
      </c>
      <c r="DE175" s="195" t="str">
        <f t="shared" si="149"/>
        <v/>
      </c>
      <c r="DF175" s="195" t="str">
        <f t="shared" si="150"/>
        <v/>
      </c>
      <c r="DG175" s="195" t="str">
        <f t="shared" si="151"/>
        <v/>
      </c>
      <c r="DH175" s="195" t="str">
        <f t="shared" si="152"/>
        <v/>
      </c>
      <c r="DI175" s="195" t="str">
        <f t="shared" si="153"/>
        <v/>
      </c>
      <c r="DJ175" s="195" t="str">
        <f t="shared" si="154"/>
        <v/>
      </c>
      <c r="DK175" s="173" t="str">
        <f t="shared" si="155"/>
        <v/>
      </c>
    </row>
    <row r="176" spans="1:115" x14ac:dyDescent="0.35">
      <c r="A176" s="182">
        <f>'Session Tracking'!A175</f>
        <v>0</v>
      </c>
      <c r="B176" s="183">
        <f>'Session Tracking'!T175</f>
        <v>0</v>
      </c>
      <c r="C176" s="183">
        <f>'Session Tracking'!C175</f>
        <v>0</v>
      </c>
      <c r="D176" s="184" t="str">
        <f>IF('Session Tracking'!D175,'Session Tracking'!D175,"")</f>
        <v/>
      </c>
      <c r="E176" s="184" t="str">
        <f>IF('Session Tracking'!E175,'Session Tracking'!E175,"")</f>
        <v/>
      </c>
      <c r="F176" s="121"/>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1"/>
      <c r="AL176" s="122"/>
      <c r="AM176" s="122"/>
      <c r="AN176" s="122"/>
      <c r="AO176" s="122"/>
      <c r="AP176" s="122"/>
      <c r="AQ176" s="122"/>
      <c r="AR176" s="122"/>
      <c r="AS176" s="122"/>
      <c r="AT176" s="122"/>
      <c r="AU176" s="122"/>
      <c r="AV176" s="122"/>
      <c r="AW176" s="122"/>
      <c r="AX176" s="122"/>
      <c r="AY176" s="122"/>
      <c r="AZ176" s="122"/>
      <c r="BA176" s="122"/>
      <c r="BB176" s="122"/>
      <c r="BC176" s="122"/>
      <c r="BD176" s="122"/>
      <c r="BE176" s="122"/>
      <c r="BF176" s="122"/>
      <c r="BG176" s="122"/>
      <c r="BH176" s="122"/>
      <c r="BI176" s="122"/>
      <c r="BJ176" s="122"/>
      <c r="BK176" s="122"/>
      <c r="BL176" s="122"/>
      <c r="BM176" s="122"/>
      <c r="BN176" s="122"/>
      <c r="BO176" s="122"/>
      <c r="BQ176" s="175" t="str">
        <f t="shared" si="156"/>
        <v/>
      </c>
      <c r="BR176" s="176" t="str">
        <f t="shared" si="157"/>
        <v/>
      </c>
      <c r="BS176" s="135" t="str">
        <f t="shared" si="158"/>
        <v xml:space="preserve"> </v>
      </c>
      <c r="BT176" s="175" t="str">
        <f t="shared" si="159"/>
        <v/>
      </c>
      <c r="BU176" s="176" t="str">
        <f t="shared" si="160"/>
        <v/>
      </c>
      <c r="BV176" s="135" t="str">
        <f t="shared" si="161"/>
        <v xml:space="preserve"> </v>
      </c>
      <c r="BW176" s="175" t="str">
        <f t="shared" si="162"/>
        <v/>
      </c>
      <c r="BX176" s="176" t="str">
        <f t="shared" si="163"/>
        <v/>
      </c>
      <c r="BY176" s="135" t="str">
        <f t="shared" si="164"/>
        <v xml:space="preserve"> </v>
      </c>
      <c r="BZ176" s="175" t="str">
        <f t="shared" si="165"/>
        <v/>
      </c>
      <c r="CA176" s="176" t="str">
        <f t="shared" si="166"/>
        <v/>
      </c>
      <c r="CB176" s="135" t="str">
        <f t="shared" si="167"/>
        <v xml:space="preserve"> </v>
      </c>
      <c r="CC176" s="185" t="str">
        <f t="shared" si="168"/>
        <v/>
      </c>
      <c r="CD176" s="186" t="str">
        <f t="shared" si="169"/>
        <v/>
      </c>
      <c r="CE176" s="181" t="str">
        <f t="shared" si="170"/>
        <v xml:space="preserve"> </v>
      </c>
      <c r="CF176" s="175" t="str">
        <f t="shared" si="171"/>
        <v/>
      </c>
      <c r="CG176" s="176" t="str">
        <f t="shared" si="172"/>
        <v/>
      </c>
      <c r="CH176" s="135" t="str">
        <f t="shared" si="173"/>
        <v xml:space="preserve"> </v>
      </c>
      <c r="CI176" s="175" t="str">
        <f t="shared" si="174"/>
        <v/>
      </c>
      <c r="CJ176" s="176" t="str">
        <f t="shared" si="175"/>
        <v/>
      </c>
      <c r="CK176" s="135" t="str">
        <f t="shared" si="176"/>
        <v xml:space="preserve"> </v>
      </c>
      <c r="CL176" s="175" t="str">
        <f t="shared" si="177"/>
        <v/>
      </c>
      <c r="CM176" s="176" t="str">
        <f t="shared" si="178"/>
        <v/>
      </c>
      <c r="CN176" s="135" t="str">
        <f t="shared" si="179"/>
        <v xml:space="preserve"> </v>
      </c>
      <c r="CO176" s="185" t="str">
        <f t="shared" si="180"/>
        <v/>
      </c>
      <c r="CP176" s="186" t="str">
        <f t="shared" si="181"/>
        <v/>
      </c>
      <c r="CQ176" s="181" t="str">
        <f t="shared" si="182"/>
        <v xml:space="preserve"> </v>
      </c>
      <c r="CR176" s="135">
        <f>'Session Tracking'!P175</f>
        <v>0</v>
      </c>
      <c r="CS176" s="172"/>
      <c r="CT176" s="172">
        <f>COUNTIF('Session Tracking'!F175:O175,"Yes")</f>
        <v>0</v>
      </c>
      <c r="CU176" s="195">
        <f>COUNTIF('Session Tracking'!F175:O175,"No")</f>
        <v>0</v>
      </c>
      <c r="CV176" s="211">
        <f t="shared" si="140"/>
        <v>0</v>
      </c>
      <c r="CW176" s="195" t="str">
        <f t="shared" si="141"/>
        <v/>
      </c>
      <c r="CX176" s="195" t="str">
        <f t="shared" si="142"/>
        <v/>
      </c>
      <c r="CY176" s="195" t="str">
        <f t="shared" si="143"/>
        <v/>
      </c>
      <c r="CZ176" s="195" t="str">
        <f t="shared" si="144"/>
        <v/>
      </c>
      <c r="DA176" s="195" t="str">
        <f t="shared" si="145"/>
        <v/>
      </c>
      <c r="DB176" s="213" t="str">
        <f t="shared" si="146"/>
        <v/>
      </c>
      <c r="DC176" s="172" t="str">
        <f t="shared" si="147"/>
        <v/>
      </c>
      <c r="DD176" s="195" t="str">
        <f t="shared" si="148"/>
        <v/>
      </c>
      <c r="DE176" s="195" t="str">
        <f t="shared" si="149"/>
        <v/>
      </c>
      <c r="DF176" s="195" t="str">
        <f t="shared" si="150"/>
        <v/>
      </c>
      <c r="DG176" s="195" t="str">
        <f t="shared" si="151"/>
        <v/>
      </c>
      <c r="DH176" s="195" t="str">
        <f t="shared" si="152"/>
        <v/>
      </c>
      <c r="DI176" s="195" t="str">
        <f t="shared" si="153"/>
        <v/>
      </c>
      <c r="DJ176" s="195" t="str">
        <f t="shared" si="154"/>
        <v/>
      </c>
      <c r="DK176" s="173" t="str">
        <f t="shared" si="155"/>
        <v/>
      </c>
    </row>
    <row r="177" spans="1:115" x14ac:dyDescent="0.35">
      <c r="A177" s="182">
        <f>'Session Tracking'!A176</f>
        <v>0</v>
      </c>
      <c r="B177" s="183">
        <f>'Session Tracking'!T176</f>
        <v>0</v>
      </c>
      <c r="C177" s="183">
        <f>'Session Tracking'!C176</f>
        <v>0</v>
      </c>
      <c r="D177" s="184" t="str">
        <f>IF('Session Tracking'!D176,'Session Tracking'!D176,"")</f>
        <v/>
      </c>
      <c r="E177" s="184" t="str">
        <f>IF('Session Tracking'!E176,'Session Tracking'!E176,"")</f>
        <v/>
      </c>
      <c r="F177" s="123"/>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3"/>
      <c r="AL177" s="124"/>
      <c r="AM177" s="124"/>
      <c r="AN177" s="124"/>
      <c r="AO177" s="124"/>
      <c r="AP177" s="124"/>
      <c r="AQ177" s="124"/>
      <c r="AR177" s="124"/>
      <c r="AS177" s="124"/>
      <c r="AT177" s="124"/>
      <c r="AU177" s="124"/>
      <c r="AV177" s="124"/>
      <c r="AW177" s="124"/>
      <c r="AX177" s="124"/>
      <c r="AY177" s="124"/>
      <c r="AZ177" s="124"/>
      <c r="BA177" s="124"/>
      <c r="BB177" s="124"/>
      <c r="BC177" s="124"/>
      <c r="BD177" s="124"/>
      <c r="BE177" s="124"/>
      <c r="BF177" s="124"/>
      <c r="BG177" s="124"/>
      <c r="BH177" s="124"/>
      <c r="BI177" s="124"/>
      <c r="BJ177" s="124"/>
      <c r="BK177" s="124"/>
      <c r="BL177" s="124"/>
      <c r="BM177" s="124"/>
      <c r="BN177" s="124"/>
      <c r="BO177" s="124"/>
      <c r="BQ177" s="175" t="str">
        <f t="shared" si="156"/>
        <v/>
      </c>
      <c r="BR177" s="176" t="str">
        <f t="shared" si="157"/>
        <v/>
      </c>
      <c r="BS177" s="135" t="str">
        <f t="shared" si="158"/>
        <v xml:space="preserve"> </v>
      </c>
      <c r="BT177" s="175" t="str">
        <f t="shared" si="159"/>
        <v/>
      </c>
      <c r="BU177" s="176" t="str">
        <f t="shared" si="160"/>
        <v/>
      </c>
      <c r="BV177" s="135" t="str">
        <f t="shared" si="161"/>
        <v xml:space="preserve"> </v>
      </c>
      <c r="BW177" s="175" t="str">
        <f t="shared" si="162"/>
        <v/>
      </c>
      <c r="BX177" s="176" t="str">
        <f t="shared" si="163"/>
        <v/>
      </c>
      <c r="BY177" s="135" t="str">
        <f t="shared" si="164"/>
        <v xml:space="preserve"> </v>
      </c>
      <c r="BZ177" s="175" t="str">
        <f t="shared" si="165"/>
        <v/>
      </c>
      <c r="CA177" s="176" t="str">
        <f t="shared" si="166"/>
        <v/>
      </c>
      <c r="CB177" s="135" t="str">
        <f t="shared" si="167"/>
        <v xml:space="preserve"> </v>
      </c>
      <c r="CC177" s="185" t="str">
        <f t="shared" si="168"/>
        <v/>
      </c>
      <c r="CD177" s="186" t="str">
        <f t="shared" si="169"/>
        <v/>
      </c>
      <c r="CE177" s="181" t="str">
        <f t="shared" si="170"/>
        <v xml:space="preserve"> </v>
      </c>
      <c r="CF177" s="175" t="str">
        <f t="shared" si="171"/>
        <v/>
      </c>
      <c r="CG177" s="176" t="str">
        <f t="shared" si="172"/>
        <v/>
      </c>
      <c r="CH177" s="135" t="str">
        <f t="shared" si="173"/>
        <v xml:space="preserve"> </v>
      </c>
      <c r="CI177" s="175" t="str">
        <f t="shared" si="174"/>
        <v/>
      </c>
      <c r="CJ177" s="176" t="str">
        <f t="shared" si="175"/>
        <v/>
      </c>
      <c r="CK177" s="135" t="str">
        <f t="shared" si="176"/>
        <v xml:space="preserve"> </v>
      </c>
      <c r="CL177" s="175" t="str">
        <f t="shared" si="177"/>
        <v/>
      </c>
      <c r="CM177" s="176" t="str">
        <f t="shared" si="178"/>
        <v/>
      </c>
      <c r="CN177" s="135" t="str">
        <f t="shared" si="179"/>
        <v xml:space="preserve"> </v>
      </c>
      <c r="CO177" s="185" t="str">
        <f t="shared" si="180"/>
        <v/>
      </c>
      <c r="CP177" s="186" t="str">
        <f t="shared" si="181"/>
        <v/>
      </c>
      <c r="CQ177" s="181" t="str">
        <f t="shared" si="182"/>
        <v xml:space="preserve"> </v>
      </c>
      <c r="CR177" s="135">
        <f>'Session Tracking'!P176</f>
        <v>0</v>
      </c>
      <c r="CS177" s="172"/>
      <c r="CT177" s="172">
        <f>COUNTIF('Session Tracking'!F176:O176,"Yes")</f>
        <v>0</v>
      </c>
      <c r="CU177" s="195">
        <f>COUNTIF('Session Tracking'!F176:O176,"No")</f>
        <v>0</v>
      </c>
      <c r="CV177" s="211">
        <f t="shared" si="140"/>
        <v>0</v>
      </c>
      <c r="CW177" s="195" t="str">
        <f t="shared" si="141"/>
        <v/>
      </c>
      <c r="CX177" s="195" t="str">
        <f t="shared" si="142"/>
        <v/>
      </c>
      <c r="CY177" s="195" t="str">
        <f t="shared" si="143"/>
        <v/>
      </c>
      <c r="CZ177" s="195" t="str">
        <f t="shared" si="144"/>
        <v/>
      </c>
      <c r="DA177" s="195" t="str">
        <f t="shared" si="145"/>
        <v/>
      </c>
      <c r="DB177" s="213" t="str">
        <f t="shared" si="146"/>
        <v/>
      </c>
      <c r="DC177" s="172" t="str">
        <f t="shared" si="147"/>
        <v/>
      </c>
      <c r="DD177" s="195" t="str">
        <f t="shared" si="148"/>
        <v/>
      </c>
      <c r="DE177" s="195" t="str">
        <f t="shared" si="149"/>
        <v/>
      </c>
      <c r="DF177" s="195" t="str">
        <f t="shared" si="150"/>
        <v/>
      </c>
      <c r="DG177" s="195" t="str">
        <f t="shared" si="151"/>
        <v/>
      </c>
      <c r="DH177" s="195" t="str">
        <f t="shared" si="152"/>
        <v/>
      </c>
      <c r="DI177" s="195" t="str">
        <f t="shared" si="153"/>
        <v/>
      </c>
      <c r="DJ177" s="195" t="str">
        <f t="shared" si="154"/>
        <v/>
      </c>
      <c r="DK177" s="173" t="str">
        <f t="shared" si="155"/>
        <v/>
      </c>
    </row>
    <row r="178" spans="1:115" x14ac:dyDescent="0.35">
      <c r="A178" s="182">
        <f>'Session Tracking'!A177</f>
        <v>0</v>
      </c>
      <c r="B178" s="183">
        <f>'Session Tracking'!T177</f>
        <v>0</v>
      </c>
      <c r="C178" s="183">
        <f>'Session Tracking'!C177</f>
        <v>0</v>
      </c>
      <c r="D178" s="184" t="str">
        <f>IF('Session Tracking'!D177,'Session Tracking'!D177,"")</f>
        <v/>
      </c>
      <c r="E178" s="184" t="str">
        <f>IF('Session Tracking'!E177,'Session Tracking'!E177,"")</f>
        <v/>
      </c>
      <c r="F178" s="121"/>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1"/>
      <c r="AL178" s="122"/>
      <c r="AM178" s="122"/>
      <c r="AN178" s="122"/>
      <c r="AO178" s="122"/>
      <c r="AP178" s="122"/>
      <c r="AQ178" s="122"/>
      <c r="AR178" s="122"/>
      <c r="AS178" s="122"/>
      <c r="AT178" s="122"/>
      <c r="AU178" s="122"/>
      <c r="AV178" s="122"/>
      <c r="AW178" s="122"/>
      <c r="AX178" s="122"/>
      <c r="AY178" s="122"/>
      <c r="AZ178" s="122"/>
      <c r="BA178" s="122"/>
      <c r="BB178" s="122"/>
      <c r="BC178" s="122"/>
      <c r="BD178" s="122"/>
      <c r="BE178" s="122"/>
      <c r="BF178" s="122"/>
      <c r="BG178" s="122"/>
      <c r="BH178" s="122"/>
      <c r="BI178" s="122"/>
      <c r="BJ178" s="122"/>
      <c r="BK178" s="122"/>
      <c r="BL178" s="122"/>
      <c r="BM178" s="122"/>
      <c r="BN178" s="122"/>
      <c r="BO178" s="122"/>
      <c r="BQ178" s="175" t="str">
        <f t="shared" si="156"/>
        <v/>
      </c>
      <c r="BR178" s="176" t="str">
        <f t="shared" si="157"/>
        <v/>
      </c>
      <c r="BS178" s="135" t="str">
        <f t="shared" si="158"/>
        <v xml:space="preserve"> </v>
      </c>
      <c r="BT178" s="175" t="str">
        <f t="shared" si="159"/>
        <v/>
      </c>
      <c r="BU178" s="176" t="str">
        <f t="shared" si="160"/>
        <v/>
      </c>
      <c r="BV178" s="135" t="str">
        <f t="shared" si="161"/>
        <v xml:space="preserve"> </v>
      </c>
      <c r="BW178" s="175" t="str">
        <f t="shared" si="162"/>
        <v/>
      </c>
      <c r="BX178" s="176" t="str">
        <f t="shared" si="163"/>
        <v/>
      </c>
      <c r="BY178" s="135" t="str">
        <f t="shared" si="164"/>
        <v xml:space="preserve"> </v>
      </c>
      <c r="BZ178" s="175" t="str">
        <f t="shared" si="165"/>
        <v/>
      </c>
      <c r="CA178" s="176" t="str">
        <f t="shared" si="166"/>
        <v/>
      </c>
      <c r="CB178" s="135" t="str">
        <f t="shared" si="167"/>
        <v xml:space="preserve"> </v>
      </c>
      <c r="CC178" s="185" t="str">
        <f t="shared" si="168"/>
        <v/>
      </c>
      <c r="CD178" s="186" t="str">
        <f t="shared" si="169"/>
        <v/>
      </c>
      <c r="CE178" s="181" t="str">
        <f t="shared" si="170"/>
        <v xml:space="preserve"> </v>
      </c>
      <c r="CF178" s="175" t="str">
        <f t="shared" si="171"/>
        <v/>
      </c>
      <c r="CG178" s="176" t="str">
        <f t="shared" si="172"/>
        <v/>
      </c>
      <c r="CH178" s="135" t="str">
        <f t="shared" si="173"/>
        <v xml:space="preserve"> </v>
      </c>
      <c r="CI178" s="175" t="str">
        <f t="shared" si="174"/>
        <v/>
      </c>
      <c r="CJ178" s="176" t="str">
        <f t="shared" si="175"/>
        <v/>
      </c>
      <c r="CK178" s="135" t="str">
        <f t="shared" si="176"/>
        <v xml:space="preserve"> </v>
      </c>
      <c r="CL178" s="175" t="str">
        <f t="shared" si="177"/>
        <v/>
      </c>
      <c r="CM178" s="176" t="str">
        <f t="shared" si="178"/>
        <v/>
      </c>
      <c r="CN178" s="135" t="str">
        <f t="shared" si="179"/>
        <v xml:space="preserve"> </v>
      </c>
      <c r="CO178" s="185" t="str">
        <f t="shared" si="180"/>
        <v/>
      </c>
      <c r="CP178" s="186" t="str">
        <f t="shared" si="181"/>
        <v/>
      </c>
      <c r="CQ178" s="181" t="str">
        <f t="shared" si="182"/>
        <v xml:space="preserve"> </v>
      </c>
      <c r="CR178" s="135">
        <f>'Session Tracking'!P177</f>
        <v>0</v>
      </c>
      <c r="CS178" s="172"/>
      <c r="CT178" s="172">
        <f>COUNTIF('Session Tracking'!F177:O177,"Yes")</f>
        <v>0</v>
      </c>
      <c r="CU178" s="195">
        <f>COUNTIF('Session Tracking'!F177:O177,"No")</f>
        <v>0</v>
      </c>
      <c r="CV178" s="211">
        <f t="shared" si="140"/>
        <v>0</v>
      </c>
      <c r="CW178" s="195" t="str">
        <f t="shared" si="141"/>
        <v/>
      </c>
      <c r="CX178" s="195" t="str">
        <f t="shared" si="142"/>
        <v/>
      </c>
      <c r="CY178" s="195" t="str">
        <f t="shared" si="143"/>
        <v/>
      </c>
      <c r="CZ178" s="195" t="str">
        <f t="shared" si="144"/>
        <v/>
      </c>
      <c r="DA178" s="195" t="str">
        <f t="shared" si="145"/>
        <v/>
      </c>
      <c r="DB178" s="213" t="str">
        <f t="shared" si="146"/>
        <v/>
      </c>
      <c r="DC178" s="172" t="str">
        <f t="shared" si="147"/>
        <v/>
      </c>
      <c r="DD178" s="195" t="str">
        <f t="shared" si="148"/>
        <v/>
      </c>
      <c r="DE178" s="195" t="str">
        <f t="shared" si="149"/>
        <v/>
      </c>
      <c r="DF178" s="195" t="str">
        <f t="shared" si="150"/>
        <v/>
      </c>
      <c r="DG178" s="195" t="str">
        <f t="shared" si="151"/>
        <v/>
      </c>
      <c r="DH178" s="195" t="str">
        <f t="shared" si="152"/>
        <v/>
      </c>
      <c r="DI178" s="195" t="str">
        <f t="shared" si="153"/>
        <v/>
      </c>
      <c r="DJ178" s="195" t="str">
        <f t="shared" si="154"/>
        <v/>
      </c>
      <c r="DK178" s="173" t="str">
        <f t="shared" si="155"/>
        <v/>
      </c>
    </row>
    <row r="179" spans="1:115" x14ac:dyDescent="0.35">
      <c r="A179" s="182">
        <f>'Session Tracking'!A178</f>
        <v>0</v>
      </c>
      <c r="B179" s="183">
        <f>'Session Tracking'!T178</f>
        <v>0</v>
      </c>
      <c r="C179" s="183">
        <f>'Session Tracking'!C178</f>
        <v>0</v>
      </c>
      <c r="D179" s="184" t="str">
        <f>IF('Session Tracking'!D178,'Session Tracking'!D178,"")</f>
        <v/>
      </c>
      <c r="E179" s="184" t="str">
        <f>IF('Session Tracking'!E178,'Session Tracking'!E178,"")</f>
        <v/>
      </c>
      <c r="F179" s="123"/>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K179" s="123"/>
      <c r="AL179" s="124"/>
      <c r="AM179" s="124"/>
      <c r="AN179" s="124"/>
      <c r="AO179" s="124"/>
      <c r="AP179" s="124"/>
      <c r="AQ179" s="124"/>
      <c r="AR179" s="124"/>
      <c r="AS179" s="124"/>
      <c r="AT179" s="124"/>
      <c r="AU179" s="124"/>
      <c r="AV179" s="124"/>
      <c r="AW179" s="124"/>
      <c r="AX179" s="124"/>
      <c r="AY179" s="124"/>
      <c r="AZ179" s="124"/>
      <c r="BA179" s="124"/>
      <c r="BB179" s="124"/>
      <c r="BC179" s="124"/>
      <c r="BD179" s="124"/>
      <c r="BE179" s="124"/>
      <c r="BF179" s="124"/>
      <c r="BG179" s="124"/>
      <c r="BH179" s="124"/>
      <c r="BI179" s="124"/>
      <c r="BJ179" s="124"/>
      <c r="BK179" s="124"/>
      <c r="BL179" s="124"/>
      <c r="BM179" s="124"/>
      <c r="BN179" s="124"/>
      <c r="BO179" s="124"/>
      <c r="BQ179" s="175" t="str">
        <f t="shared" si="156"/>
        <v/>
      </c>
      <c r="BR179" s="176" t="str">
        <f t="shared" si="157"/>
        <v/>
      </c>
      <c r="BS179" s="135" t="str">
        <f t="shared" si="158"/>
        <v xml:space="preserve"> </v>
      </c>
      <c r="BT179" s="175" t="str">
        <f t="shared" si="159"/>
        <v/>
      </c>
      <c r="BU179" s="176" t="str">
        <f t="shared" si="160"/>
        <v/>
      </c>
      <c r="BV179" s="135" t="str">
        <f t="shared" si="161"/>
        <v xml:space="preserve"> </v>
      </c>
      <c r="BW179" s="175" t="str">
        <f t="shared" si="162"/>
        <v/>
      </c>
      <c r="BX179" s="176" t="str">
        <f t="shared" si="163"/>
        <v/>
      </c>
      <c r="BY179" s="135" t="str">
        <f t="shared" si="164"/>
        <v xml:space="preserve"> </v>
      </c>
      <c r="BZ179" s="175" t="str">
        <f t="shared" si="165"/>
        <v/>
      </c>
      <c r="CA179" s="176" t="str">
        <f t="shared" si="166"/>
        <v/>
      </c>
      <c r="CB179" s="135" t="str">
        <f t="shared" si="167"/>
        <v xml:space="preserve"> </v>
      </c>
      <c r="CC179" s="185" t="str">
        <f t="shared" si="168"/>
        <v/>
      </c>
      <c r="CD179" s="186" t="str">
        <f t="shared" si="169"/>
        <v/>
      </c>
      <c r="CE179" s="181" t="str">
        <f t="shared" si="170"/>
        <v xml:space="preserve"> </v>
      </c>
      <c r="CF179" s="175" t="str">
        <f t="shared" si="171"/>
        <v/>
      </c>
      <c r="CG179" s="176" t="str">
        <f t="shared" si="172"/>
        <v/>
      </c>
      <c r="CH179" s="135" t="str">
        <f t="shared" si="173"/>
        <v xml:space="preserve"> </v>
      </c>
      <c r="CI179" s="175" t="str">
        <f t="shared" si="174"/>
        <v/>
      </c>
      <c r="CJ179" s="176" t="str">
        <f t="shared" si="175"/>
        <v/>
      </c>
      <c r="CK179" s="135" t="str">
        <f t="shared" si="176"/>
        <v xml:space="preserve"> </v>
      </c>
      <c r="CL179" s="175" t="str">
        <f t="shared" si="177"/>
        <v/>
      </c>
      <c r="CM179" s="176" t="str">
        <f t="shared" si="178"/>
        <v/>
      </c>
      <c r="CN179" s="135" t="str">
        <f t="shared" si="179"/>
        <v xml:space="preserve"> </v>
      </c>
      <c r="CO179" s="185" t="str">
        <f t="shared" si="180"/>
        <v/>
      </c>
      <c r="CP179" s="186" t="str">
        <f t="shared" si="181"/>
        <v/>
      </c>
      <c r="CQ179" s="181" t="str">
        <f t="shared" si="182"/>
        <v xml:space="preserve"> </v>
      </c>
      <c r="CR179" s="135">
        <f>'Session Tracking'!P178</f>
        <v>0</v>
      </c>
      <c r="CS179" s="172"/>
      <c r="CT179" s="172">
        <f>COUNTIF('Session Tracking'!F178:O178,"Yes")</f>
        <v>0</v>
      </c>
      <c r="CU179" s="195">
        <f>COUNTIF('Session Tracking'!F178:O178,"No")</f>
        <v>0</v>
      </c>
      <c r="CV179" s="211">
        <f t="shared" si="140"/>
        <v>0</v>
      </c>
      <c r="CW179" s="195" t="str">
        <f t="shared" si="141"/>
        <v/>
      </c>
      <c r="CX179" s="195" t="str">
        <f t="shared" si="142"/>
        <v/>
      </c>
      <c r="CY179" s="195" t="str">
        <f t="shared" si="143"/>
        <v/>
      </c>
      <c r="CZ179" s="195" t="str">
        <f t="shared" si="144"/>
        <v/>
      </c>
      <c r="DA179" s="195" t="str">
        <f t="shared" si="145"/>
        <v/>
      </c>
      <c r="DB179" s="213" t="str">
        <f t="shared" si="146"/>
        <v/>
      </c>
      <c r="DC179" s="172" t="str">
        <f t="shared" si="147"/>
        <v/>
      </c>
      <c r="DD179" s="195" t="str">
        <f t="shared" si="148"/>
        <v/>
      </c>
      <c r="DE179" s="195" t="str">
        <f t="shared" si="149"/>
        <v/>
      </c>
      <c r="DF179" s="195" t="str">
        <f t="shared" si="150"/>
        <v/>
      </c>
      <c r="DG179" s="195" t="str">
        <f t="shared" si="151"/>
        <v/>
      </c>
      <c r="DH179" s="195" t="str">
        <f t="shared" si="152"/>
        <v/>
      </c>
      <c r="DI179" s="195" t="str">
        <f t="shared" si="153"/>
        <v/>
      </c>
      <c r="DJ179" s="195" t="str">
        <f t="shared" si="154"/>
        <v/>
      </c>
      <c r="DK179" s="173" t="str">
        <f t="shared" si="155"/>
        <v/>
      </c>
    </row>
    <row r="180" spans="1:115" x14ac:dyDescent="0.35">
      <c r="A180" s="182">
        <f>'Session Tracking'!A179</f>
        <v>0</v>
      </c>
      <c r="B180" s="183">
        <f>'Session Tracking'!T179</f>
        <v>0</v>
      </c>
      <c r="C180" s="183">
        <f>'Session Tracking'!C179</f>
        <v>0</v>
      </c>
      <c r="D180" s="184" t="str">
        <f>IF('Session Tracking'!D179,'Session Tracking'!D179,"")</f>
        <v/>
      </c>
      <c r="E180" s="184" t="str">
        <f>IF('Session Tracking'!E179,'Session Tracking'!E179,"")</f>
        <v/>
      </c>
      <c r="F180" s="121"/>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1"/>
      <c r="AL180" s="122"/>
      <c r="AM180" s="122"/>
      <c r="AN180" s="122"/>
      <c r="AO180" s="122"/>
      <c r="AP180" s="122"/>
      <c r="AQ180" s="122"/>
      <c r="AR180" s="122"/>
      <c r="AS180" s="122"/>
      <c r="AT180" s="122"/>
      <c r="AU180" s="122"/>
      <c r="AV180" s="122"/>
      <c r="AW180" s="122"/>
      <c r="AX180" s="122"/>
      <c r="AY180" s="122"/>
      <c r="AZ180" s="122"/>
      <c r="BA180" s="122"/>
      <c r="BB180" s="122"/>
      <c r="BC180" s="122"/>
      <c r="BD180" s="122"/>
      <c r="BE180" s="122"/>
      <c r="BF180" s="122"/>
      <c r="BG180" s="122"/>
      <c r="BH180" s="122"/>
      <c r="BI180" s="122"/>
      <c r="BJ180" s="122"/>
      <c r="BK180" s="122"/>
      <c r="BL180" s="122"/>
      <c r="BM180" s="122"/>
      <c r="BN180" s="122"/>
      <c r="BO180" s="122"/>
      <c r="BQ180" s="175" t="str">
        <f t="shared" si="156"/>
        <v/>
      </c>
      <c r="BR180" s="176" t="str">
        <f t="shared" si="157"/>
        <v/>
      </c>
      <c r="BS180" s="135" t="str">
        <f t="shared" si="158"/>
        <v xml:space="preserve"> </v>
      </c>
      <c r="BT180" s="175" t="str">
        <f t="shared" si="159"/>
        <v/>
      </c>
      <c r="BU180" s="176" t="str">
        <f t="shared" si="160"/>
        <v/>
      </c>
      <c r="BV180" s="135" t="str">
        <f t="shared" si="161"/>
        <v xml:space="preserve"> </v>
      </c>
      <c r="BW180" s="175" t="str">
        <f t="shared" si="162"/>
        <v/>
      </c>
      <c r="BX180" s="176" t="str">
        <f t="shared" si="163"/>
        <v/>
      </c>
      <c r="BY180" s="135" t="str">
        <f t="shared" si="164"/>
        <v xml:space="preserve"> </v>
      </c>
      <c r="BZ180" s="175" t="str">
        <f t="shared" si="165"/>
        <v/>
      </c>
      <c r="CA180" s="176" t="str">
        <f t="shared" si="166"/>
        <v/>
      </c>
      <c r="CB180" s="135" t="str">
        <f t="shared" si="167"/>
        <v xml:space="preserve"> </v>
      </c>
      <c r="CC180" s="185" t="str">
        <f t="shared" si="168"/>
        <v/>
      </c>
      <c r="CD180" s="186" t="str">
        <f t="shared" si="169"/>
        <v/>
      </c>
      <c r="CE180" s="181" t="str">
        <f t="shared" si="170"/>
        <v xml:space="preserve"> </v>
      </c>
      <c r="CF180" s="175" t="str">
        <f t="shared" si="171"/>
        <v/>
      </c>
      <c r="CG180" s="176" t="str">
        <f t="shared" si="172"/>
        <v/>
      </c>
      <c r="CH180" s="135" t="str">
        <f t="shared" si="173"/>
        <v xml:space="preserve"> </v>
      </c>
      <c r="CI180" s="175" t="str">
        <f t="shared" si="174"/>
        <v/>
      </c>
      <c r="CJ180" s="176" t="str">
        <f t="shared" si="175"/>
        <v/>
      </c>
      <c r="CK180" s="135" t="str">
        <f t="shared" si="176"/>
        <v xml:space="preserve"> </v>
      </c>
      <c r="CL180" s="175" t="str">
        <f t="shared" si="177"/>
        <v/>
      </c>
      <c r="CM180" s="176" t="str">
        <f t="shared" si="178"/>
        <v/>
      </c>
      <c r="CN180" s="135" t="str">
        <f t="shared" si="179"/>
        <v xml:space="preserve"> </v>
      </c>
      <c r="CO180" s="185" t="str">
        <f t="shared" si="180"/>
        <v/>
      </c>
      <c r="CP180" s="186" t="str">
        <f t="shared" si="181"/>
        <v/>
      </c>
      <c r="CQ180" s="181" t="str">
        <f t="shared" si="182"/>
        <v xml:space="preserve"> </v>
      </c>
      <c r="CR180" s="135">
        <f>'Session Tracking'!P179</f>
        <v>0</v>
      </c>
      <c r="CS180" s="172"/>
      <c r="CT180" s="172">
        <f>COUNTIF('Session Tracking'!F179:O179,"Yes")</f>
        <v>0</v>
      </c>
      <c r="CU180" s="195">
        <f>COUNTIF('Session Tracking'!F179:O179,"No")</f>
        <v>0</v>
      </c>
      <c r="CV180" s="211">
        <f t="shared" si="140"/>
        <v>0</v>
      </c>
      <c r="CW180" s="195" t="str">
        <f t="shared" si="141"/>
        <v/>
      </c>
      <c r="CX180" s="195" t="str">
        <f t="shared" si="142"/>
        <v/>
      </c>
      <c r="CY180" s="195" t="str">
        <f t="shared" si="143"/>
        <v/>
      </c>
      <c r="CZ180" s="195" t="str">
        <f t="shared" si="144"/>
        <v/>
      </c>
      <c r="DA180" s="195" t="str">
        <f t="shared" si="145"/>
        <v/>
      </c>
      <c r="DB180" s="213" t="str">
        <f t="shared" si="146"/>
        <v/>
      </c>
      <c r="DC180" s="172" t="str">
        <f t="shared" si="147"/>
        <v/>
      </c>
      <c r="DD180" s="195" t="str">
        <f t="shared" si="148"/>
        <v/>
      </c>
      <c r="DE180" s="195" t="str">
        <f t="shared" si="149"/>
        <v/>
      </c>
      <c r="DF180" s="195" t="str">
        <f t="shared" si="150"/>
        <v/>
      </c>
      <c r="DG180" s="195" t="str">
        <f t="shared" si="151"/>
        <v/>
      </c>
      <c r="DH180" s="195" t="str">
        <f t="shared" si="152"/>
        <v/>
      </c>
      <c r="DI180" s="195" t="str">
        <f t="shared" si="153"/>
        <v/>
      </c>
      <c r="DJ180" s="195" t="str">
        <f t="shared" si="154"/>
        <v/>
      </c>
      <c r="DK180" s="173" t="str">
        <f t="shared" si="155"/>
        <v/>
      </c>
    </row>
    <row r="181" spans="1:115" x14ac:dyDescent="0.35">
      <c r="A181" s="182">
        <f>'Session Tracking'!A180</f>
        <v>0</v>
      </c>
      <c r="B181" s="183">
        <f>'Session Tracking'!T180</f>
        <v>0</v>
      </c>
      <c r="C181" s="183">
        <f>'Session Tracking'!C180</f>
        <v>0</v>
      </c>
      <c r="D181" s="184" t="str">
        <f>IF('Session Tracking'!D180,'Session Tracking'!D180,"")</f>
        <v/>
      </c>
      <c r="E181" s="184" t="str">
        <f>IF('Session Tracking'!E180,'Session Tracking'!E180,"")</f>
        <v/>
      </c>
      <c r="F181" s="123"/>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3"/>
      <c r="AL181" s="124"/>
      <c r="AM181" s="124"/>
      <c r="AN181" s="124"/>
      <c r="AO181" s="124"/>
      <c r="AP181" s="124"/>
      <c r="AQ181" s="124"/>
      <c r="AR181" s="124"/>
      <c r="AS181" s="124"/>
      <c r="AT181" s="124"/>
      <c r="AU181" s="124"/>
      <c r="AV181" s="124"/>
      <c r="AW181" s="124"/>
      <c r="AX181" s="124"/>
      <c r="AY181" s="124"/>
      <c r="AZ181" s="124"/>
      <c r="BA181" s="124"/>
      <c r="BB181" s="124"/>
      <c r="BC181" s="124"/>
      <c r="BD181" s="124"/>
      <c r="BE181" s="124"/>
      <c r="BF181" s="124"/>
      <c r="BG181" s="124"/>
      <c r="BH181" s="124"/>
      <c r="BI181" s="124"/>
      <c r="BJ181" s="124"/>
      <c r="BK181" s="124"/>
      <c r="BL181" s="124"/>
      <c r="BM181" s="124"/>
      <c r="BN181" s="124"/>
      <c r="BO181" s="124"/>
      <c r="BQ181" s="175" t="str">
        <f t="shared" si="156"/>
        <v/>
      </c>
      <c r="BR181" s="176" t="str">
        <f t="shared" si="157"/>
        <v/>
      </c>
      <c r="BS181" s="135" t="str">
        <f t="shared" si="158"/>
        <v xml:space="preserve"> </v>
      </c>
      <c r="BT181" s="175" t="str">
        <f t="shared" si="159"/>
        <v/>
      </c>
      <c r="BU181" s="176" t="str">
        <f t="shared" si="160"/>
        <v/>
      </c>
      <c r="BV181" s="135" t="str">
        <f t="shared" si="161"/>
        <v xml:space="preserve"> </v>
      </c>
      <c r="BW181" s="175" t="str">
        <f t="shared" si="162"/>
        <v/>
      </c>
      <c r="BX181" s="176" t="str">
        <f t="shared" si="163"/>
        <v/>
      </c>
      <c r="BY181" s="135" t="str">
        <f t="shared" si="164"/>
        <v xml:space="preserve"> </v>
      </c>
      <c r="BZ181" s="175" t="str">
        <f t="shared" si="165"/>
        <v/>
      </c>
      <c r="CA181" s="176" t="str">
        <f t="shared" si="166"/>
        <v/>
      </c>
      <c r="CB181" s="135" t="str">
        <f t="shared" si="167"/>
        <v xml:space="preserve"> </v>
      </c>
      <c r="CC181" s="185" t="str">
        <f t="shared" si="168"/>
        <v/>
      </c>
      <c r="CD181" s="186" t="str">
        <f t="shared" si="169"/>
        <v/>
      </c>
      <c r="CE181" s="181" t="str">
        <f t="shared" si="170"/>
        <v xml:space="preserve"> </v>
      </c>
      <c r="CF181" s="175" t="str">
        <f t="shared" si="171"/>
        <v/>
      </c>
      <c r="CG181" s="176" t="str">
        <f t="shared" si="172"/>
        <v/>
      </c>
      <c r="CH181" s="135" t="str">
        <f t="shared" si="173"/>
        <v xml:space="preserve"> </v>
      </c>
      <c r="CI181" s="175" t="str">
        <f t="shared" si="174"/>
        <v/>
      </c>
      <c r="CJ181" s="176" t="str">
        <f t="shared" si="175"/>
        <v/>
      </c>
      <c r="CK181" s="135" t="str">
        <f t="shared" si="176"/>
        <v xml:space="preserve"> </v>
      </c>
      <c r="CL181" s="175" t="str">
        <f t="shared" si="177"/>
        <v/>
      </c>
      <c r="CM181" s="176" t="str">
        <f t="shared" si="178"/>
        <v/>
      </c>
      <c r="CN181" s="135" t="str">
        <f t="shared" si="179"/>
        <v xml:space="preserve"> </v>
      </c>
      <c r="CO181" s="185" t="str">
        <f t="shared" si="180"/>
        <v/>
      </c>
      <c r="CP181" s="186" t="str">
        <f t="shared" si="181"/>
        <v/>
      </c>
      <c r="CQ181" s="181" t="str">
        <f t="shared" si="182"/>
        <v xml:space="preserve"> </v>
      </c>
      <c r="CR181" s="135">
        <f>'Session Tracking'!P180</f>
        <v>0</v>
      </c>
      <c r="CS181" s="172"/>
      <c r="CT181" s="172">
        <f>COUNTIF('Session Tracking'!F180:O180,"Yes")</f>
        <v>0</v>
      </c>
      <c r="CU181" s="195">
        <f>COUNTIF('Session Tracking'!F180:O180,"No")</f>
        <v>0</v>
      </c>
      <c r="CV181" s="211">
        <f t="shared" si="140"/>
        <v>0</v>
      </c>
      <c r="CW181" s="195" t="str">
        <f t="shared" si="141"/>
        <v/>
      </c>
      <c r="CX181" s="195" t="str">
        <f t="shared" si="142"/>
        <v/>
      </c>
      <c r="CY181" s="195" t="str">
        <f t="shared" si="143"/>
        <v/>
      </c>
      <c r="CZ181" s="195" t="str">
        <f t="shared" si="144"/>
        <v/>
      </c>
      <c r="DA181" s="195" t="str">
        <f t="shared" si="145"/>
        <v/>
      </c>
      <c r="DB181" s="213" t="str">
        <f t="shared" si="146"/>
        <v/>
      </c>
      <c r="DC181" s="172" t="str">
        <f t="shared" si="147"/>
        <v/>
      </c>
      <c r="DD181" s="195" t="str">
        <f t="shared" si="148"/>
        <v/>
      </c>
      <c r="DE181" s="195" t="str">
        <f t="shared" si="149"/>
        <v/>
      </c>
      <c r="DF181" s="195" t="str">
        <f t="shared" si="150"/>
        <v/>
      </c>
      <c r="DG181" s="195" t="str">
        <f t="shared" si="151"/>
        <v/>
      </c>
      <c r="DH181" s="195" t="str">
        <f t="shared" si="152"/>
        <v/>
      </c>
      <c r="DI181" s="195" t="str">
        <f t="shared" si="153"/>
        <v/>
      </c>
      <c r="DJ181" s="195" t="str">
        <f t="shared" si="154"/>
        <v/>
      </c>
      <c r="DK181" s="173" t="str">
        <f t="shared" si="155"/>
        <v/>
      </c>
    </row>
    <row r="182" spans="1:115" x14ac:dyDescent="0.35">
      <c r="A182" s="182">
        <f>'Session Tracking'!A181</f>
        <v>0</v>
      </c>
      <c r="B182" s="183">
        <f>'Session Tracking'!T181</f>
        <v>0</v>
      </c>
      <c r="C182" s="183">
        <f>'Session Tracking'!C181</f>
        <v>0</v>
      </c>
      <c r="D182" s="184" t="str">
        <f>IF('Session Tracking'!D181,'Session Tracking'!D181,"")</f>
        <v/>
      </c>
      <c r="E182" s="184" t="str">
        <f>IF('Session Tracking'!E181,'Session Tracking'!E181,"")</f>
        <v/>
      </c>
      <c r="F182" s="121"/>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1"/>
      <c r="AL182" s="122"/>
      <c r="AM182" s="122"/>
      <c r="AN182" s="122"/>
      <c r="AO182" s="122"/>
      <c r="AP182" s="122"/>
      <c r="AQ182" s="122"/>
      <c r="AR182" s="122"/>
      <c r="AS182" s="122"/>
      <c r="AT182" s="122"/>
      <c r="AU182" s="122"/>
      <c r="AV182" s="122"/>
      <c r="AW182" s="122"/>
      <c r="AX182" s="122"/>
      <c r="AY182" s="122"/>
      <c r="AZ182" s="122"/>
      <c r="BA182" s="122"/>
      <c r="BB182" s="122"/>
      <c r="BC182" s="122"/>
      <c r="BD182" s="122"/>
      <c r="BE182" s="122"/>
      <c r="BF182" s="122"/>
      <c r="BG182" s="122"/>
      <c r="BH182" s="122"/>
      <c r="BI182" s="122"/>
      <c r="BJ182" s="122"/>
      <c r="BK182" s="122"/>
      <c r="BL182" s="122"/>
      <c r="BM182" s="122"/>
      <c r="BN182" s="122"/>
      <c r="BO182" s="122"/>
      <c r="BQ182" s="175" t="str">
        <f t="shared" si="156"/>
        <v/>
      </c>
      <c r="BR182" s="176" t="str">
        <f t="shared" si="157"/>
        <v/>
      </c>
      <c r="BS182" s="135" t="str">
        <f t="shared" si="158"/>
        <v xml:space="preserve"> </v>
      </c>
      <c r="BT182" s="175" t="str">
        <f t="shared" si="159"/>
        <v/>
      </c>
      <c r="BU182" s="176" t="str">
        <f t="shared" si="160"/>
        <v/>
      </c>
      <c r="BV182" s="135" t="str">
        <f t="shared" si="161"/>
        <v xml:space="preserve"> </v>
      </c>
      <c r="BW182" s="175" t="str">
        <f t="shared" si="162"/>
        <v/>
      </c>
      <c r="BX182" s="176" t="str">
        <f t="shared" si="163"/>
        <v/>
      </c>
      <c r="BY182" s="135" t="str">
        <f t="shared" si="164"/>
        <v xml:space="preserve"> </v>
      </c>
      <c r="BZ182" s="175" t="str">
        <f t="shared" si="165"/>
        <v/>
      </c>
      <c r="CA182" s="176" t="str">
        <f t="shared" si="166"/>
        <v/>
      </c>
      <c r="CB182" s="135" t="str">
        <f t="shared" si="167"/>
        <v xml:space="preserve"> </v>
      </c>
      <c r="CC182" s="185" t="str">
        <f t="shared" si="168"/>
        <v/>
      </c>
      <c r="CD182" s="186" t="str">
        <f t="shared" si="169"/>
        <v/>
      </c>
      <c r="CE182" s="181" t="str">
        <f t="shared" si="170"/>
        <v xml:space="preserve"> </v>
      </c>
      <c r="CF182" s="175" t="str">
        <f t="shared" si="171"/>
        <v/>
      </c>
      <c r="CG182" s="176" t="str">
        <f t="shared" si="172"/>
        <v/>
      </c>
      <c r="CH182" s="135" t="str">
        <f t="shared" si="173"/>
        <v xml:space="preserve"> </v>
      </c>
      <c r="CI182" s="175" t="str">
        <f t="shared" si="174"/>
        <v/>
      </c>
      <c r="CJ182" s="176" t="str">
        <f t="shared" si="175"/>
        <v/>
      </c>
      <c r="CK182" s="135" t="str">
        <f t="shared" si="176"/>
        <v xml:space="preserve"> </v>
      </c>
      <c r="CL182" s="175" t="str">
        <f t="shared" si="177"/>
        <v/>
      </c>
      <c r="CM182" s="176" t="str">
        <f t="shared" si="178"/>
        <v/>
      </c>
      <c r="CN182" s="135" t="str">
        <f t="shared" si="179"/>
        <v xml:space="preserve"> </v>
      </c>
      <c r="CO182" s="185" t="str">
        <f t="shared" si="180"/>
        <v/>
      </c>
      <c r="CP182" s="186" t="str">
        <f t="shared" si="181"/>
        <v/>
      </c>
      <c r="CQ182" s="181" t="str">
        <f t="shared" si="182"/>
        <v xml:space="preserve"> </v>
      </c>
      <c r="CR182" s="135">
        <f>'Session Tracking'!P181</f>
        <v>0</v>
      </c>
      <c r="CS182" s="172"/>
      <c r="CT182" s="172">
        <f>COUNTIF('Session Tracking'!F181:O181,"Yes")</f>
        <v>0</v>
      </c>
      <c r="CU182" s="195">
        <f>COUNTIF('Session Tracking'!F181:O181,"No")</f>
        <v>0</v>
      </c>
      <c r="CV182" s="211">
        <f t="shared" si="140"/>
        <v>0</v>
      </c>
      <c r="CW182" s="195" t="str">
        <f t="shared" si="141"/>
        <v/>
      </c>
      <c r="CX182" s="195" t="str">
        <f t="shared" si="142"/>
        <v/>
      </c>
      <c r="CY182" s="195" t="str">
        <f t="shared" si="143"/>
        <v/>
      </c>
      <c r="CZ182" s="195" t="str">
        <f t="shared" si="144"/>
        <v/>
      </c>
      <c r="DA182" s="195" t="str">
        <f t="shared" si="145"/>
        <v/>
      </c>
      <c r="DB182" s="213" t="str">
        <f t="shared" si="146"/>
        <v/>
      </c>
      <c r="DC182" s="172" t="str">
        <f t="shared" si="147"/>
        <v/>
      </c>
      <c r="DD182" s="195" t="str">
        <f t="shared" si="148"/>
        <v/>
      </c>
      <c r="DE182" s="195" t="str">
        <f t="shared" si="149"/>
        <v/>
      </c>
      <c r="DF182" s="195" t="str">
        <f t="shared" si="150"/>
        <v/>
      </c>
      <c r="DG182" s="195" t="str">
        <f t="shared" si="151"/>
        <v/>
      </c>
      <c r="DH182" s="195" t="str">
        <f t="shared" si="152"/>
        <v/>
      </c>
      <c r="DI182" s="195" t="str">
        <f t="shared" si="153"/>
        <v/>
      </c>
      <c r="DJ182" s="195" t="str">
        <f t="shared" si="154"/>
        <v/>
      </c>
      <c r="DK182" s="173" t="str">
        <f t="shared" si="155"/>
        <v/>
      </c>
    </row>
    <row r="183" spans="1:115" x14ac:dyDescent="0.35">
      <c r="A183" s="182">
        <f>'Session Tracking'!A182</f>
        <v>0</v>
      </c>
      <c r="B183" s="183">
        <f>'Session Tracking'!T182</f>
        <v>0</v>
      </c>
      <c r="C183" s="183">
        <f>'Session Tracking'!C182</f>
        <v>0</v>
      </c>
      <c r="D183" s="184" t="str">
        <f>IF('Session Tracking'!D182,'Session Tracking'!D182,"")</f>
        <v/>
      </c>
      <c r="E183" s="184" t="str">
        <f>IF('Session Tracking'!E182,'Session Tracking'!E182,"")</f>
        <v/>
      </c>
      <c r="F183" s="123"/>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3"/>
      <c r="AL183" s="124"/>
      <c r="AM183" s="124"/>
      <c r="AN183" s="124"/>
      <c r="AO183" s="124"/>
      <c r="AP183" s="124"/>
      <c r="AQ183" s="124"/>
      <c r="AR183" s="124"/>
      <c r="AS183" s="124"/>
      <c r="AT183" s="124"/>
      <c r="AU183" s="124"/>
      <c r="AV183" s="124"/>
      <c r="AW183" s="124"/>
      <c r="AX183" s="124"/>
      <c r="AY183" s="124"/>
      <c r="AZ183" s="124"/>
      <c r="BA183" s="124"/>
      <c r="BB183" s="124"/>
      <c r="BC183" s="124"/>
      <c r="BD183" s="124"/>
      <c r="BE183" s="124"/>
      <c r="BF183" s="124"/>
      <c r="BG183" s="124"/>
      <c r="BH183" s="124"/>
      <c r="BI183" s="124"/>
      <c r="BJ183" s="124"/>
      <c r="BK183" s="124"/>
      <c r="BL183" s="124"/>
      <c r="BM183" s="124"/>
      <c r="BN183" s="124"/>
      <c r="BO183" s="124"/>
      <c r="BQ183" s="175" t="str">
        <f t="shared" si="156"/>
        <v/>
      </c>
      <c r="BR183" s="176" t="str">
        <f t="shared" si="157"/>
        <v/>
      </c>
      <c r="BS183" s="135" t="str">
        <f t="shared" si="158"/>
        <v xml:space="preserve"> </v>
      </c>
      <c r="BT183" s="175" t="str">
        <f t="shared" si="159"/>
        <v/>
      </c>
      <c r="BU183" s="176" t="str">
        <f t="shared" si="160"/>
        <v/>
      </c>
      <c r="BV183" s="135" t="str">
        <f t="shared" si="161"/>
        <v xml:space="preserve"> </v>
      </c>
      <c r="BW183" s="175" t="str">
        <f t="shared" si="162"/>
        <v/>
      </c>
      <c r="BX183" s="176" t="str">
        <f t="shared" si="163"/>
        <v/>
      </c>
      <c r="BY183" s="135" t="str">
        <f t="shared" si="164"/>
        <v xml:space="preserve"> </v>
      </c>
      <c r="BZ183" s="175" t="str">
        <f t="shared" si="165"/>
        <v/>
      </c>
      <c r="CA183" s="176" t="str">
        <f t="shared" si="166"/>
        <v/>
      </c>
      <c r="CB183" s="135" t="str">
        <f t="shared" si="167"/>
        <v xml:space="preserve"> </v>
      </c>
      <c r="CC183" s="185" t="str">
        <f t="shared" si="168"/>
        <v/>
      </c>
      <c r="CD183" s="186" t="str">
        <f t="shared" si="169"/>
        <v/>
      </c>
      <c r="CE183" s="181" t="str">
        <f t="shared" si="170"/>
        <v xml:space="preserve"> </v>
      </c>
      <c r="CF183" s="175" t="str">
        <f t="shared" si="171"/>
        <v/>
      </c>
      <c r="CG183" s="176" t="str">
        <f t="shared" si="172"/>
        <v/>
      </c>
      <c r="CH183" s="135" t="str">
        <f t="shared" si="173"/>
        <v xml:space="preserve"> </v>
      </c>
      <c r="CI183" s="175" t="str">
        <f t="shared" si="174"/>
        <v/>
      </c>
      <c r="CJ183" s="176" t="str">
        <f t="shared" si="175"/>
        <v/>
      </c>
      <c r="CK183" s="135" t="str">
        <f t="shared" si="176"/>
        <v xml:space="preserve"> </v>
      </c>
      <c r="CL183" s="175" t="str">
        <f t="shared" si="177"/>
        <v/>
      </c>
      <c r="CM183" s="176" t="str">
        <f t="shared" si="178"/>
        <v/>
      </c>
      <c r="CN183" s="135" t="str">
        <f t="shared" si="179"/>
        <v xml:space="preserve"> </v>
      </c>
      <c r="CO183" s="185" t="str">
        <f t="shared" si="180"/>
        <v/>
      </c>
      <c r="CP183" s="186" t="str">
        <f t="shared" si="181"/>
        <v/>
      </c>
      <c r="CQ183" s="181" t="str">
        <f t="shared" si="182"/>
        <v xml:space="preserve"> </v>
      </c>
      <c r="CR183" s="135">
        <f>'Session Tracking'!P182</f>
        <v>0</v>
      </c>
      <c r="CS183" s="172"/>
      <c r="CT183" s="172">
        <f>COUNTIF('Session Tracking'!F182:O182,"Yes")</f>
        <v>0</v>
      </c>
      <c r="CU183" s="195">
        <f>COUNTIF('Session Tracking'!F182:O182,"No")</f>
        <v>0</v>
      </c>
      <c r="CV183" s="211">
        <f t="shared" si="140"/>
        <v>0</v>
      </c>
      <c r="CW183" s="195" t="str">
        <f t="shared" si="141"/>
        <v/>
      </c>
      <c r="CX183" s="195" t="str">
        <f t="shared" si="142"/>
        <v/>
      </c>
      <c r="CY183" s="195" t="str">
        <f t="shared" si="143"/>
        <v/>
      </c>
      <c r="CZ183" s="195" t="str">
        <f t="shared" si="144"/>
        <v/>
      </c>
      <c r="DA183" s="195" t="str">
        <f t="shared" si="145"/>
        <v/>
      </c>
      <c r="DB183" s="213" t="str">
        <f t="shared" si="146"/>
        <v/>
      </c>
      <c r="DC183" s="172" t="str">
        <f t="shared" si="147"/>
        <v/>
      </c>
      <c r="DD183" s="195" t="str">
        <f t="shared" si="148"/>
        <v/>
      </c>
      <c r="DE183" s="195" t="str">
        <f t="shared" si="149"/>
        <v/>
      </c>
      <c r="DF183" s="195" t="str">
        <f t="shared" si="150"/>
        <v/>
      </c>
      <c r="DG183" s="195" t="str">
        <f t="shared" si="151"/>
        <v/>
      </c>
      <c r="DH183" s="195" t="str">
        <f t="shared" si="152"/>
        <v/>
      </c>
      <c r="DI183" s="195" t="str">
        <f t="shared" si="153"/>
        <v/>
      </c>
      <c r="DJ183" s="195" t="str">
        <f t="shared" si="154"/>
        <v/>
      </c>
      <c r="DK183" s="173" t="str">
        <f t="shared" si="155"/>
        <v/>
      </c>
    </row>
    <row r="184" spans="1:115" x14ac:dyDescent="0.35">
      <c r="A184" s="182">
        <f>'Session Tracking'!A183</f>
        <v>0</v>
      </c>
      <c r="B184" s="183">
        <f>'Session Tracking'!T183</f>
        <v>0</v>
      </c>
      <c r="C184" s="183">
        <f>'Session Tracking'!C183</f>
        <v>0</v>
      </c>
      <c r="D184" s="184" t="str">
        <f>IF('Session Tracking'!D183,'Session Tracking'!D183,"")</f>
        <v/>
      </c>
      <c r="E184" s="184" t="str">
        <f>IF('Session Tracking'!E183,'Session Tracking'!E183,"")</f>
        <v/>
      </c>
      <c r="F184" s="121"/>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1"/>
      <c r="AL184" s="122"/>
      <c r="AM184" s="122"/>
      <c r="AN184" s="122"/>
      <c r="AO184" s="122"/>
      <c r="AP184" s="122"/>
      <c r="AQ184" s="122"/>
      <c r="AR184" s="122"/>
      <c r="AS184" s="122"/>
      <c r="AT184" s="122"/>
      <c r="AU184" s="122"/>
      <c r="AV184" s="122"/>
      <c r="AW184" s="122"/>
      <c r="AX184" s="122"/>
      <c r="AY184" s="122"/>
      <c r="AZ184" s="122"/>
      <c r="BA184" s="122"/>
      <c r="BB184" s="122"/>
      <c r="BC184" s="122"/>
      <c r="BD184" s="122"/>
      <c r="BE184" s="122"/>
      <c r="BF184" s="122"/>
      <c r="BG184" s="122"/>
      <c r="BH184" s="122"/>
      <c r="BI184" s="122"/>
      <c r="BJ184" s="122"/>
      <c r="BK184" s="122"/>
      <c r="BL184" s="122"/>
      <c r="BM184" s="122"/>
      <c r="BN184" s="122"/>
      <c r="BO184" s="122"/>
      <c r="BQ184" s="175" t="str">
        <f t="shared" si="156"/>
        <v/>
      </c>
      <c r="BR184" s="176" t="str">
        <f t="shared" si="157"/>
        <v/>
      </c>
      <c r="BS184" s="135" t="str">
        <f t="shared" si="158"/>
        <v xml:space="preserve"> </v>
      </c>
      <c r="BT184" s="175" t="str">
        <f t="shared" si="159"/>
        <v/>
      </c>
      <c r="BU184" s="176" t="str">
        <f t="shared" si="160"/>
        <v/>
      </c>
      <c r="BV184" s="135" t="str">
        <f t="shared" si="161"/>
        <v xml:space="preserve"> </v>
      </c>
      <c r="BW184" s="175" t="str">
        <f t="shared" si="162"/>
        <v/>
      </c>
      <c r="BX184" s="176" t="str">
        <f t="shared" si="163"/>
        <v/>
      </c>
      <c r="BY184" s="135" t="str">
        <f t="shared" si="164"/>
        <v xml:space="preserve"> </v>
      </c>
      <c r="BZ184" s="175" t="str">
        <f t="shared" si="165"/>
        <v/>
      </c>
      <c r="CA184" s="176" t="str">
        <f t="shared" si="166"/>
        <v/>
      </c>
      <c r="CB184" s="135" t="str">
        <f t="shared" si="167"/>
        <v xml:space="preserve"> </v>
      </c>
      <c r="CC184" s="185" t="str">
        <f t="shared" si="168"/>
        <v/>
      </c>
      <c r="CD184" s="186" t="str">
        <f t="shared" si="169"/>
        <v/>
      </c>
      <c r="CE184" s="181" t="str">
        <f t="shared" si="170"/>
        <v xml:space="preserve"> </v>
      </c>
      <c r="CF184" s="175" t="str">
        <f t="shared" si="171"/>
        <v/>
      </c>
      <c r="CG184" s="176" t="str">
        <f t="shared" si="172"/>
        <v/>
      </c>
      <c r="CH184" s="135" t="str">
        <f t="shared" si="173"/>
        <v xml:space="preserve"> </v>
      </c>
      <c r="CI184" s="175" t="str">
        <f t="shared" si="174"/>
        <v/>
      </c>
      <c r="CJ184" s="176" t="str">
        <f t="shared" si="175"/>
        <v/>
      </c>
      <c r="CK184" s="135" t="str">
        <f t="shared" si="176"/>
        <v xml:space="preserve"> </v>
      </c>
      <c r="CL184" s="175" t="str">
        <f t="shared" si="177"/>
        <v/>
      </c>
      <c r="CM184" s="176" t="str">
        <f t="shared" si="178"/>
        <v/>
      </c>
      <c r="CN184" s="135" t="str">
        <f t="shared" si="179"/>
        <v xml:space="preserve"> </v>
      </c>
      <c r="CO184" s="185" t="str">
        <f t="shared" si="180"/>
        <v/>
      </c>
      <c r="CP184" s="186" t="str">
        <f t="shared" si="181"/>
        <v/>
      </c>
      <c r="CQ184" s="181" t="str">
        <f t="shared" si="182"/>
        <v xml:space="preserve"> </v>
      </c>
      <c r="CR184" s="135">
        <f>'Session Tracking'!P183</f>
        <v>0</v>
      </c>
      <c r="CS184" s="172"/>
      <c r="CT184" s="172">
        <f>COUNTIF('Session Tracking'!F183:O183,"Yes")</f>
        <v>0</v>
      </c>
      <c r="CU184" s="195">
        <f>COUNTIF('Session Tracking'!F183:O183,"No")</f>
        <v>0</v>
      </c>
      <c r="CV184" s="211">
        <f t="shared" si="140"/>
        <v>0</v>
      </c>
      <c r="CW184" s="195" t="str">
        <f t="shared" si="141"/>
        <v/>
      </c>
      <c r="CX184" s="195" t="str">
        <f t="shared" si="142"/>
        <v/>
      </c>
      <c r="CY184" s="195" t="str">
        <f t="shared" si="143"/>
        <v/>
      </c>
      <c r="CZ184" s="195" t="str">
        <f t="shared" si="144"/>
        <v/>
      </c>
      <c r="DA184" s="195" t="str">
        <f t="shared" si="145"/>
        <v/>
      </c>
      <c r="DB184" s="213" t="str">
        <f t="shared" si="146"/>
        <v/>
      </c>
      <c r="DC184" s="172" t="str">
        <f t="shared" si="147"/>
        <v/>
      </c>
      <c r="DD184" s="195" t="str">
        <f t="shared" si="148"/>
        <v/>
      </c>
      <c r="DE184" s="195" t="str">
        <f t="shared" si="149"/>
        <v/>
      </c>
      <c r="DF184" s="195" t="str">
        <f t="shared" si="150"/>
        <v/>
      </c>
      <c r="DG184" s="195" t="str">
        <f t="shared" si="151"/>
        <v/>
      </c>
      <c r="DH184" s="195" t="str">
        <f t="shared" si="152"/>
        <v/>
      </c>
      <c r="DI184" s="195" t="str">
        <f t="shared" si="153"/>
        <v/>
      </c>
      <c r="DJ184" s="195" t="str">
        <f t="shared" si="154"/>
        <v/>
      </c>
      <c r="DK184" s="173" t="str">
        <f t="shared" si="155"/>
        <v/>
      </c>
    </row>
    <row r="185" spans="1:115" x14ac:dyDescent="0.35">
      <c r="A185" s="182">
        <f>'Session Tracking'!A184</f>
        <v>0</v>
      </c>
      <c r="B185" s="183">
        <f>'Session Tracking'!T184</f>
        <v>0</v>
      </c>
      <c r="C185" s="183">
        <f>'Session Tracking'!C184</f>
        <v>0</v>
      </c>
      <c r="D185" s="184" t="str">
        <f>IF('Session Tracking'!D184,'Session Tracking'!D184,"")</f>
        <v/>
      </c>
      <c r="E185" s="184" t="str">
        <f>IF('Session Tracking'!E184,'Session Tracking'!E184,"")</f>
        <v/>
      </c>
      <c r="F185" s="123"/>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3"/>
      <c r="AL185" s="124"/>
      <c r="AM185" s="124"/>
      <c r="AN185" s="124"/>
      <c r="AO185" s="124"/>
      <c r="AP185" s="124"/>
      <c r="AQ185" s="124"/>
      <c r="AR185" s="124"/>
      <c r="AS185" s="124"/>
      <c r="AT185" s="124"/>
      <c r="AU185" s="124"/>
      <c r="AV185" s="124"/>
      <c r="AW185" s="124"/>
      <c r="AX185" s="124"/>
      <c r="AY185" s="124"/>
      <c r="AZ185" s="124"/>
      <c r="BA185" s="124"/>
      <c r="BB185" s="124"/>
      <c r="BC185" s="124"/>
      <c r="BD185" s="124"/>
      <c r="BE185" s="124"/>
      <c r="BF185" s="124"/>
      <c r="BG185" s="124"/>
      <c r="BH185" s="124"/>
      <c r="BI185" s="124"/>
      <c r="BJ185" s="124"/>
      <c r="BK185" s="124"/>
      <c r="BL185" s="124"/>
      <c r="BM185" s="124"/>
      <c r="BN185" s="124"/>
      <c r="BO185" s="124"/>
      <c r="BQ185" s="175" t="str">
        <f t="shared" si="156"/>
        <v/>
      </c>
      <c r="BR185" s="176" t="str">
        <f t="shared" si="157"/>
        <v/>
      </c>
      <c r="BS185" s="135" t="str">
        <f t="shared" si="158"/>
        <v xml:space="preserve"> </v>
      </c>
      <c r="BT185" s="175" t="str">
        <f t="shared" si="159"/>
        <v/>
      </c>
      <c r="BU185" s="176" t="str">
        <f t="shared" si="160"/>
        <v/>
      </c>
      <c r="BV185" s="135" t="str">
        <f t="shared" si="161"/>
        <v xml:space="preserve"> </v>
      </c>
      <c r="BW185" s="175" t="str">
        <f t="shared" si="162"/>
        <v/>
      </c>
      <c r="BX185" s="176" t="str">
        <f t="shared" si="163"/>
        <v/>
      </c>
      <c r="BY185" s="135" t="str">
        <f t="shared" si="164"/>
        <v xml:space="preserve"> </v>
      </c>
      <c r="BZ185" s="175" t="str">
        <f t="shared" si="165"/>
        <v/>
      </c>
      <c r="CA185" s="176" t="str">
        <f t="shared" si="166"/>
        <v/>
      </c>
      <c r="CB185" s="135" t="str">
        <f t="shared" si="167"/>
        <v xml:space="preserve"> </v>
      </c>
      <c r="CC185" s="185" t="str">
        <f t="shared" si="168"/>
        <v/>
      </c>
      <c r="CD185" s="186" t="str">
        <f t="shared" si="169"/>
        <v/>
      </c>
      <c r="CE185" s="181" t="str">
        <f t="shared" si="170"/>
        <v xml:space="preserve"> </v>
      </c>
      <c r="CF185" s="175" t="str">
        <f t="shared" si="171"/>
        <v/>
      </c>
      <c r="CG185" s="176" t="str">
        <f t="shared" si="172"/>
        <v/>
      </c>
      <c r="CH185" s="135" t="str">
        <f t="shared" si="173"/>
        <v xml:space="preserve"> </v>
      </c>
      <c r="CI185" s="175" t="str">
        <f t="shared" si="174"/>
        <v/>
      </c>
      <c r="CJ185" s="176" t="str">
        <f t="shared" si="175"/>
        <v/>
      </c>
      <c r="CK185" s="135" t="str">
        <f t="shared" si="176"/>
        <v xml:space="preserve"> </v>
      </c>
      <c r="CL185" s="175" t="str">
        <f t="shared" si="177"/>
        <v/>
      </c>
      <c r="CM185" s="176" t="str">
        <f t="shared" si="178"/>
        <v/>
      </c>
      <c r="CN185" s="135" t="str">
        <f t="shared" si="179"/>
        <v xml:space="preserve"> </v>
      </c>
      <c r="CO185" s="185" t="str">
        <f t="shared" si="180"/>
        <v/>
      </c>
      <c r="CP185" s="186" t="str">
        <f t="shared" si="181"/>
        <v/>
      </c>
      <c r="CQ185" s="181" t="str">
        <f t="shared" si="182"/>
        <v xml:space="preserve"> </v>
      </c>
      <c r="CR185" s="135">
        <f>'Session Tracking'!P184</f>
        <v>0</v>
      </c>
      <c r="CS185" s="172"/>
      <c r="CT185" s="172">
        <f>COUNTIF('Session Tracking'!F184:O184,"Yes")</f>
        <v>0</v>
      </c>
      <c r="CU185" s="195">
        <f>COUNTIF('Session Tracking'!F184:O184,"No")</f>
        <v>0</v>
      </c>
      <c r="CV185" s="211">
        <f t="shared" si="140"/>
        <v>0</v>
      </c>
      <c r="CW185" s="195" t="str">
        <f t="shared" si="141"/>
        <v/>
      </c>
      <c r="CX185" s="195" t="str">
        <f t="shared" si="142"/>
        <v/>
      </c>
      <c r="CY185" s="195" t="str">
        <f t="shared" si="143"/>
        <v/>
      </c>
      <c r="CZ185" s="195" t="str">
        <f t="shared" si="144"/>
        <v/>
      </c>
      <c r="DA185" s="195" t="str">
        <f t="shared" si="145"/>
        <v/>
      </c>
      <c r="DB185" s="213" t="str">
        <f t="shared" si="146"/>
        <v/>
      </c>
      <c r="DC185" s="172" t="str">
        <f t="shared" si="147"/>
        <v/>
      </c>
      <c r="DD185" s="195" t="str">
        <f t="shared" si="148"/>
        <v/>
      </c>
      <c r="DE185" s="195" t="str">
        <f t="shared" si="149"/>
        <v/>
      </c>
      <c r="DF185" s="195" t="str">
        <f t="shared" si="150"/>
        <v/>
      </c>
      <c r="DG185" s="195" t="str">
        <f t="shared" si="151"/>
        <v/>
      </c>
      <c r="DH185" s="195" t="str">
        <f t="shared" si="152"/>
        <v/>
      </c>
      <c r="DI185" s="195" t="str">
        <f t="shared" si="153"/>
        <v/>
      </c>
      <c r="DJ185" s="195" t="str">
        <f t="shared" si="154"/>
        <v/>
      </c>
      <c r="DK185" s="173" t="str">
        <f t="shared" si="155"/>
        <v/>
      </c>
    </row>
    <row r="186" spans="1:115" x14ac:dyDescent="0.35">
      <c r="A186" s="182">
        <f>'Session Tracking'!A185</f>
        <v>0</v>
      </c>
      <c r="B186" s="183">
        <f>'Session Tracking'!T185</f>
        <v>0</v>
      </c>
      <c r="C186" s="183">
        <f>'Session Tracking'!C185</f>
        <v>0</v>
      </c>
      <c r="D186" s="184" t="str">
        <f>IF('Session Tracking'!D185,'Session Tracking'!D185,"")</f>
        <v/>
      </c>
      <c r="E186" s="184" t="str">
        <f>IF('Session Tracking'!E185,'Session Tracking'!E185,"")</f>
        <v/>
      </c>
      <c r="F186" s="121"/>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1"/>
      <c r="AL186" s="122"/>
      <c r="AM186" s="122"/>
      <c r="AN186" s="122"/>
      <c r="AO186" s="122"/>
      <c r="AP186" s="122"/>
      <c r="AQ186" s="122"/>
      <c r="AR186" s="122"/>
      <c r="AS186" s="122"/>
      <c r="AT186" s="122"/>
      <c r="AU186" s="122"/>
      <c r="AV186" s="122"/>
      <c r="AW186" s="122"/>
      <c r="AX186" s="122"/>
      <c r="AY186" s="122"/>
      <c r="AZ186" s="122"/>
      <c r="BA186" s="122"/>
      <c r="BB186" s="122"/>
      <c r="BC186" s="122"/>
      <c r="BD186" s="122"/>
      <c r="BE186" s="122"/>
      <c r="BF186" s="122"/>
      <c r="BG186" s="122"/>
      <c r="BH186" s="122"/>
      <c r="BI186" s="122"/>
      <c r="BJ186" s="122"/>
      <c r="BK186" s="122"/>
      <c r="BL186" s="122"/>
      <c r="BM186" s="122"/>
      <c r="BN186" s="122"/>
      <c r="BO186" s="122"/>
      <c r="BQ186" s="175" t="str">
        <f t="shared" si="156"/>
        <v/>
      </c>
      <c r="BR186" s="176" t="str">
        <f t="shared" si="157"/>
        <v/>
      </c>
      <c r="BS186" s="135" t="str">
        <f t="shared" si="158"/>
        <v xml:space="preserve"> </v>
      </c>
      <c r="BT186" s="175" t="str">
        <f t="shared" si="159"/>
        <v/>
      </c>
      <c r="BU186" s="176" t="str">
        <f t="shared" si="160"/>
        <v/>
      </c>
      <c r="BV186" s="135" t="str">
        <f t="shared" si="161"/>
        <v xml:space="preserve"> </v>
      </c>
      <c r="BW186" s="175" t="str">
        <f t="shared" si="162"/>
        <v/>
      </c>
      <c r="BX186" s="176" t="str">
        <f t="shared" si="163"/>
        <v/>
      </c>
      <c r="BY186" s="135" t="str">
        <f t="shared" si="164"/>
        <v xml:space="preserve"> </v>
      </c>
      <c r="BZ186" s="175" t="str">
        <f t="shared" si="165"/>
        <v/>
      </c>
      <c r="CA186" s="176" t="str">
        <f t="shared" si="166"/>
        <v/>
      </c>
      <c r="CB186" s="135" t="str">
        <f t="shared" si="167"/>
        <v xml:space="preserve"> </v>
      </c>
      <c r="CC186" s="185" t="str">
        <f t="shared" si="168"/>
        <v/>
      </c>
      <c r="CD186" s="186" t="str">
        <f t="shared" si="169"/>
        <v/>
      </c>
      <c r="CE186" s="181" t="str">
        <f t="shared" si="170"/>
        <v xml:space="preserve"> </v>
      </c>
      <c r="CF186" s="175" t="str">
        <f t="shared" si="171"/>
        <v/>
      </c>
      <c r="CG186" s="176" t="str">
        <f t="shared" si="172"/>
        <v/>
      </c>
      <c r="CH186" s="135" t="str">
        <f t="shared" si="173"/>
        <v xml:space="preserve"> </v>
      </c>
      <c r="CI186" s="175" t="str">
        <f t="shared" si="174"/>
        <v/>
      </c>
      <c r="CJ186" s="176" t="str">
        <f t="shared" si="175"/>
        <v/>
      </c>
      <c r="CK186" s="135" t="str">
        <f t="shared" si="176"/>
        <v xml:space="preserve"> </v>
      </c>
      <c r="CL186" s="175" t="str">
        <f t="shared" si="177"/>
        <v/>
      </c>
      <c r="CM186" s="176" t="str">
        <f t="shared" si="178"/>
        <v/>
      </c>
      <c r="CN186" s="135" t="str">
        <f t="shared" si="179"/>
        <v xml:space="preserve"> </v>
      </c>
      <c r="CO186" s="185" t="str">
        <f t="shared" si="180"/>
        <v/>
      </c>
      <c r="CP186" s="186" t="str">
        <f t="shared" si="181"/>
        <v/>
      </c>
      <c r="CQ186" s="181" t="str">
        <f t="shared" si="182"/>
        <v xml:space="preserve"> </v>
      </c>
      <c r="CR186" s="135">
        <f>'Session Tracking'!P185</f>
        <v>0</v>
      </c>
      <c r="CS186" s="172"/>
      <c r="CT186" s="172">
        <f>COUNTIF('Session Tracking'!F185:O185,"Yes")</f>
        <v>0</v>
      </c>
      <c r="CU186" s="195">
        <f>COUNTIF('Session Tracking'!F185:O185,"No")</f>
        <v>0</v>
      </c>
      <c r="CV186" s="211">
        <f t="shared" si="140"/>
        <v>0</v>
      </c>
      <c r="CW186" s="195" t="str">
        <f t="shared" si="141"/>
        <v/>
      </c>
      <c r="CX186" s="195" t="str">
        <f t="shared" si="142"/>
        <v/>
      </c>
      <c r="CY186" s="195" t="str">
        <f t="shared" si="143"/>
        <v/>
      </c>
      <c r="CZ186" s="195" t="str">
        <f t="shared" si="144"/>
        <v/>
      </c>
      <c r="DA186" s="195" t="str">
        <f t="shared" si="145"/>
        <v/>
      </c>
      <c r="DB186" s="213" t="str">
        <f t="shared" si="146"/>
        <v/>
      </c>
      <c r="DC186" s="172" t="str">
        <f t="shared" si="147"/>
        <v/>
      </c>
      <c r="DD186" s="195" t="str">
        <f t="shared" si="148"/>
        <v/>
      </c>
      <c r="DE186" s="195" t="str">
        <f t="shared" si="149"/>
        <v/>
      </c>
      <c r="DF186" s="195" t="str">
        <f t="shared" si="150"/>
        <v/>
      </c>
      <c r="DG186" s="195" t="str">
        <f t="shared" si="151"/>
        <v/>
      </c>
      <c r="DH186" s="195" t="str">
        <f t="shared" si="152"/>
        <v/>
      </c>
      <c r="DI186" s="195" t="str">
        <f t="shared" si="153"/>
        <v/>
      </c>
      <c r="DJ186" s="195" t="str">
        <f t="shared" si="154"/>
        <v/>
      </c>
      <c r="DK186" s="173" t="str">
        <f t="shared" si="155"/>
        <v/>
      </c>
    </row>
    <row r="187" spans="1:115" x14ac:dyDescent="0.35">
      <c r="A187" s="182">
        <f>'Session Tracking'!A186</f>
        <v>0</v>
      </c>
      <c r="B187" s="183">
        <f>'Session Tracking'!T186</f>
        <v>0</v>
      </c>
      <c r="C187" s="183">
        <f>'Session Tracking'!C186</f>
        <v>0</v>
      </c>
      <c r="D187" s="184" t="str">
        <f>IF('Session Tracking'!D186,'Session Tracking'!D186,"")</f>
        <v/>
      </c>
      <c r="E187" s="184" t="str">
        <f>IF('Session Tracking'!E186,'Session Tracking'!E186,"")</f>
        <v/>
      </c>
      <c r="F187" s="123"/>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3"/>
      <c r="AL187" s="124"/>
      <c r="AM187" s="124"/>
      <c r="AN187" s="124"/>
      <c r="AO187" s="124"/>
      <c r="AP187" s="124"/>
      <c r="AQ187" s="124"/>
      <c r="AR187" s="124"/>
      <c r="AS187" s="124"/>
      <c r="AT187" s="124"/>
      <c r="AU187" s="124"/>
      <c r="AV187" s="124"/>
      <c r="AW187" s="124"/>
      <c r="AX187" s="124"/>
      <c r="AY187" s="124"/>
      <c r="AZ187" s="124"/>
      <c r="BA187" s="124"/>
      <c r="BB187" s="124"/>
      <c r="BC187" s="124"/>
      <c r="BD187" s="124"/>
      <c r="BE187" s="124"/>
      <c r="BF187" s="124"/>
      <c r="BG187" s="124"/>
      <c r="BH187" s="124"/>
      <c r="BI187" s="124"/>
      <c r="BJ187" s="124"/>
      <c r="BK187" s="124"/>
      <c r="BL187" s="124"/>
      <c r="BM187" s="124"/>
      <c r="BN187" s="124"/>
      <c r="BO187" s="124"/>
      <c r="BQ187" s="175" t="str">
        <f t="shared" si="156"/>
        <v/>
      </c>
      <c r="BR187" s="176" t="str">
        <f t="shared" si="157"/>
        <v/>
      </c>
      <c r="BS187" s="135" t="str">
        <f t="shared" si="158"/>
        <v xml:space="preserve"> </v>
      </c>
      <c r="BT187" s="175" t="str">
        <f t="shared" si="159"/>
        <v/>
      </c>
      <c r="BU187" s="176" t="str">
        <f t="shared" si="160"/>
        <v/>
      </c>
      <c r="BV187" s="135" t="str">
        <f t="shared" si="161"/>
        <v xml:space="preserve"> </v>
      </c>
      <c r="BW187" s="175" t="str">
        <f t="shared" si="162"/>
        <v/>
      </c>
      <c r="BX187" s="176" t="str">
        <f t="shared" si="163"/>
        <v/>
      </c>
      <c r="BY187" s="135" t="str">
        <f t="shared" si="164"/>
        <v xml:space="preserve"> </v>
      </c>
      <c r="BZ187" s="175" t="str">
        <f t="shared" si="165"/>
        <v/>
      </c>
      <c r="CA187" s="176" t="str">
        <f t="shared" si="166"/>
        <v/>
      </c>
      <c r="CB187" s="135" t="str">
        <f t="shared" si="167"/>
        <v xml:space="preserve"> </v>
      </c>
      <c r="CC187" s="185" t="str">
        <f t="shared" si="168"/>
        <v/>
      </c>
      <c r="CD187" s="186" t="str">
        <f t="shared" si="169"/>
        <v/>
      </c>
      <c r="CE187" s="181" t="str">
        <f t="shared" si="170"/>
        <v xml:space="preserve"> </v>
      </c>
      <c r="CF187" s="175" t="str">
        <f t="shared" si="171"/>
        <v/>
      </c>
      <c r="CG187" s="176" t="str">
        <f t="shared" si="172"/>
        <v/>
      </c>
      <c r="CH187" s="135" t="str">
        <f t="shared" si="173"/>
        <v xml:space="preserve"> </v>
      </c>
      <c r="CI187" s="175" t="str">
        <f t="shared" si="174"/>
        <v/>
      </c>
      <c r="CJ187" s="176" t="str">
        <f t="shared" si="175"/>
        <v/>
      </c>
      <c r="CK187" s="135" t="str">
        <f t="shared" si="176"/>
        <v xml:space="preserve"> </v>
      </c>
      <c r="CL187" s="175" t="str">
        <f t="shared" si="177"/>
        <v/>
      </c>
      <c r="CM187" s="176" t="str">
        <f t="shared" si="178"/>
        <v/>
      </c>
      <c r="CN187" s="135" t="str">
        <f t="shared" si="179"/>
        <v xml:space="preserve"> </v>
      </c>
      <c r="CO187" s="185" t="str">
        <f t="shared" si="180"/>
        <v/>
      </c>
      <c r="CP187" s="186" t="str">
        <f t="shared" si="181"/>
        <v/>
      </c>
      <c r="CQ187" s="181" t="str">
        <f t="shared" si="182"/>
        <v xml:space="preserve"> </v>
      </c>
      <c r="CR187" s="135">
        <f>'Session Tracking'!P186</f>
        <v>0</v>
      </c>
      <c r="CS187" s="172"/>
      <c r="CT187" s="172">
        <f>COUNTIF('Session Tracking'!F186:O186,"Yes")</f>
        <v>0</v>
      </c>
      <c r="CU187" s="195">
        <f>COUNTIF('Session Tracking'!F186:O186,"No")</f>
        <v>0</v>
      </c>
      <c r="CV187" s="211">
        <f t="shared" si="140"/>
        <v>0</v>
      </c>
      <c r="CW187" s="195" t="str">
        <f t="shared" si="141"/>
        <v/>
      </c>
      <c r="CX187" s="195" t="str">
        <f t="shared" si="142"/>
        <v/>
      </c>
      <c r="CY187" s="195" t="str">
        <f t="shared" si="143"/>
        <v/>
      </c>
      <c r="CZ187" s="195" t="str">
        <f t="shared" si="144"/>
        <v/>
      </c>
      <c r="DA187" s="195" t="str">
        <f t="shared" si="145"/>
        <v/>
      </c>
      <c r="DB187" s="213" t="str">
        <f t="shared" si="146"/>
        <v/>
      </c>
      <c r="DC187" s="172" t="str">
        <f t="shared" si="147"/>
        <v/>
      </c>
      <c r="DD187" s="195" t="str">
        <f t="shared" si="148"/>
        <v/>
      </c>
      <c r="DE187" s="195" t="str">
        <f t="shared" si="149"/>
        <v/>
      </c>
      <c r="DF187" s="195" t="str">
        <f t="shared" si="150"/>
        <v/>
      </c>
      <c r="DG187" s="195" t="str">
        <f t="shared" si="151"/>
        <v/>
      </c>
      <c r="DH187" s="195" t="str">
        <f t="shared" si="152"/>
        <v/>
      </c>
      <c r="DI187" s="195" t="str">
        <f t="shared" si="153"/>
        <v/>
      </c>
      <c r="DJ187" s="195" t="str">
        <f t="shared" si="154"/>
        <v/>
      </c>
      <c r="DK187" s="173" t="str">
        <f t="shared" si="155"/>
        <v/>
      </c>
    </row>
    <row r="188" spans="1:115" x14ac:dyDescent="0.35">
      <c r="A188" s="182">
        <f>'Session Tracking'!A187</f>
        <v>0</v>
      </c>
      <c r="B188" s="183">
        <f>'Session Tracking'!T187</f>
        <v>0</v>
      </c>
      <c r="C188" s="183">
        <f>'Session Tracking'!C187</f>
        <v>0</v>
      </c>
      <c r="D188" s="184" t="str">
        <f>IF('Session Tracking'!D187,'Session Tracking'!D187,"")</f>
        <v/>
      </c>
      <c r="E188" s="184" t="str">
        <f>IF('Session Tracking'!E187,'Session Tracking'!E187,"")</f>
        <v/>
      </c>
      <c r="F188" s="121"/>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1"/>
      <c r="AL188" s="122"/>
      <c r="AM188" s="122"/>
      <c r="AN188" s="122"/>
      <c r="AO188" s="122"/>
      <c r="AP188" s="122"/>
      <c r="AQ188" s="122"/>
      <c r="AR188" s="122"/>
      <c r="AS188" s="122"/>
      <c r="AT188" s="122"/>
      <c r="AU188" s="122"/>
      <c r="AV188" s="122"/>
      <c r="AW188" s="122"/>
      <c r="AX188" s="122"/>
      <c r="AY188" s="122"/>
      <c r="AZ188" s="122"/>
      <c r="BA188" s="122"/>
      <c r="BB188" s="122"/>
      <c r="BC188" s="122"/>
      <c r="BD188" s="122"/>
      <c r="BE188" s="122"/>
      <c r="BF188" s="122"/>
      <c r="BG188" s="122"/>
      <c r="BH188" s="122"/>
      <c r="BI188" s="122"/>
      <c r="BJ188" s="122"/>
      <c r="BK188" s="122"/>
      <c r="BL188" s="122"/>
      <c r="BM188" s="122"/>
      <c r="BN188" s="122"/>
      <c r="BO188" s="122"/>
      <c r="BQ188" s="175" t="str">
        <f t="shared" si="156"/>
        <v/>
      </c>
      <c r="BR188" s="176" t="str">
        <f t="shared" si="157"/>
        <v/>
      </c>
      <c r="BS188" s="135" t="str">
        <f t="shared" si="158"/>
        <v xml:space="preserve"> </v>
      </c>
      <c r="BT188" s="175" t="str">
        <f t="shared" si="159"/>
        <v/>
      </c>
      <c r="BU188" s="176" t="str">
        <f t="shared" si="160"/>
        <v/>
      </c>
      <c r="BV188" s="135" t="str">
        <f t="shared" si="161"/>
        <v xml:space="preserve"> </v>
      </c>
      <c r="BW188" s="175" t="str">
        <f t="shared" si="162"/>
        <v/>
      </c>
      <c r="BX188" s="176" t="str">
        <f t="shared" si="163"/>
        <v/>
      </c>
      <c r="BY188" s="135" t="str">
        <f t="shared" si="164"/>
        <v xml:space="preserve"> </v>
      </c>
      <c r="BZ188" s="175" t="str">
        <f t="shared" si="165"/>
        <v/>
      </c>
      <c r="CA188" s="176" t="str">
        <f t="shared" si="166"/>
        <v/>
      </c>
      <c r="CB188" s="135" t="str">
        <f t="shared" si="167"/>
        <v xml:space="preserve"> </v>
      </c>
      <c r="CC188" s="185" t="str">
        <f t="shared" si="168"/>
        <v/>
      </c>
      <c r="CD188" s="186" t="str">
        <f t="shared" si="169"/>
        <v/>
      </c>
      <c r="CE188" s="181" t="str">
        <f t="shared" si="170"/>
        <v xml:space="preserve"> </v>
      </c>
      <c r="CF188" s="175" t="str">
        <f t="shared" si="171"/>
        <v/>
      </c>
      <c r="CG188" s="176" t="str">
        <f t="shared" si="172"/>
        <v/>
      </c>
      <c r="CH188" s="135" t="str">
        <f t="shared" si="173"/>
        <v xml:space="preserve"> </v>
      </c>
      <c r="CI188" s="175" t="str">
        <f t="shared" si="174"/>
        <v/>
      </c>
      <c r="CJ188" s="176" t="str">
        <f t="shared" si="175"/>
        <v/>
      </c>
      <c r="CK188" s="135" t="str">
        <f t="shared" si="176"/>
        <v xml:space="preserve"> </v>
      </c>
      <c r="CL188" s="175" t="str">
        <f t="shared" si="177"/>
        <v/>
      </c>
      <c r="CM188" s="176" t="str">
        <f t="shared" si="178"/>
        <v/>
      </c>
      <c r="CN188" s="135" t="str">
        <f t="shared" si="179"/>
        <v xml:space="preserve"> </v>
      </c>
      <c r="CO188" s="185" t="str">
        <f t="shared" si="180"/>
        <v/>
      </c>
      <c r="CP188" s="186" t="str">
        <f t="shared" si="181"/>
        <v/>
      </c>
      <c r="CQ188" s="181" t="str">
        <f t="shared" si="182"/>
        <v xml:space="preserve"> </v>
      </c>
      <c r="CR188" s="135">
        <f>'Session Tracking'!P187</f>
        <v>0</v>
      </c>
      <c r="CS188" s="172"/>
      <c r="CT188" s="172">
        <f>COUNTIF('Session Tracking'!F187:O187,"Yes")</f>
        <v>0</v>
      </c>
      <c r="CU188" s="195">
        <f>COUNTIF('Session Tracking'!F187:O187,"No")</f>
        <v>0</v>
      </c>
      <c r="CV188" s="211">
        <f t="shared" si="140"/>
        <v>0</v>
      </c>
      <c r="CW188" s="195" t="str">
        <f t="shared" si="141"/>
        <v/>
      </c>
      <c r="CX188" s="195" t="str">
        <f t="shared" si="142"/>
        <v/>
      </c>
      <c r="CY188" s="195" t="str">
        <f t="shared" si="143"/>
        <v/>
      </c>
      <c r="CZ188" s="195" t="str">
        <f t="shared" si="144"/>
        <v/>
      </c>
      <c r="DA188" s="195" t="str">
        <f t="shared" si="145"/>
        <v/>
      </c>
      <c r="DB188" s="213" t="str">
        <f t="shared" si="146"/>
        <v/>
      </c>
      <c r="DC188" s="172" t="str">
        <f t="shared" si="147"/>
        <v/>
      </c>
      <c r="DD188" s="195" t="str">
        <f t="shared" si="148"/>
        <v/>
      </c>
      <c r="DE188" s="195" t="str">
        <f t="shared" si="149"/>
        <v/>
      </c>
      <c r="DF188" s="195" t="str">
        <f t="shared" si="150"/>
        <v/>
      </c>
      <c r="DG188" s="195" t="str">
        <f t="shared" si="151"/>
        <v/>
      </c>
      <c r="DH188" s="195" t="str">
        <f t="shared" si="152"/>
        <v/>
      </c>
      <c r="DI188" s="195" t="str">
        <f t="shared" si="153"/>
        <v/>
      </c>
      <c r="DJ188" s="195" t="str">
        <f t="shared" si="154"/>
        <v/>
      </c>
      <c r="DK188" s="173" t="str">
        <f t="shared" si="155"/>
        <v/>
      </c>
    </row>
    <row r="189" spans="1:115" x14ac:dyDescent="0.35">
      <c r="A189" s="182">
        <f>'Session Tracking'!A188</f>
        <v>0</v>
      </c>
      <c r="B189" s="183">
        <f>'Session Tracking'!T188</f>
        <v>0</v>
      </c>
      <c r="C189" s="183">
        <f>'Session Tracking'!C188</f>
        <v>0</v>
      </c>
      <c r="D189" s="184" t="str">
        <f>IF('Session Tracking'!D188,'Session Tracking'!D188,"")</f>
        <v/>
      </c>
      <c r="E189" s="184" t="str">
        <f>IF('Session Tracking'!E188,'Session Tracking'!E188,"")</f>
        <v/>
      </c>
      <c r="F189" s="123"/>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3"/>
      <c r="AL189" s="124"/>
      <c r="AM189" s="124"/>
      <c r="AN189" s="124"/>
      <c r="AO189" s="124"/>
      <c r="AP189" s="124"/>
      <c r="AQ189" s="124"/>
      <c r="AR189" s="124"/>
      <c r="AS189" s="124"/>
      <c r="AT189" s="124"/>
      <c r="AU189" s="124"/>
      <c r="AV189" s="124"/>
      <c r="AW189" s="124"/>
      <c r="AX189" s="124"/>
      <c r="AY189" s="124"/>
      <c r="AZ189" s="124"/>
      <c r="BA189" s="124"/>
      <c r="BB189" s="124"/>
      <c r="BC189" s="124"/>
      <c r="BD189" s="124"/>
      <c r="BE189" s="124"/>
      <c r="BF189" s="124"/>
      <c r="BG189" s="124"/>
      <c r="BH189" s="124"/>
      <c r="BI189" s="124"/>
      <c r="BJ189" s="124"/>
      <c r="BK189" s="124"/>
      <c r="BL189" s="124"/>
      <c r="BM189" s="124"/>
      <c r="BN189" s="124"/>
      <c r="BO189" s="124"/>
      <c r="BQ189" s="175" t="str">
        <f t="shared" si="156"/>
        <v/>
      </c>
      <c r="BR189" s="176" t="str">
        <f t="shared" si="157"/>
        <v/>
      </c>
      <c r="BS189" s="135" t="str">
        <f t="shared" si="158"/>
        <v xml:space="preserve"> </v>
      </c>
      <c r="BT189" s="175" t="str">
        <f t="shared" si="159"/>
        <v/>
      </c>
      <c r="BU189" s="176" t="str">
        <f t="shared" si="160"/>
        <v/>
      </c>
      <c r="BV189" s="135" t="str">
        <f t="shared" si="161"/>
        <v xml:space="preserve"> </v>
      </c>
      <c r="BW189" s="175" t="str">
        <f t="shared" si="162"/>
        <v/>
      </c>
      <c r="BX189" s="176" t="str">
        <f t="shared" si="163"/>
        <v/>
      </c>
      <c r="BY189" s="135" t="str">
        <f t="shared" si="164"/>
        <v xml:space="preserve"> </v>
      </c>
      <c r="BZ189" s="175" t="str">
        <f t="shared" si="165"/>
        <v/>
      </c>
      <c r="CA189" s="176" t="str">
        <f t="shared" si="166"/>
        <v/>
      </c>
      <c r="CB189" s="135" t="str">
        <f t="shared" si="167"/>
        <v xml:space="preserve"> </v>
      </c>
      <c r="CC189" s="185" t="str">
        <f t="shared" si="168"/>
        <v/>
      </c>
      <c r="CD189" s="186" t="str">
        <f t="shared" si="169"/>
        <v/>
      </c>
      <c r="CE189" s="181" t="str">
        <f t="shared" si="170"/>
        <v xml:space="preserve"> </v>
      </c>
      <c r="CF189" s="175" t="str">
        <f t="shared" si="171"/>
        <v/>
      </c>
      <c r="CG189" s="176" t="str">
        <f t="shared" si="172"/>
        <v/>
      </c>
      <c r="CH189" s="135" t="str">
        <f t="shared" si="173"/>
        <v xml:space="preserve"> </v>
      </c>
      <c r="CI189" s="175" t="str">
        <f t="shared" si="174"/>
        <v/>
      </c>
      <c r="CJ189" s="176" t="str">
        <f t="shared" si="175"/>
        <v/>
      </c>
      <c r="CK189" s="135" t="str">
        <f t="shared" si="176"/>
        <v xml:space="preserve"> </v>
      </c>
      <c r="CL189" s="175" t="str">
        <f t="shared" si="177"/>
        <v/>
      </c>
      <c r="CM189" s="176" t="str">
        <f t="shared" si="178"/>
        <v/>
      </c>
      <c r="CN189" s="135" t="str">
        <f t="shared" si="179"/>
        <v xml:space="preserve"> </v>
      </c>
      <c r="CO189" s="185" t="str">
        <f t="shared" si="180"/>
        <v/>
      </c>
      <c r="CP189" s="186" t="str">
        <f t="shared" si="181"/>
        <v/>
      </c>
      <c r="CQ189" s="181" t="str">
        <f t="shared" si="182"/>
        <v xml:space="preserve"> </v>
      </c>
      <c r="CR189" s="135">
        <f>'Session Tracking'!P188</f>
        <v>0</v>
      </c>
      <c r="CS189" s="172"/>
      <c r="CT189" s="172">
        <f>COUNTIF('Session Tracking'!F188:O188,"Yes")</f>
        <v>0</v>
      </c>
      <c r="CU189" s="195">
        <f>COUNTIF('Session Tracking'!F188:O188,"No")</f>
        <v>0</v>
      </c>
      <c r="CV189" s="211">
        <f t="shared" si="140"/>
        <v>0</v>
      </c>
      <c r="CW189" s="195" t="str">
        <f t="shared" si="141"/>
        <v/>
      </c>
      <c r="CX189" s="195" t="str">
        <f t="shared" si="142"/>
        <v/>
      </c>
      <c r="CY189" s="195" t="str">
        <f t="shared" si="143"/>
        <v/>
      </c>
      <c r="CZ189" s="195" t="str">
        <f t="shared" si="144"/>
        <v/>
      </c>
      <c r="DA189" s="195" t="str">
        <f t="shared" si="145"/>
        <v/>
      </c>
      <c r="DB189" s="213" t="str">
        <f t="shared" si="146"/>
        <v/>
      </c>
      <c r="DC189" s="172" t="str">
        <f t="shared" si="147"/>
        <v/>
      </c>
      <c r="DD189" s="195" t="str">
        <f t="shared" si="148"/>
        <v/>
      </c>
      <c r="DE189" s="195" t="str">
        <f t="shared" si="149"/>
        <v/>
      </c>
      <c r="DF189" s="195" t="str">
        <f t="shared" si="150"/>
        <v/>
      </c>
      <c r="DG189" s="195" t="str">
        <f t="shared" si="151"/>
        <v/>
      </c>
      <c r="DH189" s="195" t="str">
        <f t="shared" si="152"/>
        <v/>
      </c>
      <c r="DI189" s="195" t="str">
        <f t="shared" si="153"/>
        <v/>
      </c>
      <c r="DJ189" s="195" t="str">
        <f t="shared" si="154"/>
        <v/>
      </c>
      <c r="DK189" s="173" t="str">
        <f t="shared" si="155"/>
        <v/>
      </c>
    </row>
    <row r="190" spans="1:115" x14ac:dyDescent="0.35">
      <c r="A190" s="182">
        <f>'Session Tracking'!A189</f>
        <v>0</v>
      </c>
      <c r="B190" s="183">
        <f>'Session Tracking'!T189</f>
        <v>0</v>
      </c>
      <c r="C190" s="183">
        <f>'Session Tracking'!C189</f>
        <v>0</v>
      </c>
      <c r="D190" s="184" t="str">
        <f>IF('Session Tracking'!D189,'Session Tracking'!D189,"")</f>
        <v/>
      </c>
      <c r="E190" s="184" t="str">
        <f>IF('Session Tracking'!E189,'Session Tracking'!E189,"")</f>
        <v/>
      </c>
      <c r="F190" s="121"/>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1"/>
      <c r="AL190" s="122"/>
      <c r="AM190" s="122"/>
      <c r="AN190" s="122"/>
      <c r="AO190" s="122"/>
      <c r="AP190" s="122"/>
      <c r="AQ190" s="122"/>
      <c r="AR190" s="122"/>
      <c r="AS190" s="122"/>
      <c r="AT190" s="122"/>
      <c r="AU190" s="122"/>
      <c r="AV190" s="122"/>
      <c r="AW190" s="122"/>
      <c r="AX190" s="122"/>
      <c r="AY190" s="122"/>
      <c r="AZ190" s="122"/>
      <c r="BA190" s="122"/>
      <c r="BB190" s="122"/>
      <c r="BC190" s="122"/>
      <c r="BD190" s="122"/>
      <c r="BE190" s="122"/>
      <c r="BF190" s="122"/>
      <c r="BG190" s="122"/>
      <c r="BH190" s="122"/>
      <c r="BI190" s="122"/>
      <c r="BJ190" s="122"/>
      <c r="BK190" s="122"/>
      <c r="BL190" s="122"/>
      <c r="BM190" s="122"/>
      <c r="BN190" s="122"/>
      <c r="BO190" s="122"/>
      <c r="BQ190" s="175" t="str">
        <f t="shared" si="156"/>
        <v/>
      </c>
      <c r="BR190" s="176" t="str">
        <f t="shared" si="157"/>
        <v/>
      </c>
      <c r="BS190" s="135" t="str">
        <f t="shared" si="158"/>
        <v xml:space="preserve"> </v>
      </c>
      <c r="BT190" s="175" t="str">
        <f t="shared" si="159"/>
        <v/>
      </c>
      <c r="BU190" s="176" t="str">
        <f t="shared" si="160"/>
        <v/>
      </c>
      <c r="BV190" s="135" t="str">
        <f t="shared" si="161"/>
        <v xml:space="preserve"> </v>
      </c>
      <c r="BW190" s="175" t="str">
        <f t="shared" si="162"/>
        <v/>
      </c>
      <c r="BX190" s="176" t="str">
        <f t="shared" si="163"/>
        <v/>
      </c>
      <c r="BY190" s="135" t="str">
        <f t="shared" si="164"/>
        <v xml:space="preserve"> </v>
      </c>
      <c r="BZ190" s="175" t="str">
        <f t="shared" si="165"/>
        <v/>
      </c>
      <c r="CA190" s="176" t="str">
        <f t="shared" si="166"/>
        <v/>
      </c>
      <c r="CB190" s="135" t="str">
        <f t="shared" si="167"/>
        <v xml:space="preserve"> </v>
      </c>
      <c r="CC190" s="185" t="str">
        <f t="shared" si="168"/>
        <v/>
      </c>
      <c r="CD190" s="186" t="str">
        <f t="shared" si="169"/>
        <v/>
      </c>
      <c r="CE190" s="181" t="str">
        <f t="shared" si="170"/>
        <v xml:space="preserve"> </v>
      </c>
      <c r="CF190" s="175" t="str">
        <f t="shared" si="171"/>
        <v/>
      </c>
      <c r="CG190" s="176" t="str">
        <f t="shared" si="172"/>
        <v/>
      </c>
      <c r="CH190" s="135" t="str">
        <f t="shared" si="173"/>
        <v xml:space="preserve"> </v>
      </c>
      <c r="CI190" s="175" t="str">
        <f t="shared" si="174"/>
        <v/>
      </c>
      <c r="CJ190" s="176" t="str">
        <f t="shared" si="175"/>
        <v/>
      </c>
      <c r="CK190" s="135" t="str">
        <f t="shared" si="176"/>
        <v xml:space="preserve"> </v>
      </c>
      <c r="CL190" s="175" t="str">
        <f t="shared" si="177"/>
        <v/>
      </c>
      <c r="CM190" s="176" t="str">
        <f t="shared" si="178"/>
        <v/>
      </c>
      <c r="CN190" s="135" t="str">
        <f t="shared" si="179"/>
        <v xml:space="preserve"> </v>
      </c>
      <c r="CO190" s="185" t="str">
        <f t="shared" si="180"/>
        <v/>
      </c>
      <c r="CP190" s="186" t="str">
        <f t="shared" si="181"/>
        <v/>
      </c>
      <c r="CQ190" s="181" t="str">
        <f t="shared" si="182"/>
        <v xml:space="preserve"> </v>
      </c>
      <c r="CR190" s="135">
        <f>'Session Tracking'!P189</f>
        <v>0</v>
      </c>
      <c r="CS190" s="172"/>
      <c r="CT190" s="172">
        <f>COUNTIF('Session Tracking'!F189:O189,"Yes")</f>
        <v>0</v>
      </c>
      <c r="CU190" s="195">
        <f>COUNTIF('Session Tracking'!F189:O189,"No")</f>
        <v>0</v>
      </c>
      <c r="CV190" s="211">
        <f t="shared" si="140"/>
        <v>0</v>
      </c>
      <c r="CW190" s="195" t="str">
        <f t="shared" si="141"/>
        <v/>
      </c>
      <c r="CX190" s="195" t="str">
        <f t="shared" si="142"/>
        <v/>
      </c>
      <c r="CY190" s="195" t="str">
        <f t="shared" si="143"/>
        <v/>
      </c>
      <c r="CZ190" s="195" t="str">
        <f t="shared" si="144"/>
        <v/>
      </c>
      <c r="DA190" s="195" t="str">
        <f t="shared" si="145"/>
        <v/>
      </c>
      <c r="DB190" s="213" t="str">
        <f t="shared" si="146"/>
        <v/>
      </c>
      <c r="DC190" s="172" t="str">
        <f t="shared" si="147"/>
        <v/>
      </c>
      <c r="DD190" s="195" t="str">
        <f t="shared" si="148"/>
        <v/>
      </c>
      <c r="DE190" s="195" t="str">
        <f t="shared" si="149"/>
        <v/>
      </c>
      <c r="DF190" s="195" t="str">
        <f t="shared" si="150"/>
        <v/>
      </c>
      <c r="DG190" s="195" t="str">
        <f t="shared" si="151"/>
        <v/>
      </c>
      <c r="DH190" s="195" t="str">
        <f t="shared" si="152"/>
        <v/>
      </c>
      <c r="DI190" s="195" t="str">
        <f t="shared" si="153"/>
        <v/>
      </c>
      <c r="DJ190" s="195" t="str">
        <f t="shared" si="154"/>
        <v/>
      </c>
      <c r="DK190" s="173" t="str">
        <f t="shared" si="155"/>
        <v/>
      </c>
    </row>
    <row r="191" spans="1:115" x14ac:dyDescent="0.35">
      <c r="A191" s="182">
        <f>'Session Tracking'!A190</f>
        <v>0</v>
      </c>
      <c r="B191" s="183">
        <f>'Session Tracking'!T190</f>
        <v>0</v>
      </c>
      <c r="C191" s="183">
        <f>'Session Tracking'!C190</f>
        <v>0</v>
      </c>
      <c r="D191" s="184" t="str">
        <f>IF('Session Tracking'!D190,'Session Tracking'!D190,"")</f>
        <v/>
      </c>
      <c r="E191" s="184" t="str">
        <f>IF('Session Tracking'!E190,'Session Tracking'!E190,"")</f>
        <v/>
      </c>
      <c r="F191" s="123"/>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3"/>
      <c r="AL191" s="124"/>
      <c r="AM191" s="124"/>
      <c r="AN191" s="124"/>
      <c r="AO191" s="124"/>
      <c r="AP191" s="124"/>
      <c r="AQ191" s="124"/>
      <c r="AR191" s="124"/>
      <c r="AS191" s="124"/>
      <c r="AT191" s="124"/>
      <c r="AU191" s="124"/>
      <c r="AV191" s="124"/>
      <c r="AW191" s="124"/>
      <c r="AX191" s="124"/>
      <c r="AY191" s="124"/>
      <c r="AZ191" s="124"/>
      <c r="BA191" s="124"/>
      <c r="BB191" s="124"/>
      <c r="BC191" s="124"/>
      <c r="BD191" s="124"/>
      <c r="BE191" s="124"/>
      <c r="BF191" s="124"/>
      <c r="BG191" s="124"/>
      <c r="BH191" s="124"/>
      <c r="BI191" s="124"/>
      <c r="BJ191" s="124"/>
      <c r="BK191" s="124"/>
      <c r="BL191" s="124"/>
      <c r="BM191" s="124"/>
      <c r="BN191" s="124"/>
      <c r="BO191" s="124"/>
      <c r="BQ191" s="175" t="str">
        <f t="shared" si="156"/>
        <v/>
      </c>
      <c r="BR191" s="176" t="str">
        <f t="shared" si="157"/>
        <v/>
      </c>
      <c r="BS191" s="135" t="str">
        <f t="shared" si="158"/>
        <v xml:space="preserve"> </v>
      </c>
      <c r="BT191" s="175" t="str">
        <f t="shared" si="159"/>
        <v/>
      </c>
      <c r="BU191" s="176" t="str">
        <f t="shared" si="160"/>
        <v/>
      </c>
      <c r="BV191" s="135" t="str">
        <f t="shared" si="161"/>
        <v xml:space="preserve"> </v>
      </c>
      <c r="BW191" s="175" t="str">
        <f t="shared" si="162"/>
        <v/>
      </c>
      <c r="BX191" s="176" t="str">
        <f t="shared" si="163"/>
        <v/>
      </c>
      <c r="BY191" s="135" t="str">
        <f t="shared" si="164"/>
        <v xml:space="preserve"> </v>
      </c>
      <c r="BZ191" s="175" t="str">
        <f t="shared" si="165"/>
        <v/>
      </c>
      <c r="CA191" s="176" t="str">
        <f t="shared" si="166"/>
        <v/>
      </c>
      <c r="CB191" s="135" t="str">
        <f t="shared" si="167"/>
        <v xml:space="preserve"> </v>
      </c>
      <c r="CC191" s="185" t="str">
        <f t="shared" si="168"/>
        <v/>
      </c>
      <c r="CD191" s="186" t="str">
        <f t="shared" si="169"/>
        <v/>
      </c>
      <c r="CE191" s="181" t="str">
        <f t="shared" si="170"/>
        <v xml:space="preserve"> </v>
      </c>
      <c r="CF191" s="175" t="str">
        <f t="shared" si="171"/>
        <v/>
      </c>
      <c r="CG191" s="176" t="str">
        <f t="shared" si="172"/>
        <v/>
      </c>
      <c r="CH191" s="135" t="str">
        <f t="shared" si="173"/>
        <v xml:space="preserve"> </v>
      </c>
      <c r="CI191" s="175" t="str">
        <f t="shared" si="174"/>
        <v/>
      </c>
      <c r="CJ191" s="176" t="str">
        <f t="shared" si="175"/>
        <v/>
      </c>
      <c r="CK191" s="135" t="str">
        <f t="shared" si="176"/>
        <v xml:space="preserve"> </v>
      </c>
      <c r="CL191" s="175" t="str">
        <f t="shared" si="177"/>
        <v/>
      </c>
      <c r="CM191" s="176" t="str">
        <f t="shared" si="178"/>
        <v/>
      </c>
      <c r="CN191" s="135" t="str">
        <f t="shared" si="179"/>
        <v xml:space="preserve"> </v>
      </c>
      <c r="CO191" s="185" t="str">
        <f t="shared" si="180"/>
        <v/>
      </c>
      <c r="CP191" s="186" t="str">
        <f t="shared" si="181"/>
        <v/>
      </c>
      <c r="CQ191" s="181" t="str">
        <f t="shared" si="182"/>
        <v xml:space="preserve"> </v>
      </c>
      <c r="CR191" s="135">
        <f>'Session Tracking'!P190</f>
        <v>0</v>
      </c>
      <c r="CS191" s="172"/>
      <c r="CT191" s="172">
        <f>COUNTIF('Session Tracking'!F190:O190,"Yes")</f>
        <v>0</v>
      </c>
      <c r="CU191" s="195">
        <f>COUNTIF('Session Tracking'!F190:O190,"No")</f>
        <v>0</v>
      </c>
      <c r="CV191" s="211">
        <f t="shared" si="140"/>
        <v>0</v>
      </c>
      <c r="CW191" s="195" t="str">
        <f t="shared" si="141"/>
        <v/>
      </c>
      <c r="CX191" s="195" t="str">
        <f t="shared" si="142"/>
        <v/>
      </c>
      <c r="CY191" s="195" t="str">
        <f t="shared" si="143"/>
        <v/>
      </c>
      <c r="CZ191" s="195" t="str">
        <f t="shared" si="144"/>
        <v/>
      </c>
      <c r="DA191" s="195" t="str">
        <f t="shared" si="145"/>
        <v/>
      </c>
      <c r="DB191" s="213" t="str">
        <f t="shared" si="146"/>
        <v/>
      </c>
      <c r="DC191" s="172" t="str">
        <f t="shared" si="147"/>
        <v/>
      </c>
      <c r="DD191" s="195" t="str">
        <f t="shared" si="148"/>
        <v/>
      </c>
      <c r="DE191" s="195" t="str">
        <f t="shared" si="149"/>
        <v/>
      </c>
      <c r="DF191" s="195" t="str">
        <f t="shared" si="150"/>
        <v/>
      </c>
      <c r="DG191" s="195" t="str">
        <f t="shared" si="151"/>
        <v/>
      </c>
      <c r="DH191" s="195" t="str">
        <f t="shared" si="152"/>
        <v/>
      </c>
      <c r="DI191" s="195" t="str">
        <f t="shared" si="153"/>
        <v/>
      </c>
      <c r="DJ191" s="195" t="str">
        <f t="shared" si="154"/>
        <v/>
      </c>
      <c r="DK191" s="173" t="str">
        <f t="shared" si="155"/>
        <v/>
      </c>
    </row>
    <row r="192" spans="1:115" x14ac:dyDescent="0.35">
      <c r="A192" s="182">
        <f>'Session Tracking'!A191</f>
        <v>0</v>
      </c>
      <c r="B192" s="183">
        <f>'Session Tracking'!T191</f>
        <v>0</v>
      </c>
      <c r="C192" s="183">
        <f>'Session Tracking'!C191</f>
        <v>0</v>
      </c>
      <c r="D192" s="184" t="str">
        <f>IF('Session Tracking'!D191,'Session Tracking'!D191,"")</f>
        <v/>
      </c>
      <c r="E192" s="184" t="str">
        <f>IF('Session Tracking'!E191,'Session Tracking'!E191,"")</f>
        <v/>
      </c>
      <c r="F192" s="121"/>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1"/>
      <c r="AL192" s="122"/>
      <c r="AM192" s="122"/>
      <c r="AN192" s="122"/>
      <c r="AO192" s="122"/>
      <c r="AP192" s="122"/>
      <c r="AQ192" s="122"/>
      <c r="AR192" s="122"/>
      <c r="AS192" s="122"/>
      <c r="AT192" s="122"/>
      <c r="AU192" s="122"/>
      <c r="AV192" s="122"/>
      <c r="AW192" s="122"/>
      <c r="AX192" s="122"/>
      <c r="AY192" s="122"/>
      <c r="AZ192" s="122"/>
      <c r="BA192" s="122"/>
      <c r="BB192" s="122"/>
      <c r="BC192" s="122"/>
      <c r="BD192" s="122"/>
      <c r="BE192" s="122"/>
      <c r="BF192" s="122"/>
      <c r="BG192" s="122"/>
      <c r="BH192" s="122"/>
      <c r="BI192" s="122"/>
      <c r="BJ192" s="122"/>
      <c r="BK192" s="122"/>
      <c r="BL192" s="122"/>
      <c r="BM192" s="122"/>
      <c r="BN192" s="122"/>
      <c r="BO192" s="122"/>
      <c r="BQ192" s="175" t="str">
        <f t="shared" si="156"/>
        <v/>
      </c>
      <c r="BR192" s="176" t="str">
        <f t="shared" si="157"/>
        <v/>
      </c>
      <c r="BS192" s="135" t="str">
        <f t="shared" si="158"/>
        <v xml:space="preserve"> </v>
      </c>
      <c r="BT192" s="175" t="str">
        <f t="shared" si="159"/>
        <v/>
      </c>
      <c r="BU192" s="176" t="str">
        <f t="shared" si="160"/>
        <v/>
      </c>
      <c r="BV192" s="135" t="str">
        <f t="shared" si="161"/>
        <v xml:space="preserve"> </v>
      </c>
      <c r="BW192" s="175" t="str">
        <f t="shared" si="162"/>
        <v/>
      </c>
      <c r="BX192" s="176" t="str">
        <f t="shared" si="163"/>
        <v/>
      </c>
      <c r="BY192" s="135" t="str">
        <f t="shared" si="164"/>
        <v xml:space="preserve"> </v>
      </c>
      <c r="BZ192" s="175" t="str">
        <f t="shared" si="165"/>
        <v/>
      </c>
      <c r="CA192" s="176" t="str">
        <f t="shared" si="166"/>
        <v/>
      </c>
      <c r="CB192" s="135" t="str">
        <f t="shared" si="167"/>
        <v xml:space="preserve"> </v>
      </c>
      <c r="CC192" s="185" t="str">
        <f t="shared" si="168"/>
        <v/>
      </c>
      <c r="CD192" s="186" t="str">
        <f t="shared" si="169"/>
        <v/>
      </c>
      <c r="CE192" s="181" t="str">
        <f t="shared" si="170"/>
        <v xml:space="preserve"> </v>
      </c>
      <c r="CF192" s="175" t="str">
        <f t="shared" si="171"/>
        <v/>
      </c>
      <c r="CG192" s="176" t="str">
        <f t="shared" si="172"/>
        <v/>
      </c>
      <c r="CH192" s="135" t="str">
        <f t="shared" si="173"/>
        <v xml:space="preserve"> </v>
      </c>
      <c r="CI192" s="175" t="str">
        <f t="shared" si="174"/>
        <v/>
      </c>
      <c r="CJ192" s="176" t="str">
        <f t="shared" si="175"/>
        <v/>
      </c>
      <c r="CK192" s="135" t="str">
        <f t="shared" si="176"/>
        <v xml:space="preserve"> </v>
      </c>
      <c r="CL192" s="175" t="str">
        <f t="shared" si="177"/>
        <v/>
      </c>
      <c r="CM192" s="176" t="str">
        <f t="shared" si="178"/>
        <v/>
      </c>
      <c r="CN192" s="135" t="str">
        <f t="shared" si="179"/>
        <v xml:space="preserve"> </v>
      </c>
      <c r="CO192" s="185" t="str">
        <f t="shared" si="180"/>
        <v/>
      </c>
      <c r="CP192" s="186" t="str">
        <f t="shared" si="181"/>
        <v/>
      </c>
      <c r="CQ192" s="181" t="str">
        <f t="shared" si="182"/>
        <v xml:space="preserve"> </v>
      </c>
      <c r="CR192" s="135">
        <f>'Session Tracking'!P191</f>
        <v>0</v>
      </c>
      <c r="CS192" s="172"/>
      <c r="CT192" s="172">
        <f>COUNTIF('Session Tracking'!F191:O191,"Yes")</f>
        <v>0</v>
      </c>
      <c r="CU192" s="195">
        <f>COUNTIF('Session Tracking'!F191:O191,"No")</f>
        <v>0</v>
      </c>
      <c r="CV192" s="211">
        <f t="shared" si="140"/>
        <v>0</v>
      </c>
      <c r="CW192" s="195" t="str">
        <f t="shared" si="141"/>
        <v/>
      </c>
      <c r="CX192" s="195" t="str">
        <f t="shared" si="142"/>
        <v/>
      </c>
      <c r="CY192" s="195" t="str">
        <f t="shared" si="143"/>
        <v/>
      </c>
      <c r="CZ192" s="195" t="str">
        <f t="shared" si="144"/>
        <v/>
      </c>
      <c r="DA192" s="195" t="str">
        <f t="shared" si="145"/>
        <v/>
      </c>
      <c r="DB192" s="213" t="str">
        <f t="shared" si="146"/>
        <v/>
      </c>
      <c r="DC192" s="172" t="str">
        <f t="shared" si="147"/>
        <v/>
      </c>
      <c r="DD192" s="195" t="str">
        <f t="shared" si="148"/>
        <v/>
      </c>
      <c r="DE192" s="195" t="str">
        <f t="shared" si="149"/>
        <v/>
      </c>
      <c r="DF192" s="195" t="str">
        <f t="shared" si="150"/>
        <v/>
      </c>
      <c r="DG192" s="195" t="str">
        <f t="shared" si="151"/>
        <v/>
      </c>
      <c r="DH192" s="195" t="str">
        <f t="shared" si="152"/>
        <v/>
      </c>
      <c r="DI192" s="195" t="str">
        <f t="shared" si="153"/>
        <v/>
      </c>
      <c r="DJ192" s="195" t="str">
        <f t="shared" si="154"/>
        <v/>
      </c>
      <c r="DK192" s="173" t="str">
        <f t="shared" si="155"/>
        <v/>
      </c>
    </row>
    <row r="193" spans="1:115" x14ac:dyDescent="0.35">
      <c r="A193" s="182">
        <f>'Session Tracking'!A192</f>
        <v>0</v>
      </c>
      <c r="B193" s="183">
        <f>'Session Tracking'!T192</f>
        <v>0</v>
      </c>
      <c r="C193" s="183">
        <f>'Session Tracking'!C192</f>
        <v>0</v>
      </c>
      <c r="D193" s="184" t="str">
        <f>IF('Session Tracking'!D192,'Session Tracking'!D192,"")</f>
        <v/>
      </c>
      <c r="E193" s="184" t="str">
        <f>IF('Session Tracking'!E192,'Session Tracking'!E192,"")</f>
        <v/>
      </c>
      <c r="F193" s="123"/>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K193" s="123"/>
      <c r="AL193" s="124"/>
      <c r="AM193" s="124"/>
      <c r="AN193" s="124"/>
      <c r="AO193" s="124"/>
      <c r="AP193" s="124"/>
      <c r="AQ193" s="124"/>
      <c r="AR193" s="124"/>
      <c r="AS193" s="124"/>
      <c r="AT193" s="124"/>
      <c r="AU193" s="124"/>
      <c r="AV193" s="124"/>
      <c r="AW193" s="124"/>
      <c r="AX193" s="124"/>
      <c r="AY193" s="124"/>
      <c r="AZ193" s="124"/>
      <c r="BA193" s="124"/>
      <c r="BB193" s="124"/>
      <c r="BC193" s="124"/>
      <c r="BD193" s="124"/>
      <c r="BE193" s="124"/>
      <c r="BF193" s="124"/>
      <c r="BG193" s="124"/>
      <c r="BH193" s="124"/>
      <c r="BI193" s="124"/>
      <c r="BJ193" s="124"/>
      <c r="BK193" s="124"/>
      <c r="BL193" s="124"/>
      <c r="BM193" s="124"/>
      <c r="BN193" s="124"/>
      <c r="BO193" s="124"/>
      <c r="BQ193" s="175" t="str">
        <f t="shared" si="156"/>
        <v/>
      </c>
      <c r="BR193" s="176" t="str">
        <f t="shared" si="157"/>
        <v/>
      </c>
      <c r="BS193" s="135" t="str">
        <f t="shared" si="158"/>
        <v xml:space="preserve"> </v>
      </c>
      <c r="BT193" s="175" t="str">
        <f t="shared" si="159"/>
        <v/>
      </c>
      <c r="BU193" s="176" t="str">
        <f t="shared" si="160"/>
        <v/>
      </c>
      <c r="BV193" s="135" t="str">
        <f t="shared" si="161"/>
        <v xml:space="preserve"> </v>
      </c>
      <c r="BW193" s="175" t="str">
        <f t="shared" si="162"/>
        <v/>
      </c>
      <c r="BX193" s="176" t="str">
        <f t="shared" si="163"/>
        <v/>
      </c>
      <c r="BY193" s="135" t="str">
        <f t="shared" si="164"/>
        <v xml:space="preserve"> </v>
      </c>
      <c r="BZ193" s="175" t="str">
        <f t="shared" si="165"/>
        <v/>
      </c>
      <c r="CA193" s="176" t="str">
        <f t="shared" si="166"/>
        <v/>
      </c>
      <c r="CB193" s="135" t="str">
        <f t="shared" si="167"/>
        <v xml:space="preserve"> </v>
      </c>
      <c r="CC193" s="185" t="str">
        <f t="shared" si="168"/>
        <v/>
      </c>
      <c r="CD193" s="186" t="str">
        <f t="shared" si="169"/>
        <v/>
      </c>
      <c r="CE193" s="181" t="str">
        <f t="shared" si="170"/>
        <v xml:space="preserve"> </v>
      </c>
      <c r="CF193" s="175" t="str">
        <f t="shared" si="171"/>
        <v/>
      </c>
      <c r="CG193" s="176" t="str">
        <f t="shared" si="172"/>
        <v/>
      </c>
      <c r="CH193" s="135" t="str">
        <f t="shared" si="173"/>
        <v xml:space="preserve"> </v>
      </c>
      <c r="CI193" s="175" t="str">
        <f t="shared" si="174"/>
        <v/>
      </c>
      <c r="CJ193" s="176" t="str">
        <f t="shared" si="175"/>
        <v/>
      </c>
      <c r="CK193" s="135" t="str">
        <f t="shared" si="176"/>
        <v xml:space="preserve"> </v>
      </c>
      <c r="CL193" s="175" t="str">
        <f t="shared" si="177"/>
        <v/>
      </c>
      <c r="CM193" s="176" t="str">
        <f t="shared" si="178"/>
        <v/>
      </c>
      <c r="CN193" s="135" t="str">
        <f t="shared" si="179"/>
        <v xml:space="preserve"> </v>
      </c>
      <c r="CO193" s="185" t="str">
        <f t="shared" si="180"/>
        <v/>
      </c>
      <c r="CP193" s="186" t="str">
        <f t="shared" si="181"/>
        <v/>
      </c>
      <c r="CQ193" s="181" t="str">
        <f t="shared" si="182"/>
        <v xml:space="preserve"> </v>
      </c>
      <c r="CR193" s="135">
        <f>'Session Tracking'!P192</f>
        <v>0</v>
      </c>
      <c r="CS193" s="172"/>
      <c r="CT193" s="172">
        <f>COUNTIF('Session Tracking'!F192:O192,"Yes")</f>
        <v>0</v>
      </c>
      <c r="CU193" s="195">
        <f>COUNTIF('Session Tracking'!F192:O192,"No")</f>
        <v>0</v>
      </c>
      <c r="CV193" s="211">
        <f t="shared" si="140"/>
        <v>0</v>
      </c>
      <c r="CW193" s="195" t="str">
        <f t="shared" si="141"/>
        <v/>
      </c>
      <c r="CX193" s="195" t="str">
        <f t="shared" si="142"/>
        <v/>
      </c>
      <c r="CY193" s="195" t="str">
        <f t="shared" si="143"/>
        <v/>
      </c>
      <c r="CZ193" s="195" t="str">
        <f t="shared" si="144"/>
        <v/>
      </c>
      <c r="DA193" s="195" t="str">
        <f t="shared" si="145"/>
        <v/>
      </c>
      <c r="DB193" s="213" t="str">
        <f t="shared" si="146"/>
        <v/>
      </c>
      <c r="DC193" s="172" t="str">
        <f t="shared" si="147"/>
        <v/>
      </c>
      <c r="DD193" s="195" t="str">
        <f t="shared" si="148"/>
        <v/>
      </c>
      <c r="DE193" s="195" t="str">
        <f t="shared" si="149"/>
        <v/>
      </c>
      <c r="DF193" s="195" t="str">
        <f t="shared" si="150"/>
        <v/>
      </c>
      <c r="DG193" s="195" t="str">
        <f t="shared" si="151"/>
        <v/>
      </c>
      <c r="DH193" s="195" t="str">
        <f t="shared" si="152"/>
        <v/>
      </c>
      <c r="DI193" s="195" t="str">
        <f t="shared" si="153"/>
        <v/>
      </c>
      <c r="DJ193" s="195" t="str">
        <f t="shared" si="154"/>
        <v/>
      </c>
      <c r="DK193" s="173" t="str">
        <f t="shared" si="155"/>
        <v/>
      </c>
    </row>
    <row r="194" spans="1:115" x14ac:dyDescent="0.35">
      <c r="A194" s="182">
        <f>'Session Tracking'!A193</f>
        <v>0</v>
      </c>
      <c r="B194" s="183">
        <f>'Session Tracking'!T193</f>
        <v>0</v>
      </c>
      <c r="C194" s="183">
        <f>'Session Tracking'!C193</f>
        <v>0</v>
      </c>
      <c r="D194" s="184" t="str">
        <f>IF('Session Tracking'!D193,'Session Tracking'!D193,"")</f>
        <v/>
      </c>
      <c r="E194" s="184" t="str">
        <f>IF('Session Tracking'!E193,'Session Tracking'!E193,"")</f>
        <v/>
      </c>
      <c r="F194" s="121"/>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1"/>
      <c r="AL194" s="122"/>
      <c r="AM194" s="122"/>
      <c r="AN194" s="122"/>
      <c r="AO194" s="122"/>
      <c r="AP194" s="122"/>
      <c r="AQ194" s="122"/>
      <c r="AR194" s="122"/>
      <c r="AS194" s="122"/>
      <c r="AT194" s="122"/>
      <c r="AU194" s="122"/>
      <c r="AV194" s="122"/>
      <c r="AW194" s="122"/>
      <c r="AX194" s="122"/>
      <c r="AY194" s="122"/>
      <c r="AZ194" s="122"/>
      <c r="BA194" s="122"/>
      <c r="BB194" s="122"/>
      <c r="BC194" s="122"/>
      <c r="BD194" s="122"/>
      <c r="BE194" s="122"/>
      <c r="BF194" s="122"/>
      <c r="BG194" s="122"/>
      <c r="BH194" s="122"/>
      <c r="BI194" s="122"/>
      <c r="BJ194" s="122"/>
      <c r="BK194" s="122"/>
      <c r="BL194" s="122"/>
      <c r="BM194" s="122"/>
      <c r="BN194" s="122"/>
      <c r="BO194" s="122"/>
      <c r="BQ194" s="175" t="str">
        <f t="shared" si="156"/>
        <v/>
      </c>
      <c r="BR194" s="176" t="str">
        <f t="shared" si="157"/>
        <v/>
      </c>
      <c r="BS194" s="135" t="str">
        <f t="shared" si="158"/>
        <v xml:space="preserve"> </v>
      </c>
      <c r="BT194" s="175" t="str">
        <f t="shared" si="159"/>
        <v/>
      </c>
      <c r="BU194" s="176" t="str">
        <f t="shared" si="160"/>
        <v/>
      </c>
      <c r="BV194" s="135" t="str">
        <f t="shared" si="161"/>
        <v xml:space="preserve"> </v>
      </c>
      <c r="BW194" s="175" t="str">
        <f t="shared" si="162"/>
        <v/>
      </c>
      <c r="BX194" s="176" t="str">
        <f t="shared" si="163"/>
        <v/>
      </c>
      <c r="BY194" s="135" t="str">
        <f t="shared" si="164"/>
        <v xml:space="preserve"> </v>
      </c>
      <c r="BZ194" s="175" t="str">
        <f t="shared" si="165"/>
        <v/>
      </c>
      <c r="CA194" s="176" t="str">
        <f t="shared" si="166"/>
        <v/>
      </c>
      <c r="CB194" s="135" t="str">
        <f t="shared" si="167"/>
        <v xml:space="preserve"> </v>
      </c>
      <c r="CC194" s="185" t="str">
        <f t="shared" si="168"/>
        <v/>
      </c>
      <c r="CD194" s="186" t="str">
        <f t="shared" si="169"/>
        <v/>
      </c>
      <c r="CE194" s="181" t="str">
        <f t="shared" si="170"/>
        <v xml:space="preserve"> </v>
      </c>
      <c r="CF194" s="175" t="str">
        <f t="shared" si="171"/>
        <v/>
      </c>
      <c r="CG194" s="176" t="str">
        <f t="shared" si="172"/>
        <v/>
      </c>
      <c r="CH194" s="135" t="str">
        <f t="shared" si="173"/>
        <v xml:space="preserve"> </v>
      </c>
      <c r="CI194" s="175" t="str">
        <f t="shared" si="174"/>
        <v/>
      </c>
      <c r="CJ194" s="176" t="str">
        <f t="shared" si="175"/>
        <v/>
      </c>
      <c r="CK194" s="135" t="str">
        <f t="shared" si="176"/>
        <v xml:space="preserve"> </v>
      </c>
      <c r="CL194" s="175" t="str">
        <f t="shared" si="177"/>
        <v/>
      </c>
      <c r="CM194" s="176" t="str">
        <f t="shared" si="178"/>
        <v/>
      </c>
      <c r="CN194" s="135" t="str">
        <f t="shared" si="179"/>
        <v xml:space="preserve"> </v>
      </c>
      <c r="CO194" s="185" t="str">
        <f t="shared" si="180"/>
        <v/>
      </c>
      <c r="CP194" s="186" t="str">
        <f t="shared" si="181"/>
        <v/>
      </c>
      <c r="CQ194" s="181" t="str">
        <f t="shared" si="182"/>
        <v xml:space="preserve"> </v>
      </c>
      <c r="CR194" s="135">
        <f>'Session Tracking'!P193</f>
        <v>0</v>
      </c>
      <c r="CS194" s="172"/>
      <c r="CT194" s="172">
        <f>COUNTIF('Session Tracking'!F193:O193,"Yes")</f>
        <v>0</v>
      </c>
      <c r="CU194" s="195">
        <f>COUNTIF('Session Tracking'!F193:O193,"No")</f>
        <v>0</v>
      </c>
      <c r="CV194" s="211">
        <f t="shared" si="140"/>
        <v>0</v>
      </c>
      <c r="CW194" s="195" t="str">
        <f t="shared" si="141"/>
        <v/>
      </c>
      <c r="CX194" s="195" t="str">
        <f t="shared" si="142"/>
        <v/>
      </c>
      <c r="CY194" s="195" t="str">
        <f t="shared" si="143"/>
        <v/>
      </c>
      <c r="CZ194" s="195" t="str">
        <f t="shared" si="144"/>
        <v/>
      </c>
      <c r="DA194" s="195" t="str">
        <f t="shared" si="145"/>
        <v/>
      </c>
      <c r="DB194" s="213" t="str">
        <f t="shared" si="146"/>
        <v/>
      </c>
      <c r="DC194" s="172" t="str">
        <f t="shared" si="147"/>
        <v/>
      </c>
      <c r="DD194" s="195" t="str">
        <f t="shared" si="148"/>
        <v/>
      </c>
      <c r="DE194" s="195" t="str">
        <f t="shared" si="149"/>
        <v/>
      </c>
      <c r="DF194" s="195" t="str">
        <f t="shared" si="150"/>
        <v/>
      </c>
      <c r="DG194" s="195" t="str">
        <f t="shared" si="151"/>
        <v/>
      </c>
      <c r="DH194" s="195" t="str">
        <f t="shared" si="152"/>
        <v/>
      </c>
      <c r="DI194" s="195" t="str">
        <f t="shared" si="153"/>
        <v/>
      </c>
      <c r="DJ194" s="195" t="str">
        <f t="shared" si="154"/>
        <v/>
      </c>
      <c r="DK194" s="173" t="str">
        <f t="shared" si="155"/>
        <v/>
      </c>
    </row>
    <row r="195" spans="1:115" x14ac:dyDescent="0.35">
      <c r="A195" s="182">
        <f>'Session Tracking'!A194</f>
        <v>0</v>
      </c>
      <c r="B195" s="183">
        <f>'Session Tracking'!T194</f>
        <v>0</v>
      </c>
      <c r="C195" s="183">
        <f>'Session Tracking'!C194</f>
        <v>0</v>
      </c>
      <c r="D195" s="184" t="str">
        <f>IF('Session Tracking'!D194,'Session Tracking'!D194,"")</f>
        <v/>
      </c>
      <c r="E195" s="184" t="str">
        <f>IF('Session Tracking'!E194,'Session Tracking'!E194,"")</f>
        <v/>
      </c>
      <c r="F195" s="123"/>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3"/>
      <c r="AL195" s="124"/>
      <c r="AM195" s="124"/>
      <c r="AN195" s="124"/>
      <c r="AO195" s="124"/>
      <c r="AP195" s="124"/>
      <c r="AQ195" s="124"/>
      <c r="AR195" s="124"/>
      <c r="AS195" s="124"/>
      <c r="AT195" s="124"/>
      <c r="AU195" s="124"/>
      <c r="AV195" s="124"/>
      <c r="AW195" s="124"/>
      <c r="AX195" s="124"/>
      <c r="AY195" s="124"/>
      <c r="AZ195" s="124"/>
      <c r="BA195" s="124"/>
      <c r="BB195" s="124"/>
      <c r="BC195" s="124"/>
      <c r="BD195" s="124"/>
      <c r="BE195" s="124"/>
      <c r="BF195" s="124"/>
      <c r="BG195" s="124"/>
      <c r="BH195" s="124"/>
      <c r="BI195" s="124"/>
      <c r="BJ195" s="124"/>
      <c r="BK195" s="124"/>
      <c r="BL195" s="124"/>
      <c r="BM195" s="124"/>
      <c r="BN195" s="124"/>
      <c r="BO195" s="124"/>
      <c r="BQ195" s="175" t="str">
        <f t="shared" si="156"/>
        <v/>
      </c>
      <c r="BR195" s="176" t="str">
        <f t="shared" si="157"/>
        <v/>
      </c>
      <c r="BS195" s="135" t="str">
        <f t="shared" si="158"/>
        <v xml:space="preserve"> </v>
      </c>
      <c r="BT195" s="175" t="str">
        <f t="shared" si="159"/>
        <v/>
      </c>
      <c r="BU195" s="176" t="str">
        <f t="shared" si="160"/>
        <v/>
      </c>
      <c r="BV195" s="135" t="str">
        <f t="shared" si="161"/>
        <v xml:space="preserve"> </v>
      </c>
      <c r="BW195" s="175" t="str">
        <f t="shared" si="162"/>
        <v/>
      </c>
      <c r="BX195" s="176" t="str">
        <f t="shared" si="163"/>
        <v/>
      </c>
      <c r="BY195" s="135" t="str">
        <f t="shared" si="164"/>
        <v xml:space="preserve"> </v>
      </c>
      <c r="BZ195" s="175" t="str">
        <f t="shared" si="165"/>
        <v/>
      </c>
      <c r="CA195" s="176" t="str">
        <f t="shared" si="166"/>
        <v/>
      </c>
      <c r="CB195" s="135" t="str">
        <f t="shared" si="167"/>
        <v xml:space="preserve"> </v>
      </c>
      <c r="CC195" s="185" t="str">
        <f t="shared" si="168"/>
        <v/>
      </c>
      <c r="CD195" s="186" t="str">
        <f t="shared" si="169"/>
        <v/>
      </c>
      <c r="CE195" s="181" t="str">
        <f t="shared" si="170"/>
        <v xml:space="preserve"> </v>
      </c>
      <c r="CF195" s="175" t="str">
        <f t="shared" si="171"/>
        <v/>
      </c>
      <c r="CG195" s="176" t="str">
        <f t="shared" si="172"/>
        <v/>
      </c>
      <c r="CH195" s="135" t="str">
        <f t="shared" si="173"/>
        <v xml:space="preserve"> </v>
      </c>
      <c r="CI195" s="175" t="str">
        <f t="shared" si="174"/>
        <v/>
      </c>
      <c r="CJ195" s="176" t="str">
        <f t="shared" si="175"/>
        <v/>
      </c>
      <c r="CK195" s="135" t="str">
        <f t="shared" si="176"/>
        <v xml:space="preserve"> </v>
      </c>
      <c r="CL195" s="175" t="str">
        <f t="shared" si="177"/>
        <v/>
      </c>
      <c r="CM195" s="176" t="str">
        <f t="shared" si="178"/>
        <v/>
      </c>
      <c r="CN195" s="135" t="str">
        <f t="shared" si="179"/>
        <v xml:space="preserve"> </v>
      </c>
      <c r="CO195" s="185" t="str">
        <f t="shared" si="180"/>
        <v/>
      </c>
      <c r="CP195" s="186" t="str">
        <f t="shared" si="181"/>
        <v/>
      </c>
      <c r="CQ195" s="181" t="str">
        <f t="shared" si="182"/>
        <v xml:space="preserve"> </v>
      </c>
      <c r="CR195" s="135">
        <f>'Session Tracking'!P194</f>
        <v>0</v>
      </c>
      <c r="CS195" s="172"/>
      <c r="CT195" s="172">
        <f>COUNTIF('Session Tracking'!F194:O194,"Yes")</f>
        <v>0</v>
      </c>
      <c r="CU195" s="195">
        <f>COUNTIF('Session Tracking'!F194:O194,"No")</f>
        <v>0</v>
      </c>
      <c r="CV195" s="211">
        <f t="shared" si="140"/>
        <v>0</v>
      </c>
      <c r="CW195" s="195" t="str">
        <f t="shared" si="141"/>
        <v/>
      </c>
      <c r="CX195" s="195" t="str">
        <f t="shared" si="142"/>
        <v/>
      </c>
      <c r="CY195" s="195" t="str">
        <f t="shared" si="143"/>
        <v/>
      </c>
      <c r="CZ195" s="195" t="str">
        <f t="shared" si="144"/>
        <v/>
      </c>
      <c r="DA195" s="195" t="str">
        <f t="shared" si="145"/>
        <v/>
      </c>
      <c r="DB195" s="213" t="str">
        <f t="shared" si="146"/>
        <v/>
      </c>
      <c r="DC195" s="172" t="str">
        <f t="shared" si="147"/>
        <v/>
      </c>
      <c r="DD195" s="195" t="str">
        <f t="shared" si="148"/>
        <v/>
      </c>
      <c r="DE195" s="195" t="str">
        <f t="shared" si="149"/>
        <v/>
      </c>
      <c r="DF195" s="195" t="str">
        <f t="shared" si="150"/>
        <v/>
      </c>
      <c r="DG195" s="195" t="str">
        <f t="shared" si="151"/>
        <v/>
      </c>
      <c r="DH195" s="195" t="str">
        <f t="shared" si="152"/>
        <v/>
      </c>
      <c r="DI195" s="195" t="str">
        <f t="shared" si="153"/>
        <v/>
      </c>
      <c r="DJ195" s="195" t="str">
        <f t="shared" si="154"/>
        <v/>
      </c>
      <c r="DK195" s="173" t="str">
        <f t="shared" si="155"/>
        <v/>
      </c>
    </row>
    <row r="196" spans="1:115" x14ac:dyDescent="0.35">
      <c r="A196" s="182">
        <f>'Session Tracking'!A195</f>
        <v>0</v>
      </c>
      <c r="B196" s="183">
        <f>'Session Tracking'!T195</f>
        <v>0</v>
      </c>
      <c r="C196" s="183">
        <f>'Session Tracking'!C195</f>
        <v>0</v>
      </c>
      <c r="D196" s="184" t="str">
        <f>IF('Session Tracking'!D195,'Session Tracking'!D195,"")</f>
        <v/>
      </c>
      <c r="E196" s="184" t="str">
        <f>IF('Session Tracking'!E195,'Session Tracking'!E195,"")</f>
        <v/>
      </c>
      <c r="F196" s="121"/>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1"/>
      <c r="AL196" s="122"/>
      <c r="AM196" s="122"/>
      <c r="AN196" s="122"/>
      <c r="AO196" s="122"/>
      <c r="AP196" s="122"/>
      <c r="AQ196" s="122"/>
      <c r="AR196" s="122"/>
      <c r="AS196" s="122"/>
      <c r="AT196" s="122"/>
      <c r="AU196" s="122"/>
      <c r="AV196" s="122"/>
      <c r="AW196" s="122"/>
      <c r="AX196" s="122"/>
      <c r="AY196" s="122"/>
      <c r="AZ196" s="122"/>
      <c r="BA196" s="122"/>
      <c r="BB196" s="122"/>
      <c r="BC196" s="122"/>
      <c r="BD196" s="122"/>
      <c r="BE196" s="122"/>
      <c r="BF196" s="122"/>
      <c r="BG196" s="122"/>
      <c r="BH196" s="122"/>
      <c r="BI196" s="122"/>
      <c r="BJ196" s="122"/>
      <c r="BK196" s="122"/>
      <c r="BL196" s="122"/>
      <c r="BM196" s="122"/>
      <c r="BN196" s="122"/>
      <c r="BO196" s="122"/>
      <c r="BQ196" s="175" t="str">
        <f t="shared" si="156"/>
        <v/>
      </c>
      <c r="BR196" s="176" t="str">
        <f t="shared" si="157"/>
        <v/>
      </c>
      <c r="BS196" s="135" t="str">
        <f t="shared" si="158"/>
        <v xml:space="preserve"> </v>
      </c>
      <c r="BT196" s="175" t="str">
        <f t="shared" si="159"/>
        <v/>
      </c>
      <c r="BU196" s="176" t="str">
        <f t="shared" si="160"/>
        <v/>
      </c>
      <c r="BV196" s="135" t="str">
        <f t="shared" si="161"/>
        <v xml:space="preserve"> </v>
      </c>
      <c r="BW196" s="175" t="str">
        <f t="shared" si="162"/>
        <v/>
      </c>
      <c r="BX196" s="176" t="str">
        <f t="shared" si="163"/>
        <v/>
      </c>
      <c r="BY196" s="135" t="str">
        <f t="shared" si="164"/>
        <v xml:space="preserve"> </v>
      </c>
      <c r="BZ196" s="175" t="str">
        <f t="shared" si="165"/>
        <v/>
      </c>
      <c r="CA196" s="176" t="str">
        <f t="shared" si="166"/>
        <v/>
      </c>
      <c r="CB196" s="135" t="str">
        <f t="shared" si="167"/>
        <v xml:space="preserve"> </v>
      </c>
      <c r="CC196" s="185" t="str">
        <f t="shared" si="168"/>
        <v/>
      </c>
      <c r="CD196" s="186" t="str">
        <f t="shared" si="169"/>
        <v/>
      </c>
      <c r="CE196" s="181" t="str">
        <f t="shared" si="170"/>
        <v xml:space="preserve"> </v>
      </c>
      <c r="CF196" s="175" t="str">
        <f t="shared" si="171"/>
        <v/>
      </c>
      <c r="CG196" s="176" t="str">
        <f t="shared" si="172"/>
        <v/>
      </c>
      <c r="CH196" s="135" t="str">
        <f t="shared" si="173"/>
        <v xml:space="preserve"> </v>
      </c>
      <c r="CI196" s="175" t="str">
        <f t="shared" si="174"/>
        <v/>
      </c>
      <c r="CJ196" s="176" t="str">
        <f t="shared" si="175"/>
        <v/>
      </c>
      <c r="CK196" s="135" t="str">
        <f t="shared" si="176"/>
        <v xml:space="preserve"> </v>
      </c>
      <c r="CL196" s="175" t="str">
        <f t="shared" si="177"/>
        <v/>
      </c>
      <c r="CM196" s="176" t="str">
        <f t="shared" si="178"/>
        <v/>
      </c>
      <c r="CN196" s="135" t="str">
        <f t="shared" si="179"/>
        <v xml:space="preserve"> </v>
      </c>
      <c r="CO196" s="185" t="str">
        <f t="shared" si="180"/>
        <v/>
      </c>
      <c r="CP196" s="186" t="str">
        <f t="shared" si="181"/>
        <v/>
      </c>
      <c r="CQ196" s="181" t="str">
        <f t="shared" si="182"/>
        <v xml:space="preserve"> </v>
      </c>
      <c r="CR196" s="135">
        <f>'Session Tracking'!P195</f>
        <v>0</v>
      </c>
      <c r="CS196" s="172"/>
      <c r="CT196" s="172">
        <f>COUNTIF('Session Tracking'!F195:O195,"Yes")</f>
        <v>0</v>
      </c>
      <c r="CU196" s="195">
        <f>COUNTIF('Session Tracking'!F195:O195,"No")</f>
        <v>0</v>
      </c>
      <c r="CV196" s="211">
        <f t="shared" si="140"/>
        <v>0</v>
      </c>
      <c r="CW196" s="195" t="str">
        <f t="shared" si="141"/>
        <v/>
      </c>
      <c r="CX196" s="195" t="str">
        <f t="shared" si="142"/>
        <v/>
      </c>
      <c r="CY196" s="195" t="str">
        <f t="shared" si="143"/>
        <v/>
      </c>
      <c r="CZ196" s="195" t="str">
        <f t="shared" si="144"/>
        <v/>
      </c>
      <c r="DA196" s="195" t="str">
        <f t="shared" si="145"/>
        <v/>
      </c>
      <c r="DB196" s="213" t="str">
        <f t="shared" si="146"/>
        <v/>
      </c>
      <c r="DC196" s="172" t="str">
        <f t="shared" si="147"/>
        <v/>
      </c>
      <c r="DD196" s="195" t="str">
        <f t="shared" si="148"/>
        <v/>
      </c>
      <c r="DE196" s="195" t="str">
        <f t="shared" si="149"/>
        <v/>
      </c>
      <c r="DF196" s="195" t="str">
        <f t="shared" si="150"/>
        <v/>
      </c>
      <c r="DG196" s="195" t="str">
        <f t="shared" si="151"/>
        <v/>
      </c>
      <c r="DH196" s="195" t="str">
        <f t="shared" si="152"/>
        <v/>
      </c>
      <c r="DI196" s="195" t="str">
        <f t="shared" si="153"/>
        <v/>
      </c>
      <c r="DJ196" s="195" t="str">
        <f t="shared" si="154"/>
        <v/>
      </c>
      <c r="DK196" s="173" t="str">
        <f t="shared" si="155"/>
        <v/>
      </c>
    </row>
    <row r="197" spans="1:115" x14ac:dyDescent="0.35">
      <c r="A197" s="182">
        <f>'Session Tracking'!A196</f>
        <v>0</v>
      </c>
      <c r="B197" s="183">
        <f>'Session Tracking'!T196</f>
        <v>0</v>
      </c>
      <c r="C197" s="183">
        <f>'Session Tracking'!C196</f>
        <v>0</v>
      </c>
      <c r="D197" s="184" t="str">
        <f>IF('Session Tracking'!D196,'Session Tracking'!D196,"")</f>
        <v/>
      </c>
      <c r="E197" s="184" t="str">
        <f>IF('Session Tracking'!E196,'Session Tracking'!E196,"")</f>
        <v/>
      </c>
      <c r="F197" s="123"/>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3"/>
      <c r="AL197" s="124"/>
      <c r="AM197" s="124"/>
      <c r="AN197" s="124"/>
      <c r="AO197" s="124"/>
      <c r="AP197" s="124"/>
      <c r="AQ197" s="124"/>
      <c r="AR197" s="124"/>
      <c r="AS197" s="124"/>
      <c r="AT197" s="124"/>
      <c r="AU197" s="124"/>
      <c r="AV197" s="124"/>
      <c r="AW197" s="124"/>
      <c r="AX197" s="124"/>
      <c r="AY197" s="124"/>
      <c r="AZ197" s="124"/>
      <c r="BA197" s="124"/>
      <c r="BB197" s="124"/>
      <c r="BC197" s="124"/>
      <c r="BD197" s="124"/>
      <c r="BE197" s="124"/>
      <c r="BF197" s="124"/>
      <c r="BG197" s="124"/>
      <c r="BH197" s="124"/>
      <c r="BI197" s="124"/>
      <c r="BJ197" s="124"/>
      <c r="BK197" s="124"/>
      <c r="BL197" s="124"/>
      <c r="BM197" s="124"/>
      <c r="BN197" s="124"/>
      <c r="BO197" s="124"/>
      <c r="BQ197" s="175" t="str">
        <f t="shared" si="156"/>
        <v/>
      </c>
      <c r="BR197" s="176" t="str">
        <f t="shared" si="157"/>
        <v/>
      </c>
      <c r="BS197" s="135" t="str">
        <f t="shared" si="158"/>
        <v xml:space="preserve"> </v>
      </c>
      <c r="BT197" s="175" t="str">
        <f t="shared" si="159"/>
        <v/>
      </c>
      <c r="BU197" s="176" t="str">
        <f t="shared" si="160"/>
        <v/>
      </c>
      <c r="BV197" s="135" t="str">
        <f t="shared" si="161"/>
        <v xml:space="preserve"> </v>
      </c>
      <c r="BW197" s="175" t="str">
        <f t="shared" si="162"/>
        <v/>
      </c>
      <c r="BX197" s="176" t="str">
        <f t="shared" si="163"/>
        <v/>
      </c>
      <c r="BY197" s="135" t="str">
        <f t="shared" si="164"/>
        <v xml:space="preserve"> </v>
      </c>
      <c r="BZ197" s="175" t="str">
        <f t="shared" si="165"/>
        <v/>
      </c>
      <c r="CA197" s="176" t="str">
        <f t="shared" si="166"/>
        <v/>
      </c>
      <c r="CB197" s="135" t="str">
        <f t="shared" si="167"/>
        <v xml:space="preserve"> </v>
      </c>
      <c r="CC197" s="185" t="str">
        <f t="shared" si="168"/>
        <v/>
      </c>
      <c r="CD197" s="186" t="str">
        <f t="shared" si="169"/>
        <v/>
      </c>
      <c r="CE197" s="181" t="str">
        <f t="shared" si="170"/>
        <v xml:space="preserve"> </v>
      </c>
      <c r="CF197" s="175" t="str">
        <f t="shared" si="171"/>
        <v/>
      </c>
      <c r="CG197" s="176" t="str">
        <f t="shared" si="172"/>
        <v/>
      </c>
      <c r="CH197" s="135" t="str">
        <f t="shared" si="173"/>
        <v xml:space="preserve"> </v>
      </c>
      <c r="CI197" s="175" t="str">
        <f t="shared" si="174"/>
        <v/>
      </c>
      <c r="CJ197" s="176" t="str">
        <f t="shared" si="175"/>
        <v/>
      </c>
      <c r="CK197" s="135" t="str">
        <f t="shared" si="176"/>
        <v xml:space="preserve"> </v>
      </c>
      <c r="CL197" s="175" t="str">
        <f t="shared" si="177"/>
        <v/>
      </c>
      <c r="CM197" s="176" t="str">
        <f t="shared" si="178"/>
        <v/>
      </c>
      <c r="CN197" s="135" t="str">
        <f t="shared" si="179"/>
        <v xml:space="preserve"> </v>
      </c>
      <c r="CO197" s="185" t="str">
        <f t="shared" si="180"/>
        <v/>
      </c>
      <c r="CP197" s="186" t="str">
        <f t="shared" si="181"/>
        <v/>
      </c>
      <c r="CQ197" s="181" t="str">
        <f t="shared" si="182"/>
        <v xml:space="preserve"> </v>
      </c>
      <c r="CR197" s="135">
        <f>'Session Tracking'!P196</f>
        <v>0</v>
      </c>
      <c r="CS197" s="172"/>
      <c r="CT197" s="172">
        <f>COUNTIF('Session Tracking'!F196:O196,"Yes")</f>
        <v>0</v>
      </c>
      <c r="CU197" s="195">
        <f>COUNTIF('Session Tracking'!F196:O196,"No")</f>
        <v>0</v>
      </c>
      <c r="CV197" s="211">
        <f t="shared" ref="CV197:CV260" si="183">IF(AND(CT197+CU197&gt;0,CR197&lt;&gt;"N/A"),CT197/(CT197+CU197),0)</f>
        <v>0</v>
      </c>
      <c r="CW197" s="195" t="str">
        <f t="shared" ref="CW197:CW260" si="184">IF(D197="","",INT((((YEAR(D197)-YEAR($CW$1))*12+MONTH(D197)-MONTH($CW$1)+1)+2)/3))</f>
        <v/>
      </c>
      <c r="CX197" s="195" t="str">
        <f t="shared" ref="CX197:CX260" si="185">IF(E197="","",INT((((YEAR(E197)-YEAR($CW$1))*12+MONTH(E197)-MONTH($CW$1)+1)+2)/3))</f>
        <v/>
      </c>
      <c r="CY197" s="195" t="str">
        <f t="shared" ref="CY197:CY260" si="186">IF(AND(CX197&gt;0,CR197="yes"),CX197,"")</f>
        <v/>
      </c>
      <c r="CZ197" s="195" t="str">
        <f t="shared" ref="CZ197:CZ260" si="187">IF(CX197&gt;0,CX197,"")</f>
        <v/>
      </c>
      <c r="DA197" s="195" t="str">
        <f t="shared" ref="DA197:DA260" si="188">IF(AND(CX197&gt;0,CV197&gt;=0.75),CX197,"")</f>
        <v/>
      </c>
      <c r="DB197" s="213" t="str">
        <f t="shared" ref="DB197:DB260" si="189">IF(AND(COUNT(F197:AG197)&gt;=23,COUNT(AK197:BL197)&gt;=23),IF(AK197="","",INT((((YEAR(AK197)-YEAR($CW$1))*12+MONTH(AK197)-MONTH($CW$1)+1)+2)/3)),"")</f>
        <v/>
      </c>
      <c r="DC197" s="172" t="str">
        <f t="shared" ref="DC197:DC260" si="190">IF(AND($DB197&gt;0,CE197&lt;0),$DB197,"")</f>
        <v/>
      </c>
      <c r="DD197" s="195" t="str">
        <f t="shared" ref="DD197:DD260" si="191">IF(AND($DB197&gt;0,BS197&lt;0),$DB197,"")</f>
        <v/>
      </c>
      <c r="DE197" s="195" t="str">
        <f t="shared" ref="DE197:DE260" si="192">IF(AND($DB197&gt;0,BV197&lt;0),$DB197,"")</f>
        <v/>
      </c>
      <c r="DF197" s="195" t="str">
        <f t="shared" ref="DF197:DF260" si="193">IF(AND($DB197&gt;0,BY197&lt;0),$DB197,"")</f>
        <v/>
      </c>
      <c r="DG197" s="195" t="str">
        <f t="shared" ref="DG197:DG260" si="194">IF(AND($DB197&gt;0,CB197&lt;0),$DB197,"")</f>
        <v/>
      </c>
      <c r="DH197" s="195" t="str">
        <f t="shared" ref="DH197:DH260" si="195">IF(AND($DB197&gt;0,CQ197&lt;0),$DB197,"")</f>
        <v/>
      </c>
      <c r="DI197" s="195" t="str">
        <f t="shared" ref="DI197:DI260" si="196">IF(AND($DB197&gt;0,CH197&lt;0),$DB197,"")</f>
        <v/>
      </c>
      <c r="DJ197" s="195" t="str">
        <f t="shared" ref="DJ197:DJ260" si="197">IF(AND($DB197&gt;0,CK197&lt;0),$DB197,"")</f>
        <v/>
      </c>
      <c r="DK197" s="173" t="str">
        <f t="shared" ref="DK197:DK260" si="198">IF(AND($DB197&gt;0,CN197&lt;0),$DB197,"")</f>
        <v/>
      </c>
    </row>
    <row r="198" spans="1:115" x14ac:dyDescent="0.35">
      <c r="A198" s="182">
        <f>'Session Tracking'!A197</f>
        <v>0</v>
      </c>
      <c r="B198" s="183">
        <f>'Session Tracking'!T197</f>
        <v>0</v>
      </c>
      <c r="C198" s="183">
        <f>'Session Tracking'!C197</f>
        <v>0</v>
      </c>
      <c r="D198" s="184" t="str">
        <f>IF('Session Tracking'!D197,'Session Tracking'!D197,"")</f>
        <v/>
      </c>
      <c r="E198" s="184" t="str">
        <f>IF('Session Tracking'!E197,'Session Tracking'!E197,"")</f>
        <v/>
      </c>
      <c r="F198" s="121"/>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1"/>
      <c r="AL198" s="122"/>
      <c r="AM198" s="122"/>
      <c r="AN198" s="122"/>
      <c r="AO198" s="122"/>
      <c r="AP198" s="122"/>
      <c r="AQ198" s="122"/>
      <c r="AR198" s="122"/>
      <c r="AS198" s="122"/>
      <c r="AT198" s="122"/>
      <c r="AU198" s="122"/>
      <c r="AV198" s="122"/>
      <c r="AW198" s="122"/>
      <c r="AX198" s="122"/>
      <c r="AY198" s="122"/>
      <c r="AZ198" s="122"/>
      <c r="BA198" s="122"/>
      <c r="BB198" s="122"/>
      <c r="BC198" s="122"/>
      <c r="BD198" s="122"/>
      <c r="BE198" s="122"/>
      <c r="BF198" s="122"/>
      <c r="BG198" s="122"/>
      <c r="BH198" s="122"/>
      <c r="BI198" s="122"/>
      <c r="BJ198" s="122"/>
      <c r="BK198" s="122"/>
      <c r="BL198" s="122"/>
      <c r="BM198" s="122"/>
      <c r="BN198" s="122"/>
      <c r="BO198" s="122"/>
      <c r="BQ198" s="175" t="str">
        <f t="shared" si="156"/>
        <v/>
      </c>
      <c r="BR198" s="176" t="str">
        <f t="shared" si="157"/>
        <v/>
      </c>
      <c r="BS198" s="135" t="str">
        <f t="shared" si="158"/>
        <v xml:space="preserve"> </v>
      </c>
      <c r="BT198" s="175" t="str">
        <f t="shared" si="159"/>
        <v/>
      </c>
      <c r="BU198" s="176" t="str">
        <f t="shared" si="160"/>
        <v/>
      </c>
      <c r="BV198" s="135" t="str">
        <f t="shared" si="161"/>
        <v xml:space="preserve"> </v>
      </c>
      <c r="BW198" s="175" t="str">
        <f t="shared" si="162"/>
        <v/>
      </c>
      <c r="BX198" s="176" t="str">
        <f t="shared" si="163"/>
        <v/>
      </c>
      <c r="BY198" s="135" t="str">
        <f t="shared" si="164"/>
        <v xml:space="preserve"> </v>
      </c>
      <c r="BZ198" s="175" t="str">
        <f t="shared" si="165"/>
        <v/>
      </c>
      <c r="CA198" s="176" t="str">
        <f t="shared" si="166"/>
        <v/>
      </c>
      <c r="CB198" s="135" t="str">
        <f t="shared" si="167"/>
        <v xml:space="preserve"> </v>
      </c>
      <c r="CC198" s="185" t="str">
        <f t="shared" si="168"/>
        <v/>
      </c>
      <c r="CD198" s="186" t="str">
        <f t="shared" si="169"/>
        <v/>
      </c>
      <c r="CE198" s="181" t="str">
        <f t="shared" si="170"/>
        <v xml:space="preserve"> </v>
      </c>
      <c r="CF198" s="175" t="str">
        <f t="shared" si="171"/>
        <v/>
      </c>
      <c r="CG198" s="176" t="str">
        <f t="shared" si="172"/>
        <v/>
      </c>
      <c r="CH198" s="135" t="str">
        <f t="shared" si="173"/>
        <v xml:space="preserve"> </v>
      </c>
      <c r="CI198" s="175" t="str">
        <f t="shared" si="174"/>
        <v/>
      </c>
      <c r="CJ198" s="176" t="str">
        <f t="shared" si="175"/>
        <v/>
      </c>
      <c r="CK198" s="135" t="str">
        <f t="shared" si="176"/>
        <v xml:space="preserve"> </v>
      </c>
      <c r="CL198" s="175" t="str">
        <f t="shared" si="177"/>
        <v/>
      </c>
      <c r="CM198" s="176" t="str">
        <f t="shared" si="178"/>
        <v/>
      </c>
      <c r="CN198" s="135" t="str">
        <f t="shared" si="179"/>
        <v xml:space="preserve"> </v>
      </c>
      <c r="CO198" s="185" t="str">
        <f t="shared" si="180"/>
        <v/>
      </c>
      <c r="CP198" s="186" t="str">
        <f t="shared" si="181"/>
        <v/>
      </c>
      <c r="CQ198" s="181" t="str">
        <f t="shared" si="182"/>
        <v xml:space="preserve"> </v>
      </c>
      <c r="CR198" s="135">
        <f>'Session Tracking'!P197</f>
        <v>0</v>
      </c>
      <c r="CS198" s="172"/>
      <c r="CT198" s="172">
        <f>COUNTIF('Session Tracking'!F197:O197,"Yes")</f>
        <v>0</v>
      </c>
      <c r="CU198" s="195">
        <f>COUNTIF('Session Tracking'!F197:O197,"No")</f>
        <v>0</v>
      </c>
      <c r="CV198" s="211">
        <f t="shared" si="183"/>
        <v>0</v>
      </c>
      <c r="CW198" s="195" t="str">
        <f t="shared" si="184"/>
        <v/>
      </c>
      <c r="CX198" s="195" t="str">
        <f t="shared" si="185"/>
        <v/>
      </c>
      <c r="CY198" s="195" t="str">
        <f t="shared" si="186"/>
        <v/>
      </c>
      <c r="CZ198" s="195" t="str">
        <f t="shared" si="187"/>
        <v/>
      </c>
      <c r="DA198" s="195" t="str">
        <f t="shared" si="188"/>
        <v/>
      </c>
      <c r="DB198" s="213" t="str">
        <f t="shared" si="189"/>
        <v/>
      </c>
      <c r="DC198" s="172" t="str">
        <f t="shared" si="190"/>
        <v/>
      </c>
      <c r="DD198" s="195" t="str">
        <f t="shared" si="191"/>
        <v/>
      </c>
      <c r="DE198" s="195" t="str">
        <f t="shared" si="192"/>
        <v/>
      </c>
      <c r="DF198" s="195" t="str">
        <f t="shared" si="193"/>
        <v/>
      </c>
      <c r="DG198" s="195" t="str">
        <f t="shared" si="194"/>
        <v/>
      </c>
      <c r="DH198" s="195" t="str">
        <f t="shared" si="195"/>
        <v/>
      </c>
      <c r="DI198" s="195" t="str">
        <f t="shared" si="196"/>
        <v/>
      </c>
      <c r="DJ198" s="195" t="str">
        <f t="shared" si="197"/>
        <v/>
      </c>
      <c r="DK198" s="173" t="str">
        <f t="shared" si="198"/>
        <v/>
      </c>
    </row>
    <row r="199" spans="1:115" x14ac:dyDescent="0.35">
      <c r="A199" s="182">
        <f>'Session Tracking'!A198</f>
        <v>0</v>
      </c>
      <c r="B199" s="183">
        <f>'Session Tracking'!T198</f>
        <v>0</v>
      </c>
      <c r="C199" s="183">
        <f>'Session Tracking'!C198</f>
        <v>0</v>
      </c>
      <c r="D199" s="184" t="str">
        <f>IF('Session Tracking'!D198,'Session Tracking'!D198,"")</f>
        <v/>
      </c>
      <c r="E199" s="184" t="str">
        <f>IF('Session Tracking'!E198,'Session Tracking'!E198,"")</f>
        <v/>
      </c>
      <c r="F199" s="123"/>
      <c r="G199" s="124"/>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c r="AG199" s="124"/>
      <c r="AH199" s="124"/>
      <c r="AI199" s="124"/>
      <c r="AJ199" s="124"/>
      <c r="AK199" s="123"/>
      <c r="AL199" s="124"/>
      <c r="AM199" s="124"/>
      <c r="AN199" s="124"/>
      <c r="AO199" s="124"/>
      <c r="AP199" s="124"/>
      <c r="AQ199" s="124"/>
      <c r="AR199" s="124"/>
      <c r="AS199" s="124"/>
      <c r="AT199" s="124"/>
      <c r="AU199" s="124"/>
      <c r="AV199" s="124"/>
      <c r="AW199" s="124"/>
      <c r="AX199" s="124"/>
      <c r="AY199" s="124"/>
      <c r="AZ199" s="124"/>
      <c r="BA199" s="124"/>
      <c r="BB199" s="124"/>
      <c r="BC199" s="124"/>
      <c r="BD199" s="124"/>
      <c r="BE199" s="124"/>
      <c r="BF199" s="124"/>
      <c r="BG199" s="124"/>
      <c r="BH199" s="124"/>
      <c r="BI199" s="124"/>
      <c r="BJ199" s="124"/>
      <c r="BK199" s="124"/>
      <c r="BL199" s="124"/>
      <c r="BM199" s="124"/>
      <c r="BN199" s="124"/>
      <c r="BO199" s="124"/>
      <c r="BQ199" s="175" t="str">
        <f t="shared" si="156"/>
        <v/>
      </c>
      <c r="BR199" s="176" t="str">
        <f t="shared" si="157"/>
        <v/>
      </c>
      <c r="BS199" s="135" t="str">
        <f t="shared" si="158"/>
        <v xml:space="preserve"> </v>
      </c>
      <c r="BT199" s="175" t="str">
        <f t="shared" si="159"/>
        <v/>
      </c>
      <c r="BU199" s="176" t="str">
        <f t="shared" si="160"/>
        <v/>
      </c>
      <c r="BV199" s="135" t="str">
        <f t="shared" si="161"/>
        <v xml:space="preserve"> </v>
      </c>
      <c r="BW199" s="175" t="str">
        <f t="shared" si="162"/>
        <v/>
      </c>
      <c r="BX199" s="176" t="str">
        <f t="shared" si="163"/>
        <v/>
      </c>
      <c r="BY199" s="135" t="str">
        <f t="shared" si="164"/>
        <v xml:space="preserve"> </v>
      </c>
      <c r="BZ199" s="175" t="str">
        <f t="shared" si="165"/>
        <v/>
      </c>
      <c r="CA199" s="176" t="str">
        <f t="shared" si="166"/>
        <v/>
      </c>
      <c r="CB199" s="135" t="str">
        <f t="shared" si="167"/>
        <v xml:space="preserve"> </v>
      </c>
      <c r="CC199" s="185" t="str">
        <f t="shared" si="168"/>
        <v/>
      </c>
      <c r="CD199" s="186" t="str">
        <f t="shared" si="169"/>
        <v/>
      </c>
      <c r="CE199" s="181" t="str">
        <f t="shared" si="170"/>
        <v xml:space="preserve"> </v>
      </c>
      <c r="CF199" s="175" t="str">
        <f t="shared" si="171"/>
        <v/>
      </c>
      <c r="CG199" s="176" t="str">
        <f t="shared" si="172"/>
        <v/>
      </c>
      <c r="CH199" s="135" t="str">
        <f t="shared" si="173"/>
        <v xml:space="preserve"> </v>
      </c>
      <c r="CI199" s="175" t="str">
        <f t="shared" si="174"/>
        <v/>
      </c>
      <c r="CJ199" s="176" t="str">
        <f t="shared" si="175"/>
        <v/>
      </c>
      <c r="CK199" s="135" t="str">
        <f t="shared" si="176"/>
        <v xml:space="preserve"> </v>
      </c>
      <c r="CL199" s="175" t="str">
        <f t="shared" si="177"/>
        <v/>
      </c>
      <c r="CM199" s="176" t="str">
        <f t="shared" si="178"/>
        <v/>
      </c>
      <c r="CN199" s="135" t="str">
        <f t="shared" si="179"/>
        <v xml:space="preserve"> </v>
      </c>
      <c r="CO199" s="185" t="str">
        <f t="shared" si="180"/>
        <v/>
      </c>
      <c r="CP199" s="186" t="str">
        <f t="shared" si="181"/>
        <v/>
      </c>
      <c r="CQ199" s="181" t="str">
        <f t="shared" si="182"/>
        <v xml:space="preserve"> </v>
      </c>
      <c r="CR199" s="135">
        <f>'Session Tracking'!P198</f>
        <v>0</v>
      </c>
      <c r="CS199" s="172"/>
      <c r="CT199" s="172">
        <f>COUNTIF('Session Tracking'!F198:O198,"Yes")</f>
        <v>0</v>
      </c>
      <c r="CU199" s="195">
        <f>COUNTIF('Session Tracking'!F198:O198,"No")</f>
        <v>0</v>
      </c>
      <c r="CV199" s="211">
        <f t="shared" si="183"/>
        <v>0</v>
      </c>
      <c r="CW199" s="195" t="str">
        <f t="shared" si="184"/>
        <v/>
      </c>
      <c r="CX199" s="195" t="str">
        <f t="shared" si="185"/>
        <v/>
      </c>
      <c r="CY199" s="195" t="str">
        <f t="shared" si="186"/>
        <v/>
      </c>
      <c r="CZ199" s="195" t="str">
        <f t="shared" si="187"/>
        <v/>
      </c>
      <c r="DA199" s="195" t="str">
        <f t="shared" si="188"/>
        <v/>
      </c>
      <c r="DB199" s="213" t="str">
        <f t="shared" si="189"/>
        <v/>
      </c>
      <c r="DC199" s="172" t="str">
        <f t="shared" si="190"/>
        <v/>
      </c>
      <c r="DD199" s="195" t="str">
        <f t="shared" si="191"/>
        <v/>
      </c>
      <c r="DE199" s="195" t="str">
        <f t="shared" si="192"/>
        <v/>
      </c>
      <c r="DF199" s="195" t="str">
        <f t="shared" si="193"/>
        <v/>
      </c>
      <c r="DG199" s="195" t="str">
        <f t="shared" si="194"/>
        <v/>
      </c>
      <c r="DH199" s="195" t="str">
        <f t="shared" si="195"/>
        <v/>
      </c>
      <c r="DI199" s="195" t="str">
        <f t="shared" si="196"/>
        <v/>
      </c>
      <c r="DJ199" s="195" t="str">
        <f t="shared" si="197"/>
        <v/>
      </c>
      <c r="DK199" s="173" t="str">
        <f t="shared" si="198"/>
        <v/>
      </c>
    </row>
    <row r="200" spans="1:115" x14ac:dyDescent="0.35">
      <c r="A200" s="182">
        <f>'Session Tracking'!A199</f>
        <v>0</v>
      </c>
      <c r="B200" s="183">
        <f>'Session Tracking'!T199</f>
        <v>0</v>
      </c>
      <c r="C200" s="183">
        <f>'Session Tracking'!C199</f>
        <v>0</v>
      </c>
      <c r="D200" s="184" t="str">
        <f>IF('Session Tracking'!D199,'Session Tracking'!D199,"")</f>
        <v/>
      </c>
      <c r="E200" s="184" t="str">
        <f>IF('Session Tracking'!E199,'Session Tracking'!E199,"")</f>
        <v/>
      </c>
      <c r="F200" s="121"/>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1"/>
      <c r="AL200" s="122"/>
      <c r="AM200" s="122"/>
      <c r="AN200" s="122"/>
      <c r="AO200" s="122"/>
      <c r="AP200" s="122"/>
      <c r="AQ200" s="122"/>
      <c r="AR200" s="122"/>
      <c r="AS200" s="122"/>
      <c r="AT200" s="122"/>
      <c r="AU200" s="122"/>
      <c r="AV200" s="122"/>
      <c r="AW200" s="122"/>
      <c r="AX200" s="122"/>
      <c r="AY200" s="122"/>
      <c r="AZ200" s="122"/>
      <c r="BA200" s="122"/>
      <c r="BB200" s="122"/>
      <c r="BC200" s="122"/>
      <c r="BD200" s="122"/>
      <c r="BE200" s="122"/>
      <c r="BF200" s="122"/>
      <c r="BG200" s="122"/>
      <c r="BH200" s="122"/>
      <c r="BI200" s="122"/>
      <c r="BJ200" s="122"/>
      <c r="BK200" s="122"/>
      <c r="BL200" s="122"/>
      <c r="BM200" s="122"/>
      <c r="BN200" s="122"/>
      <c r="BO200" s="122"/>
      <c r="BQ200" s="175" t="str">
        <f t="shared" si="156"/>
        <v/>
      </c>
      <c r="BR200" s="176" t="str">
        <f t="shared" si="157"/>
        <v/>
      </c>
      <c r="BS200" s="135" t="str">
        <f t="shared" si="158"/>
        <v xml:space="preserve"> </v>
      </c>
      <c r="BT200" s="175" t="str">
        <f t="shared" si="159"/>
        <v/>
      </c>
      <c r="BU200" s="176" t="str">
        <f t="shared" si="160"/>
        <v/>
      </c>
      <c r="BV200" s="135" t="str">
        <f t="shared" si="161"/>
        <v xml:space="preserve"> </v>
      </c>
      <c r="BW200" s="175" t="str">
        <f t="shared" si="162"/>
        <v/>
      </c>
      <c r="BX200" s="176" t="str">
        <f t="shared" si="163"/>
        <v/>
      </c>
      <c r="BY200" s="135" t="str">
        <f t="shared" si="164"/>
        <v xml:space="preserve"> </v>
      </c>
      <c r="BZ200" s="175" t="str">
        <f t="shared" si="165"/>
        <v/>
      </c>
      <c r="CA200" s="176" t="str">
        <f t="shared" si="166"/>
        <v/>
      </c>
      <c r="CB200" s="135" t="str">
        <f t="shared" si="167"/>
        <v xml:space="preserve"> </v>
      </c>
      <c r="CC200" s="185" t="str">
        <f t="shared" si="168"/>
        <v/>
      </c>
      <c r="CD200" s="186" t="str">
        <f t="shared" si="169"/>
        <v/>
      </c>
      <c r="CE200" s="181" t="str">
        <f t="shared" si="170"/>
        <v xml:space="preserve"> </v>
      </c>
      <c r="CF200" s="175" t="str">
        <f t="shared" si="171"/>
        <v/>
      </c>
      <c r="CG200" s="176" t="str">
        <f t="shared" si="172"/>
        <v/>
      </c>
      <c r="CH200" s="135" t="str">
        <f t="shared" si="173"/>
        <v xml:space="preserve"> </v>
      </c>
      <c r="CI200" s="175" t="str">
        <f t="shared" si="174"/>
        <v/>
      </c>
      <c r="CJ200" s="176" t="str">
        <f t="shared" si="175"/>
        <v/>
      </c>
      <c r="CK200" s="135" t="str">
        <f t="shared" si="176"/>
        <v xml:space="preserve"> </v>
      </c>
      <c r="CL200" s="175" t="str">
        <f t="shared" si="177"/>
        <v/>
      </c>
      <c r="CM200" s="176" t="str">
        <f t="shared" si="178"/>
        <v/>
      </c>
      <c r="CN200" s="135" t="str">
        <f t="shared" si="179"/>
        <v xml:space="preserve"> </v>
      </c>
      <c r="CO200" s="185" t="str">
        <f t="shared" si="180"/>
        <v/>
      </c>
      <c r="CP200" s="186" t="str">
        <f t="shared" si="181"/>
        <v/>
      </c>
      <c r="CQ200" s="181" t="str">
        <f t="shared" si="182"/>
        <v xml:space="preserve"> </v>
      </c>
      <c r="CR200" s="135">
        <f>'Session Tracking'!P199</f>
        <v>0</v>
      </c>
      <c r="CS200" s="172"/>
      <c r="CT200" s="172">
        <f>COUNTIF('Session Tracking'!F199:O199,"Yes")</f>
        <v>0</v>
      </c>
      <c r="CU200" s="195">
        <f>COUNTIF('Session Tracking'!F199:O199,"No")</f>
        <v>0</v>
      </c>
      <c r="CV200" s="211">
        <f t="shared" si="183"/>
        <v>0</v>
      </c>
      <c r="CW200" s="195" t="str">
        <f t="shared" si="184"/>
        <v/>
      </c>
      <c r="CX200" s="195" t="str">
        <f t="shared" si="185"/>
        <v/>
      </c>
      <c r="CY200" s="195" t="str">
        <f t="shared" si="186"/>
        <v/>
      </c>
      <c r="CZ200" s="195" t="str">
        <f t="shared" si="187"/>
        <v/>
      </c>
      <c r="DA200" s="195" t="str">
        <f t="shared" si="188"/>
        <v/>
      </c>
      <c r="DB200" s="213" t="str">
        <f t="shared" si="189"/>
        <v/>
      </c>
      <c r="DC200" s="172" t="str">
        <f t="shared" si="190"/>
        <v/>
      </c>
      <c r="DD200" s="195" t="str">
        <f t="shared" si="191"/>
        <v/>
      </c>
      <c r="DE200" s="195" t="str">
        <f t="shared" si="192"/>
        <v/>
      </c>
      <c r="DF200" s="195" t="str">
        <f t="shared" si="193"/>
        <v/>
      </c>
      <c r="DG200" s="195" t="str">
        <f t="shared" si="194"/>
        <v/>
      </c>
      <c r="DH200" s="195" t="str">
        <f t="shared" si="195"/>
        <v/>
      </c>
      <c r="DI200" s="195" t="str">
        <f t="shared" si="196"/>
        <v/>
      </c>
      <c r="DJ200" s="195" t="str">
        <f t="shared" si="197"/>
        <v/>
      </c>
      <c r="DK200" s="173" t="str">
        <f t="shared" si="198"/>
        <v/>
      </c>
    </row>
    <row r="201" spans="1:115" x14ac:dyDescent="0.35">
      <c r="A201" s="182">
        <f>'Session Tracking'!A200</f>
        <v>0</v>
      </c>
      <c r="B201" s="183">
        <f>'Session Tracking'!T200</f>
        <v>0</v>
      </c>
      <c r="C201" s="183">
        <f>'Session Tracking'!C200</f>
        <v>0</v>
      </c>
      <c r="D201" s="184" t="str">
        <f>IF('Session Tracking'!D200,'Session Tracking'!D200,"")</f>
        <v/>
      </c>
      <c r="E201" s="184" t="str">
        <f>IF('Session Tracking'!E200,'Session Tracking'!E200,"")</f>
        <v/>
      </c>
      <c r="F201" s="123"/>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3"/>
      <c r="AL201" s="124"/>
      <c r="AM201" s="124"/>
      <c r="AN201" s="124"/>
      <c r="AO201" s="124"/>
      <c r="AP201" s="124"/>
      <c r="AQ201" s="124"/>
      <c r="AR201" s="124"/>
      <c r="AS201" s="124"/>
      <c r="AT201" s="124"/>
      <c r="AU201" s="124"/>
      <c r="AV201" s="124"/>
      <c r="AW201" s="124"/>
      <c r="AX201" s="124"/>
      <c r="AY201" s="124"/>
      <c r="AZ201" s="124"/>
      <c r="BA201" s="124"/>
      <c r="BB201" s="124"/>
      <c r="BC201" s="124"/>
      <c r="BD201" s="124"/>
      <c r="BE201" s="124"/>
      <c r="BF201" s="124"/>
      <c r="BG201" s="124"/>
      <c r="BH201" s="124"/>
      <c r="BI201" s="124"/>
      <c r="BJ201" s="124"/>
      <c r="BK201" s="124"/>
      <c r="BL201" s="124"/>
      <c r="BM201" s="124"/>
      <c r="BN201" s="124"/>
      <c r="BO201" s="124"/>
      <c r="BQ201" s="175" t="str">
        <f t="shared" si="156"/>
        <v/>
      </c>
      <c r="BR201" s="176" t="str">
        <f t="shared" si="157"/>
        <v/>
      </c>
      <c r="BS201" s="135" t="str">
        <f t="shared" si="158"/>
        <v xml:space="preserve"> </v>
      </c>
      <c r="BT201" s="175" t="str">
        <f t="shared" si="159"/>
        <v/>
      </c>
      <c r="BU201" s="176" t="str">
        <f t="shared" si="160"/>
        <v/>
      </c>
      <c r="BV201" s="135" t="str">
        <f t="shared" si="161"/>
        <v xml:space="preserve"> </v>
      </c>
      <c r="BW201" s="175" t="str">
        <f t="shared" si="162"/>
        <v/>
      </c>
      <c r="BX201" s="176" t="str">
        <f t="shared" si="163"/>
        <v/>
      </c>
      <c r="BY201" s="135" t="str">
        <f t="shared" si="164"/>
        <v xml:space="preserve"> </v>
      </c>
      <c r="BZ201" s="175" t="str">
        <f t="shared" si="165"/>
        <v/>
      </c>
      <c r="CA201" s="176" t="str">
        <f t="shared" si="166"/>
        <v/>
      </c>
      <c r="CB201" s="135" t="str">
        <f t="shared" si="167"/>
        <v xml:space="preserve"> </v>
      </c>
      <c r="CC201" s="185" t="str">
        <f t="shared" si="168"/>
        <v/>
      </c>
      <c r="CD201" s="186" t="str">
        <f t="shared" si="169"/>
        <v/>
      </c>
      <c r="CE201" s="181" t="str">
        <f t="shared" si="170"/>
        <v xml:space="preserve"> </v>
      </c>
      <c r="CF201" s="175" t="str">
        <f t="shared" si="171"/>
        <v/>
      </c>
      <c r="CG201" s="176" t="str">
        <f t="shared" si="172"/>
        <v/>
      </c>
      <c r="CH201" s="135" t="str">
        <f t="shared" si="173"/>
        <v xml:space="preserve"> </v>
      </c>
      <c r="CI201" s="175" t="str">
        <f t="shared" si="174"/>
        <v/>
      </c>
      <c r="CJ201" s="176" t="str">
        <f t="shared" si="175"/>
        <v/>
      </c>
      <c r="CK201" s="135" t="str">
        <f t="shared" si="176"/>
        <v xml:space="preserve"> </v>
      </c>
      <c r="CL201" s="175" t="str">
        <f t="shared" si="177"/>
        <v/>
      </c>
      <c r="CM201" s="176" t="str">
        <f t="shared" si="178"/>
        <v/>
      </c>
      <c r="CN201" s="135" t="str">
        <f t="shared" si="179"/>
        <v xml:space="preserve"> </v>
      </c>
      <c r="CO201" s="185" t="str">
        <f t="shared" si="180"/>
        <v/>
      </c>
      <c r="CP201" s="186" t="str">
        <f t="shared" si="181"/>
        <v/>
      </c>
      <c r="CQ201" s="181" t="str">
        <f t="shared" si="182"/>
        <v xml:space="preserve"> </v>
      </c>
      <c r="CR201" s="135">
        <f>'Session Tracking'!P200</f>
        <v>0</v>
      </c>
      <c r="CS201" s="172"/>
      <c r="CT201" s="172">
        <f>COUNTIF('Session Tracking'!F200:O200,"Yes")</f>
        <v>0</v>
      </c>
      <c r="CU201" s="195">
        <f>COUNTIF('Session Tracking'!F200:O200,"No")</f>
        <v>0</v>
      </c>
      <c r="CV201" s="211">
        <f t="shared" si="183"/>
        <v>0</v>
      </c>
      <c r="CW201" s="195" t="str">
        <f t="shared" si="184"/>
        <v/>
      </c>
      <c r="CX201" s="195" t="str">
        <f t="shared" si="185"/>
        <v/>
      </c>
      <c r="CY201" s="195" t="str">
        <f t="shared" si="186"/>
        <v/>
      </c>
      <c r="CZ201" s="195" t="str">
        <f t="shared" si="187"/>
        <v/>
      </c>
      <c r="DA201" s="195" t="str">
        <f t="shared" si="188"/>
        <v/>
      </c>
      <c r="DB201" s="213" t="str">
        <f t="shared" si="189"/>
        <v/>
      </c>
      <c r="DC201" s="172" t="str">
        <f t="shared" si="190"/>
        <v/>
      </c>
      <c r="DD201" s="195" t="str">
        <f t="shared" si="191"/>
        <v/>
      </c>
      <c r="DE201" s="195" t="str">
        <f t="shared" si="192"/>
        <v/>
      </c>
      <c r="DF201" s="195" t="str">
        <f t="shared" si="193"/>
        <v/>
      </c>
      <c r="DG201" s="195" t="str">
        <f t="shared" si="194"/>
        <v/>
      </c>
      <c r="DH201" s="195" t="str">
        <f t="shared" si="195"/>
        <v/>
      </c>
      <c r="DI201" s="195" t="str">
        <f t="shared" si="196"/>
        <v/>
      </c>
      <c r="DJ201" s="195" t="str">
        <f t="shared" si="197"/>
        <v/>
      </c>
      <c r="DK201" s="173" t="str">
        <f t="shared" si="198"/>
        <v/>
      </c>
    </row>
    <row r="202" spans="1:115" x14ac:dyDescent="0.35">
      <c r="A202" s="182">
        <f>'Session Tracking'!A201</f>
        <v>0</v>
      </c>
      <c r="B202" s="183">
        <f>'Session Tracking'!T201</f>
        <v>0</v>
      </c>
      <c r="C202" s="183">
        <f>'Session Tracking'!C201</f>
        <v>0</v>
      </c>
      <c r="D202" s="184" t="str">
        <f>IF('Session Tracking'!D201,'Session Tracking'!D201,"")</f>
        <v/>
      </c>
      <c r="E202" s="184" t="str">
        <f>IF('Session Tracking'!E201,'Session Tracking'!E201,"")</f>
        <v/>
      </c>
      <c r="F202" s="121"/>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1"/>
      <c r="AL202" s="122"/>
      <c r="AM202" s="122"/>
      <c r="AN202" s="122"/>
      <c r="AO202" s="122"/>
      <c r="AP202" s="122"/>
      <c r="AQ202" s="122"/>
      <c r="AR202" s="122"/>
      <c r="AS202" s="122"/>
      <c r="AT202" s="122"/>
      <c r="AU202" s="122"/>
      <c r="AV202" s="122"/>
      <c r="AW202" s="122"/>
      <c r="AX202" s="122"/>
      <c r="AY202" s="122"/>
      <c r="AZ202" s="122"/>
      <c r="BA202" s="122"/>
      <c r="BB202" s="122"/>
      <c r="BC202" s="122"/>
      <c r="BD202" s="122"/>
      <c r="BE202" s="122"/>
      <c r="BF202" s="122"/>
      <c r="BG202" s="122"/>
      <c r="BH202" s="122"/>
      <c r="BI202" s="122"/>
      <c r="BJ202" s="122"/>
      <c r="BK202" s="122"/>
      <c r="BL202" s="122"/>
      <c r="BM202" s="122"/>
      <c r="BN202" s="122"/>
      <c r="BO202" s="122"/>
      <c r="BQ202" s="175" t="str">
        <f t="shared" ref="BQ202:BQ265" si="199">IF(COUNT(G202,I202,J202,Q202,R202)=5,G202+(3-I202)+J202+(3-Q202)+R202,"")</f>
        <v/>
      </c>
      <c r="BR202" s="176" t="str">
        <f t="shared" ref="BR202:BR265" si="200">IF(COUNT(AL202,AN202,AO202,AV202,AW202)=5,AL202+(3-AN202)+AO202+(3-AV202)+AW202,"")</f>
        <v/>
      </c>
      <c r="BS202" s="135" t="str">
        <f t="shared" ref="BS202:BS265" si="201">IF(OR(BQ202="",BR202="")," ",BR202-BQ202)</f>
        <v xml:space="preserve"> </v>
      </c>
      <c r="BT202" s="175" t="str">
        <f t="shared" ref="BT202:BT265" si="202">IF(COUNT(K202,M202,O202,P202,S202)=5,K202+M202+O202+P202+S202,"")</f>
        <v/>
      </c>
      <c r="BU202" s="176" t="str">
        <f t="shared" ref="BU202:BU265" si="203">IF(COUNT(AP202,AR202,AT202,AU202,AX202)=5,AP202+AR202+AT202+AU202+AX202,"")</f>
        <v/>
      </c>
      <c r="BV202" s="135" t="str">
        <f t="shared" ref="BV202:BV265" si="204">IF(OR(BT202="",BU202="")," ",BU202-BT202)</f>
        <v xml:space="preserve"> </v>
      </c>
      <c r="BW202" s="175" t="str">
        <f t="shared" ref="BW202:BW265" si="205">IF(COUNT(H202,L202,N202)=3,(3-H202)+(3-L202)+(3-N202),"")</f>
        <v/>
      </c>
      <c r="BX202" s="176" t="str">
        <f t="shared" ref="BX202:BX265" si="206">IF(COUNT(AM202,AQ202,AS202)=3,(3-AM202)+(3-AQ202)+(3-AS202),"")</f>
        <v/>
      </c>
      <c r="BY202" s="135" t="str">
        <f t="shared" ref="BY202:BY265" si="207">IF(OR(BW202="",BX202="")," ",BX202-BW202)</f>
        <v xml:space="preserve"> </v>
      </c>
      <c r="BZ202" s="175" t="str">
        <f t="shared" ref="BZ202:BZ265" si="208">IF(COUNT(T202,U202,V202,W202,X202)=5,(3-T202)+(3-U202)+(3-V202)+(3-W202)+(3-X202),"")</f>
        <v/>
      </c>
      <c r="CA202" s="176" t="str">
        <f t="shared" ref="CA202:CA265" si="209">IF(COUNT(AY202,AZ202,BA202,BB202,BC202)=5,(3-AY202)+(3-AZ202)+(3-BA202)+(3-BB202)+(3-BC202),"")</f>
        <v/>
      </c>
      <c r="CB202" s="135" t="str">
        <f t="shared" ref="CB202:CB265" si="210">IF(OR(BZ202="",CA202="")," ",CA202-BZ202)</f>
        <v xml:space="preserve"> </v>
      </c>
      <c r="CC202" s="185" t="str">
        <f t="shared" ref="CC202:CC265" si="211">IF(COUNT(BQ202,BT202,BW202,BZ202)=4,BQ202+BT202+BW202+BZ202,"")</f>
        <v/>
      </c>
      <c r="CD202" s="186" t="str">
        <f t="shared" ref="CD202:CD265" si="212">IF(COUNT(BR202,BU202,BX202,CA202)=4,BR202+BU202+BX202+CA202,"")</f>
        <v/>
      </c>
      <c r="CE202" s="181" t="str">
        <f t="shared" ref="CE202:CE265" si="213">IF(OR(CC202="",CD202="")," ",CD202-CC202)</f>
        <v xml:space="preserve"> </v>
      </c>
      <c r="CF202" s="175" t="str">
        <f t="shared" ref="CF202:CF265" si="214">IF(COUNT(Y202,Z202,AA202,AB202,AC202)=5,Y202+(3-Z202)+AA202+(3-AB202)+(3-AC202),"")</f>
        <v/>
      </c>
      <c r="CG202" s="176" t="str">
        <f t="shared" ref="CG202:CG265" si="215">IF(COUNT(BD202,BE202,BF202,BG202,BH202)=5,BD202+(3-BE202)+BF202+(3-BG202)+(3-BH202),"")</f>
        <v/>
      </c>
      <c r="CH202" s="135" t="str">
        <f t="shared" ref="CH202:CH265" si="216">IF(OR(CF202="",CG202="")," ",CG202-CF202)</f>
        <v xml:space="preserve"> </v>
      </c>
      <c r="CI202" s="175" t="str">
        <f t="shared" ref="CI202:CI265" si="217">IF(COUNT(AD202,AE202,AF202,AG202)=4,(3-AD202)+(3-AE202)+AF202+AG202,"")</f>
        <v/>
      </c>
      <c r="CJ202" s="176" t="str">
        <f t="shared" ref="CJ202:CJ265" si="218">IF(COUNT(BI202,BJ202,BK202,BL202)=4,(3-BI202)+(3-BJ202)+BK202+BL202,"")</f>
        <v/>
      </c>
      <c r="CK202" s="135" t="str">
        <f t="shared" ref="CK202:CK265" si="219">IF(OR(CI202="",CJ202="")," ",CJ202-CI202)</f>
        <v xml:space="preserve"> </v>
      </c>
      <c r="CL202" s="175" t="str">
        <f t="shared" ref="CL202:CL265" si="220">IF(COUNT(AH202,AI202,AJ202)=3,(3-AH202)+AI202+(3-AJ202),"")</f>
        <v/>
      </c>
      <c r="CM202" s="176" t="str">
        <f t="shared" ref="CM202:CM265" si="221">IF(COUNT(BM202,BN202,BO202)=3,(3-BM202)+BN202+(3-BO202),"")</f>
        <v/>
      </c>
      <c r="CN202" s="135" t="str">
        <f t="shared" ref="CN202:CN265" si="222">IF(OR(CL202="",CM202="")," ",CM202-CL202)</f>
        <v xml:space="preserve"> </v>
      </c>
      <c r="CO202" s="185" t="str">
        <f t="shared" ref="CO202:CO265" si="223">IF(COUNT(CF202,CI202,CL202)=3,CF202+CI202+CL202,"")</f>
        <v/>
      </c>
      <c r="CP202" s="186" t="str">
        <f t="shared" ref="CP202:CP265" si="224">IF(COUNT(CG202,CJ202,CM202)=3,CG202+CJ202+CM202,"")</f>
        <v/>
      </c>
      <c r="CQ202" s="181" t="str">
        <f t="shared" ref="CQ202:CQ265" si="225">IF(OR(CO202="",CP202="")," ",CP202-CO202)</f>
        <v xml:space="preserve"> </v>
      </c>
      <c r="CR202" s="135">
        <f>'Session Tracking'!P201</f>
        <v>0</v>
      </c>
      <c r="CS202" s="172"/>
      <c r="CT202" s="172">
        <f>COUNTIF('Session Tracking'!F201:O201,"Yes")</f>
        <v>0</v>
      </c>
      <c r="CU202" s="195">
        <f>COUNTIF('Session Tracking'!F201:O201,"No")</f>
        <v>0</v>
      </c>
      <c r="CV202" s="211">
        <f t="shared" si="183"/>
        <v>0</v>
      </c>
      <c r="CW202" s="195" t="str">
        <f t="shared" si="184"/>
        <v/>
      </c>
      <c r="CX202" s="195" t="str">
        <f t="shared" si="185"/>
        <v/>
      </c>
      <c r="CY202" s="195" t="str">
        <f t="shared" si="186"/>
        <v/>
      </c>
      <c r="CZ202" s="195" t="str">
        <f t="shared" si="187"/>
        <v/>
      </c>
      <c r="DA202" s="195" t="str">
        <f t="shared" si="188"/>
        <v/>
      </c>
      <c r="DB202" s="213" t="str">
        <f t="shared" si="189"/>
        <v/>
      </c>
      <c r="DC202" s="172" t="str">
        <f t="shared" si="190"/>
        <v/>
      </c>
      <c r="DD202" s="195" t="str">
        <f t="shared" si="191"/>
        <v/>
      </c>
      <c r="DE202" s="195" t="str">
        <f t="shared" si="192"/>
        <v/>
      </c>
      <c r="DF202" s="195" t="str">
        <f t="shared" si="193"/>
        <v/>
      </c>
      <c r="DG202" s="195" t="str">
        <f t="shared" si="194"/>
        <v/>
      </c>
      <c r="DH202" s="195" t="str">
        <f t="shared" si="195"/>
        <v/>
      </c>
      <c r="DI202" s="195" t="str">
        <f t="shared" si="196"/>
        <v/>
      </c>
      <c r="DJ202" s="195" t="str">
        <f t="shared" si="197"/>
        <v/>
      </c>
      <c r="DK202" s="173" t="str">
        <f t="shared" si="198"/>
        <v/>
      </c>
    </row>
    <row r="203" spans="1:115" x14ac:dyDescent="0.35">
      <c r="A203" s="182">
        <f>'Session Tracking'!A202</f>
        <v>0</v>
      </c>
      <c r="B203" s="183">
        <f>'Session Tracking'!T202</f>
        <v>0</v>
      </c>
      <c r="C203" s="183">
        <f>'Session Tracking'!C202</f>
        <v>0</v>
      </c>
      <c r="D203" s="184" t="str">
        <f>IF('Session Tracking'!D202,'Session Tracking'!D202,"")</f>
        <v/>
      </c>
      <c r="E203" s="184" t="str">
        <f>IF('Session Tracking'!E202,'Session Tracking'!E202,"")</f>
        <v/>
      </c>
      <c r="F203" s="123"/>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3"/>
      <c r="AL203" s="124"/>
      <c r="AM203" s="124"/>
      <c r="AN203" s="124"/>
      <c r="AO203" s="124"/>
      <c r="AP203" s="124"/>
      <c r="AQ203" s="124"/>
      <c r="AR203" s="124"/>
      <c r="AS203" s="124"/>
      <c r="AT203" s="124"/>
      <c r="AU203" s="124"/>
      <c r="AV203" s="124"/>
      <c r="AW203" s="124"/>
      <c r="AX203" s="124"/>
      <c r="AY203" s="124"/>
      <c r="AZ203" s="124"/>
      <c r="BA203" s="124"/>
      <c r="BB203" s="124"/>
      <c r="BC203" s="124"/>
      <c r="BD203" s="124"/>
      <c r="BE203" s="124"/>
      <c r="BF203" s="124"/>
      <c r="BG203" s="124"/>
      <c r="BH203" s="124"/>
      <c r="BI203" s="124"/>
      <c r="BJ203" s="124"/>
      <c r="BK203" s="124"/>
      <c r="BL203" s="124"/>
      <c r="BM203" s="124"/>
      <c r="BN203" s="124"/>
      <c r="BO203" s="124"/>
      <c r="BQ203" s="175" t="str">
        <f t="shared" si="199"/>
        <v/>
      </c>
      <c r="BR203" s="176" t="str">
        <f t="shared" si="200"/>
        <v/>
      </c>
      <c r="BS203" s="135" t="str">
        <f t="shared" si="201"/>
        <v xml:space="preserve"> </v>
      </c>
      <c r="BT203" s="175" t="str">
        <f t="shared" si="202"/>
        <v/>
      </c>
      <c r="BU203" s="176" t="str">
        <f t="shared" si="203"/>
        <v/>
      </c>
      <c r="BV203" s="135" t="str">
        <f t="shared" si="204"/>
        <v xml:space="preserve"> </v>
      </c>
      <c r="BW203" s="175" t="str">
        <f t="shared" si="205"/>
        <v/>
      </c>
      <c r="BX203" s="176" t="str">
        <f t="shared" si="206"/>
        <v/>
      </c>
      <c r="BY203" s="135" t="str">
        <f t="shared" si="207"/>
        <v xml:space="preserve"> </v>
      </c>
      <c r="BZ203" s="175" t="str">
        <f t="shared" si="208"/>
        <v/>
      </c>
      <c r="CA203" s="176" t="str">
        <f t="shared" si="209"/>
        <v/>
      </c>
      <c r="CB203" s="135" t="str">
        <f t="shared" si="210"/>
        <v xml:space="preserve"> </v>
      </c>
      <c r="CC203" s="185" t="str">
        <f t="shared" si="211"/>
        <v/>
      </c>
      <c r="CD203" s="186" t="str">
        <f t="shared" si="212"/>
        <v/>
      </c>
      <c r="CE203" s="181" t="str">
        <f t="shared" si="213"/>
        <v xml:space="preserve"> </v>
      </c>
      <c r="CF203" s="175" t="str">
        <f t="shared" si="214"/>
        <v/>
      </c>
      <c r="CG203" s="176" t="str">
        <f t="shared" si="215"/>
        <v/>
      </c>
      <c r="CH203" s="135" t="str">
        <f t="shared" si="216"/>
        <v xml:space="preserve"> </v>
      </c>
      <c r="CI203" s="175" t="str">
        <f t="shared" si="217"/>
        <v/>
      </c>
      <c r="CJ203" s="176" t="str">
        <f t="shared" si="218"/>
        <v/>
      </c>
      <c r="CK203" s="135" t="str">
        <f t="shared" si="219"/>
        <v xml:space="preserve"> </v>
      </c>
      <c r="CL203" s="175" t="str">
        <f t="shared" si="220"/>
        <v/>
      </c>
      <c r="CM203" s="176" t="str">
        <f t="shared" si="221"/>
        <v/>
      </c>
      <c r="CN203" s="135" t="str">
        <f t="shared" si="222"/>
        <v xml:space="preserve"> </v>
      </c>
      <c r="CO203" s="185" t="str">
        <f t="shared" si="223"/>
        <v/>
      </c>
      <c r="CP203" s="186" t="str">
        <f t="shared" si="224"/>
        <v/>
      </c>
      <c r="CQ203" s="181" t="str">
        <f t="shared" si="225"/>
        <v xml:space="preserve"> </v>
      </c>
      <c r="CR203" s="135">
        <f>'Session Tracking'!P202</f>
        <v>0</v>
      </c>
      <c r="CS203" s="172"/>
      <c r="CT203" s="172">
        <f>COUNTIF('Session Tracking'!F202:O202,"Yes")</f>
        <v>0</v>
      </c>
      <c r="CU203" s="195">
        <f>COUNTIF('Session Tracking'!F202:O202,"No")</f>
        <v>0</v>
      </c>
      <c r="CV203" s="211">
        <f t="shared" si="183"/>
        <v>0</v>
      </c>
      <c r="CW203" s="195" t="str">
        <f t="shared" si="184"/>
        <v/>
      </c>
      <c r="CX203" s="195" t="str">
        <f t="shared" si="185"/>
        <v/>
      </c>
      <c r="CY203" s="195" t="str">
        <f t="shared" si="186"/>
        <v/>
      </c>
      <c r="CZ203" s="195" t="str">
        <f t="shared" si="187"/>
        <v/>
      </c>
      <c r="DA203" s="195" t="str">
        <f t="shared" si="188"/>
        <v/>
      </c>
      <c r="DB203" s="213" t="str">
        <f t="shared" si="189"/>
        <v/>
      </c>
      <c r="DC203" s="172" t="str">
        <f t="shared" si="190"/>
        <v/>
      </c>
      <c r="DD203" s="195" t="str">
        <f t="shared" si="191"/>
        <v/>
      </c>
      <c r="DE203" s="195" t="str">
        <f t="shared" si="192"/>
        <v/>
      </c>
      <c r="DF203" s="195" t="str">
        <f t="shared" si="193"/>
        <v/>
      </c>
      <c r="DG203" s="195" t="str">
        <f t="shared" si="194"/>
        <v/>
      </c>
      <c r="DH203" s="195" t="str">
        <f t="shared" si="195"/>
        <v/>
      </c>
      <c r="DI203" s="195" t="str">
        <f t="shared" si="196"/>
        <v/>
      </c>
      <c r="DJ203" s="195" t="str">
        <f t="shared" si="197"/>
        <v/>
      </c>
      <c r="DK203" s="173" t="str">
        <f t="shared" si="198"/>
        <v/>
      </c>
    </row>
    <row r="204" spans="1:115" x14ac:dyDescent="0.35">
      <c r="A204" s="182">
        <f>'Session Tracking'!A203</f>
        <v>0</v>
      </c>
      <c r="B204" s="183">
        <f>'Session Tracking'!T203</f>
        <v>0</v>
      </c>
      <c r="C204" s="183">
        <f>'Session Tracking'!C203</f>
        <v>0</v>
      </c>
      <c r="D204" s="184" t="str">
        <f>IF('Session Tracking'!D203,'Session Tracking'!D203,"")</f>
        <v/>
      </c>
      <c r="E204" s="184" t="str">
        <f>IF('Session Tracking'!E203,'Session Tracking'!E203,"")</f>
        <v/>
      </c>
      <c r="F204" s="121"/>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1"/>
      <c r="AL204" s="122"/>
      <c r="AM204" s="122"/>
      <c r="AN204" s="122"/>
      <c r="AO204" s="122"/>
      <c r="AP204" s="122"/>
      <c r="AQ204" s="122"/>
      <c r="AR204" s="122"/>
      <c r="AS204" s="122"/>
      <c r="AT204" s="122"/>
      <c r="AU204" s="122"/>
      <c r="AV204" s="122"/>
      <c r="AW204" s="122"/>
      <c r="AX204" s="122"/>
      <c r="AY204" s="122"/>
      <c r="AZ204" s="122"/>
      <c r="BA204" s="122"/>
      <c r="BB204" s="122"/>
      <c r="BC204" s="122"/>
      <c r="BD204" s="122"/>
      <c r="BE204" s="122"/>
      <c r="BF204" s="122"/>
      <c r="BG204" s="122"/>
      <c r="BH204" s="122"/>
      <c r="BI204" s="122"/>
      <c r="BJ204" s="122"/>
      <c r="BK204" s="122"/>
      <c r="BL204" s="122"/>
      <c r="BM204" s="122"/>
      <c r="BN204" s="122"/>
      <c r="BO204" s="122"/>
      <c r="BQ204" s="175" t="str">
        <f t="shared" si="199"/>
        <v/>
      </c>
      <c r="BR204" s="176" t="str">
        <f t="shared" si="200"/>
        <v/>
      </c>
      <c r="BS204" s="135" t="str">
        <f t="shared" si="201"/>
        <v xml:space="preserve"> </v>
      </c>
      <c r="BT204" s="175" t="str">
        <f t="shared" si="202"/>
        <v/>
      </c>
      <c r="BU204" s="176" t="str">
        <f t="shared" si="203"/>
        <v/>
      </c>
      <c r="BV204" s="135" t="str">
        <f t="shared" si="204"/>
        <v xml:space="preserve"> </v>
      </c>
      <c r="BW204" s="175" t="str">
        <f t="shared" si="205"/>
        <v/>
      </c>
      <c r="BX204" s="176" t="str">
        <f t="shared" si="206"/>
        <v/>
      </c>
      <c r="BY204" s="135" t="str">
        <f t="shared" si="207"/>
        <v xml:space="preserve"> </v>
      </c>
      <c r="BZ204" s="175" t="str">
        <f t="shared" si="208"/>
        <v/>
      </c>
      <c r="CA204" s="176" t="str">
        <f t="shared" si="209"/>
        <v/>
      </c>
      <c r="CB204" s="135" t="str">
        <f t="shared" si="210"/>
        <v xml:space="preserve"> </v>
      </c>
      <c r="CC204" s="185" t="str">
        <f t="shared" si="211"/>
        <v/>
      </c>
      <c r="CD204" s="186" t="str">
        <f t="shared" si="212"/>
        <v/>
      </c>
      <c r="CE204" s="181" t="str">
        <f t="shared" si="213"/>
        <v xml:space="preserve"> </v>
      </c>
      <c r="CF204" s="175" t="str">
        <f t="shared" si="214"/>
        <v/>
      </c>
      <c r="CG204" s="176" t="str">
        <f t="shared" si="215"/>
        <v/>
      </c>
      <c r="CH204" s="135" t="str">
        <f t="shared" si="216"/>
        <v xml:space="preserve"> </v>
      </c>
      <c r="CI204" s="175" t="str">
        <f t="shared" si="217"/>
        <v/>
      </c>
      <c r="CJ204" s="176" t="str">
        <f t="shared" si="218"/>
        <v/>
      </c>
      <c r="CK204" s="135" t="str">
        <f t="shared" si="219"/>
        <v xml:space="preserve"> </v>
      </c>
      <c r="CL204" s="175" t="str">
        <f t="shared" si="220"/>
        <v/>
      </c>
      <c r="CM204" s="176" t="str">
        <f t="shared" si="221"/>
        <v/>
      </c>
      <c r="CN204" s="135" t="str">
        <f t="shared" si="222"/>
        <v xml:space="preserve"> </v>
      </c>
      <c r="CO204" s="185" t="str">
        <f t="shared" si="223"/>
        <v/>
      </c>
      <c r="CP204" s="186" t="str">
        <f t="shared" si="224"/>
        <v/>
      </c>
      <c r="CQ204" s="181" t="str">
        <f t="shared" si="225"/>
        <v xml:space="preserve"> </v>
      </c>
      <c r="CR204" s="135">
        <f>'Session Tracking'!P203</f>
        <v>0</v>
      </c>
      <c r="CS204" s="172"/>
      <c r="CT204" s="172">
        <f>COUNTIF('Session Tracking'!F203:O203,"Yes")</f>
        <v>0</v>
      </c>
      <c r="CU204" s="195">
        <f>COUNTIF('Session Tracking'!F203:O203,"No")</f>
        <v>0</v>
      </c>
      <c r="CV204" s="211">
        <f t="shared" si="183"/>
        <v>0</v>
      </c>
      <c r="CW204" s="195" t="str">
        <f t="shared" si="184"/>
        <v/>
      </c>
      <c r="CX204" s="195" t="str">
        <f t="shared" si="185"/>
        <v/>
      </c>
      <c r="CY204" s="195" t="str">
        <f t="shared" si="186"/>
        <v/>
      </c>
      <c r="CZ204" s="195" t="str">
        <f t="shared" si="187"/>
        <v/>
      </c>
      <c r="DA204" s="195" t="str">
        <f t="shared" si="188"/>
        <v/>
      </c>
      <c r="DB204" s="213" t="str">
        <f t="shared" si="189"/>
        <v/>
      </c>
      <c r="DC204" s="172" t="str">
        <f t="shared" si="190"/>
        <v/>
      </c>
      <c r="DD204" s="195" t="str">
        <f t="shared" si="191"/>
        <v/>
      </c>
      <c r="DE204" s="195" t="str">
        <f t="shared" si="192"/>
        <v/>
      </c>
      <c r="DF204" s="195" t="str">
        <f t="shared" si="193"/>
        <v/>
      </c>
      <c r="DG204" s="195" t="str">
        <f t="shared" si="194"/>
        <v/>
      </c>
      <c r="DH204" s="195" t="str">
        <f t="shared" si="195"/>
        <v/>
      </c>
      <c r="DI204" s="195" t="str">
        <f t="shared" si="196"/>
        <v/>
      </c>
      <c r="DJ204" s="195" t="str">
        <f t="shared" si="197"/>
        <v/>
      </c>
      <c r="DK204" s="173" t="str">
        <f t="shared" si="198"/>
        <v/>
      </c>
    </row>
    <row r="205" spans="1:115" x14ac:dyDescent="0.35">
      <c r="A205" s="182">
        <f>'Session Tracking'!A204</f>
        <v>0</v>
      </c>
      <c r="B205" s="183">
        <f>'Session Tracking'!T204</f>
        <v>0</v>
      </c>
      <c r="C205" s="183">
        <f>'Session Tracking'!C204</f>
        <v>0</v>
      </c>
      <c r="D205" s="184" t="str">
        <f>IF('Session Tracking'!D204,'Session Tracking'!D204,"")</f>
        <v/>
      </c>
      <c r="E205" s="184" t="str">
        <f>IF('Session Tracking'!E204,'Session Tracking'!E204,"")</f>
        <v/>
      </c>
      <c r="F205" s="123"/>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3"/>
      <c r="AL205" s="124"/>
      <c r="AM205" s="124"/>
      <c r="AN205" s="124"/>
      <c r="AO205" s="124"/>
      <c r="AP205" s="124"/>
      <c r="AQ205" s="124"/>
      <c r="AR205" s="124"/>
      <c r="AS205" s="124"/>
      <c r="AT205" s="124"/>
      <c r="AU205" s="124"/>
      <c r="AV205" s="124"/>
      <c r="AW205" s="124"/>
      <c r="AX205" s="124"/>
      <c r="AY205" s="124"/>
      <c r="AZ205" s="124"/>
      <c r="BA205" s="124"/>
      <c r="BB205" s="124"/>
      <c r="BC205" s="124"/>
      <c r="BD205" s="124"/>
      <c r="BE205" s="124"/>
      <c r="BF205" s="124"/>
      <c r="BG205" s="124"/>
      <c r="BH205" s="124"/>
      <c r="BI205" s="124"/>
      <c r="BJ205" s="124"/>
      <c r="BK205" s="124"/>
      <c r="BL205" s="124"/>
      <c r="BM205" s="124"/>
      <c r="BN205" s="124"/>
      <c r="BO205" s="124"/>
      <c r="BQ205" s="175" t="str">
        <f t="shared" si="199"/>
        <v/>
      </c>
      <c r="BR205" s="176" t="str">
        <f t="shared" si="200"/>
        <v/>
      </c>
      <c r="BS205" s="135" t="str">
        <f t="shared" si="201"/>
        <v xml:space="preserve"> </v>
      </c>
      <c r="BT205" s="175" t="str">
        <f t="shared" si="202"/>
        <v/>
      </c>
      <c r="BU205" s="176" t="str">
        <f t="shared" si="203"/>
        <v/>
      </c>
      <c r="BV205" s="135" t="str">
        <f t="shared" si="204"/>
        <v xml:space="preserve"> </v>
      </c>
      <c r="BW205" s="175" t="str">
        <f t="shared" si="205"/>
        <v/>
      </c>
      <c r="BX205" s="176" t="str">
        <f t="shared" si="206"/>
        <v/>
      </c>
      <c r="BY205" s="135" t="str">
        <f t="shared" si="207"/>
        <v xml:space="preserve"> </v>
      </c>
      <c r="BZ205" s="175" t="str">
        <f t="shared" si="208"/>
        <v/>
      </c>
      <c r="CA205" s="176" t="str">
        <f t="shared" si="209"/>
        <v/>
      </c>
      <c r="CB205" s="135" t="str">
        <f t="shared" si="210"/>
        <v xml:space="preserve"> </v>
      </c>
      <c r="CC205" s="185" t="str">
        <f t="shared" si="211"/>
        <v/>
      </c>
      <c r="CD205" s="186" t="str">
        <f t="shared" si="212"/>
        <v/>
      </c>
      <c r="CE205" s="181" t="str">
        <f t="shared" si="213"/>
        <v xml:space="preserve"> </v>
      </c>
      <c r="CF205" s="175" t="str">
        <f t="shared" si="214"/>
        <v/>
      </c>
      <c r="CG205" s="176" t="str">
        <f t="shared" si="215"/>
        <v/>
      </c>
      <c r="CH205" s="135" t="str">
        <f t="shared" si="216"/>
        <v xml:space="preserve"> </v>
      </c>
      <c r="CI205" s="175" t="str">
        <f t="shared" si="217"/>
        <v/>
      </c>
      <c r="CJ205" s="176" t="str">
        <f t="shared" si="218"/>
        <v/>
      </c>
      <c r="CK205" s="135" t="str">
        <f t="shared" si="219"/>
        <v xml:space="preserve"> </v>
      </c>
      <c r="CL205" s="175" t="str">
        <f t="shared" si="220"/>
        <v/>
      </c>
      <c r="CM205" s="176" t="str">
        <f t="shared" si="221"/>
        <v/>
      </c>
      <c r="CN205" s="135" t="str">
        <f t="shared" si="222"/>
        <v xml:space="preserve"> </v>
      </c>
      <c r="CO205" s="185" t="str">
        <f t="shared" si="223"/>
        <v/>
      </c>
      <c r="CP205" s="186" t="str">
        <f t="shared" si="224"/>
        <v/>
      </c>
      <c r="CQ205" s="181" t="str">
        <f t="shared" si="225"/>
        <v xml:space="preserve"> </v>
      </c>
      <c r="CR205" s="135">
        <f>'Session Tracking'!P204</f>
        <v>0</v>
      </c>
      <c r="CS205" s="172"/>
      <c r="CT205" s="172">
        <f>COUNTIF('Session Tracking'!F204:O204,"Yes")</f>
        <v>0</v>
      </c>
      <c r="CU205" s="195">
        <f>COUNTIF('Session Tracking'!F204:O204,"No")</f>
        <v>0</v>
      </c>
      <c r="CV205" s="211">
        <f t="shared" si="183"/>
        <v>0</v>
      </c>
      <c r="CW205" s="195" t="str">
        <f t="shared" si="184"/>
        <v/>
      </c>
      <c r="CX205" s="195" t="str">
        <f t="shared" si="185"/>
        <v/>
      </c>
      <c r="CY205" s="195" t="str">
        <f t="shared" si="186"/>
        <v/>
      </c>
      <c r="CZ205" s="195" t="str">
        <f t="shared" si="187"/>
        <v/>
      </c>
      <c r="DA205" s="195" t="str">
        <f t="shared" si="188"/>
        <v/>
      </c>
      <c r="DB205" s="213" t="str">
        <f t="shared" si="189"/>
        <v/>
      </c>
      <c r="DC205" s="172" t="str">
        <f t="shared" si="190"/>
        <v/>
      </c>
      <c r="DD205" s="195" t="str">
        <f t="shared" si="191"/>
        <v/>
      </c>
      <c r="DE205" s="195" t="str">
        <f t="shared" si="192"/>
        <v/>
      </c>
      <c r="DF205" s="195" t="str">
        <f t="shared" si="193"/>
        <v/>
      </c>
      <c r="DG205" s="195" t="str">
        <f t="shared" si="194"/>
        <v/>
      </c>
      <c r="DH205" s="195" t="str">
        <f t="shared" si="195"/>
        <v/>
      </c>
      <c r="DI205" s="195" t="str">
        <f t="shared" si="196"/>
        <v/>
      </c>
      <c r="DJ205" s="195" t="str">
        <f t="shared" si="197"/>
        <v/>
      </c>
      <c r="DK205" s="173" t="str">
        <f t="shared" si="198"/>
        <v/>
      </c>
    </row>
    <row r="206" spans="1:115" x14ac:dyDescent="0.35">
      <c r="A206" s="182">
        <f>'Session Tracking'!A205</f>
        <v>0</v>
      </c>
      <c r="B206" s="183">
        <f>'Session Tracking'!T205</f>
        <v>0</v>
      </c>
      <c r="C206" s="183">
        <f>'Session Tracking'!C205</f>
        <v>0</v>
      </c>
      <c r="D206" s="184" t="str">
        <f>IF('Session Tracking'!D205,'Session Tracking'!D205,"")</f>
        <v/>
      </c>
      <c r="E206" s="184" t="str">
        <f>IF('Session Tracking'!E205,'Session Tracking'!E205,"")</f>
        <v/>
      </c>
      <c r="F206" s="121"/>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1"/>
      <c r="AL206" s="122"/>
      <c r="AM206" s="122"/>
      <c r="AN206" s="122"/>
      <c r="AO206" s="122"/>
      <c r="AP206" s="122"/>
      <c r="AQ206" s="122"/>
      <c r="AR206" s="122"/>
      <c r="AS206" s="122"/>
      <c r="AT206" s="122"/>
      <c r="AU206" s="122"/>
      <c r="AV206" s="122"/>
      <c r="AW206" s="122"/>
      <c r="AX206" s="122"/>
      <c r="AY206" s="122"/>
      <c r="AZ206" s="122"/>
      <c r="BA206" s="122"/>
      <c r="BB206" s="122"/>
      <c r="BC206" s="122"/>
      <c r="BD206" s="122"/>
      <c r="BE206" s="122"/>
      <c r="BF206" s="122"/>
      <c r="BG206" s="122"/>
      <c r="BH206" s="122"/>
      <c r="BI206" s="122"/>
      <c r="BJ206" s="122"/>
      <c r="BK206" s="122"/>
      <c r="BL206" s="122"/>
      <c r="BM206" s="122"/>
      <c r="BN206" s="122"/>
      <c r="BO206" s="122"/>
      <c r="BQ206" s="175" t="str">
        <f t="shared" si="199"/>
        <v/>
      </c>
      <c r="BR206" s="176" t="str">
        <f t="shared" si="200"/>
        <v/>
      </c>
      <c r="BS206" s="135" t="str">
        <f t="shared" si="201"/>
        <v xml:space="preserve"> </v>
      </c>
      <c r="BT206" s="175" t="str">
        <f t="shared" si="202"/>
        <v/>
      </c>
      <c r="BU206" s="176" t="str">
        <f t="shared" si="203"/>
        <v/>
      </c>
      <c r="BV206" s="135" t="str">
        <f t="shared" si="204"/>
        <v xml:space="preserve"> </v>
      </c>
      <c r="BW206" s="175" t="str">
        <f t="shared" si="205"/>
        <v/>
      </c>
      <c r="BX206" s="176" t="str">
        <f t="shared" si="206"/>
        <v/>
      </c>
      <c r="BY206" s="135" t="str">
        <f t="shared" si="207"/>
        <v xml:space="preserve"> </v>
      </c>
      <c r="BZ206" s="175" t="str">
        <f t="shared" si="208"/>
        <v/>
      </c>
      <c r="CA206" s="176" t="str">
        <f t="shared" si="209"/>
        <v/>
      </c>
      <c r="CB206" s="135" t="str">
        <f t="shared" si="210"/>
        <v xml:space="preserve"> </v>
      </c>
      <c r="CC206" s="185" t="str">
        <f t="shared" si="211"/>
        <v/>
      </c>
      <c r="CD206" s="186" t="str">
        <f t="shared" si="212"/>
        <v/>
      </c>
      <c r="CE206" s="181" t="str">
        <f t="shared" si="213"/>
        <v xml:space="preserve"> </v>
      </c>
      <c r="CF206" s="175" t="str">
        <f t="shared" si="214"/>
        <v/>
      </c>
      <c r="CG206" s="176" t="str">
        <f t="shared" si="215"/>
        <v/>
      </c>
      <c r="CH206" s="135" t="str">
        <f t="shared" si="216"/>
        <v xml:space="preserve"> </v>
      </c>
      <c r="CI206" s="175" t="str">
        <f t="shared" si="217"/>
        <v/>
      </c>
      <c r="CJ206" s="176" t="str">
        <f t="shared" si="218"/>
        <v/>
      </c>
      <c r="CK206" s="135" t="str">
        <f t="shared" si="219"/>
        <v xml:space="preserve"> </v>
      </c>
      <c r="CL206" s="175" t="str">
        <f t="shared" si="220"/>
        <v/>
      </c>
      <c r="CM206" s="176" t="str">
        <f t="shared" si="221"/>
        <v/>
      </c>
      <c r="CN206" s="135" t="str">
        <f t="shared" si="222"/>
        <v xml:space="preserve"> </v>
      </c>
      <c r="CO206" s="185" t="str">
        <f t="shared" si="223"/>
        <v/>
      </c>
      <c r="CP206" s="186" t="str">
        <f t="shared" si="224"/>
        <v/>
      </c>
      <c r="CQ206" s="181" t="str">
        <f t="shared" si="225"/>
        <v xml:space="preserve"> </v>
      </c>
      <c r="CR206" s="135">
        <f>'Session Tracking'!P205</f>
        <v>0</v>
      </c>
      <c r="CS206" s="172"/>
      <c r="CT206" s="172">
        <f>COUNTIF('Session Tracking'!F205:O205,"Yes")</f>
        <v>0</v>
      </c>
      <c r="CU206" s="195">
        <f>COUNTIF('Session Tracking'!F205:O205,"No")</f>
        <v>0</v>
      </c>
      <c r="CV206" s="211">
        <f t="shared" si="183"/>
        <v>0</v>
      </c>
      <c r="CW206" s="195" t="str">
        <f t="shared" si="184"/>
        <v/>
      </c>
      <c r="CX206" s="195" t="str">
        <f t="shared" si="185"/>
        <v/>
      </c>
      <c r="CY206" s="195" t="str">
        <f t="shared" si="186"/>
        <v/>
      </c>
      <c r="CZ206" s="195" t="str">
        <f t="shared" si="187"/>
        <v/>
      </c>
      <c r="DA206" s="195" t="str">
        <f t="shared" si="188"/>
        <v/>
      </c>
      <c r="DB206" s="213" t="str">
        <f t="shared" si="189"/>
        <v/>
      </c>
      <c r="DC206" s="172" t="str">
        <f t="shared" si="190"/>
        <v/>
      </c>
      <c r="DD206" s="195" t="str">
        <f t="shared" si="191"/>
        <v/>
      </c>
      <c r="DE206" s="195" t="str">
        <f t="shared" si="192"/>
        <v/>
      </c>
      <c r="DF206" s="195" t="str">
        <f t="shared" si="193"/>
        <v/>
      </c>
      <c r="DG206" s="195" t="str">
        <f t="shared" si="194"/>
        <v/>
      </c>
      <c r="DH206" s="195" t="str">
        <f t="shared" si="195"/>
        <v/>
      </c>
      <c r="DI206" s="195" t="str">
        <f t="shared" si="196"/>
        <v/>
      </c>
      <c r="DJ206" s="195" t="str">
        <f t="shared" si="197"/>
        <v/>
      </c>
      <c r="DK206" s="173" t="str">
        <f t="shared" si="198"/>
        <v/>
      </c>
    </row>
    <row r="207" spans="1:115" x14ac:dyDescent="0.35">
      <c r="A207" s="182">
        <f>'Session Tracking'!A206</f>
        <v>0</v>
      </c>
      <c r="B207" s="183">
        <f>'Session Tracking'!T206</f>
        <v>0</v>
      </c>
      <c r="C207" s="183">
        <f>'Session Tracking'!C206</f>
        <v>0</v>
      </c>
      <c r="D207" s="184" t="str">
        <f>IF('Session Tracking'!D206,'Session Tracking'!D206,"")</f>
        <v/>
      </c>
      <c r="E207" s="184" t="str">
        <f>IF('Session Tracking'!E206,'Session Tracking'!E206,"")</f>
        <v/>
      </c>
      <c r="F207" s="123"/>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3"/>
      <c r="AL207" s="124"/>
      <c r="AM207" s="124"/>
      <c r="AN207" s="124"/>
      <c r="AO207" s="124"/>
      <c r="AP207" s="124"/>
      <c r="AQ207" s="124"/>
      <c r="AR207" s="124"/>
      <c r="AS207" s="124"/>
      <c r="AT207" s="124"/>
      <c r="AU207" s="124"/>
      <c r="AV207" s="124"/>
      <c r="AW207" s="124"/>
      <c r="AX207" s="124"/>
      <c r="AY207" s="124"/>
      <c r="AZ207" s="124"/>
      <c r="BA207" s="124"/>
      <c r="BB207" s="124"/>
      <c r="BC207" s="124"/>
      <c r="BD207" s="124"/>
      <c r="BE207" s="124"/>
      <c r="BF207" s="124"/>
      <c r="BG207" s="124"/>
      <c r="BH207" s="124"/>
      <c r="BI207" s="124"/>
      <c r="BJ207" s="124"/>
      <c r="BK207" s="124"/>
      <c r="BL207" s="124"/>
      <c r="BM207" s="124"/>
      <c r="BN207" s="124"/>
      <c r="BO207" s="124"/>
      <c r="BQ207" s="175" t="str">
        <f t="shared" si="199"/>
        <v/>
      </c>
      <c r="BR207" s="176" t="str">
        <f t="shared" si="200"/>
        <v/>
      </c>
      <c r="BS207" s="135" t="str">
        <f t="shared" si="201"/>
        <v xml:space="preserve"> </v>
      </c>
      <c r="BT207" s="175" t="str">
        <f t="shared" si="202"/>
        <v/>
      </c>
      <c r="BU207" s="176" t="str">
        <f t="shared" si="203"/>
        <v/>
      </c>
      <c r="BV207" s="135" t="str">
        <f t="shared" si="204"/>
        <v xml:space="preserve"> </v>
      </c>
      <c r="BW207" s="175" t="str">
        <f t="shared" si="205"/>
        <v/>
      </c>
      <c r="BX207" s="176" t="str">
        <f t="shared" si="206"/>
        <v/>
      </c>
      <c r="BY207" s="135" t="str">
        <f t="shared" si="207"/>
        <v xml:space="preserve"> </v>
      </c>
      <c r="BZ207" s="175" t="str">
        <f t="shared" si="208"/>
        <v/>
      </c>
      <c r="CA207" s="176" t="str">
        <f t="shared" si="209"/>
        <v/>
      </c>
      <c r="CB207" s="135" t="str">
        <f t="shared" si="210"/>
        <v xml:space="preserve"> </v>
      </c>
      <c r="CC207" s="185" t="str">
        <f t="shared" si="211"/>
        <v/>
      </c>
      <c r="CD207" s="186" t="str">
        <f t="shared" si="212"/>
        <v/>
      </c>
      <c r="CE207" s="181" t="str">
        <f t="shared" si="213"/>
        <v xml:space="preserve"> </v>
      </c>
      <c r="CF207" s="175" t="str">
        <f t="shared" si="214"/>
        <v/>
      </c>
      <c r="CG207" s="176" t="str">
        <f t="shared" si="215"/>
        <v/>
      </c>
      <c r="CH207" s="135" t="str">
        <f t="shared" si="216"/>
        <v xml:space="preserve"> </v>
      </c>
      <c r="CI207" s="175" t="str">
        <f t="shared" si="217"/>
        <v/>
      </c>
      <c r="CJ207" s="176" t="str">
        <f t="shared" si="218"/>
        <v/>
      </c>
      <c r="CK207" s="135" t="str">
        <f t="shared" si="219"/>
        <v xml:space="preserve"> </v>
      </c>
      <c r="CL207" s="175" t="str">
        <f t="shared" si="220"/>
        <v/>
      </c>
      <c r="CM207" s="176" t="str">
        <f t="shared" si="221"/>
        <v/>
      </c>
      <c r="CN207" s="135" t="str">
        <f t="shared" si="222"/>
        <v xml:space="preserve"> </v>
      </c>
      <c r="CO207" s="185" t="str">
        <f t="shared" si="223"/>
        <v/>
      </c>
      <c r="CP207" s="186" t="str">
        <f t="shared" si="224"/>
        <v/>
      </c>
      <c r="CQ207" s="181" t="str">
        <f t="shared" si="225"/>
        <v xml:space="preserve"> </v>
      </c>
      <c r="CR207" s="135">
        <f>'Session Tracking'!P206</f>
        <v>0</v>
      </c>
      <c r="CS207" s="172"/>
      <c r="CT207" s="172">
        <f>COUNTIF('Session Tracking'!F206:O206,"Yes")</f>
        <v>0</v>
      </c>
      <c r="CU207" s="195">
        <f>COUNTIF('Session Tracking'!F206:O206,"No")</f>
        <v>0</v>
      </c>
      <c r="CV207" s="211">
        <f t="shared" si="183"/>
        <v>0</v>
      </c>
      <c r="CW207" s="195" t="str">
        <f t="shared" si="184"/>
        <v/>
      </c>
      <c r="CX207" s="195" t="str">
        <f t="shared" si="185"/>
        <v/>
      </c>
      <c r="CY207" s="195" t="str">
        <f t="shared" si="186"/>
        <v/>
      </c>
      <c r="CZ207" s="195" t="str">
        <f t="shared" si="187"/>
        <v/>
      </c>
      <c r="DA207" s="195" t="str">
        <f t="shared" si="188"/>
        <v/>
      </c>
      <c r="DB207" s="213" t="str">
        <f t="shared" si="189"/>
        <v/>
      </c>
      <c r="DC207" s="172" t="str">
        <f t="shared" si="190"/>
        <v/>
      </c>
      <c r="DD207" s="195" t="str">
        <f t="shared" si="191"/>
        <v/>
      </c>
      <c r="DE207" s="195" t="str">
        <f t="shared" si="192"/>
        <v/>
      </c>
      <c r="DF207" s="195" t="str">
        <f t="shared" si="193"/>
        <v/>
      </c>
      <c r="DG207" s="195" t="str">
        <f t="shared" si="194"/>
        <v/>
      </c>
      <c r="DH207" s="195" t="str">
        <f t="shared" si="195"/>
        <v/>
      </c>
      <c r="DI207" s="195" t="str">
        <f t="shared" si="196"/>
        <v/>
      </c>
      <c r="DJ207" s="195" t="str">
        <f t="shared" si="197"/>
        <v/>
      </c>
      <c r="DK207" s="173" t="str">
        <f t="shared" si="198"/>
        <v/>
      </c>
    </row>
    <row r="208" spans="1:115" x14ac:dyDescent="0.35">
      <c r="A208" s="182">
        <f>'Session Tracking'!A207</f>
        <v>0</v>
      </c>
      <c r="B208" s="183">
        <f>'Session Tracking'!T207</f>
        <v>0</v>
      </c>
      <c r="C208" s="183">
        <f>'Session Tracking'!C207</f>
        <v>0</v>
      </c>
      <c r="D208" s="184" t="str">
        <f>IF('Session Tracking'!D207,'Session Tracking'!D207,"")</f>
        <v/>
      </c>
      <c r="E208" s="184" t="str">
        <f>IF('Session Tracking'!E207,'Session Tracking'!E207,"")</f>
        <v/>
      </c>
      <c r="F208" s="121"/>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1"/>
      <c r="AL208" s="122"/>
      <c r="AM208" s="122"/>
      <c r="AN208" s="122"/>
      <c r="AO208" s="122"/>
      <c r="AP208" s="122"/>
      <c r="AQ208" s="122"/>
      <c r="AR208" s="122"/>
      <c r="AS208" s="122"/>
      <c r="AT208" s="122"/>
      <c r="AU208" s="122"/>
      <c r="AV208" s="122"/>
      <c r="AW208" s="122"/>
      <c r="AX208" s="122"/>
      <c r="AY208" s="122"/>
      <c r="AZ208" s="122"/>
      <c r="BA208" s="122"/>
      <c r="BB208" s="122"/>
      <c r="BC208" s="122"/>
      <c r="BD208" s="122"/>
      <c r="BE208" s="122"/>
      <c r="BF208" s="122"/>
      <c r="BG208" s="122"/>
      <c r="BH208" s="122"/>
      <c r="BI208" s="122"/>
      <c r="BJ208" s="122"/>
      <c r="BK208" s="122"/>
      <c r="BL208" s="122"/>
      <c r="BM208" s="122"/>
      <c r="BN208" s="122"/>
      <c r="BO208" s="122"/>
      <c r="BQ208" s="175" t="str">
        <f t="shared" si="199"/>
        <v/>
      </c>
      <c r="BR208" s="176" t="str">
        <f t="shared" si="200"/>
        <v/>
      </c>
      <c r="BS208" s="135" t="str">
        <f t="shared" si="201"/>
        <v xml:space="preserve"> </v>
      </c>
      <c r="BT208" s="175" t="str">
        <f t="shared" si="202"/>
        <v/>
      </c>
      <c r="BU208" s="176" t="str">
        <f t="shared" si="203"/>
        <v/>
      </c>
      <c r="BV208" s="135" t="str">
        <f t="shared" si="204"/>
        <v xml:space="preserve"> </v>
      </c>
      <c r="BW208" s="175" t="str">
        <f t="shared" si="205"/>
        <v/>
      </c>
      <c r="BX208" s="176" t="str">
        <f t="shared" si="206"/>
        <v/>
      </c>
      <c r="BY208" s="135" t="str">
        <f t="shared" si="207"/>
        <v xml:space="preserve"> </v>
      </c>
      <c r="BZ208" s="175" t="str">
        <f t="shared" si="208"/>
        <v/>
      </c>
      <c r="CA208" s="176" t="str">
        <f t="shared" si="209"/>
        <v/>
      </c>
      <c r="CB208" s="135" t="str">
        <f t="shared" si="210"/>
        <v xml:space="preserve"> </v>
      </c>
      <c r="CC208" s="185" t="str">
        <f t="shared" si="211"/>
        <v/>
      </c>
      <c r="CD208" s="186" t="str">
        <f t="shared" si="212"/>
        <v/>
      </c>
      <c r="CE208" s="181" t="str">
        <f t="shared" si="213"/>
        <v xml:space="preserve"> </v>
      </c>
      <c r="CF208" s="175" t="str">
        <f t="shared" si="214"/>
        <v/>
      </c>
      <c r="CG208" s="176" t="str">
        <f t="shared" si="215"/>
        <v/>
      </c>
      <c r="CH208" s="135" t="str">
        <f t="shared" si="216"/>
        <v xml:space="preserve"> </v>
      </c>
      <c r="CI208" s="175" t="str">
        <f t="shared" si="217"/>
        <v/>
      </c>
      <c r="CJ208" s="176" t="str">
        <f t="shared" si="218"/>
        <v/>
      </c>
      <c r="CK208" s="135" t="str">
        <f t="shared" si="219"/>
        <v xml:space="preserve"> </v>
      </c>
      <c r="CL208" s="175" t="str">
        <f t="shared" si="220"/>
        <v/>
      </c>
      <c r="CM208" s="176" t="str">
        <f t="shared" si="221"/>
        <v/>
      </c>
      <c r="CN208" s="135" t="str">
        <f t="shared" si="222"/>
        <v xml:space="preserve"> </v>
      </c>
      <c r="CO208" s="185" t="str">
        <f t="shared" si="223"/>
        <v/>
      </c>
      <c r="CP208" s="186" t="str">
        <f t="shared" si="224"/>
        <v/>
      </c>
      <c r="CQ208" s="181" t="str">
        <f t="shared" si="225"/>
        <v xml:space="preserve"> </v>
      </c>
      <c r="CR208" s="135">
        <f>'Session Tracking'!P207</f>
        <v>0</v>
      </c>
      <c r="CS208" s="172"/>
      <c r="CT208" s="172">
        <f>COUNTIF('Session Tracking'!F207:O207,"Yes")</f>
        <v>0</v>
      </c>
      <c r="CU208" s="195">
        <f>COUNTIF('Session Tracking'!F207:O207,"No")</f>
        <v>0</v>
      </c>
      <c r="CV208" s="211">
        <f t="shared" si="183"/>
        <v>0</v>
      </c>
      <c r="CW208" s="195" t="str">
        <f t="shared" si="184"/>
        <v/>
      </c>
      <c r="CX208" s="195" t="str">
        <f t="shared" si="185"/>
        <v/>
      </c>
      <c r="CY208" s="195" t="str">
        <f t="shared" si="186"/>
        <v/>
      </c>
      <c r="CZ208" s="195" t="str">
        <f t="shared" si="187"/>
        <v/>
      </c>
      <c r="DA208" s="195" t="str">
        <f t="shared" si="188"/>
        <v/>
      </c>
      <c r="DB208" s="213" t="str">
        <f t="shared" si="189"/>
        <v/>
      </c>
      <c r="DC208" s="172" t="str">
        <f t="shared" si="190"/>
        <v/>
      </c>
      <c r="DD208" s="195" t="str">
        <f t="shared" si="191"/>
        <v/>
      </c>
      <c r="DE208" s="195" t="str">
        <f t="shared" si="192"/>
        <v/>
      </c>
      <c r="DF208" s="195" t="str">
        <f t="shared" si="193"/>
        <v/>
      </c>
      <c r="DG208" s="195" t="str">
        <f t="shared" si="194"/>
        <v/>
      </c>
      <c r="DH208" s="195" t="str">
        <f t="shared" si="195"/>
        <v/>
      </c>
      <c r="DI208" s="195" t="str">
        <f t="shared" si="196"/>
        <v/>
      </c>
      <c r="DJ208" s="195" t="str">
        <f t="shared" si="197"/>
        <v/>
      </c>
      <c r="DK208" s="173" t="str">
        <f t="shared" si="198"/>
        <v/>
      </c>
    </row>
    <row r="209" spans="1:115" x14ac:dyDescent="0.35">
      <c r="A209" s="182">
        <f>'Session Tracking'!A208</f>
        <v>0</v>
      </c>
      <c r="B209" s="183">
        <f>'Session Tracking'!T208</f>
        <v>0</v>
      </c>
      <c r="C209" s="183">
        <f>'Session Tracking'!C208</f>
        <v>0</v>
      </c>
      <c r="D209" s="184" t="str">
        <f>IF('Session Tracking'!D208,'Session Tracking'!D208,"")</f>
        <v/>
      </c>
      <c r="E209" s="184" t="str">
        <f>IF('Session Tracking'!E208,'Session Tracking'!E208,"")</f>
        <v/>
      </c>
      <c r="F209" s="123"/>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3"/>
      <c r="AL209" s="124"/>
      <c r="AM209" s="124"/>
      <c r="AN209" s="124"/>
      <c r="AO209" s="124"/>
      <c r="AP209" s="124"/>
      <c r="AQ209" s="124"/>
      <c r="AR209" s="124"/>
      <c r="AS209" s="124"/>
      <c r="AT209" s="124"/>
      <c r="AU209" s="124"/>
      <c r="AV209" s="124"/>
      <c r="AW209" s="124"/>
      <c r="AX209" s="124"/>
      <c r="AY209" s="124"/>
      <c r="AZ209" s="124"/>
      <c r="BA209" s="124"/>
      <c r="BB209" s="124"/>
      <c r="BC209" s="124"/>
      <c r="BD209" s="124"/>
      <c r="BE209" s="124"/>
      <c r="BF209" s="124"/>
      <c r="BG209" s="124"/>
      <c r="BH209" s="124"/>
      <c r="BI209" s="124"/>
      <c r="BJ209" s="124"/>
      <c r="BK209" s="124"/>
      <c r="BL209" s="124"/>
      <c r="BM209" s="124"/>
      <c r="BN209" s="124"/>
      <c r="BO209" s="124"/>
      <c r="BQ209" s="175" t="str">
        <f t="shared" si="199"/>
        <v/>
      </c>
      <c r="BR209" s="176" t="str">
        <f t="shared" si="200"/>
        <v/>
      </c>
      <c r="BS209" s="135" t="str">
        <f t="shared" si="201"/>
        <v xml:space="preserve"> </v>
      </c>
      <c r="BT209" s="175" t="str">
        <f t="shared" si="202"/>
        <v/>
      </c>
      <c r="BU209" s="176" t="str">
        <f t="shared" si="203"/>
        <v/>
      </c>
      <c r="BV209" s="135" t="str">
        <f t="shared" si="204"/>
        <v xml:space="preserve"> </v>
      </c>
      <c r="BW209" s="175" t="str">
        <f t="shared" si="205"/>
        <v/>
      </c>
      <c r="BX209" s="176" t="str">
        <f t="shared" si="206"/>
        <v/>
      </c>
      <c r="BY209" s="135" t="str">
        <f t="shared" si="207"/>
        <v xml:space="preserve"> </v>
      </c>
      <c r="BZ209" s="175" t="str">
        <f t="shared" si="208"/>
        <v/>
      </c>
      <c r="CA209" s="176" t="str">
        <f t="shared" si="209"/>
        <v/>
      </c>
      <c r="CB209" s="135" t="str">
        <f t="shared" si="210"/>
        <v xml:space="preserve"> </v>
      </c>
      <c r="CC209" s="185" t="str">
        <f t="shared" si="211"/>
        <v/>
      </c>
      <c r="CD209" s="186" t="str">
        <f t="shared" si="212"/>
        <v/>
      </c>
      <c r="CE209" s="181" t="str">
        <f t="shared" si="213"/>
        <v xml:space="preserve"> </v>
      </c>
      <c r="CF209" s="175" t="str">
        <f t="shared" si="214"/>
        <v/>
      </c>
      <c r="CG209" s="176" t="str">
        <f t="shared" si="215"/>
        <v/>
      </c>
      <c r="CH209" s="135" t="str">
        <f t="shared" si="216"/>
        <v xml:space="preserve"> </v>
      </c>
      <c r="CI209" s="175" t="str">
        <f t="shared" si="217"/>
        <v/>
      </c>
      <c r="CJ209" s="176" t="str">
        <f t="shared" si="218"/>
        <v/>
      </c>
      <c r="CK209" s="135" t="str">
        <f t="shared" si="219"/>
        <v xml:space="preserve"> </v>
      </c>
      <c r="CL209" s="175" t="str">
        <f t="shared" si="220"/>
        <v/>
      </c>
      <c r="CM209" s="176" t="str">
        <f t="shared" si="221"/>
        <v/>
      </c>
      <c r="CN209" s="135" t="str">
        <f t="shared" si="222"/>
        <v xml:space="preserve"> </v>
      </c>
      <c r="CO209" s="185" t="str">
        <f t="shared" si="223"/>
        <v/>
      </c>
      <c r="CP209" s="186" t="str">
        <f t="shared" si="224"/>
        <v/>
      </c>
      <c r="CQ209" s="181" t="str">
        <f t="shared" si="225"/>
        <v xml:space="preserve"> </v>
      </c>
      <c r="CR209" s="135">
        <f>'Session Tracking'!P208</f>
        <v>0</v>
      </c>
      <c r="CS209" s="172"/>
      <c r="CT209" s="172">
        <f>COUNTIF('Session Tracking'!F208:O208,"Yes")</f>
        <v>0</v>
      </c>
      <c r="CU209" s="195">
        <f>COUNTIF('Session Tracking'!F208:O208,"No")</f>
        <v>0</v>
      </c>
      <c r="CV209" s="211">
        <f t="shared" si="183"/>
        <v>0</v>
      </c>
      <c r="CW209" s="195" t="str">
        <f t="shared" si="184"/>
        <v/>
      </c>
      <c r="CX209" s="195" t="str">
        <f t="shared" si="185"/>
        <v/>
      </c>
      <c r="CY209" s="195" t="str">
        <f t="shared" si="186"/>
        <v/>
      </c>
      <c r="CZ209" s="195" t="str">
        <f t="shared" si="187"/>
        <v/>
      </c>
      <c r="DA209" s="195" t="str">
        <f t="shared" si="188"/>
        <v/>
      </c>
      <c r="DB209" s="213" t="str">
        <f t="shared" si="189"/>
        <v/>
      </c>
      <c r="DC209" s="172" t="str">
        <f t="shared" si="190"/>
        <v/>
      </c>
      <c r="DD209" s="195" t="str">
        <f t="shared" si="191"/>
        <v/>
      </c>
      <c r="DE209" s="195" t="str">
        <f t="shared" si="192"/>
        <v/>
      </c>
      <c r="DF209" s="195" t="str">
        <f t="shared" si="193"/>
        <v/>
      </c>
      <c r="DG209" s="195" t="str">
        <f t="shared" si="194"/>
        <v/>
      </c>
      <c r="DH209" s="195" t="str">
        <f t="shared" si="195"/>
        <v/>
      </c>
      <c r="DI209" s="195" t="str">
        <f t="shared" si="196"/>
        <v/>
      </c>
      <c r="DJ209" s="195" t="str">
        <f t="shared" si="197"/>
        <v/>
      </c>
      <c r="DK209" s="173" t="str">
        <f t="shared" si="198"/>
        <v/>
      </c>
    </row>
    <row r="210" spans="1:115" x14ac:dyDescent="0.35">
      <c r="A210" s="182">
        <f>'Session Tracking'!A209</f>
        <v>0</v>
      </c>
      <c r="B210" s="183">
        <f>'Session Tracking'!T209</f>
        <v>0</v>
      </c>
      <c r="C210" s="183">
        <f>'Session Tracking'!C209</f>
        <v>0</v>
      </c>
      <c r="D210" s="184" t="str">
        <f>IF('Session Tracking'!D209,'Session Tracking'!D209,"")</f>
        <v/>
      </c>
      <c r="E210" s="184" t="str">
        <f>IF('Session Tracking'!E209,'Session Tracking'!E209,"")</f>
        <v/>
      </c>
      <c r="F210" s="121"/>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1"/>
      <c r="AL210" s="122"/>
      <c r="AM210" s="122"/>
      <c r="AN210" s="122"/>
      <c r="AO210" s="122"/>
      <c r="AP210" s="122"/>
      <c r="AQ210" s="122"/>
      <c r="AR210" s="122"/>
      <c r="AS210" s="122"/>
      <c r="AT210" s="122"/>
      <c r="AU210" s="122"/>
      <c r="AV210" s="122"/>
      <c r="AW210" s="122"/>
      <c r="AX210" s="122"/>
      <c r="AY210" s="122"/>
      <c r="AZ210" s="122"/>
      <c r="BA210" s="122"/>
      <c r="BB210" s="122"/>
      <c r="BC210" s="122"/>
      <c r="BD210" s="122"/>
      <c r="BE210" s="122"/>
      <c r="BF210" s="122"/>
      <c r="BG210" s="122"/>
      <c r="BH210" s="122"/>
      <c r="BI210" s="122"/>
      <c r="BJ210" s="122"/>
      <c r="BK210" s="122"/>
      <c r="BL210" s="122"/>
      <c r="BM210" s="122"/>
      <c r="BN210" s="122"/>
      <c r="BO210" s="122"/>
      <c r="BQ210" s="175" t="str">
        <f t="shared" si="199"/>
        <v/>
      </c>
      <c r="BR210" s="176" t="str">
        <f t="shared" si="200"/>
        <v/>
      </c>
      <c r="BS210" s="135" t="str">
        <f t="shared" si="201"/>
        <v xml:space="preserve"> </v>
      </c>
      <c r="BT210" s="175" t="str">
        <f t="shared" si="202"/>
        <v/>
      </c>
      <c r="BU210" s="176" t="str">
        <f t="shared" si="203"/>
        <v/>
      </c>
      <c r="BV210" s="135" t="str">
        <f t="shared" si="204"/>
        <v xml:space="preserve"> </v>
      </c>
      <c r="BW210" s="175" t="str">
        <f t="shared" si="205"/>
        <v/>
      </c>
      <c r="BX210" s="176" t="str">
        <f t="shared" si="206"/>
        <v/>
      </c>
      <c r="BY210" s="135" t="str">
        <f t="shared" si="207"/>
        <v xml:space="preserve"> </v>
      </c>
      <c r="BZ210" s="175" t="str">
        <f t="shared" si="208"/>
        <v/>
      </c>
      <c r="CA210" s="176" t="str">
        <f t="shared" si="209"/>
        <v/>
      </c>
      <c r="CB210" s="135" t="str">
        <f t="shared" si="210"/>
        <v xml:space="preserve"> </v>
      </c>
      <c r="CC210" s="185" t="str">
        <f t="shared" si="211"/>
        <v/>
      </c>
      <c r="CD210" s="186" t="str">
        <f t="shared" si="212"/>
        <v/>
      </c>
      <c r="CE210" s="181" t="str">
        <f t="shared" si="213"/>
        <v xml:space="preserve"> </v>
      </c>
      <c r="CF210" s="175" t="str">
        <f t="shared" si="214"/>
        <v/>
      </c>
      <c r="CG210" s="176" t="str">
        <f t="shared" si="215"/>
        <v/>
      </c>
      <c r="CH210" s="135" t="str">
        <f t="shared" si="216"/>
        <v xml:space="preserve"> </v>
      </c>
      <c r="CI210" s="175" t="str">
        <f t="shared" si="217"/>
        <v/>
      </c>
      <c r="CJ210" s="176" t="str">
        <f t="shared" si="218"/>
        <v/>
      </c>
      <c r="CK210" s="135" t="str">
        <f t="shared" si="219"/>
        <v xml:space="preserve"> </v>
      </c>
      <c r="CL210" s="175" t="str">
        <f t="shared" si="220"/>
        <v/>
      </c>
      <c r="CM210" s="176" t="str">
        <f t="shared" si="221"/>
        <v/>
      </c>
      <c r="CN210" s="135" t="str">
        <f t="shared" si="222"/>
        <v xml:space="preserve"> </v>
      </c>
      <c r="CO210" s="185" t="str">
        <f t="shared" si="223"/>
        <v/>
      </c>
      <c r="CP210" s="186" t="str">
        <f t="shared" si="224"/>
        <v/>
      </c>
      <c r="CQ210" s="181" t="str">
        <f t="shared" si="225"/>
        <v xml:space="preserve"> </v>
      </c>
      <c r="CR210" s="135">
        <f>'Session Tracking'!P209</f>
        <v>0</v>
      </c>
      <c r="CS210" s="172"/>
      <c r="CT210" s="172">
        <f>COUNTIF('Session Tracking'!F209:O209,"Yes")</f>
        <v>0</v>
      </c>
      <c r="CU210" s="195">
        <f>COUNTIF('Session Tracking'!F209:O209,"No")</f>
        <v>0</v>
      </c>
      <c r="CV210" s="211">
        <f t="shared" si="183"/>
        <v>0</v>
      </c>
      <c r="CW210" s="195" t="str">
        <f t="shared" si="184"/>
        <v/>
      </c>
      <c r="CX210" s="195" t="str">
        <f t="shared" si="185"/>
        <v/>
      </c>
      <c r="CY210" s="195" t="str">
        <f t="shared" si="186"/>
        <v/>
      </c>
      <c r="CZ210" s="195" t="str">
        <f t="shared" si="187"/>
        <v/>
      </c>
      <c r="DA210" s="195" t="str">
        <f t="shared" si="188"/>
        <v/>
      </c>
      <c r="DB210" s="213" t="str">
        <f t="shared" si="189"/>
        <v/>
      </c>
      <c r="DC210" s="172" t="str">
        <f t="shared" si="190"/>
        <v/>
      </c>
      <c r="DD210" s="195" t="str">
        <f t="shared" si="191"/>
        <v/>
      </c>
      <c r="DE210" s="195" t="str">
        <f t="shared" si="192"/>
        <v/>
      </c>
      <c r="DF210" s="195" t="str">
        <f t="shared" si="193"/>
        <v/>
      </c>
      <c r="DG210" s="195" t="str">
        <f t="shared" si="194"/>
        <v/>
      </c>
      <c r="DH210" s="195" t="str">
        <f t="shared" si="195"/>
        <v/>
      </c>
      <c r="DI210" s="195" t="str">
        <f t="shared" si="196"/>
        <v/>
      </c>
      <c r="DJ210" s="195" t="str">
        <f t="shared" si="197"/>
        <v/>
      </c>
      <c r="DK210" s="173" t="str">
        <f t="shared" si="198"/>
        <v/>
      </c>
    </row>
    <row r="211" spans="1:115" x14ac:dyDescent="0.35">
      <c r="A211" s="182">
        <f>'Session Tracking'!A210</f>
        <v>0</v>
      </c>
      <c r="B211" s="183">
        <f>'Session Tracking'!T210</f>
        <v>0</v>
      </c>
      <c r="C211" s="183">
        <f>'Session Tracking'!C210</f>
        <v>0</v>
      </c>
      <c r="D211" s="184" t="str">
        <f>IF('Session Tracking'!D210,'Session Tracking'!D210,"")</f>
        <v/>
      </c>
      <c r="E211" s="184" t="str">
        <f>IF('Session Tracking'!E210,'Session Tracking'!E210,"")</f>
        <v/>
      </c>
      <c r="F211" s="123"/>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K211" s="123"/>
      <c r="AL211" s="124"/>
      <c r="AM211" s="124"/>
      <c r="AN211" s="124"/>
      <c r="AO211" s="124"/>
      <c r="AP211" s="124"/>
      <c r="AQ211" s="124"/>
      <c r="AR211" s="124"/>
      <c r="AS211" s="124"/>
      <c r="AT211" s="124"/>
      <c r="AU211" s="124"/>
      <c r="AV211" s="124"/>
      <c r="AW211" s="124"/>
      <c r="AX211" s="124"/>
      <c r="AY211" s="124"/>
      <c r="AZ211" s="124"/>
      <c r="BA211" s="124"/>
      <c r="BB211" s="124"/>
      <c r="BC211" s="124"/>
      <c r="BD211" s="124"/>
      <c r="BE211" s="124"/>
      <c r="BF211" s="124"/>
      <c r="BG211" s="124"/>
      <c r="BH211" s="124"/>
      <c r="BI211" s="124"/>
      <c r="BJ211" s="124"/>
      <c r="BK211" s="124"/>
      <c r="BL211" s="124"/>
      <c r="BM211" s="124"/>
      <c r="BN211" s="124"/>
      <c r="BO211" s="124"/>
      <c r="BQ211" s="175" t="str">
        <f t="shared" si="199"/>
        <v/>
      </c>
      <c r="BR211" s="176" t="str">
        <f t="shared" si="200"/>
        <v/>
      </c>
      <c r="BS211" s="135" t="str">
        <f t="shared" si="201"/>
        <v xml:space="preserve"> </v>
      </c>
      <c r="BT211" s="175" t="str">
        <f t="shared" si="202"/>
        <v/>
      </c>
      <c r="BU211" s="176" t="str">
        <f t="shared" si="203"/>
        <v/>
      </c>
      <c r="BV211" s="135" t="str">
        <f t="shared" si="204"/>
        <v xml:space="preserve"> </v>
      </c>
      <c r="BW211" s="175" t="str">
        <f t="shared" si="205"/>
        <v/>
      </c>
      <c r="BX211" s="176" t="str">
        <f t="shared" si="206"/>
        <v/>
      </c>
      <c r="BY211" s="135" t="str">
        <f t="shared" si="207"/>
        <v xml:space="preserve"> </v>
      </c>
      <c r="BZ211" s="175" t="str">
        <f t="shared" si="208"/>
        <v/>
      </c>
      <c r="CA211" s="176" t="str">
        <f t="shared" si="209"/>
        <v/>
      </c>
      <c r="CB211" s="135" t="str">
        <f t="shared" si="210"/>
        <v xml:space="preserve"> </v>
      </c>
      <c r="CC211" s="185" t="str">
        <f t="shared" si="211"/>
        <v/>
      </c>
      <c r="CD211" s="186" t="str">
        <f t="shared" si="212"/>
        <v/>
      </c>
      <c r="CE211" s="181" t="str">
        <f t="shared" si="213"/>
        <v xml:space="preserve"> </v>
      </c>
      <c r="CF211" s="175" t="str">
        <f t="shared" si="214"/>
        <v/>
      </c>
      <c r="CG211" s="176" t="str">
        <f t="shared" si="215"/>
        <v/>
      </c>
      <c r="CH211" s="135" t="str">
        <f t="shared" si="216"/>
        <v xml:space="preserve"> </v>
      </c>
      <c r="CI211" s="175" t="str">
        <f t="shared" si="217"/>
        <v/>
      </c>
      <c r="CJ211" s="176" t="str">
        <f t="shared" si="218"/>
        <v/>
      </c>
      <c r="CK211" s="135" t="str">
        <f t="shared" si="219"/>
        <v xml:space="preserve"> </v>
      </c>
      <c r="CL211" s="175" t="str">
        <f t="shared" si="220"/>
        <v/>
      </c>
      <c r="CM211" s="176" t="str">
        <f t="shared" si="221"/>
        <v/>
      </c>
      <c r="CN211" s="135" t="str">
        <f t="shared" si="222"/>
        <v xml:space="preserve"> </v>
      </c>
      <c r="CO211" s="185" t="str">
        <f t="shared" si="223"/>
        <v/>
      </c>
      <c r="CP211" s="186" t="str">
        <f t="shared" si="224"/>
        <v/>
      </c>
      <c r="CQ211" s="181" t="str">
        <f t="shared" si="225"/>
        <v xml:space="preserve"> </v>
      </c>
      <c r="CR211" s="135">
        <f>'Session Tracking'!P210</f>
        <v>0</v>
      </c>
      <c r="CS211" s="172"/>
      <c r="CT211" s="172">
        <f>COUNTIF('Session Tracking'!F210:O210,"Yes")</f>
        <v>0</v>
      </c>
      <c r="CU211" s="195">
        <f>COUNTIF('Session Tracking'!F210:O210,"No")</f>
        <v>0</v>
      </c>
      <c r="CV211" s="211">
        <f t="shared" si="183"/>
        <v>0</v>
      </c>
      <c r="CW211" s="195" t="str">
        <f t="shared" si="184"/>
        <v/>
      </c>
      <c r="CX211" s="195" t="str">
        <f t="shared" si="185"/>
        <v/>
      </c>
      <c r="CY211" s="195" t="str">
        <f t="shared" si="186"/>
        <v/>
      </c>
      <c r="CZ211" s="195" t="str">
        <f t="shared" si="187"/>
        <v/>
      </c>
      <c r="DA211" s="195" t="str">
        <f t="shared" si="188"/>
        <v/>
      </c>
      <c r="DB211" s="213" t="str">
        <f t="shared" si="189"/>
        <v/>
      </c>
      <c r="DC211" s="172" t="str">
        <f t="shared" si="190"/>
        <v/>
      </c>
      <c r="DD211" s="195" t="str">
        <f t="shared" si="191"/>
        <v/>
      </c>
      <c r="DE211" s="195" t="str">
        <f t="shared" si="192"/>
        <v/>
      </c>
      <c r="DF211" s="195" t="str">
        <f t="shared" si="193"/>
        <v/>
      </c>
      <c r="DG211" s="195" t="str">
        <f t="shared" si="194"/>
        <v/>
      </c>
      <c r="DH211" s="195" t="str">
        <f t="shared" si="195"/>
        <v/>
      </c>
      <c r="DI211" s="195" t="str">
        <f t="shared" si="196"/>
        <v/>
      </c>
      <c r="DJ211" s="195" t="str">
        <f t="shared" si="197"/>
        <v/>
      </c>
      <c r="DK211" s="173" t="str">
        <f t="shared" si="198"/>
        <v/>
      </c>
    </row>
    <row r="212" spans="1:115" x14ac:dyDescent="0.35">
      <c r="A212" s="182">
        <f>'Session Tracking'!A211</f>
        <v>0</v>
      </c>
      <c r="B212" s="183">
        <f>'Session Tracking'!T211</f>
        <v>0</v>
      </c>
      <c r="C212" s="183">
        <f>'Session Tracking'!C211</f>
        <v>0</v>
      </c>
      <c r="D212" s="184" t="str">
        <f>IF('Session Tracking'!D211,'Session Tracking'!D211,"")</f>
        <v/>
      </c>
      <c r="E212" s="184" t="str">
        <f>IF('Session Tracking'!E211,'Session Tracking'!E211,"")</f>
        <v/>
      </c>
      <c r="F212" s="121"/>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1"/>
      <c r="AL212" s="122"/>
      <c r="AM212" s="122"/>
      <c r="AN212" s="122"/>
      <c r="AO212" s="122"/>
      <c r="AP212" s="122"/>
      <c r="AQ212" s="122"/>
      <c r="AR212" s="122"/>
      <c r="AS212" s="122"/>
      <c r="AT212" s="122"/>
      <c r="AU212" s="122"/>
      <c r="AV212" s="122"/>
      <c r="AW212" s="122"/>
      <c r="AX212" s="122"/>
      <c r="AY212" s="122"/>
      <c r="AZ212" s="122"/>
      <c r="BA212" s="122"/>
      <c r="BB212" s="122"/>
      <c r="BC212" s="122"/>
      <c r="BD212" s="122"/>
      <c r="BE212" s="122"/>
      <c r="BF212" s="122"/>
      <c r="BG212" s="122"/>
      <c r="BH212" s="122"/>
      <c r="BI212" s="122"/>
      <c r="BJ212" s="122"/>
      <c r="BK212" s="122"/>
      <c r="BL212" s="122"/>
      <c r="BM212" s="122"/>
      <c r="BN212" s="122"/>
      <c r="BO212" s="122"/>
      <c r="BQ212" s="175" t="str">
        <f t="shared" si="199"/>
        <v/>
      </c>
      <c r="BR212" s="176" t="str">
        <f t="shared" si="200"/>
        <v/>
      </c>
      <c r="BS212" s="135" t="str">
        <f t="shared" si="201"/>
        <v xml:space="preserve"> </v>
      </c>
      <c r="BT212" s="175" t="str">
        <f t="shared" si="202"/>
        <v/>
      </c>
      <c r="BU212" s="176" t="str">
        <f t="shared" si="203"/>
        <v/>
      </c>
      <c r="BV212" s="135" t="str">
        <f t="shared" si="204"/>
        <v xml:space="preserve"> </v>
      </c>
      <c r="BW212" s="175" t="str">
        <f t="shared" si="205"/>
        <v/>
      </c>
      <c r="BX212" s="176" t="str">
        <f t="shared" si="206"/>
        <v/>
      </c>
      <c r="BY212" s="135" t="str">
        <f t="shared" si="207"/>
        <v xml:space="preserve"> </v>
      </c>
      <c r="BZ212" s="175" t="str">
        <f t="shared" si="208"/>
        <v/>
      </c>
      <c r="CA212" s="176" t="str">
        <f t="shared" si="209"/>
        <v/>
      </c>
      <c r="CB212" s="135" t="str">
        <f t="shared" si="210"/>
        <v xml:space="preserve"> </v>
      </c>
      <c r="CC212" s="185" t="str">
        <f t="shared" si="211"/>
        <v/>
      </c>
      <c r="CD212" s="186" t="str">
        <f t="shared" si="212"/>
        <v/>
      </c>
      <c r="CE212" s="181" t="str">
        <f t="shared" si="213"/>
        <v xml:space="preserve"> </v>
      </c>
      <c r="CF212" s="175" t="str">
        <f t="shared" si="214"/>
        <v/>
      </c>
      <c r="CG212" s="176" t="str">
        <f t="shared" si="215"/>
        <v/>
      </c>
      <c r="CH212" s="135" t="str">
        <f t="shared" si="216"/>
        <v xml:space="preserve"> </v>
      </c>
      <c r="CI212" s="175" t="str">
        <f t="shared" si="217"/>
        <v/>
      </c>
      <c r="CJ212" s="176" t="str">
        <f t="shared" si="218"/>
        <v/>
      </c>
      <c r="CK212" s="135" t="str">
        <f t="shared" si="219"/>
        <v xml:space="preserve"> </v>
      </c>
      <c r="CL212" s="175" t="str">
        <f t="shared" si="220"/>
        <v/>
      </c>
      <c r="CM212" s="176" t="str">
        <f t="shared" si="221"/>
        <v/>
      </c>
      <c r="CN212" s="135" t="str">
        <f t="shared" si="222"/>
        <v xml:space="preserve"> </v>
      </c>
      <c r="CO212" s="185" t="str">
        <f t="shared" si="223"/>
        <v/>
      </c>
      <c r="CP212" s="186" t="str">
        <f t="shared" si="224"/>
        <v/>
      </c>
      <c r="CQ212" s="181" t="str">
        <f t="shared" si="225"/>
        <v xml:space="preserve"> </v>
      </c>
      <c r="CR212" s="135">
        <f>'Session Tracking'!P211</f>
        <v>0</v>
      </c>
      <c r="CS212" s="172"/>
      <c r="CT212" s="172">
        <f>COUNTIF('Session Tracking'!F211:O211,"Yes")</f>
        <v>0</v>
      </c>
      <c r="CU212" s="195">
        <f>COUNTIF('Session Tracking'!F211:O211,"No")</f>
        <v>0</v>
      </c>
      <c r="CV212" s="211">
        <f t="shared" si="183"/>
        <v>0</v>
      </c>
      <c r="CW212" s="195" t="str">
        <f t="shared" si="184"/>
        <v/>
      </c>
      <c r="CX212" s="195" t="str">
        <f t="shared" si="185"/>
        <v/>
      </c>
      <c r="CY212" s="195" t="str">
        <f t="shared" si="186"/>
        <v/>
      </c>
      <c r="CZ212" s="195" t="str">
        <f t="shared" si="187"/>
        <v/>
      </c>
      <c r="DA212" s="195" t="str">
        <f t="shared" si="188"/>
        <v/>
      </c>
      <c r="DB212" s="213" t="str">
        <f t="shared" si="189"/>
        <v/>
      </c>
      <c r="DC212" s="172" t="str">
        <f t="shared" si="190"/>
        <v/>
      </c>
      <c r="DD212" s="195" t="str">
        <f t="shared" si="191"/>
        <v/>
      </c>
      <c r="DE212" s="195" t="str">
        <f t="shared" si="192"/>
        <v/>
      </c>
      <c r="DF212" s="195" t="str">
        <f t="shared" si="193"/>
        <v/>
      </c>
      <c r="DG212" s="195" t="str">
        <f t="shared" si="194"/>
        <v/>
      </c>
      <c r="DH212" s="195" t="str">
        <f t="shared" si="195"/>
        <v/>
      </c>
      <c r="DI212" s="195" t="str">
        <f t="shared" si="196"/>
        <v/>
      </c>
      <c r="DJ212" s="195" t="str">
        <f t="shared" si="197"/>
        <v/>
      </c>
      <c r="DK212" s="173" t="str">
        <f t="shared" si="198"/>
        <v/>
      </c>
    </row>
    <row r="213" spans="1:115" x14ac:dyDescent="0.35">
      <c r="A213" s="182">
        <f>'Session Tracking'!A212</f>
        <v>0</v>
      </c>
      <c r="B213" s="183">
        <f>'Session Tracking'!T212</f>
        <v>0</v>
      </c>
      <c r="C213" s="183">
        <f>'Session Tracking'!C212</f>
        <v>0</v>
      </c>
      <c r="D213" s="184" t="str">
        <f>IF('Session Tracking'!D212,'Session Tracking'!D212,"")</f>
        <v/>
      </c>
      <c r="E213" s="184" t="str">
        <f>IF('Session Tracking'!E212,'Session Tracking'!E212,"")</f>
        <v/>
      </c>
      <c r="F213" s="123"/>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3"/>
      <c r="AL213" s="124"/>
      <c r="AM213" s="124"/>
      <c r="AN213" s="124"/>
      <c r="AO213" s="124"/>
      <c r="AP213" s="124"/>
      <c r="AQ213" s="124"/>
      <c r="AR213" s="124"/>
      <c r="AS213" s="124"/>
      <c r="AT213" s="124"/>
      <c r="AU213" s="124"/>
      <c r="AV213" s="124"/>
      <c r="AW213" s="124"/>
      <c r="AX213" s="124"/>
      <c r="AY213" s="124"/>
      <c r="AZ213" s="124"/>
      <c r="BA213" s="124"/>
      <c r="BB213" s="124"/>
      <c r="BC213" s="124"/>
      <c r="BD213" s="124"/>
      <c r="BE213" s="124"/>
      <c r="BF213" s="124"/>
      <c r="BG213" s="124"/>
      <c r="BH213" s="124"/>
      <c r="BI213" s="124"/>
      <c r="BJ213" s="124"/>
      <c r="BK213" s="124"/>
      <c r="BL213" s="124"/>
      <c r="BM213" s="124"/>
      <c r="BN213" s="124"/>
      <c r="BO213" s="124"/>
      <c r="BQ213" s="175" t="str">
        <f t="shared" si="199"/>
        <v/>
      </c>
      <c r="BR213" s="176" t="str">
        <f t="shared" si="200"/>
        <v/>
      </c>
      <c r="BS213" s="135" t="str">
        <f t="shared" si="201"/>
        <v xml:space="preserve"> </v>
      </c>
      <c r="BT213" s="175" t="str">
        <f t="shared" si="202"/>
        <v/>
      </c>
      <c r="BU213" s="176" t="str">
        <f t="shared" si="203"/>
        <v/>
      </c>
      <c r="BV213" s="135" t="str">
        <f t="shared" si="204"/>
        <v xml:space="preserve"> </v>
      </c>
      <c r="BW213" s="175" t="str">
        <f t="shared" si="205"/>
        <v/>
      </c>
      <c r="BX213" s="176" t="str">
        <f t="shared" si="206"/>
        <v/>
      </c>
      <c r="BY213" s="135" t="str">
        <f t="shared" si="207"/>
        <v xml:space="preserve"> </v>
      </c>
      <c r="BZ213" s="175" t="str">
        <f t="shared" si="208"/>
        <v/>
      </c>
      <c r="CA213" s="176" t="str">
        <f t="shared" si="209"/>
        <v/>
      </c>
      <c r="CB213" s="135" t="str">
        <f t="shared" si="210"/>
        <v xml:space="preserve"> </v>
      </c>
      <c r="CC213" s="185" t="str">
        <f t="shared" si="211"/>
        <v/>
      </c>
      <c r="CD213" s="186" t="str">
        <f t="shared" si="212"/>
        <v/>
      </c>
      <c r="CE213" s="181" t="str">
        <f t="shared" si="213"/>
        <v xml:space="preserve"> </v>
      </c>
      <c r="CF213" s="175" t="str">
        <f t="shared" si="214"/>
        <v/>
      </c>
      <c r="CG213" s="176" t="str">
        <f t="shared" si="215"/>
        <v/>
      </c>
      <c r="CH213" s="135" t="str">
        <f t="shared" si="216"/>
        <v xml:space="preserve"> </v>
      </c>
      <c r="CI213" s="175" t="str">
        <f t="shared" si="217"/>
        <v/>
      </c>
      <c r="CJ213" s="176" t="str">
        <f t="shared" si="218"/>
        <v/>
      </c>
      <c r="CK213" s="135" t="str">
        <f t="shared" si="219"/>
        <v xml:space="preserve"> </v>
      </c>
      <c r="CL213" s="175" t="str">
        <f t="shared" si="220"/>
        <v/>
      </c>
      <c r="CM213" s="176" t="str">
        <f t="shared" si="221"/>
        <v/>
      </c>
      <c r="CN213" s="135" t="str">
        <f t="shared" si="222"/>
        <v xml:space="preserve"> </v>
      </c>
      <c r="CO213" s="185" t="str">
        <f t="shared" si="223"/>
        <v/>
      </c>
      <c r="CP213" s="186" t="str">
        <f t="shared" si="224"/>
        <v/>
      </c>
      <c r="CQ213" s="181" t="str">
        <f t="shared" si="225"/>
        <v xml:space="preserve"> </v>
      </c>
      <c r="CR213" s="135">
        <f>'Session Tracking'!P212</f>
        <v>0</v>
      </c>
      <c r="CS213" s="172"/>
      <c r="CT213" s="172">
        <f>COUNTIF('Session Tracking'!F212:O212,"Yes")</f>
        <v>0</v>
      </c>
      <c r="CU213" s="195">
        <f>COUNTIF('Session Tracking'!F212:O212,"No")</f>
        <v>0</v>
      </c>
      <c r="CV213" s="211">
        <f t="shared" si="183"/>
        <v>0</v>
      </c>
      <c r="CW213" s="195" t="str">
        <f t="shared" si="184"/>
        <v/>
      </c>
      <c r="CX213" s="195" t="str">
        <f t="shared" si="185"/>
        <v/>
      </c>
      <c r="CY213" s="195" t="str">
        <f t="shared" si="186"/>
        <v/>
      </c>
      <c r="CZ213" s="195" t="str">
        <f t="shared" si="187"/>
        <v/>
      </c>
      <c r="DA213" s="195" t="str">
        <f t="shared" si="188"/>
        <v/>
      </c>
      <c r="DB213" s="213" t="str">
        <f t="shared" si="189"/>
        <v/>
      </c>
      <c r="DC213" s="172" t="str">
        <f t="shared" si="190"/>
        <v/>
      </c>
      <c r="DD213" s="195" t="str">
        <f t="shared" si="191"/>
        <v/>
      </c>
      <c r="DE213" s="195" t="str">
        <f t="shared" si="192"/>
        <v/>
      </c>
      <c r="DF213" s="195" t="str">
        <f t="shared" si="193"/>
        <v/>
      </c>
      <c r="DG213" s="195" t="str">
        <f t="shared" si="194"/>
        <v/>
      </c>
      <c r="DH213" s="195" t="str">
        <f t="shared" si="195"/>
        <v/>
      </c>
      <c r="DI213" s="195" t="str">
        <f t="shared" si="196"/>
        <v/>
      </c>
      <c r="DJ213" s="195" t="str">
        <f t="shared" si="197"/>
        <v/>
      </c>
      <c r="DK213" s="173" t="str">
        <f t="shared" si="198"/>
        <v/>
      </c>
    </row>
    <row r="214" spans="1:115" x14ac:dyDescent="0.35">
      <c r="A214" s="182">
        <f>'Session Tracking'!A213</f>
        <v>0</v>
      </c>
      <c r="B214" s="183">
        <f>'Session Tracking'!T213</f>
        <v>0</v>
      </c>
      <c r="C214" s="183">
        <f>'Session Tracking'!C213</f>
        <v>0</v>
      </c>
      <c r="D214" s="184" t="str">
        <f>IF('Session Tracking'!D213,'Session Tracking'!D213,"")</f>
        <v/>
      </c>
      <c r="E214" s="184" t="str">
        <f>IF('Session Tracking'!E213,'Session Tracking'!E213,"")</f>
        <v/>
      </c>
      <c r="F214" s="121"/>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1"/>
      <c r="AL214" s="122"/>
      <c r="AM214" s="122"/>
      <c r="AN214" s="122"/>
      <c r="AO214" s="122"/>
      <c r="AP214" s="122"/>
      <c r="AQ214" s="122"/>
      <c r="AR214" s="122"/>
      <c r="AS214" s="122"/>
      <c r="AT214" s="122"/>
      <c r="AU214" s="122"/>
      <c r="AV214" s="122"/>
      <c r="AW214" s="122"/>
      <c r="AX214" s="122"/>
      <c r="AY214" s="122"/>
      <c r="AZ214" s="122"/>
      <c r="BA214" s="122"/>
      <c r="BB214" s="122"/>
      <c r="BC214" s="122"/>
      <c r="BD214" s="122"/>
      <c r="BE214" s="122"/>
      <c r="BF214" s="122"/>
      <c r="BG214" s="122"/>
      <c r="BH214" s="122"/>
      <c r="BI214" s="122"/>
      <c r="BJ214" s="122"/>
      <c r="BK214" s="122"/>
      <c r="BL214" s="122"/>
      <c r="BM214" s="122"/>
      <c r="BN214" s="122"/>
      <c r="BO214" s="122"/>
      <c r="BQ214" s="175" t="str">
        <f t="shared" si="199"/>
        <v/>
      </c>
      <c r="BR214" s="176" t="str">
        <f t="shared" si="200"/>
        <v/>
      </c>
      <c r="BS214" s="135" t="str">
        <f t="shared" si="201"/>
        <v xml:space="preserve"> </v>
      </c>
      <c r="BT214" s="175" t="str">
        <f t="shared" si="202"/>
        <v/>
      </c>
      <c r="BU214" s="176" t="str">
        <f t="shared" si="203"/>
        <v/>
      </c>
      <c r="BV214" s="135" t="str">
        <f t="shared" si="204"/>
        <v xml:space="preserve"> </v>
      </c>
      <c r="BW214" s="175" t="str">
        <f t="shared" si="205"/>
        <v/>
      </c>
      <c r="BX214" s="176" t="str">
        <f t="shared" si="206"/>
        <v/>
      </c>
      <c r="BY214" s="135" t="str">
        <f t="shared" si="207"/>
        <v xml:space="preserve"> </v>
      </c>
      <c r="BZ214" s="175" t="str">
        <f t="shared" si="208"/>
        <v/>
      </c>
      <c r="CA214" s="176" t="str">
        <f t="shared" si="209"/>
        <v/>
      </c>
      <c r="CB214" s="135" t="str">
        <f t="shared" si="210"/>
        <v xml:space="preserve"> </v>
      </c>
      <c r="CC214" s="185" t="str">
        <f t="shared" si="211"/>
        <v/>
      </c>
      <c r="CD214" s="186" t="str">
        <f t="shared" si="212"/>
        <v/>
      </c>
      <c r="CE214" s="181" t="str">
        <f t="shared" si="213"/>
        <v xml:space="preserve"> </v>
      </c>
      <c r="CF214" s="175" t="str">
        <f t="shared" si="214"/>
        <v/>
      </c>
      <c r="CG214" s="176" t="str">
        <f t="shared" si="215"/>
        <v/>
      </c>
      <c r="CH214" s="135" t="str">
        <f t="shared" si="216"/>
        <v xml:space="preserve"> </v>
      </c>
      <c r="CI214" s="175" t="str">
        <f t="shared" si="217"/>
        <v/>
      </c>
      <c r="CJ214" s="176" t="str">
        <f t="shared" si="218"/>
        <v/>
      </c>
      <c r="CK214" s="135" t="str">
        <f t="shared" si="219"/>
        <v xml:space="preserve"> </v>
      </c>
      <c r="CL214" s="175" t="str">
        <f t="shared" si="220"/>
        <v/>
      </c>
      <c r="CM214" s="176" t="str">
        <f t="shared" si="221"/>
        <v/>
      </c>
      <c r="CN214" s="135" t="str">
        <f t="shared" si="222"/>
        <v xml:space="preserve"> </v>
      </c>
      <c r="CO214" s="185" t="str">
        <f t="shared" si="223"/>
        <v/>
      </c>
      <c r="CP214" s="186" t="str">
        <f t="shared" si="224"/>
        <v/>
      </c>
      <c r="CQ214" s="181" t="str">
        <f t="shared" si="225"/>
        <v xml:space="preserve"> </v>
      </c>
      <c r="CR214" s="135">
        <f>'Session Tracking'!P213</f>
        <v>0</v>
      </c>
      <c r="CS214" s="172"/>
      <c r="CT214" s="172">
        <f>COUNTIF('Session Tracking'!F213:O213,"Yes")</f>
        <v>0</v>
      </c>
      <c r="CU214" s="195">
        <f>COUNTIF('Session Tracking'!F213:O213,"No")</f>
        <v>0</v>
      </c>
      <c r="CV214" s="211">
        <f t="shared" si="183"/>
        <v>0</v>
      </c>
      <c r="CW214" s="195" t="str">
        <f t="shared" si="184"/>
        <v/>
      </c>
      <c r="CX214" s="195" t="str">
        <f t="shared" si="185"/>
        <v/>
      </c>
      <c r="CY214" s="195" t="str">
        <f t="shared" si="186"/>
        <v/>
      </c>
      <c r="CZ214" s="195" t="str">
        <f t="shared" si="187"/>
        <v/>
      </c>
      <c r="DA214" s="195" t="str">
        <f t="shared" si="188"/>
        <v/>
      </c>
      <c r="DB214" s="213" t="str">
        <f t="shared" si="189"/>
        <v/>
      </c>
      <c r="DC214" s="172" t="str">
        <f t="shared" si="190"/>
        <v/>
      </c>
      <c r="DD214" s="195" t="str">
        <f t="shared" si="191"/>
        <v/>
      </c>
      <c r="DE214" s="195" t="str">
        <f t="shared" si="192"/>
        <v/>
      </c>
      <c r="DF214" s="195" t="str">
        <f t="shared" si="193"/>
        <v/>
      </c>
      <c r="DG214" s="195" t="str">
        <f t="shared" si="194"/>
        <v/>
      </c>
      <c r="DH214" s="195" t="str">
        <f t="shared" si="195"/>
        <v/>
      </c>
      <c r="DI214" s="195" t="str">
        <f t="shared" si="196"/>
        <v/>
      </c>
      <c r="DJ214" s="195" t="str">
        <f t="shared" si="197"/>
        <v/>
      </c>
      <c r="DK214" s="173" t="str">
        <f t="shared" si="198"/>
        <v/>
      </c>
    </row>
    <row r="215" spans="1:115" x14ac:dyDescent="0.35">
      <c r="A215" s="182">
        <f>'Session Tracking'!A214</f>
        <v>0</v>
      </c>
      <c r="B215" s="183">
        <f>'Session Tracking'!T214</f>
        <v>0</v>
      </c>
      <c r="C215" s="183">
        <f>'Session Tracking'!C214</f>
        <v>0</v>
      </c>
      <c r="D215" s="184" t="str">
        <f>IF('Session Tracking'!D214,'Session Tracking'!D214,"")</f>
        <v/>
      </c>
      <c r="E215" s="184" t="str">
        <f>IF('Session Tracking'!E214,'Session Tracking'!E214,"")</f>
        <v/>
      </c>
      <c r="F215" s="123"/>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c r="AK215" s="123"/>
      <c r="AL215" s="124"/>
      <c r="AM215" s="124"/>
      <c r="AN215" s="124"/>
      <c r="AO215" s="124"/>
      <c r="AP215" s="124"/>
      <c r="AQ215" s="124"/>
      <c r="AR215" s="124"/>
      <c r="AS215" s="124"/>
      <c r="AT215" s="124"/>
      <c r="AU215" s="124"/>
      <c r="AV215" s="124"/>
      <c r="AW215" s="124"/>
      <c r="AX215" s="124"/>
      <c r="AY215" s="124"/>
      <c r="AZ215" s="124"/>
      <c r="BA215" s="124"/>
      <c r="BB215" s="124"/>
      <c r="BC215" s="124"/>
      <c r="BD215" s="124"/>
      <c r="BE215" s="124"/>
      <c r="BF215" s="124"/>
      <c r="BG215" s="124"/>
      <c r="BH215" s="124"/>
      <c r="BI215" s="124"/>
      <c r="BJ215" s="124"/>
      <c r="BK215" s="124"/>
      <c r="BL215" s="124"/>
      <c r="BM215" s="124"/>
      <c r="BN215" s="124"/>
      <c r="BO215" s="124"/>
      <c r="BQ215" s="175" t="str">
        <f t="shared" si="199"/>
        <v/>
      </c>
      <c r="BR215" s="176" t="str">
        <f t="shared" si="200"/>
        <v/>
      </c>
      <c r="BS215" s="135" t="str">
        <f t="shared" si="201"/>
        <v xml:space="preserve"> </v>
      </c>
      <c r="BT215" s="175" t="str">
        <f t="shared" si="202"/>
        <v/>
      </c>
      <c r="BU215" s="176" t="str">
        <f t="shared" si="203"/>
        <v/>
      </c>
      <c r="BV215" s="135" t="str">
        <f t="shared" si="204"/>
        <v xml:space="preserve"> </v>
      </c>
      <c r="BW215" s="175" t="str">
        <f t="shared" si="205"/>
        <v/>
      </c>
      <c r="BX215" s="176" t="str">
        <f t="shared" si="206"/>
        <v/>
      </c>
      <c r="BY215" s="135" t="str">
        <f t="shared" si="207"/>
        <v xml:space="preserve"> </v>
      </c>
      <c r="BZ215" s="175" t="str">
        <f t="shared" si="208"/>
        <v/>
      </c>
      <c r="CA215" s="176" t="str">
        <f t="shared" si="209"/>
        <v/>
      </c>
      <c r="CB215" s="135" t="str">
        <f t="shared" si="210"/>
        <v xml:space="preserve"> </v>
      </c>
      <c r="CC215" s="185" t="str">
        <f t="shared" si="211"/>
        <v/>
      </c>
      <c r="CD215" s="186" t="str">
        <f t="shared" si="212"/>
        <v/>
      </c>
      <c r="CE215" s="181" t="str">
        <f t="shared" si="213"/>
        <v xml:space="preserve"> </v>
      </c>
      <c r="CF215" s="175" t="str">
        <f t="shared" si="214"/>
        <v/>
      </c>
      <c r="CG215" s="176" t="str">
        <f t="shared" si="215"/>
        <v/>
      </c>
      <c r="CH215" s="135" t="str">
        <f t="shared" si="216"/>
        <v xml:space="preserve"> </v>
      </c>
      <c r="CI215" s="175" t="str">
        <f t="shared" si="217"/>
        <v/>
      </c>
      <c r="CJ215" s="176" t="str">
        <f t="shared" si="218"/>
        <v/>
      </c>
      <c r="CK215" s="135" t="str">
        <f t="shared" si="219"/>
        <v xml:space="preserve"> </v>
      </c>
      <c r="CL215" s="175" t="str">
        <f t="shared" si="220"/>
        <v/>
      </c>
      <c r="CM215" s="176" t="str">
        <f t="shared" si="221"/>
        <v/>
      </c>
      <c r="CN215" s="135" t="str">
        <f t="shared" si="222"/>
        <v xml:space="preserve"> </v>
      </c>
      <c r="CO215" s="185" t="str">
        <f t="shared" si="223"/>
        <v/>
      </c>
      <c r="CP215" s="186" t="str">
        <f t="shared" si="224"/>
        <v/>
      </c>
      <c r="CQ215" s="181" t="str">
        <f t="shared" si="225"/>
        <v xml:space="preserve"> </v>
      </c>
      <c r="CR215" s="135">
        <f>'Session Tracking'!P214</f>
        <v>0</v>
      </c>
      <c r="CS215" s="172"/>
      <c r="CT215" s="172">
        <f>COUNTIF('Session Tracking'!F214:O214,"Yes")</f>
        <v>0</v>
      </c>
      <c r="CU215" s="195">
        <f>COUNTIF('Session Tracking'!F214:O214,"No")</f>
        <v>0</v>
      </c>
      <c r="CV215" s="211">
        <f t="shared" si="183"/>
        <v>0</v>
      </c>
      <c r="CW215" s="195" t="str">
        <f t="shared" si="184"/>
        <v/>
      </c>
      <c r="CX215" s="195" t="str">
        <f t="shared" si="185"/>
        <v/>
      </c>
      <c r="CY215" s="195" t="str">
        <f t="shared" si="186"/>
        <v/>
      </c>
      <c r="CZ215" s="195" t="str">
        <f t="shared" si="187"/>
        <v/>
      </c>
      <c r="DA215" s="195" t="str">
        <f t="shared" si="188"/>
        <v/>
      </c>
      <c r="DB215" s="213" t="str">
        <f t="shared" si="189"/>
        <v/>
      </c>
      <c r="DC215" s="172" t="str">
        <f t="shared" si="190"/>
        <v/>
      </c>
      <c r="DD215" s="195" t="str">
        <f t="shared" si="191"/>
        <v/>
      </c>
      <c r="DE215" s="195" t="str">
        <f t="shared" si="192"/>
        <v/>
      </c>
      <c r="DF215" s="195" t="str">
        <f t="shared" si="193"/>
        <v/>
      </c>
      <c r="DG215" s="195" t="str">
        <f t="shared" si="194"/>
        <v/>
      </c>
      <c r="DH215" s="195" t="str">
        <f t="shared" si="195"/>
        <v/>
      </c>
      <c r="DI215" s="195" t="str">
        <f t="shared" si="196"/>
        <v/>
      </c>
      <c r="DJ215" s="195" t="str">
        <f t="shared" si="197"/>
        <v/>
      </c>
      <c r="DK215" s="173" t="str">
        <f t="shared" si="198"/>
        <v/>
      </c>
    </row>
    <row r="216" spans="1:115" x14ac:dyDescent="0.35">
      <c r="A216" s="182">
        <f>'Session Tracking'!A215</f>
        <v>0</v>
      </c>
      <c r="B216" s="183">
        <f>'Session Tracking'!T215</f>
        <v>0</v>
      </c>
      <c r="C216" s="183">
        <f>'Session Tracking'!C215</f>
        <v>0</v>
      </c>
      <c r="D216" s="184" t="str">
        <f>IF('Session Tracking'!D215,'Session Tracking'!D215,"")</f>
        <v/>
      </c>
      <c r="E216" s="184" t="str">
        <f>IF('Session Tracking'!E215,'Session Tracking'!E215,"")</f>
        <v/>
      </c>
      <c r="F216" s="121"/>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1"/>
      <c r="AL216" s="122"/>
      <c r="AM216" s="122"/>
      <c r="AN216" s="122"/>
      <c r="AO216" s="122"/>
      <c r="AP216" s="122"/>
      <c r="AQ216" s="122"/>
      <c r="AR216" s="122"/>
      <c r="AS216" s="122"/>
      <c r="AT216" s="122"/>
      <c r="AU216" s="122"/>
      <c r="AV216" s="122"/>
      <c r="AW216" s="122"/>
      <c r="AX216" s="122"/>
      <c r="AY216" s="122"/>
      <c r="AZ216" s="122"/>
      <c r="BA216" s="122"/>
      <c r="BB216" s="122"/>
      <c r="BC216" s="122"/>
      <c r="BD216" s="122"/>
      <c r="BE216" s="122"/>
      <c r="BF216" s="122"/>
      <c r="BG216" s="122"/>
      <c r="BH216" s="122"/>
      <c r="BI216" s="122"/>
      <c r="BJ216" s="122"/>
      <c r="BK216" s="122"/>
      <c r="BL216" s="122"/>
      <c r="BM216" s="122"/>
      <c r="BN216" s="122"/>
      <c r="BO216" s="122"/>
      <c r="BQ216" s="175" t="str">
        <f t="shared" si="199"/>
        <v/>
      </c>
      <c r="BR216" s="176" t="str">
        <f t="shared" si="200"/>
        <v/>
      </c>
      <c r="BS216" s="135" t="str">
        <f t="shared" si="201"/>
        <v xml:space="preserve"> </v>
      </c>
      <c r="BT216" s="175" t="str">
        <f t="shared" si="202"/>
        <v/>
      </c>
      <c r="BU216" s="176" t="str">
        <f t="shared" si="203"/>
        <v/>
      </c>
      <c r="BV216" s="135" t="str">
        <f t="shared" si="204"/>
        <v xml:space="preserve"> </v>
      </c>
      <c r="BW216" s="175" t="str">
        <f t="shared" si="205"/>
        <v/>
      </c>
      <c r="BX216" s="176" t="str">
        <f t="shared" si="206"/>
        <v/>
      </c>
      <c r="BY216" s="135" t="str">
        <f t="shared" si="207"/>
        <v xml:space="preserve"> </v>
      </c>
      <c r="BZ216" s="175" t="str">
        <f t="shared" si="208"/>
        <v/>
      </c>
      <c r="CA216" s="176" t="str">
        <f t="shared" si="209"/>
        <v/>
      </c>
      <c r="CB216" s="135" t="str">
        <f t="shared" si="210"/>
        <v xml:space="preserve"> </v>
      </c>
      <c r="CC216" s="185" t="str">
        <f t="shared" si="211"/>
        <v/>
      </c>
      <c r="CD216" s="186" t="str">
        <f t="shared" si="212"/>
        <v/>
      </c>
      <c r="CE216" s="181" t="str">
        <f t="shared" si="213"/>
        <v xml:space="preserve"> </v>
      </c>
      <c r="CF216" s="175" t="str">
        <f t="shared" si="214"/>
        <v/>
      </c>
      <c r="CG216" s="176" t="str">
        <f t="shared" si="215"/>
        <v/>
      </c>
      <c r="CH216" s="135" t="str">
        <f t="shared" si="216"/>
        <v xml:space="preserve"> </v>
      </c>
      <c r="CI216" s="175" t="str">
        <f t="shared" si="217"/>
        <v/>
      </c>
      <c r="CJ216" s="176" t="str">
        <f t="shared" si="218"/>
        <v/>
      </c>
      <c r="CK216" s="135" t="str">
        <f t="shared" si="219"/>
        <v xml:space="preserve"> </v>
      </c>
      <c r="CL216" s="175" t="str">
        <f t="shared" si="220"/>
        <v/>
      </c>
      <c r="CM216" s="176" t="str">
        <f t="shared" si="221"/>
        <v/>
      </c>
      <c r="CN216" s="135" t="str">
        <f t="shared" si="222"/>
        <v xml:space="preserve"> </v>
      </c>
      <c r="CO216" s="185" t="str">
        <f t="shared" si="223"/>
        <v/>
      </c>
      <c r="CP216" s="186" t="str">
        <f t="shared" si="224"/>
        <v/>
      </c>
      <c r="CQ216" s="181" t="str">
        <f t="shared" si="225"/>
        <v xml:space="preserve"> </v>
      </c>
      <c r="CR216" s="135">
        <f>'Session Tracking'!P215</f>
        <v>0</v>
      </c>
      <c r="CS216" s="172"/>
      <c r="CT216" s="172">
        <f>COUNTIF('Session Tracking'!F215:O215,"Yes")</f>
        <v>0</v>
      </c>
      <c r="CU216" s="195">
        <f>COUNTIF('Session Tracking'!F215:O215,"No")</f>
        <v>0</v>
      </c>
      <c r="CV216" s="211">
        <f t="shared" si="183"/>
        <v>0</v>
      </c>
      <c r="CW216" s="195" t="str">
        <f t="shared" si="184"/>
        <v/>
      </c>
      <c r="CX216" s="195" t="str">
        <f t="shared" si="185"/>
        <v/>
      </c>
      <c r="CY216" s="195" t="str">
        <f t="shared" si="186"/>
        <v/>
      </c>
      <c r="CZ216" s="195" t="str">
        <f t="shared" si="187"/>
        <v/>
      </c>
      <c r="DA216" s="195" t="str">
        <f t="shared" si="188"/>
        <v/>
      </c>
      <c r="DB216" s="213" t="str">
        <f t="shared" si="189"/>
        <v/>
      </c>
      <c r="DC216" s="172" t="str">
        <f t="shared" si="190"/>
        <v/>
      </c>
      <c r="DD216" s="195" t="str">
        <f t="shared" si="191"/>
        <v/>
      </c>
      <c r="DE216" s="195" t="str">
        <f t="shared" si="192"/>
        <v/>
      </c>
      <c r="DF216" s="195" t="str">
        <f t="shared" si="193"/>
        <v/>
      </c>
      <c r="DG216" s="195" t="str">
        <f t="shared" si="194"/>
        <v/>
      </c>
      <c r="DH216" s="195" t="str">
        <f t="shared" si="195"/>
        <v/>
      </c>
      <c r="DI216" s="195" t="str">
        <f t="shared" si="196"/>
        <v/>
      </c>
      <c r="DJ216" s="195" t="str">
        <f t="shared" si="197"/>
        <v/>
      </c>
      <c r="DK216" s="173" t="str">
        <f t="shared" si="198"/>
        <v/>
      </c>
    </row>
    <row r="217" spans="1:115" x14ac:dyDescent="0.35">
      <c r="A217" s="182">
        <f>'Session Tracking'!A216</f>
        <v>0</v>
      </c>
      <c r="B217" s="183">
        <f>'Session Tracking'!T216</f>
        <v>0</v>
      </c>
      <c r="C217" s="183">
        <f>'Session Tracking'!C216</f>
        <v>0</v>
      </c>
      <c r="D217" s="184" t="str">
        <f>IF('Session Tracking'!D216,'Session Tracking'!D216,"")</f>
        <v/>
      </c>
      <c r="E217" s="184" t="str">
        <f>IF('Session Tracking'!E216,'Session Tracking'!E216,"")</f>
        <v/>
      </c>
      <c r="F217" s="123"/>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3"/>
      <c r="AL217" s="124"/>
      <c r="AM217" s="124"/>
      <c r="AN217" s="124"/>
      <c r="AO217" s="124"/>
      <c r="AP217" s="124"/>
      <c r="AQ217" s="124"/>
      <c r="AR217" s="124"/>
      <c r="AS217" s="124"/>
      <c r="AT217" s="124"/>
      <c r="AU217" s="124"/>
      <c r="AV217" s="124"/>
      <c r="AW217" s="124"/>
      <c r="AX217" s="124"/>
      <c r="AY217" s="124"/>
      <c r="AZ217" s="124"/>
      <c r="BA217" s="124"/>
      <c r="BB217" s="124"/>
      <c r="BC217" s="124"/>
      <c r="BD217" s="124"/>
      <c r="BE217" s="124"/>
      <c r="BF217" s="124"/>
      <c r="BG217" s="124"/>
      <c r="BH217" s="124"/>
      <c r="BI217" s="124"/>
      <c r="BJ217" s="124"/>
      <c r="BK217" s="124"/>
      <c r="BL217" s="124"/>
      <c r="BM217" s="124"/>
      <c r="BN217" s="124"/>
      <c r="BO217" s="124"/>
      <c r="BQ217" s="175" t="str">
        <f t="shared" si="199"/>
        <v/>
      </c>
      <c r="BR217" s="176" t="str">
        <f t="shared" si="200"/>
        <v/>
      </c>
      <c r="BS217" s="135" t="str">
        <f t="shared" si="201"/>
        <v xml:space="preserve"> </v>
      </c>
      <c r="BT217" s="175" t="str">
        <f t="shared" si="202"/>
        <v/>
      </c>
      <c r="BU217" s="176" t="str">
        <f t="shared" si="203"/>
        <v/>
      </c>
      <c r="BV217" s="135" t="str">
        <f t="shared" si="204"/>
        <v xml:space="preserve"> </v>
      </c>
      <c r="BW217" s="175" t="str">
        <f t="shared" si="205"/>
        <v/>
      </c>
      <c r="BX217" s="176" t="str">
        <f t="shared" si="206"/>
        <v/>
      </c>
      <c r="BY217" s="135" t="str">
        <f t="shared" si="207"/>
        <v xml:space="preserve"> </v>
      </c>
      <c r="BZ217" s="175" t="str">
        <f t="shared" si="208"/>
        <v/>
      </c>
      <c r="CA217" s="176" t="str">
        <f t="shared" si="209"/>
        <v/>
      </c>
      <c r="CB217" s="135" t="str">
        <f t="shared" si="210"/>
        <v xml:space="preserve"> </v>
      </c>
      <c r="CC217" s="185" t="str">
        <f t="shared" si="211"/>
        <v/>
      </c>
      <c r="CD217" s="186" t="str">
        <f t="shared" si="212"/>
        <v/>
      </c>
      <c r="CE217" s="181" t="str">
        <f t="shared" si="213"/>
        <v xml:space="preserve"> </v>
      </c>
      <c r="CF217" s="175" t="str">
        <f t="shared" si="214"/>
        <v/>
      </c>
      <c r="CG217" s="176" t="str">
        <f t="shared" si="215"/>
        <v/>
      </c>
      <c r="CH217" s="135" t="str">
        <f t="shared" si="216"/>
        <v xml:space="preserve"> </v>
      </c>
      <c r="CI217" s="175" t="str">
        <f t="shared" si="217"/>
        <v/>
      </c>
      <c r="CJ217" s="176" t="str">
        <f t="shared" si="218"/>
        <v/>
      </c>
      <c r="CK217" s="135" t="str">
        <f t="shared" si="219"/>
        <v xml:space="preserve"> </v>
      </c>
      <c r="CL217" s="175" t="str">
        <f t="shared" si="220"/>
        <v/>
      </c>
      <c r="CM217" s="176" t="str">
        <f t="shared" si="221"/>
        <v/>
      </c>
      <c r="CN217" s="135" t="str">
        <f t="shared" si="222"/>
        <v xml:space="preserve"> </v>
      </c>
      <c r="CO217" s="185" t="str">
        <f t="shared" si="223"/>
        <v/>
      </c>
      <c r="CP217" s="186" t="str">
        <f t="shared" si="224"/>
        <v/>
      </c>
      <c r="CQ217" s="181" t="str">
        <f t="shared" si="225"/>
        <v xml:space="preserve"> </v>
      </c>
      <c r="CR217" s="135">
        <f>'Session Tracking'!P216</f>
        <v>0</v>
      </c>
      <c r="CS217" s="172"/>
      <c r="CT217" s="172">
        <f>COUNTIF('Session Tracking'!F216:O216,"Yes")</f>
        <v>0</v>
      </c>
      <c r="CU217" s="195">
        <f>COUNTIF('Session Tracking'!F216:O216,"No")</f>
        <v>0</v>
      </c>
      <c r="CV217" s="211">
        <f t="shared" si="183"/>
        <v>0</v>
      </c>
      <c r="CW217" s="195" t="str">
        <f t="shared" si="184"/>
        <v/>
      </c>
      <c r="CX217" s="195" t="str">
        <f t="shared" si="185"/>
        <v/>
      </c>
      <c r="CY217" s="195" t="str">
        <f t="shared" si="186"/>
        <v/>
      </c>
      <c r="CZ217" s="195" t="str">
        <f t="shared" si="187"/>
        <v/>
      </c>
      <c r="DA217" s="195" t="str">
        <f t="shared" si="188"/>
        <v/>
      </c>
      <c r="DB217" s="213" t="str">
        <f t="shared" si="189"/>
        <v/>
      </c>
      <c r="DC217" s="172" t="str">
        <f t="shared" si="190"/>
        <v/>
      </c>
      <c r="DD217" s="195" t="str">
        <f t="shared" si="191"/>
        <v/>
      </c>
      <c r="DE217" s="195" t="str">
        <f t="shared" si="192"/>
        <v/>
      </c>
      <c r="DF217" s="195" t="str">
        <f t="shared" si="193"/>
        <v/>
      </c>
      <c r="DG217" s="195" t="str">
        <f t="shared" si="194"/>
        <v/>
      </c>
      <c r="DH217" s="195" t="str">
        <f t="shared" si="195"/>
        <v/>
      </c>
      <c r="DI217" s="195" t="str">
        <f t="shared" si="196"/>
        <v/>
      </c>
      <c r="DJ217" s="195" t="str">
        <f t="shared" si="197"/>
        <v/>
      </c>
      <c r="DK217" s="173" t="str">
        <f t="shared" si="198"/>
        <v/>
      </c>
    </row>
    <row r="218" spans="1:115" x14ac:dyDescent="0.35">
      <c r="A218" s="182">
        <f>'Session Tracking'!A217</f>
        <v>0</v>
      </c>
      <c r="B218" s="183">
        <f>'Session Tracking'!T217</f>
        <v>0</v>
      </c>
      <c r="C218" s="183">
        <f>'Session Tracking'!C217</f>
        <v>0</v>
      </c>
      <c r="D218" s="184" t="str">
        <f>IF('Session Tracking'!D217,'Session Tracking'!D217,"")</f>
        <v/>
      </c>
      <c r="E218" s="184" t="str">
        <f>IF('Session Tracking'!E217,'Session Tracking'!E217,"")</f>
        <v/>
      </c>
      <c r="F218" s="121"/>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1"/>
      <c r="AL218" s="122"/>
      <c r="AM218" s="122"/>
      <c r="AN218" s="122"/>
      <c r="AO218" s="122"/>
      <c r="AP218" s="122"/>
      <c r="AQ218" s="122"/>
      <c r="AR218" s="122"/>
      <c r="AS218" s="122"/>
      <c r="AT218" s="122"/>
      <c r="AU218" s="122"/>
      <c r="AV218" s="122"/>
      <c r="AW218" s="122"/>
      <c r="AX218" s="122"/>
      <c r="AY218" s="122"/>
      <c r="AZ218" s="122"/>
      <c r="BA218" s="122"/>
      <c r="BB218" s="122"/>
      <c r="BC218" s="122"/>
      <c r="BD218" s="122"/>
      <c r="BE218" s="122"/>
      <c r="BF218" s="122"/>
      <c r="BG218" s="122"/>
      <c r="BH218" s="122"/>
      <c r="BI218" s="122"/>
      <c r="BJ218" s="122"/>
      <c r="BK218" s="122"/>
      <c r="BL218" s="122"/>
      <c r="BM218" s="122"/>
      <c r="BN218" s="122"/>
      <c r="BO218" s="122"/>
      <c r="BQ218" s="175" t="str">
        <f t="shared" si="199"/>
        <v/>
      </c>
      <c r="BR218" s="176" t="str">
        <f t="shared" si="200"/>
        <v/>
      </c>
      <c r="BS218" s="135" t="str">
        <f t="shared" si="201"/>
        <v xml:space="preserve"> </v>
      </c>
      <c r="BT218" s="175" t="str">
        <f t="shared" si="202"/>
        <v/>
      </c>
      <c r="BU218" s="176" t="str">
        <f t="shared" si="203"/>
        <v/>
      </c>
      <c r="BV218" s="135" t="str">
        <f t="shared" si="204"/>
        <v xml:space="preserve"> </v>
      </c>
      <c r="BW218" s="175" t="str">
        <f t="shared" si="205"/>
        <v/>
      </c>
      <c r="BX218" s="176" t="str">
        <f t="shared" si="206"/>
        <v/>
      </c>
      <c r="BY218" s="135" t="str">
        <f t="shared" si="207"/>
        <v xml:space="preserve"> </v>
      </c>
      <c r="BZ218" s="175" t="str">
        <f t="shared" si="208"/>
        <v/>
      </c>
      <c r="CA218" s="176" t="str">
        <f t="shared" si="209"/>
        <v/>
      </c>
      <c r="CB218" s="135" t="str">
        <f t="shared" si="210"/>
        <v xml:space="preserve"> </v>
      </c>
      <c r="CC218" s="185" t="str">
        <f t="shared" si="211"/>
        <v/>
      </c>
      <c r="CD218" s="186" t="str">
        <f t="shared" si="212"/>
        <v/>
      </c>
      <c r="CE218" s="181" t="str">
        <f t="shared" si="213"/>
        <v xml:space="preserve"> </v>
      </c>
      <c r="CF218" s="175" t="str">
        <f t="shared" si="214"/>
        <v/>
      </c>
      <c r="CG218" s="176" t="str">
        <f t="shared" si="215"/>
        <v/>
      </c>
      <c r="CH218" s="135" t="str">
        <f t="shared" si="216"/>
        <v xml:space="preserve"> </v>
      </c>
      <c r="CI218" s="175" t="str">
        <f t="shared" si="217"/>
        <v/>
      </c>
      <c r="CJ218" s="176" t="str">
        <f t="shared" si="218"/>
        <v/>
      </c>
      <c r="CK218" s="135" t="str">
        <f t="shared" si="219"/>
        <v xml:space="preserve"> </v>
      </c>
      <c r="CL218" s="175" t="str">
        <f t="shared" si="220"/>
        <v/>
      </c>
      <c r="CM218" s="176" t="str">
        <f t="shared" si="221"/>
        <v/>
      </c>
      <c r="CN218" s="135" t="str">
        <f t="shared" si="222"/>
        <v xml:space="preserve"> </v>
      </c>
      <c r="CO218" s="185" t="str">
        <f t="shared" si="223"/>
        <v/>
      </c>
      <c r="CP218" s="186" t="str">
        <f t="shared" si="224"/>
        <v/>
      </c>
      <c r="CQ218" s="181" t="str">
        <f t="shared" si="225"/>
        <v xml:space="preserve"> </v>
      </c>
      <c r="CR218" s="135">
        <f>'Session Tracking'!P217</f>
        <v>0</v>
      </c>
      <c r="CS218" s="172"/>
      <c r="CT218" s="172">
        <f>COUNTIF('Session Tracking'!F217:O217,"Yes")</f>
        <v>0</v>
      </c>
      <c r="CU218" s="195">
        <f>COUNTIF('Session Tracking'!F217:O217,"No")</f>
        <v>0</v>
      </c>
      <c r="CV218" s="211">
        <f t="shared" si="183"/>
        <v>0</v>
      </c>
      <c r="CW218" s="195" t="str">
        <f t="shared" si="184"/>
        <v/>
      </c>
      <c r="CX218" s="195" t="str">
        <f t="shared" si="185"/>
        <v/>
      </c>
      <c r="CY218" s="195" t="str">
        <f t="shared" si="186"/>
        <v/>
      </c>
      <c r="CZ218" s="195" t="str">
        <f t="shared" si="187"/>
        <v/>
      </c>
      <c r="DA218" s="195" t="str">
        <f t="shared" si="188"/>
        <v/>
      </c>
      <c r="DB218" s="213" t="str">
        <f t="shared" si="189"/>
        <v/>
      </c>
      <c r="DC218" s="172" t="str">
        <f t="shared" si="190"/>
        <v/>
      </c>
      <c r="DD218" s="195" t="str">
        <f t="shared" si="191"/>
        <v/>
      </c>
      <c r="DE218" s="195" t="str">
        <f t="shared" si="192"/>
        <v/>
      </c>
      <c r="DF218" s="195" t="str">
        <f t="shared" si="193"/>
        <v/>
      </c>
      <c r="DG218" s="195" t="str">
        <f t="shared" si="194"/>
        <v/>
      </c>
      <c r="DH218" s="195" t="str">
        <f t="shared" si="195"/>
        <v/>
      </c>
      <c r="DI218" s="195" t="str">
        <f t="shared" si="196"/>
        <v/>
      </c>
      <c r="DJ218" s="195" t="str">
        <f t="shared" si="197"/>
        <v/>
      </c>
      <c r="DK218" s="173" t="str">
        <f t="shared" si="198"/>
        <v/>
      </c>
    </row>
    <row r="219" spans="1:115" x14ac:dyDescent="0.35">
      <c r="A219" s="182">
        <f>'Session Tracking'!A218</f>
        <v>0</v>
      </c>
      <c r="B219" s="183">
        <f>'Session Tracking'!T218</f>
        <v>0</v>
      </c>
      <c r="C219" s="183">
        <f>'Session Tracking'!C218</f>
        <v>0</v>
      </c>
      <c r="D219" s="184" t="str">
        <f>IF('Session Tracking'!D218,'Session Tracking'!D218,"")</f>
        <v/>
      </c>
      <c r="E219" s="184" t="str">
        <f>IF('Session Tracking'!E218,'Session Tracking'!E218,"")</f>
        <v/>
      </c>
      <c r="F219" s="123"/>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K219" s="123"/>
      <c r="AL219" s="124"/>
      <c r="AM219" s="124"/>
      <c r="AN219" s="124"/>
      <c r="AO219" s="124"/>
      <c r="AP219" s="124"/>
      <c r="AQ219" s="124"/>
      <c r="AR219" s="124"/>
      <c r="AS219" s="124"/>
      <c r="AT219" s="124"/>
      <c r="AU219" s="124"/>
      <c r="AV219" s="124"/>
      <c r="AW219" s="124"/>
      <c r="AX219" s="124"/>
      <c r="AY219" s="124"/>
      <c r="AZ219" s="124"/>
      <c r="BA219" s="124"/>
      <c r="BB219" s="124"/>
      <c r="BC219" s="124"/>
      <c r="BD219" s="124"/>
      <c r="BE219" s="124"/>
      <c r="BF219" s="124"/>
      <c r="BG219" s="124"/>
      <c r="BH219" s="124"/>
      <c r="BI219" s="124"/>
      <c r="BJ219" s="124"/>
      <c r="BK219" s="124"/>
      <c r="BL219" s="124"/>
      <c r="BM219" s="124"/>
      <c r="BN219" s="124"/>
      <c r="BO219" s="124"/>
      <c r="BQ219" s="175" t="str">
        <f t="shared" si="199"/>
        <v/>
      </c>
      <c r="BR219" s="176" t="str">
        <f t="shared" si="200"/>
        <v/>
      </c>
      <c r="BS219" s="135" t="str">
        <f t="shared" si="201"/>
        <v xml:space="preserve"> </v>
      </c>
      <c r="BT219" s="175" t="str">
        <f t="shared" si="202"/>
        <v/>
      </c>
      <c r="BU219" s="176" t="str">
        <f t="shared" si="203"/>
        <v/>
      </c>
      <c r="BV219" s="135" t="str">
        <f t="shared" si="204"/>
        <v xml:space="preserve"> </v>
      </c>
      <c r="BW219" s="175" t="str">
        <f t="shared" si="205"/>
        <v/>
      </c>
      <c r="BX219" s="176" t="str">
        <f t="shared" si="206"/>
        <v/>
      </c>
      <c r="BY219" s="135" t="str">
        <f t="shared" si="207"/>
        <v xml:space="preserve"> </v>
      </c>
      <c r="BZ219" s="175" t="str">
        <f t="shared" si="208"/>
        <v/>
      </c>
      <c r="CA219" s="176" t="str">
        <f t="shared" si="209"/>
        <v/>
      </c>
      <c r="CB219" s="135" t="str">
        <f t="shared" si="210"/>
        <v xml:space="preserve"> </v>
      </c>
      <c r="CC219" s="185" t="str">
        <f t="shared" si="211"/>
        <v/>
      </c>
      <c r="CD219" s="186" t="str">
        <f t="shared" si="212"/>
        <v/>
      </c>
      <c r="CE219" s="181" t="str">
        <f t="shared" si="213"/>
        <v xml:space="preserve"> </v>
      </c>
      <c r="CF219" s="175" t="str">
        <f t="shared" si="214"/>
        <v/>
      </c>
      <c r="CG219" s="176" t="str">
        <f t="shared" si="215"/>
        <v/>
      </c>
      <c r="CH219" s="135" t="str">
        <f t="shared" si="216"/>
        <v xml:space="preserve"> </v>
      </c>
      <c r="CI219" s="175" t="str">
        <f t="shared" si="217"/>
        <v/>
      </c>
      <c r="CJ219" s="176" t="str">
        <f t="shared" si="218"/>
        <v/>
      </c>
      <c r="CK219" s="135" t="str">
        <f t="shared" si="219"/>
        <v xml:space="preserve"> </v>
      </c>
      <c r="CL219" s="175" t="str">
        <f t="shared" si="220"/>
        <v/>
      </c>
      <c r="CM219" s="176" t="str">
        <f t="shared" si="221"/>
        <v/>
      </c>
      <c r="CN219" s="135" t="str">
        <f t="shared" si="222"/>
        <v xml:space="preserve"> </v>
      </c>
      <c r="CO219" s="185" t="str">
        <f t="shared" si="223"/>
        <v/>
      </c>
      <c r="CP219" s="186" t="str">
        <f t="shared" si="224"/>
        <v/>
      </c>
      <c r="CQ219" s="181" t="str">
        <f t="shared" si="225"/>
        <v xml:space="preserve"> </v>
      </c>
      <c r="CR219" s="135">
        <f>'Session Tracking'!P218</f>
        <v>0</v>
      </c>
      <c r="CS219" s="172"/>
      <c r="CT219" s="172">
        <f>COUNTIF('Session Tracking'!F218:O218,"Yes")</f>
        <v>0</v>
      </c>
      <c r="CU219" s="195">
        <f>COUNTIF('Session Tracking'!F218:O218,"No")</f>
        <v>0</v>
      </c>
      <c r="CV219" s="211">
        <f t="shared" si="183"/>
        <v>0</v>
      </c>
      <c r="CW219" s="195" t="str">
        <f t="shared" si="184"/>
        <v/>
      </c>
      <c r="CX219" s="195" t="str">
        <f t="shared" si="185"/>
        <v/>
      </c>
      <c r="CY219" s="195" t="str">
        <f t="shared" si="186"/>
        <v/>
      </c>
      <c r="CZ219" s="195" t="str">
        <f t="shared" si="187"/>
        <v/>
      </c>
      <c r="DA219" s="195" t="str">
        <f t="shared" si="188"/>
        <v/>
      </c>
      <c r="DB219" s="213" t="str">
        <f t="shared" si="189"/>
        <v/>
      </c>
      <c r="DC219" s="172" t="str">
        <f t="shared" si="190"/>
        <v/>
      </c>
      <c r="DD219" s="195" t="str">
        <f t="shared" si="191"/>
        <v/>
      </c>
      <c r="DE219" s="195" t="str">
        <f t="shared" si="192"/>
        <v/>
      </c>
      <c r="DF219" s="195" t="str">
        <f t="shared" si="193"/>
        <v/>
      </c>
      <c r="DG219" s="195" t="str">
        <f t="shared" si="194"/>
        <v/>
      </c>
      <c r="DH219" s="195" t="str">
        <f t="shared" si="195"/>
        <v/>
      </c>
      <c r="DI219" s="195" t="str">
        <f t="shared" si="196"/>
        <v/>
      </c>
      <c r="DJ219" s="195" t="str">
        <f t="shared" si="197"/>
        <v/>
      </c>
      <c r="DK219" s="173" t="str">
        <f t="shared" si="198"/>
        <v/>
      </c>
    </row>
    <row r="220" spans="1:115" x14ac:dyDescent="0.35">
      <c r="A220" s="182">
        <f>'Session Tracking'!A219</f>
        <v>0</v>
      </c>
      <c r="B220" s="183">
        <f>'Session Tracking'!T219</f>
        <v>0</v>
      </c>
      <c r="C220" s="183">
        <f>'Session Tracking'!C219</f>
        <v>0</v>
      </c>
      <c r="D220" s="184" t="str">
        <f>IF('Session Tracking'!D219,'Session Tracking'!D219,"")</f>
        <v/>
      </c>
      <c r="E220" s="184" t="str">
        <f>IF('Session Tracking'!E219,'Session Tracking'!E219,"")</f>
        <v/>
      </c>
      <c r="F220" s="121"/>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1"/>
      <c r="AL220" s="122"/>
      <c r="AM220" s="122"/>
      <c r="AN220" s="122"/>
      <c r="AO220" s="122"/>
      <c r="AP220" s="122"/>
      <c r="AQ220" s="122"/>
      <c r="AR220" s="122"/>
      <c r="AS220" s="122"/>
      <c r="AT220" s="122"/>
      <c r="AU220" s="122"/>
      <c r="AV220" s="122"/>
      <c r="AW220" s="122"/>
      <c r="AX220" s="122"/>
      <c r="AY220" s="122"/>
      <c r="AZ220" s="122"/>
      <c r="BA220" s="122"/>
      <c r="BB220" s="122"/>
      <c r="BC220" s="122"/>
      <c r="BD220" s="122"/>
      <c r="BE220" s="122"/>
      <c r="BF220" s="122"/>
      <c r="BG220" s="122"/>
      <c r="BH220" s="122"/>
      <c r="BI220" s="122"/>
      <c r="BJ220" s="122"/>
      <c r="BK220" s="122"/>
      <c r="BL220" s="122"/>
      <c r="BM220" s="122"/>
      <c r="BN220" s="122"/>
      <c r="BO220" s="122"/>
      <c r="BQ220" s="175" t="str">
        <f t="shared" si="199"/>
        <v/>
      </c>
      <c r="BR220" s="176" t="str">
        <f t="shared" si="200"/>
        <v/>
      </c>
      <c r="BS220" s="135" t="str">
        <f t="shared" si="201"/>
        <v xml:space="preserve"> </v>
      </c>
      <c r="BT220" s="175" t="str">
        <f t="shared" si="202"/>
        <v/>
      </c>
      <c r="BU220" s="176" t="str">
        <f t="shared" si="203"/>
        <v/>
      </c>
      <c r="BV220" s="135" t="str">
        <f t="shared" si="204"/>
        <v xml:space="preserve"> </v>
      </c>
      <c r="BW220" s="175" t="str">
        <f t="shared" si="205"/>
        <v/>
      </c>
      <c r="BX220" s="176" t="str">
        <f t="shared" si="206"/>
        <v/>
      </c>
      <c r="BY220" s="135" t="str">
        <f t="shared" si="207"/>
        <v xml:space="preserve"> </v>
      </c>
      <c r="BZ220" s="175" t="str">
        <f t="shared" si="208"/>
        <v/>
      </c>
      <c r="CA220" s="176" t="str">
        <f t="shared" si="209"/>
        <v/>
      </c>
      <c r="CB220" s="135" t="str">
        <f t="shared" si="210"/>
        <v xml:space="preserve"> </v>
      </c>
      <c r="CC220" s="185" t="str">
        <f t="shared" si="211"/>
        <v/>
      </c>
      <c r="CD220" s="186" t="str">
        <f t="shared" si="212"/>
        <v/>
      </c>
      <c r="CE220" s="181" t="str">
        <f t="shared" si="213"/>
        <v xml:space="preserve"> </v>
      </c>
      <c r="CF220" s="175" t="str">
        <f t="shared" si="214"/>
        <v/>
      </c>
      <c r="CG220" s="176" t="str">
        <f t="shared" si="215"/>
        <v/>
      </c>
      <c r="CH220" s="135" t="str">
        <f t="shared" si="216"/>
        <v xml:space="preserve"> </v>
      </c>
      <c r="CI220" s="175" t="str">
        <f t="shared" si="217"/>
        <v/>
      </c>
      <c r="CJ220" s="176" t="str">
        <f t="shared" si="218"/>
        <v/>
      </c>
      <c r="CK220" s="135" t="str">
        <f t="shared" si="219"/>
        <v xml:space="preserve"> </v>
      </c>
      <c r="CL220" s="175" t="str">
        <f t="shared" si="220"/>
        <v/>
      </c>
      <c r="CM220" s="176" t="str">
        <f t="shared" si="221"/>
        <v/>
      </c>
      <c r="CN220" s="135" t="str">
        <f t="shared" si="222"/>
        <v xml:space="preserve"> </v>
      </c>
      <c r="CO220" s="185" t="str">
        <f t="shared" si="223"/>
        <v/>
      </c>
      <c r="CP220" s="186" t="str">
        <f t="shared" si="224"/>
        <v/>
      </c>
      <c r="CQ220" s="181" t="str">
        <f t="shared" si="225"/>
        <v xml:space="preserve"> </v>
      </c>
      <c r="CR220" s="135">
        <f>'Session Tracking'!P219</f>
        <v>0</v>
      </c>
      <c r="CS220" s="172"/>
      <c r="CT220" s="172">
        <f>COUNTIF('Session Tracking'!F219:O219,"Yes")</f>
        <v>0</v>
      </c>
      <c r="CU220" s="195">
        <f>COUNTIF('Session Tracking'!F219:O219,"No")</f>
        <v>0</v>
      </c>
      <c r="CV220" s="211">
        <f t="shared" si="183"/>
        <v>0</v>
      </c>
      <c r="CW220" s="195" t="str">
        <f t="shared" si="184"/>
        <v/>
      </c>
      <c r="CX220" s="195" t="str">
        <f t="shared" si="185"/>
        <v/>
      </c>
      <c r="CY220" s="195" t="str">
        <f t="shared" si="186"/>
        <v/>
      </c>
      <c r="CZ220" s="195" t="str">
        <f t="shared" si="187"/>
        <v/>
      </c>
      <c r="DA220" s="195" t="str">
        <f t="shared" si="188"/>
        <v/>
      </c>
      <c r="DB220" s="213" t="str">
        <f t="shared" si="189"/>
        <v/>
      </c>
      <c r="DC220" s="172" t="str">
        <f t="shared" si="190"/>
        <v/>
      </c>
      <c r="DD220" s="195" t="str">
        <f t="shared" si="191"/>
        <v/>
      </c>
      <c r="DE220" s="195" t="str">
        <f t="shared" si="192"/>
        <v/>
      </c>
      <c r="DF220" s="195" t="str">
        <f t="shared" si="193"/>
        <v/>
      </c>
      <c r="DG220" s="195" t="str">
        <f t="shared" si="194"/>
        <v/>
      </c>
      <c r="DH220" s="195" t="str">
        <f t="shared" si="195"/>
        <v/>
      </c>
      <c r="DI220" s="195" t="str">
        <f t="shared" si="196"/>
        <v/>
      </c>
      <c r="DJ220" s="195" t="str">
        <f t="shared" si="197"/>
        <v/>
      </c>
      <c r="DK220" s="173" t="str">
        <f t="shared" si="198"/>
        <v/>
      </c>
    </row>
    <row r="221" spans="1:115" x14ac:dyDescent="0.35">
      <c r="A221" s="182">
        <f>'Session Tracking'!A220</f>
        <v>0</v>
      </c>
      <c r="B221" s="183">
        <f>'Session Tracking'!T220</f>
        <v>0</v>
      </c>
      <c r="C221" s="183">
        <f>'Session Tracking'!C220</f>
        <v>0</v>
      </c>
      <c r="D221" s="184" t="str">
        <f>IF('Session Tracking'!D220,'Session Tracking'!D220,"")</f>
        <v/>
      </c>
      <c r="E221" s="184" t="str">
        <f>IF('Session Tracking'!E220,'Session Tracking'!E220,"")</f>
        <v/>
      </c>
      <c r="F221" s="123"/>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3"/>
      <c r="AL221" s="124"/>
      <c r="AM221" s="124"/>
      <c r="AN221" s="124"/>
      <c r="AO221" s="124"/>
      <c r="AP221" s="124"/>
      <c r="AQ221" s="124"/>
      <c r="AR221" s="124"/>
      <c r="AS221" s="124"/>
      <c r="AT221" s="124"/>
      <c r="AU221" s="124"/>
      <c r="AV221" s="124"/>
      <c r="AW221" s="124"/>
      <c r="AX221" s="124"/>
      <c r="AY221" s="124"/>
      <c r="AZ221" s="124"/>
      <c r="BA221" s="124"/>
      <c r="BB221" s="124"/>
      <c r="BC221" s="124"/>
      <c r="BD221" s="124"/>
      <c r="BE221" s="124"/>
      <c r="BF221" s="124"/>
      <c r="BG221" s="124"/>
      <c r="BH221" s="124"/>
      <c r="BI221" s="124"/>
      <c r="BJ221" s="124"/>
      <c r="BK221" s="124"/>
      <c r="BL221" s="124"/>
      <c r="BM221" s="124"/>
      <c r="BN221" s="124"/>
      <c r="BO221" s="124"/>
      <c r="BQ221" s="175" t="str">
        <f t="shared" si="199"/>
        <v/>
      </c>
      <c r="BR221" s="176" t="str">
        <f t="shared" si="200"/>
        <v/>
      </c>
      <c r="BS221" s="135" t="str">
        <f t="shared" si="201"/>
        <v xml:space="preserve"> </v>
      </c>
      <c r="BT221" s="175" t="str">
        <f t="shared" si="202"/>
        <v/>
      </c>
      <c r="BU221" s="176" t="str">
        <f t="shared" si="203"/>
        <v/>
      </c>
      <c r="BV221" s="135" t="str">
        <f t="shared" si="204"/>
        <v xml:space="preserve"> </v>
      </c>
      <c r="BW221" s="175" t="str">
        <f t="shared" si="205"/>
        <v/>
      </c>
      <c r="BX221" s="176" t="str">
        <f t="shared" si="206"/>
        <v/>
      </c>
      <c r="BY221" s="135" t="str">
        <f t="shared" si="207"/>
        <v xml:space="preserve"> </v>
      </c>
      <c r="BZ221" s="175" t="str">
        <f t="shared" si="208"/>
        <v/>
      </c>
      <c r="CA221" s="176" t="str">
        <f t="shared" si="209"/>
        <v/>
      </c>
      <c r="CB221" s="135" t="str">
        <f t="shared" si="210"/>
        <v xml:space="preserve"> </v>
      </c>
      <c r="CC221" s="185" t="str">
        <f t="shared" si="211"/>
        <v/>
      </c>
      <c r="CD221" s="186" t="str">
        <f t="shared" si="212"/>
        <v/>
      </c>
      <c r="CE221" s="181" t="str">
        <f t="shared" si="213"/>
        <v xml:space="preserve"> </v>
      </c>
      <c r="CF221" s="175" t="str">
        <f t="shared" si="214"/>
        <v/>
      </c>
      <c r="CG221" s="176" t="str">
        <f t="shared" si="215"/>
        <v/>
      </c>
      <c r="CH221" s="135" t="str">
        <f t="shared" si="216"/>
        <v xml:space="preserve"> </v>
      </c>
      <c r="CI221" s="175" t="str">
        <f t="shared" si="217"/>
        <v/>
      </c>
      <c r="CJ221" s="176" t="str">
        <f t="shared" si="218"/>
        <v/>
      </c>
      <c r="CK221" s="135" t="str">
        <f t="shared" si="219"/>
        <v xml:space="preserve"> </v>
      </c>
      <c r="CL221" s="175" t="str">
        <f t="shared" si="220"/>
        <v/>
      </c>
      <c r="CM221" s="176" t="str">
        <f t="shared" si="221"/>
        <v/>
      </c>
      <c r="CN221" s="135" t="str">
        <f t="shared" si="222"/>
        <v xml:space="preserve"> </v>
      </c>
      <c r="CO221" s="185" t="str">
        <f t="shared" si="223"/>
        <v/>
      </c>
      <c r="CP221" s="186" t="str">
        <f t="shared" si="224"/>
        <v/>
      </c>
      <c r="CQ221" s="181" t="str">
        <f t="shared" si="225"/>
        <v xml:space="preserve"> </v>
      </c>
      <c r="CR221" s="135">
        <f>'Session Tracking'!P220</f>
        <v>0</v>
      </c>
      <c r="CS221" s="172"/>
      <c r="CT221" s="172">
        <f>COUNTIF('Session Tracking'!F220:O220,"Yes")</f>
        <v>0</v>
      </c>
      <c r="CU221" s="195">
        <f>COUNTIF('Session Tracking'!F220:O220,"No")</f>
        <v>0</v>
      </c>
      <c r="CV221" s="211">
        <f t="shared" si="183"/>
        <v>0</v>
      </c>
      <c r="CW221" s="195" t="str">
        <f t="shared" si="184"/>
        <v/>
      </c>
      <c r="CX221" s="195" t="str">
        <f t="shared" si="185"/>
        <v/>
      </c>
      <c r="CY221" s="195" t="str">
        <f t="shared" si="186"/>
        <v/>
      </c>
      <c r="CZ221" s="195" t="str">
        <f t="shared" si="187"/>
        <v/>
      </c>
      <c r="DA221" s="195" t="str">
        <f t="shared" si="188"/>
        <v/>
      </c>
      <c r="DB221" s="213" t="str">
        <f t="shared" si="189"/>
        <v/>
      </c>
      <c r="DC221" s="172" t="str">
        <f t="shared" si="190"/>
        <v/>
      </c>
      <c r="DD221" s="195" t="str">
        <f t="shared" si="191"/>
        <v/>
      </c>
      <c r="DE221" s="195" t="str">
        <f t="shared" si="192"/>
        <v/>
      </c>
      <c r="DF221" s="195" t="str">
        <f t="shared" si="193"/>
        <v/>
      </c>
      <c r="DG221" s="195" t="str">
        <f t="shared" si="194"/>
        <v/>
      </c>
      <c r="DH221" s="195" t="str">
        <f t="shared" si="195"/>
        <v/>
      </c>
      <c r="DI221" s="195" t="str">
        <f t="shared" si="196"/>
        <v/>
      </c>
      <c r="DJ221" s="195" t="str">
        <f t="shared" si="197"/>
        <v/>
      </c>
      <c r="DK221" s="173" t="str">
        <f t="shared" si="198"/>
        <v/>
      </c>
    </row>
    <row r="222" spans="1:115" x14ac:dyDescent="0.35">
      <c r="A222" s="182">
        <f>'Session Tracking'!A221</f>
        <v>0</v>
      </c>
      <c r="B222" s="183">
        <f>'Session Tracking'!T221</f>
        <v>0</v>
      </c>
      <c r="C222" s="183">
        <f>'Session Tracking'!C221</f>
        <v>0</v>
      </c>
      <c r="D222" s="184" t="str">
        <f>IF('Session Tracking'!D221,'Session Tracking'!D221,"")</f>
        <v/>
      </c>
      <c r="E222" s="184" t="str">
        <f>IF('Session Tracking'!E221,'Session Tracking'!E221,"")</f>
        <v/>
      </c>
      <c r="F222" s="121"/>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1"/>
      <c r="AL222" s="122"/>
      <c r="AM222" s="122"/>
      <c r="AN222" s="122"/>
      <c r="AO222" s="122"/>
      <c r="AP222" s="122"/>
      <c r="AQ222" s="122"/>
      <c r="AR222" s="122"/>
      <c r="AS222" s="122"/>
      <c r="AT222" s="122"/>
      <c r="AU222" s="122"/>
      <c r="AV222" s="122"/>
      <c r="AW222" s="122"/>
      <c r="AX222" s="122"/>
      <c r="AY222" s="122"/>
      <c r="AZ222" s="122"/>
      <c r="BA222" s="122"/>
      <c r="BB222" s="122"/>
      <c r="BC222" s="122"/>
      <c r="BD222" s="122"/>
      <c r="BE222" s="122"/>
      <c r="BF222" s="122"/>
      <c r="BG222" s="122"/>
      <c r="BH222" s="122"/>
      <c r="BI222" s="122"/>
      <c r="BJ222" s="122"/>
      <c r="BK222" s="122"/>
      <c r="BL222" s="122"/>
      <c r="BM222" s="122"/>
      <c r="BN222" s="122"/>
      <c r="BO222" s="122"/>
      <c r="BQ222" s="175" t="str">
        <f t="shared" si="199"/>
        <v/>
      </c>
      <c r="BR222" s="176" t="str">
        <f t="shared" si="200"/>
        <v/>
      </c>
      <c r="BS222" s="135" t="str">
        <f t="shared" si="201"/>
        <v xml:space="preserve"> </v>
      </c>
      <c r="BT222" s="175" t="str">
        <f t="shared" si="202"/>
        <v/>
      </c>
      <c r="BU222" s="176" t="str">
        <f t="shared" si="203"/>
        <v/>
      </c>
      <c r="BV222" s="135" t="str">
        <f t="shared" si="204"/>
        <v xml:space="preserve"> </v>
      </c>
      <c r="BW222" s="175" t="str">
        <f t="shared" si="205"/>
        <v/>
      </c>
      <c r="BX222" s="176" t="str">
        <f t="shared" si="206"/>
        <v/>
      </c>
      <c r="BY222" s="135" t="str">
        <f t="shared" si="207"/>
        <v xml:space="preserve"> </v>
      </c>
      <c r="BZ222" s="175" t="str">
        <f t="shared" si="208"/>
        <v/>
      </c>
      <c r="CA222" s="176" t="str">
        <f t="shared" si="209"/>
        <v/>
      </c>
      <c r="CB222" s="135" t="str">
        <f t="shared" si="210"/>
        <v xml:space="preserve"> </v>
      </c>
      <c r="CC222" s="185" t="str">
        <f t="shared" si="211"/>
        <v/>
      </c>
      <c r="CD222" s="186" t="str">
        <f t="shared" si="212"/>
        <v/>
      </c>
      <c r="CE222" s="181" t="str">
        <f t="shared" si="213"/>
        <v xml:space="preserve"> </v>
      </c>
      <c r="CF222" s="175" t="str">
        <f t="shared" si="214"/>
        <v/>
      </c>
      <c r="CG222" s="176" t="str">
        <f t="shared" si="215"/>
        <v/>
      </c>
      <c r="CH222" s="135" t="str">
        <f t="shared" si="216"/>
        <v xml:space="preserve"> </v>
      </c>
      <c r="CI222" s="175" t="str">
        <f t="shared" si="217"/>
        <v/>
      </c>
      <c r="CJ222" s="176" t="str">
        <f t="shared" si="218"/>
        <v/>
      </c>
      <c r="CK222" s="135" t="str">
        <f t="shared" si="219"/>
        <v xml:space="preserve"> </v>
      </c>
      <c r="CL222" s="175" t="str">
        <f t="shared" si="220"/>
        <v/>
      </c>
      <c r="CM222" s="176" t="str">
        <f t="shared" si="221"/>
        <v/>
      </c>
      <c r="CN222" s="135" t="str">
        <f t="shared" si="222"/>
        <v xml:space="preserve"> </v>
      </c>
      <c r="CO222" s="185" t="str">
        <f t="shared" si="223"/>
        <v/>
      </c>
      <c r="CP222" s="186" t="str">
        <f t="shared" si="224"/>
        <v/>
      </c>
      <c r="CQ222" s="181" t="str">
        <f t="shared" si="225"/>
        <v xml:space="preserve"> </v>
      </c>
      <c r="CR222" s="135">
        <f>'Session Tracking'!P221</f>
        <v>0</v>
      </c>
      <c r="CS222" s="172"/>
      <c r="CT222" s="172">
        <f>COUNTIF('Session Tracking'!F221:O221,"Yes")</f>
        <v>0</v>
      </c>
      <c r="CU222" s="195">
        <f>COUNTIF('Session Tracking'!F221:O221,"No")</f>
        <v>0</v>
      </c>
      <c r="CV222" s="211">
        <f t="shared" si="183"/>
        <v>0</v>
      </c>
      <c r="CW222" s="195" t="str">
        <f t="shared" si="184"/>
        <v/>
      </c>
      <c r="CX222" s="195" t="str">
        <f t="shared" si="185"/>
        <v/>
      </c>
      <c r="CY222" s="195" t="str">
        <f t="shared" si="186"/>
        <v/>
      </c>
      <c r="CZ222" s="195" t="str">
        <f t="shared" si="187"/>
        <v/>
      </c>
      <c r="DA222" s="195" t="str">
        <f t="shared" si="188"/>
        <v/>
      </c>
      <c r="DB222" s="213" t="str">
        <f t="shared" si="189"/>
        <v/>
      </c>
      <c r="DC222" s="172" t="str">
        <f t="shared" si="190"/>
        <v/>
      </c>
      <c r="DD222" s="195" t="str">
        <f t="shared" si="191"/>
        <v/>
      </c>
      <c r="DE222" s="195" t="str">
        <f t="shared" si="192"/>
        <v/>
      </c>
      <c r="DF222" s="195" t="str">
        <f t="shared" si="193"/>
        <v/>
      </c>
      <c r="DG222" s="195" t="str">
        <f t="shared" si="194"/>
        <v/>
      </c>
      <c r="DH222" s="195" t="str">
        <f t="shared" si="195"/>
        <v/>
      </c>
      <c r="DI222" s="195" t="str">
        <f t="shared" si="196"/>
        <v/>
      </c>
      <c r="DJ222" s="195" t="str">
        <f t="shared" si="197"/>
        <v/>
      </c>
      <c r="DK222" s="173" t="str">
        <f t="shared" si="198"/>
        <v/>
      </c>
    </row>
    <row r="223" spans="1:115" x14ac:dyDescent="0.35">
      <c r="A223" s="182">
        <f>'Session Tracking'!A222</f>
        <v>0</v>
      </c>
      <c r="B223" s="183">
        <f>'Session Tracking'!T222</f>
        <v>0</v>
      </c>
      <c r="C223" s="183">
        <f>'Session Tracking'!C222</f>
        <v>0</v>
      </c>
      <c r="D223" s="184" t="str">
        <f>IF('Session Tracking'!D222,'Session Tracking'!D222,"")</f>
        <v/>
      </c>
      <c r="E223" s="184" t="str">
        <f>IF('Session Tracking'!E222,'Session Tracking'!E222,"")</f>
        <v/>
      </c>
      <c r="F223" s="123"/>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c r="AH223" s="124"/>
      <c r="AI223" s="124"/>
      <c r="AJ223" s="124"/>
      <c r="AK223" s="123"/>
      <c r="AL223" s="124"/>
      <c r="AM223" s="124"/>
      <c r="AN223" s="124"/>
      <c r="AO223" s="124"/>
      <c r="AP223" s="124"/>
      <c r="AQ223" s="124"/>
      <c r="AR223" s="124"/>
      <c r="AS223" s="124"/>
      <c r="AT223" s="124"/>
      <c r="AU223" s="124"/>
      <c r="AV223" s="124"/>
      <c r="AW223" s="124"/>
      <c r="AX223" s="124"/>
      <c r="AY223" s="124"/>
      <c r="AZ223" s="124"/>
      <c r="BA223" s="124"/>
      <c r="BB223" s="124"/>
      <c r="BC223" s="124"/>
      <c r="BD223" s="124"/>
      <c r="BE223" s="124"/>
      <c r="BF223" s="124"/>
      <c r="BG223" s="124"/>
      <c r="BH223" s="124"/>
      <c r="BI223" s="124"/>
      <c r="BJ223" s="124"/>
      <c r="BK223" s="124"/>
      <c r="BL223" s="124"/>
      <c r="BM223" s="124"/>
      <c r="BN223" s="124"/>
      <c r="BO223" s="124"/>
      <c r="BQ223" s="175" t="str">
        <f t="shared" si="199"/>
        <v/>
      </c>
      <c r="BR223" s="176" t="str">
        <f t="shared" si="200"/>
        <v/>
      </c>
      <c r="BS223" s="135" t="str">
        <f t="shared" si="201"/>
        <v xml:space="preserve"> </v>
      </c>
      <c r="BT223" s="175" t="str">
        <f t="shared" si="202"/>
        <v/>
      </c>
      <c r="BU223" s="176" t="str">
        <f t="shared" si="203"/>
        <v/>
      </c>
      <c r="BV223" s="135" t="str">
        <f t="shared" si="204"/>
        <v xml:space="preserve"> </v>
      </c>
      <c r="BW223" s="175" t="str">
        <f t="shared" si="205"/>
        <v/>
      </c>
      <c r="BX223" s="176" t="str">
        <f t="shared" si="206"/>
        <v/>
      </c>
      <c r="BY223" s="135" t="str">
        <f t="shared" si="207"/>
        <v xml:space="preserve"> </v>
      </c>
      <c r="BZ223" s="175" t="str">
        <f t="shared" si="208"/>
        <v/>
      </c>
      <c r="CA223" s="176" t="str">
        <f t="shared" si="209"/>
        <v/>
      </c>
      <c r="CB223" s="135" t="str">
        <f t="shared" si="210"/>
        <v xml:space="preserve"> </v>
      </c>
      <c r="CC223" s="185" t="str">
        <f t="shared" si="211"/>
        <v/>
      </c>
      <c r="CD223" s="186" t="str">
        <f t="shared" si="212"/>
        <v/>
      </c>
      <c r="CE223" s="181" t="str">
        <f t="shared" si="213"/>
        <v xml:space="preserve"> </v>
      </c>
      <c r="CF223" s="175" t="str">
        <f t="shared" si="214"/>
        <v/>
      </c>
      <c r="CG223" s="176" t="str">
        <f t="shared" si="215"/>
        <v/>
      </c>
      <c r="CH223" s="135" t="str">
        <f t="shared" si="216"/>
        <v xml:space="preserve"> </v>
      </c>
      <c r="CI223" s="175" t="str">
        <f t="shared" si="217"/>
        <v/>
      </c>
      <c r="CJ223" s="176" t="str">
        <f t="shared" si="218"/>
        <v/>
      </c>
      <c r="CK223" s="135" t="str">
        <f t="shared" si="219"/>
        <v xml:space="preserve"> </v>
      </c>
      <c r="CL223" s="175" t="str">
        <f t="shared" si="220"/>
        <v/>
      </c>
      <c r="CM223" s="176" t="str">
        <f t="shared" si="221"/>
        <v/>
      </c>
      <c r="CN223" s="135" t="str">
        <f t="shared" si="222"/>
        <v xml:space="preserve"> </v>
      </c>
      <c r="CO223" s="185" t="str">
        <f t="shared" si="223"/>
        <v/>
      </c>
      <c r="CP223" s="186" t="str">
        <f t="shared" si="224"/>
        <v/>
      </c>
      <c r="CQ223" s="181" t="str">
        <f t="shared" si="225"/>
        <v xml:space="preserve"> </v>
      </c>
      <c r="CR223" s="135">
        <f>'Session Tracking'!P222</f>
        <v>0</v>
      </c>
      <c r="CS223" s="172"/>
      <c r="CT223" s="172">
        <f>COUNTIF('Session Tracking'!F222:O222,"Yes")</f>
        <v>0</v>
      </c>
      <c r="CU223" s="195">
        <f>COUNTIF('Session Tracking'!F222:O222,"No")</f>
        <v>0</v>
      </c>
      <c r="CV223" s="211">
        <f t="shared" si="183"/>
        <v>0</v>
      </c>
      <c r="CW223" s="195" t="str">
        <f t="shared" si="184"/>
        <v/>
      </c>
      <c r="CX223" s="195" t="str">
        <f t="shared" si="185"/>
        <v/>
      </c>
      <c r="CY223" s="195" t="str">
        <f t="shared" si="186"/>
        <v/>
      </c>
      <c r="CZ223" s="195" t="str">
        <f t="shared" si="187"/>
        <v/>
      </c>
      <c r="DA223" s="195" t="str">
        <f t="shared" si="188"/>
        <v/>
      </c>
      <c r="DB223" s="213" t="str">
        <f t="shared" si="189"/>
        <v/>
      </c>
      <c r="DC223" s="172" t="str">
        <f t="shared" si="190"/>
        <v/>
      </c>
      <c r="DD223" s="195" t="str">
        <f t="shared" si="191"/>
        <v/>
      </c>
      <c r="DE223" s="195" t="str">
        <f t="shared" si="192"/>
        <v/>
      </c>
      <c r="DF223" s="195" t="str">
        <f t="shared" si="193"/>
        <v/>
      </c>
      <c r="DG223" s="195" t="str">
        <f t="shared" si="194"/>
        <v/>
      </c>
      <c r="DH223" s="195" t="str">
        <f t="shared" si="195"/>
        <v/>
      </c>
      <c r="DI223" s="195" t="str">
        <f t="shared" si="196"/>
        <v/>
      </c>
      <c r="DJ223" s="195" t="str">
        <f t="shared" si="197"/>
        <v/>
      </c>
      <c r="DK223" s="173" t="str">
        <f t="shared" si="198"/>
        <v/>
      </c>
    </row>
    <row r="224" spans="1:115" x14ac:dyDescent="0.35">
      <c r="A224" s="182">
        <f>'Session Tracking'!A223</f>
        <v>0</v>
      </c>
      <c r="B224" s="183">
        <f>'Session Tracking'!T223</f>
        <v>0</v>
      </c>
      <c r="C224" s="183">
        <f>'Session Tracking'!C223</f>
        <v>0</v>
      </c>
      <c r="D224" s="184" t="str">
        <f>IF('Session Tracking'!D223,'Session Tracking'!D223,"")</f>
        <v/>
      </c>
      <c r="E224" s="184" t="str">
        <f>IF('Session Tracking'!E223,'Session Tracking'!E223,"")</f>
        <v/>
      </c>
      <c r="F224" s="121"/>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1"/>
      <c r="AL224" s="122"/>
      <c r="AM224" s="122"/>
      <c r="AN224" s="122"/>
      <c r="AO224" s="122"/>
      <c r="AP224" s="122"/>
      <c r="AQ224" s="122"/>
      <c r="AR224" s="122"/>
      <c r="AS224" s="122"/>
      <c r="AT224" s="122"/>
      <c r="AU224" s="122"/>
      <c r="AV224" s="122"/>
      <c r="AW224" s="122"/>
      <c r="AX224" s="122"/>
      <c r="AY224" s="122"/>
      <c r="AZ224" s="122"/>
      <c r="BA224" s="122"/>
      <c r="BB224" s="122"/>
      <c r="BC224" s="122"/>
      <c r="BD224" s="122"/>
      <c r="BE224" s="122"/>
      <c r="BF224" s="122"/>
      <c r="BG224" s="122"/>
      <c r="BH224" s="122"/>
      <c r="BI224" s="122"/>
      <c r="BJ224" s="122"/>
      <c r="BK224" s="122"/>
      <c r="BL224" s="122"/>
      <c r="BM224" s="122"/>
      <c r="BN224" s="122"/>
      <c r="BO224" s="122"/>
      <c r="BQ224" s="175" t="str">
        <f t="shared" si="199"/>
        <v/>
      </c>
      <c r="BR224" s="176" t="str">
        <f t="shared" si="200"/>
        <v/>
      </c>
      <c r="BS224" s="135" t="str">
        <f t="shared" si="201"/>
        <v xml:space="preserve"> </v>
      </c>
      <c r="BT224" s="175" t="str">
        <f t="shared" si="202"/>
        <v/>
      </c>
      <c r="BU224" s="176" t="str">
        <f t="shared" si="203"/>
        <v/>
      </c>
      <c r="BV224" s="135" t="str">
        <f t="shared" si="204"/>
        <v xml:space="preserve"> </v>
      </c>
      <c r="BW224" s="175" t="str">
        <f t="shared" si="205"/>
        <v/>
      </c>
      <c r="BX224" s="176" t="str">
        <f t="shared" si="206"/>
        <v/>
      </c>
      <c r="BY224" s="135" t="str">
        <f t="shared" si="207"/>
        <v xml:space="preserve"> </v>
      </c>
      <c r="BZ224" s="175" t="str">
        <f t="shared" si="208"/>
        <v/>
      </c>
      <c r="CA224" s="176" t="str">
        <f t="shared" si="209"/>
        <v/>
      </c>
      <c r="CB224" s="135" t="str">
        <f t="shared" si="210"/>
        <v xml:space="preserve"> </v>
      </c>
      <c r="CC224" s="185" t="str">
        <f t="shared" si="211"/>
        <v/>
      </c>
      <c r="CD224" s="186" t="str">
        <f t="shared" si="212"/>
        <v/>
      </c>
      <c r="CE224" s="181" t="str">
        <f t="shared" si="213"/>
        <v xml:space="preserve"> </v>
      </c>
      <c r="CF224" s="175" t="str">
        <f t="shared" si="214"/>
        <v/>
      </c>
      <c r="CG224" s="176" t="str">
        <f t="shared" si="215"/>
        <v/>
      </c>
      <c r="CH224" s="135" t="str">
        <f t="shared" si="216"/>
        <v xml:space="preserve"> </v>
      </c>
      <c r="CI224" s="175" t="str">
        <f t="shared" si="217"/>
        <v/>
      </c>
      <c r="CJ224" s="176" t="str">
        <f t="shared" si="218"/>
        <v/>
      </c>
      <c r="CK224" s="135" t="str">
        <f t="shared" si="219"/>
        <v xml:space="preserve"> </v>
      </c>
      <c r="CL224" s="175" t="str">
        <f t="shared" si="220"/>
        <v/>
      </c>
      <c r="CM224" s="176" t="str">
        <f t="shared" si="221"/>
        <v/>
      </c>
      <c r="CN224" s="135" t="str">
        <f t="shared" si="222"/>
        <v xml:space="preserve"> </v>
      </c>
      <c r="CO224" s="185" t="str">
        <f t="shared" si="223"/>
        <v/>
      </c>
      <c r="CP224" s="186" t="str">
        <f t="shared" si="224"/>
        <v/>
      </c>
      <c r="CQ224" s="181" t="str">
        <f t="shared" si="225"/>
        <v xml:space="preserve"> </v>
      </c>
      <c r="CR224" s="135">
        <f>'Session Tracking'!P223</f>
        <v>0</v>
      </c>
      <c r="CS224" s="172"/>
      <c r="CT224" s="172">
        <f>COUNTIF('Session Tracking'!F223:O223,"Yes")</f>
        <v>0</v>
      </c>
      <c r="CU224" s="195">
        <f>COUNTIF('Session Tracking'!F223:O223,"No")</f>
        <v>0</v>
      </c>
      <c r="CV224" s="211">
        <f t="shared" si="183"/>
        <v>0</v>
      </c>
      <c r="CW224" s="195" t="str">
        <f t="shared" si="184"/>
        <v/>
      </c>
      <c r="CX224" s="195" t="str">
        <f t="shared" si="185"/>
        <v/>
      </c>
      <c r="CY224" s="195" t="str">
        <f t="shared" si="186"/>
        <v/>
      </c>
      <c r="CZ224" s="195" t="str">
        <f t="shared" si="187"/>
        <v/>
      </c>
      <c r="DA224" s="195" t="str">
        <f t="shared" si="188"/>
        <v/>
      </c>
      <c r="DB224" s="213" t="str">
        <f t="shared" si="189"/>
        <v/>
      </c>
      <c r="DC224" s="172" t="str">
        <f t="shared" si="190"/>
        <v/>
      </c>
      <c r="DD224" s="195" t="str">
        <f t="shared" si="191"/>
        <v/>
      </c>
      <c r="DE224" s="195" t="str">
        <f t="shared" si="192"/>
        <v/>
      </c>
      <c r="DF224" s="195" t="str">
        <f t="shared" si="193"/>
        <v/>
      </c>
      <c r="DG224" s="195" t="str">
        <f t="shared" si="194"/>
        <v/>
      </c>
      <c r="DH224" s="195" t="str">
        <f t="shared" si="195"/>
        <v/>
      </c>
      <c r="DI224" s="195" t="str">
        <f t="shared" si="196"/>
        <v/>
      </c>
      <c r="DJ224" s="195" t="str">
        <f t="shared" si="197"/>
        <v/>
      </c>
      <c r="DK224" s="173" t="str">
        <f t="shared" si="198"/>
        <v/>
      </c>
    </row>
    <row r="225" spans="1:115" x14ac:dyDescent="0.35">
      <c r="A225" s="182">
        <f>'Session Tracking'!A224</f>
        <v>0</v>
      </c>
      <c r="B225" s="183">
        <f>'Session Tracking'!T224</f>
        <v>0</v>
      </c>
      <c r="C225" s="183">
        <f>'Session Tracking'!C224</f>
        <v>0</v>
      </c>
      <c r="D225" s="184" t="str">
        <f>IF('Session Tracking'!D224,'Session Tracking'!D224,"")</f>
        <v/>
      </c>
      <c r="E225" s="184" t="str">
        <f>IF('Session Tracking'!E224,'Session Tracking'!E224,"")</f>
        <v/>
      </c>
      <c r="F225" s="123"/>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c r="AG225" s="124"/>
      <c r="AH225" s="124"/>
      <c r="AI225" s="124"/>
      <c r="AJ225" s="124"/>
      <c r="AK225" s="123"/>
      <c r="AL225" s="124"/>
      <c r="AM225" s="124"/>
      <c r="AN225" s="124"/>
      <c r="AO225" s="124"/>
      <c r="AP225" s="124"/>
      <c r="AQ225" s="124"/>
      <c r="AR225" s="124"/>
      <c r="AS225" s="124"/>
      <c r="AT225" s="124"/>
      <c r="AU225" s="124"/>
      <c r="AV225" s="124"/>
      <c r="AW225" s="124"/>
      <c r="AX225" s="124"/>
      <c r="AY225" s="124"/>
      <c r="AZ225" s="124"/>
      <c r="BA225" s="124"/>
      <c r="BB225" s="124"/>
      <c r="BC225" s="124"/>
      <c r="BD225" s="124"/>
      <c r="BE225" s="124"/>
      <c r="BF225" s="124"/>
      <c r="BG225" s="124"/>
      <c r="BH225" s="124"/>
      <c r="BI225" s="124"/>
      <c r="BJ225" s="124"/>
      <c r="BK225" s="124"/>
      <c r="BL225" s="124"/>
      <c r="BM225" s="124"/>
      <c r="BN225" s="124"/>
      <c r="BO225" s="124"/>
      <c r="BQ225" s="175" t="str">
        <f t="shared" si="199"/>
        <v/>
      </c>
      <c r="BR225" s="176" t="str">
        <f t="shared" si="200"/>
        <v/>
      </c>
      <c r="BS225" s="135" t="str">
        <f t="shared" si="201"/>
        <v xml:space="preserve"> </v>
      </c>
      <c r="BT225" s="175" t="str">
        <f t="shared" si="202"/>
        <v/>
      </c>
      <c r="BU225" s="176" t="str">
        <f t="shared" si="203"/>
        <v/>
      </c>
      <c r="BV225" s="135" t="str">
        <f t="shared" si="204"/>
        <v xml:space="preserve"> </v>
      </c>
      <c r="BW225" s="175" t="str">
        <f t="shared" si="205"/>
        <v/>
      </c>
      <c r="BX225" s="176" t="str">
        <f t="shared" si="206"/>
        <v/>
      </c>
      <c r="BY225" s="135" t="str">
        <f t="shared" si="207"/>
        <v xml:space="preserve"> </v>
      </c>
      <c r="BZ225" s="175" t="str">
        <f t="shared" si="208"/>
        <v/>
      </c>
      <c r="CA225" s="176" t="str">
        <f t="shared" si="209"/>
        <v/>
      </c>
      <c r="CB225" s="135" t="str">
        <f t="shared" si="210"/>
        <v xml:space="preserve"> </v>
      </c>
      <c r="CC225" s="185" t="str">
        <f t="shared" si="211"/>
        <v/>
      </c>
      <c r="CD225" s="186" t="str">
        <f t="shared" si="212"/>
        <v/>
      </c>
      <c r="CE225" s="181" t="str">
        <f t="shared" si="213"/>
        <v xml:space="preserve"> </v>
      </c>
      <c r="CF225" s="175" t="str">
        <f t="shared" si="214"/>
        <v/>
      </c>
      <c r="CG225" s="176" t="str">
        <f t="shared" si="215"/>
        <v/>
      </c>
      <c r="CH225" s="135" t="str">
        <f t="shared" si="216"/>
        <v xml:space="preserve"> </v>
      </c>
      <c r="CI225" s="175" t="str">
        <f t="shared" si="217"/>
        <v/>
      </c>
      <c r="CJ225" s="176" t="str">
        <f t="shared" si="218"/>
        <v/>
      </c>
      <c r="CK225" s="135" t="str">
        <f t="shared" si="219"/>
        <v xml:space="preserve"> </v>
      </c>
      <c r="CL225" s="175" t="str">
        <f t="shared" si="220"/>
        <v/>
      </c>
      <c r="CM225" s="176" t="str">
        <f t="shared" si="221"/>
        <v/>
      </c>
      <c r="CN225" s="135" t="str">
        <f t="shared" si="222"/>
        <v xml:space="preserve"> </v>
      </c>
      <c r="CO225" s="185" t="str">
        <f t="shared" si="223"/>
        <v/>
      </c>
      <c r="CP225" s="186" t="str">
        <f t="shared" si="224"/>
        <v/>
      </c>
      <c r="CQ225" s="181" t="str">
        <f t="shared" si="225"/>
        <v xml:space="preserve"> </v>
      </c>
      <c r="CR225" s="135">
        <f>'Session Tracking'!P224</f>
        <v>0</v>
      </c>
      <c r="CS225" s="172"/>
      <c r="CT225" s="172">
        <f>COUNTIF('Session Tracking'!F224:O224,"Yes")</f>
        <v>0</v>
      </c>
      <c r="CU225" s="195">
        <f>COUNTIF('Session Tracking'!F224:O224,"No")</f>
        <v>0</v>
      </c>
      <c r="CV225" s="211">
        <f t="shared" si="183"/>
        <v>0</v>
      </c>
      <c r="CW225" s="195" t="str">
        <f t="shared" si="184"/>
        <v/>
      </c>
      <c r="CX225" s="195" t="str">
        <f t="shared" si="185"/>
        <v/>
      </c>
      <c r="CY225" s="195" t="str">
        <f t="shared" si="186"/>
        <v/>
      </c>
      <c r="CZ225" s="195" t="str">
        <f t="shared" si="187"/>
        <v/>
      </c>
      <c r="DA225" s="195" t="str">
        <f t="shared" si="188"/>
        <v/>
      </c>
      <c r="DB225" s="213" t="str">
        <f t="shared" si="189"/>
        <v/>
      </c>
      <c r="DC225" s="172" t="str">
        <f t="shared" si="190"/>
        <v/>
      </c>
      <c r="DD225" s="195" t="str">
        <f t="shared" si="191"/>
        <v/>
      </c>
      <c r="DE225" s="195" t="str">
        <f t="shared" si="192"/>
        <v/>
      </c>
      <c r="DF225" s="195" t="str">
        <f t="shared" si="193"/>
        <v/>
      </c>
      <c r="DG225" s="195" t="str">
        <f t="shared" si="194"/>
        <v/>
      </c>
      <c r="DH225" s="195" t="str">
        <f t="shared" si="195"/>
        <v/>
      </c>
      <c r="DI225" s="195" t="str">
        <f t="shared" si="196"/>
        <v/>
      </c>
      <c r="DJ225" s="195" t="str">
        <f t="shared" si="197"/>
        <v/>
      </c>
      <c r="DK225" s="173" t="str">
        <f t="shared" si="198"/>
        <v/>
      </c>
    </row>
    <row r="226" spans="1:115" x14ac:dyDescent="0.35">
      <c r="A226" s="182">
        <f>'Session Tracking'!A225</f>
        <v>0</v>
      </c>
      <c r="B226" s="183">
        <f>'Session Tracking'!T225</f>
        <v>0</v>
      </c>
      <c r="C226" s="183">
        <f>'Session Tracking'!C225</f>
        <v>0</v>
      </c>
      <c r="D226" s="184" t="str">
        <f>IF('Session Tracking'!D225,'Session Tracking'!D225,"")</f>
        <v/>
      </c>
      <c r="E226" s="184" t="str">
        <f>IF('Session Tracking'!E225,'Session Tracking'!E225,"")</f>
        <v/>
      </c>
      <c r="F226" s="121"/>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1"/>
      <c r="AL226" s="122"/>
      <c r="AM226" s="122"/>
      <c r="AN226" s="122"/>
      <c r="AO226" s="122"/>
      <c r="AP226" s="122"/>
      <c r="AQ226" s="122"/>
      <c r="AR226" s="122"/>
      <c r="AS226" s="122"/>
      <c r="AT226" s="122"/>
      <c r="AU226" s="122"/>
      <c r="AV226" s="122"/>
      <c r="AW226" s="122"/>
      <c r="AX226" s="122"/>
      <c r="AY226" s="122"/>
      <c r="AZ226" s="122"/>
      <c r="BA226" s="122"/>
      <c r="BB226" s="122"/>
      <c r="BC226" s="122"/>
      <c r="BD226" s="122"/>
      <c r="BE226" s="122"/>
      <c r="BF226" s="122"/>
      <c r="BG226" s="122"/>
      <c r="BH226" s="122"/>
      <c r="BI226" s="122"/>
      <c r="BJ226" s="122"/>
      <c r="BK226" s="122"/>
      <c r="BL226" s="122"/>
      <c r="BM226" s="122"/>
      <c r="BN226" s="122"/>
      <c r="BO226" s="122"/>
      <c r="BQ226" s="175" t="str">
        <f t="shared" si="199"/>
        <v/>
      </c>
      <c r="BR226" s="176" t="str">
        <f t="shared" si="200"/>
        <v/>
      </c>
      <c r="BS226" s="135" t="str">
        <f t="shared" si="201"/>
        <v xml:space="preserve"> </v>
      </c>
      <c r="BT226" s="175" t="str">
        <f t="shared" si="202"/>
        <v/>
      </c>
      <c r="BU226" s="176" t="str">
        <f t="shared" si="203"/>
        <v/>
      </c>
      <c r="BV226" s="135" t="str">
        <f t="shared" si="204"/>
        <v xml:space="preserve"> </v>
      </c>
      <c r="BW226" s="175" t="str">
        <f t="shared" si="205"/>
        <v/>
      </c>
      <c r="BX226" s="176" t="str">
        <f t="shared" si="206"/>
        <v/>
      </c>
      <c r="BY226" s="135" t="str">
        <f t="shared" si="207"/>
        <v xml:space="preserve"> </v>
      </c>
      <c r="BZ226" s="175" t="str">
        <f t="shared" si="208"/>
        <v/>
      </c>
      <c r="CA226" s="176" t="str">
        <f t="shared" si="209"/>
        <v/>
      </c>
      <c r="CB226" s="135" t="str">
        <f t="shared" si="210"/>
        <v xml:space="preserve"> </v>
      </c>
      <c r="CC226" s="185" t="str">
        <f t="shared" si="211"/>
        <v/>
      </c>
      <c r="CD226" s="186" t="str">
        <f t="shared" si="212"/>
        <v/>
      </c>
      <c r="CE226" s="181" t="str">
        <f t="shared" si="213"/>
        <v xml:space="preserve"> </v>
      </c>
      <c r="CF226" s="175" t="str">
        <f t="shared" si="214"/>
        <v/>
      </c>
      <c r="CG226" s="176" t="str">
        <f t="shared" si="215"/>
        <v/>
      </c>
      <c r="CH226" s="135" t="str">
        <f t="shared" si="216"/>
        <v xml:space="preserve"> </v>
      </c>
      <c r="CI226" s="175" t="str">
        <f t="shared" si="217"/>
        <v/>
      </c>
      <c r="CJ226" s="176" t="str">
        <f t="shared" si="218"/>
        <v/>
      </c>
      <c r="CK226" s="135" t="str">
        <f t="shared" si="219"/>
        <v xml:space="preserve"> </v>
      </c>
      <c r="CL226" s="175" t="str">
        <f t="shared" si="220"/>
        <v/>
      </c>
      <c r="CM226" s="176" t="str">
        <f t="shared" si="221"/>
        <v/>
      </c>
      <c r="CN226" s="135" t="str">
        <f t="shared" si="222"/>
        <v xml:space="preserve"> </v>
      </c>
      <c r="CO226" s="185" t="str">
        <f t="shared" si="223"/>
        <v/>
      </c>
      <c r="CP226" s="186" t="str">
        <f t="shared" si="224"/>
        <v/>
      </c>
      <c r="CQ226" s="181" t="str">
        <f t="shared" si="225"/>
        <v xml:space="preserve"> </v>
      </c>
      <c r="CR226" s="135">
        <f>'Session Tracking'!P225</f>
        <v>0</v>
      </c>
      <c r="CS226" s="172"/>
      <c r="CT226" s="172">
        <f>COUNTIF('Session Tracking'!F225:O225,"Yes")</f>
        <v>0</v>
      </c>
      <c r="CU226" s="195">
        <f>COUNTIF('Session Tracking'!F225:O225,"No")</f>
        <v>0</v>
      </c>
      <c r="CV226" s="211">
        <f t="shared" si="183"/>
        <v>0</v>
      </c>
      <c r="CW226" s="195" t="str">
        <f t="shared" si="184"/>
        <v/>
      </c>
      <c r="CX226" s="195" t="str">
        <f t="shared" si="185"/>
        <v/>
      </c>
      <c r="CY226" s="195" t="str">
        <f t="shared" si="186"/>
        <v/>
      </c>
      <c r="CZ226" s="195" t="str">
        <f t="shared" si="187"/>
        <v/>
      </c>
      <c r="DA226" s="195" t="str">
        <f t="shared" si="188"/>
        <v/>
      </c>
      <c r="DB226" s="213" t="str">
        <f t="shared" si="189"/>
        <v/>
      </c>
      <c r="DC226" s="172" t="str">
        <f t="shared" si="190"/>
        <v/>
      </c>
      <c r="DD226" s="195" t="str">
        <f t="shared" si="191"/>
        <v/>
      </c>
      <c r="DE226" s="195" t="str">
        <f t="shared" si="192"/>
        <v/>
      </c>
      <c r="DF226" s="195" t="str">
        <f t="shared" si="193"/>
        <v/>
      </c>
      <c r="DG226" s="195" t="str">
        <f t="shared" si="194"/>
        <v/>
      </c>
      <c r="DH226" s="195" t="str">
        <f t="shared" si="195"/>
        <v/>
      </c>
      <c r="DI226" s="195" t="str">
        <f t="shared" si="196"/>
        <v/>
      </c>
      <c r="DJ226" s="195" t="str">
        <f t="shared" si="197"/>
        <v/>
      </c>
      <c r="DK226" s="173" t="str">
        <f t="shared" si="198"/>
        <v/>
      </c>
    </row>
    <row r="227" spans="1:115" x14ac:dyDescent="0.35">
      <c r="A227" s="182">
        <f>'Session Tracking'!A226</f>
        <v>0</v>
      </c>
      <c r="B227" s="183">
        <f>'Session Tracking'!T226</f>
        <v>0</v>
      </c>
      <c r="C227" s="183">
        <f>'Session Tracking'!C226</f>
        <v>0</v>
      </c>
      <c r="D227" s="184" t="str">
        <f>IF('Session Tracking'!D226,'Session Tracking'!D226,"")</f>
        <v/>
      </c>
      <c r="E227" s="184" t="str">
        <f>IF('Session Tracking'!E226,'Session Tracking'!E226,"")</f>
        <v/>
      </c>
      <c r="F227" s="123"/>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K227" s="123"/>
      <c r="AL227" s="124"/>
      <c r="AM227" s="124"/>
      <c r="AN227" s="124"/>
      <c r="AO227" s="124"/>
      <c r="AP227" s="124"/>
      <c r="AQ227" s="124"/>
      <c r="AR227" s="124"/>
      <c r="AS227" s="124"/>
      <c r="AT227" s="124"/>
      <c r="AU227" s="124"/>
      <c r="AV227" s="124"/>
      <c r="AW227" s="124"/>
      <c r="AX227" s="124"/>
      <c r="AY227" s="124"/>
      <c r="AZ227" s="124"/>
      <c r="BA227" s="124"/>
      <c r="BB227" s="124"/>
      <c r="BC227" s="124"/>
      <c r="BD227" s="124"/>
      <c r="BE227" s="124"/>
      <c r="BF227" s="124"/>
      <c r="BG227" s="124"/>
      <c r="BH227" s="124"/>
      <c r="BI227" s="124"/>
      <c r="BJ227" s="124"/>
      <c r="BK227" s="124"/>
      <c r="BL227" s="124"/>
      <c r="BM227" s="124"/>
      <c r="BN227" s="124"/>
      <c r="BO227" s="124"/>
      <c r="BQ227" s="175" t="str">
        <f t="shared" si="199"/>
        <v/>
      </c>
      <c r="BR227" s="176" t="str">
        <f t="shared" si="200"/>
        <v/>
      </c>
      <c r="BS227" s="135" t="str">
        <f t="shared" si="201"/>
        <v xml:space="preserve"> </v>
      </c>
      <c r="BT227" s="175" t="str">
        <f t="shared" si="202"/>
        <v/>
      </c>
      <c r="BU227" s="176" t="str">
        <f t="shared" si="203"/>
        <v/>
      </c>
      <c r="BV227" s="135" t="str">
        <f t="shared" si="204"/>
        <v xml:space="preserve"> </v>
      </c>
      <c r="BW227" s="175" t="str">
        <f t="shared" si="205"/>
        <v/>
      </c>
      <c r="BX227" s="176" t="str">
        <f t="shared" si="206"/>
        <v/>
      </c>
      <c r="BY227" s="135" t="str">
        <f t="shared" si="207"/>
        <v xml:space="preserve"> </v>
      </c>
      <c r="BZ227" s="175" t="str">
        <f t="shared" si="208"/>
        <v/>
      </c>
      <c r="CA227" s="176" t="str">
        <f t="shared" si="209"/>
        <v/>
      </c>
      <c r="CB227" s="135" t="str">
        <f t="shared" si="210"/>
        <v xml:space="preserve"> </v>
      </c>
      <c r="CC227" s="185" t="str">
        <f t="shared" si="211"/>
        <v/>
      </c>
      <c r="CD227" s="186" t="str">
        <f t="shared" si="212"/>
        <v/>
      </c>
      <c r="CE227" s="181" t="str">
        <f t="shared" si="213"/>
        <v xml:space="preserve"> </v>
      </c>
      <c r="CF227" s="175" t="str">
        <f t="shared" si="214"/>
        <v/>
      </c>
      <c r="CG227" s="176" t="str">
        <f t="shared" si="215"/>
        <v/>
      </c>
      <c r="CH227" s="135" t="str">
        <f t="shared" si="216"/>
        <v xml:space="preserve"> </v>
      </c>
      <c r="CI227" s="175" t="str">
        <f t="shared" si="217"/>
        <v/>
      </c>
      <c r="CJ227" s="176" t="str">
        <f t="shared" si="218"/>
        <v/>
      </c>
      <c r="CK227" s="135" t="str">
        <f t="shared" si="219"/>
        <v xml:space="preserve"> </v>
      </c>
      <c r="CL227" s="175" t="str">
        <f t="shared" si="220"/>
        <v/>
      </c>
      <c r="CM227" s="176" t="str">
        <f t="shared" si="221"/>
        <v/>
      </c>
      <c r="CN227" s="135" t="str">
        <f t="shared" si="222"/>
        <v xml:space="preserve"> </v>
      </c>
      <c r="CO227" s="185" t="str">
        <f t="shared" si="223"/>
        <v/>
      </c>
      <c r="CP227" s="186" t="str">
        <f t="shared" si="224"/>
        <v/>
      </c>
      <c r="CQ227" s="181" t="str">
        <f t="shared" si="225"/>
        <v xml:space="preserve"> </v>
      </c>
      <c r="CR227" s="135">
        <f>'Session Tracking'!P226</f>
        <v>0</v>
      </c>
      <c r="CS227" s="172"/>
      <c r="CT227" s="172">
        <f>COUNTIF('Session Tracking'!F226:O226,"Yes")</f>
        <v>0</v>
      </c>
      <c r="CU227" s="195">
        <f>COUNTIF('Session Tracking'!F226:O226,"No")</f>
        <v>0</v>
      </c>
      <c r="CV227" s="211">
        <f t="shared" si="183"/>
        <v>0</v>
      </c>
      <c r="CW227" s="195" t="str">
        <f t="shared" si="184"/>
        <v/>
      </c>
      <c r="CX227" s="195" t="str">
        <f t="shared" si="185"/>
        <v/>
      </c>
      <c r="CY227" s="195" t="str">
        <f t="shared" si="186"/>
        <v/>
      </c>
      <c r="CZ227" s="195" t="str">
        <f t="shared" si="187"/>
        <v/>
      </c>
      <c r="DA227" s="195" t="str">
        <f t="shared" si="188"/>
        <v/>
      </c>
      <c r="DB227" s="213" t="str">
        <f t="shared" si="189"/>
        <v/>
      </c>
      <c r="DC227" s="172" t="str">
        <f t="shared" si="190"/>
        <v/>
      </c>
      <c r="DD227" s="195" t="str">
        <f t="shared" si="191"/>
        <v/>
      </c>
      <c r="DE227" s="195" t="str">
        <f t="shared" si="192"/>
        <v/>
      </c>
      <c r="DF227" s="195" t="str">
        <f t="shared" si="193"/>
        <v/>
      </c>
      <c r="DG227" s="195" t="str">
        <f t="shared" si="194"/>
        <v/>
      </c>
      <c r="DH227" s="195" t="str">
        <f t="shared" si="195"/>
        <v/>
      </c>
      <c r="DI227" s="195" t="str">
        <f t="shared" si="196"/>
        <v/>
      </c>
      <c r="DJ227" s="195" t="str">
        <f t="shared" si="197"/>
        <v/>
      </c>
      <c r="DK227" s="173" t="str">
        <f t="shared" si="198"/>
        <v/>
      </c>
    </row>
    <row r="228" spans="1:115" x14ac:dyDescent="0.35">
      <c r="A228" s="182">
        <f>'Session Tracking'!A227</f>
        <v>0</v>
      </c>
      <c r="B228" s="183">
        <f>'Session Tracking'!T227</f>
        <v>0</v>
      </c>
      <c r="C228" s="183">
        <f>'Session Tracking'!C227</f>
        <v>0</v>
      </c>
      <c r="D228" s="184" t="str">
        <f>IF('Session Tracking'!D227,'Session Tracking'!D227,"")</f>
        <v/>
      </c>
      <c r="E228" s="184" t="str">
        <f>IF('Session Tracking'!E227,'Session Tracking'!E227,"")</f>
        <v/>
      </c>
      <c r="F228" s="121"/>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1"/>
      <c r="AL228" s="122"/>
      <c r="AM228" s="122"/>
      <c r="AN228" s="122"/>
      <c r="AO228" s="122"/>
      <c r="AP228" s="122"/>
      <c r="AQ228" s="122"/>
      <c r="AR228" s="122"/>
      <c r="AS228" s="122"/>
      <c r="AT228" s="122"/>
      <c r="AU228" s="122"/>
      <c r="AV228" s="122"/>
      <c r="AW228" s="122"/>
      <c r="AX228" s="122"/>
      <c r="AY228" s="122"/>
      <c r="AZ228" s="122"/>
      <c r="BA228" s="122"/>
      <c r="BB228" s="122"/>
      <c r="BC228" s="122"/>
      <c r="BD228" s="122"/>
      <c r="BE228" s="122"/>
      <c r="BF228" s="122"/>
      <c r="BG228" s="122"/>
      <c r="BH228" s="122"/>
      <c r="BI228" s="122"/>
      <c r="BJ228" s="122"/>
      <c r="BK228" s="122"/>
      <c r="BL228" s="122"/>
      <c r="BM228" s="122"/>
      <c r="BN228" s="122"/>
      <c r="BO228" s="122"/>
      <c r="BQ228" s="175" t="str">
        <f t="shared" si="199"/>
        <v/>
      </c>
      <c r="BR228" s="176" t="str">
        <f t="shared" si="200"/>
        <v/>
      </c>
      <c r="BS228" s="135" t="str">
        <f t="shared" si="201"/>
        <v xml:space="preserve"> </v>
      </c>
      <c r="BT228" s="175" t="str">
        <f t="shared" si="202"/>
        <v/>
      </c>
      <c r="BU228" s="176" t="str">
        <f t="shared" si="203"/>
        <v/>
      </c>
      <c r="BV228" s="135" t="str">
        <f t="shared" si="204"/>
        <v xml:space="preserve"> </v>
      </c>
      <c r="BW228" s="175" t="str">
        <f t="shared" si="205"/>
        <v/>
      </c>
      <c r="BX228" s="176" t="str">
        <f t="shared" si="206"/>
        <v/>
      </c>
      <c r="BY228" s="135" t="str">
        <f t="shared" si="207"/>
        <v xml:space="preserve"> </v>
      </c>
      <c r="BZ228" s="175" t="str">
        <f t="shared" si="208"/>
        <v/>
      </c>
      <c r="CA228" s="176" t="str">
        <f t="shared" si="209"/>
        <v/>
      </c>
      <c r="CB228" s="135" t="str">
        <f t="shared" si="210"/>
        <v xml:space="preserve"> </v>
      </c>
      <c r="CC228" s="185" t="str">
        <f t="shared" si="211"/>
        <v/>
      </c>
      <c r="CD228" s="186" t="str">
        <f t="shared" si="212"/>
        <v/>
      </c>
      <c r="CE228" s="181" t="str">
        <f t="shared" si="213"/>
        <v xml:space="preserve"> </v>
      </c>
      <c r="CF228" s="175" t="str">
        <f t="shared" si="214"/>
        <v/>
      </c>
      <c r="CG228" s="176" t="str">
        <f t="shared" si="215"/>
        <v/>
      </c>
      <c r="CH228" s="135" t="str">
        <f t="shared" si="216"/>
        <v xml:space="preserve"> </v>
      </c>
      <c r="CI228" s="175" t="str">
        <f t="shared" si="217"/>
        <v/>
      </c>
      <c r="CJ228" s="176" t="str">
        <f t="shared" si="218"/>
        <v/>
      </c>
      <c r="CK228" s="135" t="str">
        <f t="shared" si="219"/>
        <v xml:space="preserve"> </v>
      </c>
      <c r="CL228" s="175" t="str">
        <f t="shared" si="220"/>
        <v/>
      </c>
      <c r="CM228" s="176" t="str">
        <f t="shared" si="221"/>
        <v/>
      </c>
      <c r="CN228" s="135" t="str">
        <f t="shared" si="222"/>
        <v xml:space="preserve"> </v>
      </c>
      <c r="CO228" s="185" t="str">
        <f t="shared" si="223"/>
        <v/>
      </c>
      <c r="CP228" s="186" t="str">
        <f t="shared" si="224"/>
        <v/>
      </c>
      <c r="CQ228" s="181" t="str">
        <f t="shared" si="225"/>
        <v xml:space="preserve"> </v>
      </c>
      <c r="CR228" s="135">
        <f>'Session Tracking'!P227</f>
        <v>0</v>
      </c>
      <c r="CS228" s="172"/>
      <c r="CT228" s="172">
        <f>COUNTIF('Session Tracking'!F227:O227,"Yes")</f>
        <v>0</v>
      </c>
      <c r="CU228" s="195">
        <f>COUNTIF('Session Tracking'!F227:O227,"No")</f>
        <v>0</v>
      </c>
      <c r="CV228" s="211">
        <f t="shared" si="183"/>
        <v>0</v>
      </c>
      <c r="CW228" s="195" t="str">
        <f t="shared" si="184"/>
        <v/>
      </c>
      <c r="CX228" s="195" t="str">
        <f t="shared" si="185"/>
        <v/>
      </c>
      <c r="CY228" s="195" t="str">
        <f t="shared" si="186"/>
        <v/>
      </c>
      <c r="CZ228" s="195" t="str">
        <f t="shared" si="187"/>
        <v/>
      </c>
      <c r="DA228" s="195" t="str">
        <f t="shared" si="188"/>
        <v/>
      </c>
      <c r="DB228" s="213" t="str">
        <f t="shared" si="189"/>
        <v/>
      </c>
      <c r="DC228" s="172" t="str">
        <f t="shared" si="190"/>
        <v/>
      </c>
      <c r="DD228" s="195" t="str">
        <f t="shared" si="191"/>
        <v/>
      </c>
      <c r="DE228" s="195" t="str">
        <f t="shared" si="192"/>
        <v/>
      </c>
      <c r="DF228" s="195" t="str">
        <f t="shared" si="193"/>
        <v/>
      </c>
      <c r="DG228" s="195" t="str">
        <f t="shared" si="194"/>
        <v/>
      </c>
      <c r="DH228" s="195" t="str">
        <f t="shared" si="195"/>
        <v/>
      </c>
      <c r="DI228" s="195" t="str">
        <f t="shared" si="196"/>
        <v/>
      </c>
      <c r="DJ228" s="195" t="str">
        <f t="shared" si="197"/>
        <v/>
      </c>
      <c r="DK228" s="173" t="str">
        <f t="shared" si="198"/>
        <v/>
      </c>
    </row>
    <row r="229" spans="1:115" x14ac:dyDescent="0.35">
      <c r="A229" s="182">
        <f>'Session Tracking'!A228</f>
        <v>0</v>
      </c>
      <c r="B229" s="183">
        <f>'Session Tracking'!T228</f>
        <v>0</v>
      </c>
      <c r="C229" s="183">
        <f>'Session Tracking'!C228</f>
        <v>0</v>
      </c>
      <c r="D229" s="184" t="str">
        <f>IF('Session Tracking'!D228,'Session Tracking'!D228,"")</f>
        <v/>
      </c>
      <c r="E229" s="184" t="str">
        <f>IF('Session Tracking'!E228,'Session Tracking'!E228,"")</f>
        <v/>
      </c>
      <c r="F229" s="123"/>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c r="AK229" s="123"/>
      <c r="AL229" s="124"/>
      <c r="AM229" s="124"/>
      <c r="AN229" s="124"/>
      <c r="AO229" s="124"/>
      <c r="AP229" s="124"/>
      <c r="AQ229" s="124"/>
      <c r="AR229" s="124"/>
      <c r="AS229" s="124"/>
      <c r="AT229" s="124"/>
      <c r="AU229" s="124"/>
      <c r="AV229" s="124"/>
      <c r="AW229" s="124"/>
      <c r="AX229" s="124"/>
      <c r="AY229" s="124"/>
      <c r="AZ229" s="124"/>
      <c r="BA229" s="124"/>
      <c r="BB229" s="124"/>
      <c r="BC229" s="124"/>
      <c r="BD229" s="124"/>
      <c r="BE229" s="124"/>
      <c r="BF229" s="124"/>
      <c r="BG229" s="124"/>
      <c r="BH229" s="124"/>
      <c r="BI229" s="124"/>
      <c r="BJ229" s="124"/>
      <c r="BK229" s="124"/>
      <c r="BL229" s="124"/>
      <c r="BM229" s="124"/>
      <c r="BN229" s="124"/>
      <c r="BO229" s="124"/>
      <c r="BQ229" s="175" t="str">
        <f t="shared" si="199"/>
        <v/>
      </c>
      <c r="BR229" s="176" t="str">
        <f t="shared" si="200"/>
        <v/>
      </c>
      <c r="BS229" s="135" t="str">
        <f t="shared" si="201"/>
        <v xml:space="preserve"> </v>
      </c>
      <c r="BT229" s="175" t="str">
        <f t="shared" si="202"/>
        <v/>
      </c>
      <c r="BU229" s="176" t="str">
        <f t="shared" si="203"/>
        <v/>
      </c>
      <c r="BV229" s="135" t="str">
        <f t="shared" si="204"/>
        <v xml:space="preserve"> </v>
      </c>
      <c r="BW229" s="175" t="str">
        <f t="shared" si="205"/>
        <v/>
      </c>
      <c r="BX229" s="176" t="str">
        <f t="shared" si="206"/>
        <v/>
      </c>
      <c r="BY229" s="135" t="str">
        <f t="shared" si="207"/>
        <v xml:space="preserve"> </v>
      </c>
      <c r="BZ229" s="175" t="str">
        <f t="shared" si="208"/>
        <v/>
      </c>
      <c r="CA229" s="176" t="str">
        <f t="shared" si="209"/>
        <v/>
      </c>
      <c r="CB229" s="135" t="str">
        <f t="shared" si="210"/>
        <v xml:space="preserve"> </v>
      </c>
      <c r="CC229" s="185" t="str">
        <f t="shared" si="211"/>
        <v/>
      </c>
      <c r="CD229" s="186" t="str">
        <f t="shared" si="212"/>
        <v/>
      </c>
      <c r="CE229" s="181" t="str">
        <f t="shared" si="213"/>
        <v xml:space="preserve"> </v>
      </c>
      <c r="CF229" s="175" t="str">
        <f t="shared" si="214"/>
        <v/>
      </c>
      <c r="CG229" s="176" t="str">
        <f t="shared" si="215"/>
        <v/>
      </c>
      <c r="CH229" s="135" t="str">
        <f t="shared" si="216"/>
        <v xml:space="preserve"> </v>
      </c>
      <c r="CI229" s="175" t="str">
        <f t="shared" si="217"/>
        <v/>
      </c>
      <c r="CJ229" s="176" t="str">
        <f t="shared" si="218"/>
        <v/>
      </c>
      <c r="CK229" s="135" t="str">
        <f t="shared" si="219"/>
        <v xml:space="preserve"> </v>
      </c>
      <c r="CL229" s="175" t="str">
        <f t="shared" si="220"/>
        <v/>
      </c>
      <c r="CM229" s="176" t="str">
        <f t="shared" si="221"/>
        <v/>
      </c>
      <c r="CN229" s="135" t="str">
        <f t="shared" si="222"/>
        <v xml:space="preserve"> </v>
      </c>
      <c r="CO229" s="185" t="str">
        <f t="shared" si="223"/>
        <v/>
      </c>
      <c r="CP229" s="186" t="str">
        <f t="shared" si="224"/>
        <v/>
      </c>
      <c r="CQ229" s="181" t="str">
        <f t="shared" si="225"/>
        <v xml:space="preserve"> </v>
      </c>
      <c r="CR229" s="135">
        <f>'Session Tracking'!P228</f>
        <v>0</v>
      </c>
      <c r="CS229" s="172"/>
      <c r="CT229" s="172">
        <f>COUNTIF('Session Tracking'!F228:O228,"Yes")</f>
        <v>0</v>
      </c>
      <c r="CU229" s="195">
        <f>COUNTIF('Session Tracking'!F228:O228,"No")</f>
        <v>0</v>
      </c>
      <c r="CV229" s="211">
        <f t="shared" si="183"/>
        <v>0</v>
      </c>
      <c r="CW229" s="195" t="str">
        <f t="shared" si="184"/>
        <v/>
      </c>
      <c r="CX229" s="195" t="str">
        <f t="shared" si="185"/>
        <v/>
      </c>
      <c r="CY229" s="195" t="str">
        <f t="shared" si="186"/>
        <v/>
      </c>
      <c r="CZ229" s="195" t="str">
        <f t="shared" si="187"/>
        <v/>
      </c>
      <c r="DA229" s="195" t="str">
        <f t="shared" si="188"/>
        <v/>
      </c>
      <c r="DB229" s="213" t="str">
        <f t="shared" si="189"/>
        <v/>
      </c>
      <c r="DC229" s="172" t="str">
        <f t="shared" si="190"/>
        <v/>
      </c>
      <c r="DD229" s="195" t="str">
        <f t="shared" si="191"/>
        <v/>
      </c>
      <c r="DE229" s="195" t="str">
        <f t="shared" si="192"/>
        <v/>
      </c>
      <c r="DF229" s="195" t="str">
        <f t="shared" si="193"/>
        <v/>
      </c>
      <c r="DG229" s="195" t="str">
        <f t="shared" si="194"/>
        <v/>
      </c>
      <c r="DH229" s="195" t="str">
        <f t="shared" si="195"/>
        <v/>
      </c>
      <c r="DI229" s="195" t="str">
        <f t="shared" si="196"/>
        <v/>
      </c>
      <c r="DJ229" s="195" t="str">
        <f t="shared" si="197"/>
        <v/>
      </c>
      <c r="DK229" s="173" t="str">
        <f t="shared" si="198"/>
        <v/>
      </c>
    </row>
    <row r="230" spans="1:115" x14ac:dyDescent="0.35">
      <c r="A230" s="182">
        <f>'Session Tracking'!A229</f>
        <v>0</v>
      </c>
      <c r="B230" s="183">
        <f>'Session Tracking'!T229</f>
        <v>0</v>
      </c>
      <c r="C230" s="183">
        <f>'Session Tracking'!C229</f>
        <v>0</v>
      </c>
      <c r="D230" s="184" t="str">
        <f>IF('Session Tracking'!D229,'Session Tracking'!D229,"")</f>
        <v/>
      </c>
      <c r="E230" s="184" t="str">
        <f>IF('Session Tracking'!E229,'Session Tracking'!E229,"")</f>
        <v/>
      </c>
      <c r="F230" s="121"/>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1"/>
      <c r="AL230" s="122"/>
      <c r="AM230" s="122"/>
      <c r="AN230" s="122"/>
      <c r="AO230" s="122"/>
      <c r="AP230" s="122"/>
      <c r="AQ230" s="122"/>
      <c r="AR230" s="122"/>
      <c r="AS230" s="122"/>
      <c r="AT230" s="122"/>
      <c r="AU230" s="122"/>
      <c r="AV230" s="122"/>
      <c r="AW230" s="122"/>
      <c r="AX230" s="122"/>
      <c r="AY230" s="122"/>
      <c r="AZ230" s="122"/>
      <c r="BA230" s="122"/>
      <c r="BB230" s="122"/>
      <c r="BC230" s="122"/>
      <c r="BD230" s="122"/>
      <c r="BE230" s="122"/>
      <c r="BF230" s="122"/>
      <c r="BG230" s="122"/>
      <c r="BH230" s="122"/>
      <c r="BI230" s="122"/>
      <c r="BJ230" s="122"/>
      <c r="BK230" s="122"/>
      <c r="BL230" s="122"/>
      <c r="BM230" s="122"/>
      <c r="BN230" s="122"/>
      <c r="BO230" s="122"/>
      <c r="BQ230" s="175" t="str">
        <f t="shared" si="199"/>
        <v/>
      </c>
      <c r="BR230" s="176" t="str">
        <f t="shared" si="200"/>
        <v/>
      </c>
      <c r="BS230" s="135" t="str">
        <f t="shared" si="201"/>
        <v xml:space="preserve"> </v>
      </c>
      <c r="BT230" s="175" t="str">
        <f t="shared" si="202"/>
        <v/>
      </c>
      <c r="BU230" s="176" t="str">
        <f t="shared" si="203"/>
        <v/>
      </c>
      <c r="BV230" s="135" t="str">
        <f t="shared" si="204"/>
        <v xml:space="preserve"> </v>
      </c>
      <c r="BW230" s="175" t="str">
        <f t="shared" si="205"/>
        <v/>
      </c>
      <c r="BX230" s="176" t="str">
        <f t="shared" si="206"/>
        <v/>
      </c>
      <c r="BY230" s="135" t="str">
        <f t="shared" si="207"/>
        <v xml:space="preserve"> </v>
      </c>
      <c r="BZ230" s="175" t="str">
        <f t="shared" si="208"/>
        <v/>
      </c>
      <c r="CA230" s="176" t="str">
        <f t="shared" si="209"/>
        <v/>
      </c>
      <c r="CB230" s="135" t="str">
        <f t="shared" si="210"/>
        <v xml:space="preserve"> </v>
      </c>
      <c r="CC230" s="185" t="str">
        <f t="shared" si="211"/>
        <v/>
      </c>
      <c r="CD230" s="186" t="str">
        <f t="shared" si="212"/>
        <v/>
      </c>
      <c r="CE230" s="181" t="str">
        <f t="shared" si="213"/>
        <v xml:space="preserve"> </v>
      </c>
      <c r="CF230" s="175" t="str">
        <f t="shared" si="214"/>
        <v/>
      </c>
      <c r="CG230" s="176" t="str">
        <f t="shared" si="215"/>
        <v/>
      </c>
      <c r="CH230" s="135" t="str">
        <f t="shared" si="216"/>
        <v xml:space="preserve"> </v>
      </c>
      <c r="CI230" s="175" t="str">
        <f t="shared" si="217"/>
        <v/>
      </c>
      <c r="CJ230" s="176" t="str">
        <f t="shared" si="218"/>
        <v/>
      </c>
      <c r="CK230" s="135" t="str">
        <f t="shared" si="219"/>
        <v xml:space="preserve"> </v>
      </c>
      <c r="CL230" s="175" t="str">
        <f t="shared" si="220"/>
        <v/>
      </c>
      <c r="CM230" s="176" t="str">
        <f t="shared" si="221"/>
        <v/>
      </c>
      <c r="CN230" s="135" t="str">
        <f t="shared" si="222"/>
        <v xml:space="preserve"> </v>
      </c>
      <c r="CO230" s="185" t="str">
        <f t="shared" si="223"/>
        <v/>
      </c>
      <c r="CP230" s="186" t="str">
        <f t="shared" si="224"/>
        <v/>
      </c>
      <c r="CQ230" s="181" t="str">
        <f t="shared" si="225"/>
        <v xml:space="preserve"> </v>
      </c>
      <c r="CR230" s="135">
        <f>'Session Tracking'!P229</f>
        <v>0</v>
      </c>
      <c r="CS230" s="172"/>
      <c r="CT230" s="172">
        <f>COUNTIF('Session Tracking'!F229:O229,"Yes")</f>
        <v>0</v>
      </c>
      <c r="CU230" s="195">
        <f>COUNTIF('Session Tracking'!F229:O229,"No")</f>
        <v>0</v>
      </c>
      <c r="CV230" s="211">
        <f t="shared" si="183"/>
        <v>0</v>
      </c>
      <c r="CW230" s="195" t="str">
        <f t="shared" si="184"/>
        <v/>
      </c>
      <c r="CX230" s="195" t="str">
        <f t="shared" si="185"/>
        <v/>
      </c>
      <c r="CY230" s="195" t="str">
        <f t="shared" si="186"/>
        <v/>
      </c>
      <c r="CZ230" s="195" t="str">
        <f t="shared" si="187"/>
        <v/>
      </c>
      <c r="DA230" s="195" t="str">
        <f t="shared" si="188"/>
        <v/>
      </c>
      <c r="DB230" s="213" t="str">
        <f t="shared" si="189"/>
        <v/>
      </c>
      <c r="DC230" s="172" t="str">
        <f t="shared" si="190"/>
        <v/>
      </c>
      <c r="DD230" s="195" t="str">
        <f t="shared" si="191"/>
        <v/>
      </c>
      <c r="DE230" s="195" t="str">
        <f t="shared" si="192"/>
        <v/>
      </c>
      <c r="DF230" s="195" t="str">
        <f t="shared" si="193"/>
        <v/>
      </c>
      <c r="DG230" s="195" t="str">
        <f t="shared" si="194"/>
        <v/>
      </c>
      <c r="DH230" s="195" t="str">
        <f t="shared" si="195"/>
        <v/>
      </c>
      <c r="DI230" s="195" t="str">
        <f t="shared" si="196"/>
        <v/>
      </c>
      <c r="DJ230" s="195" t="str">
        <f t="shared" si="197"/>
        <v/>
      </c>
      <c r="DK230" s="173" t="str">
        <f t="shared" si="198"/>
        <v/>
      </c>
    </row>
    <row r="231" spans="1:115" x14ac:dyDescent="0.35">
      <c r="A231" s="182">
        <f>'Session Tracking'!A230</f>
        <v>0</v>
      </c>
      <c r="B231" s="183">
        <f>'Session Tracking'!T230</f>
        <v>0</v>
      </c>
      <c r="C231" s="183">
        <f>'Session Tracking'!C230</f>
        <v>0</v>
      </c>
      <c r="D231" s="184" t="str">
        <f>IF('Session Tracking'!D230,'Session Tracking'!D230,"")</f>
        <v/>
      </c>
      <c r="E231" s="184" t="str">
        <f>IF('Session Tracking'!E230,'Session Tracking'!E230,"")</f>
        <v/>
      </c>
      <c r="F231" s="123"/>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c r="AI231" s="124"/>
      <c r="AJ231" s="124"/>
      <c r="AK231" s="123"/>
      <c r="AL231" s="124"/>
      <c r="AM231" s="124"/>
      <c r="AN231" s="124"/>
      <c r="AO231" s="124"/>
      <c r="AP231" s="124"/>
      <c r="AQ231" s="124"/>
      <c r="AR231" s="124"/>
      <c r="AS231" s="124"/>
      <c r="AT231" s="124"/>
      <c r="AU231" s="124"/>
      <c r="AV231" s="124"/>
      <c r="AW231" s="124"/>
      <c r="AX231" s="124"/>
      <c r="AY231" s="124"/>
      <c r="AZ231" s="124"/>
      <c r="BA231" s="124"/>
      <c r="BB231" s="124"/>
      <c r="BC231" s="124"/>
      <c r="BD231" s="124"/>
      <c r="BE231" s="124"/>
      <c r="BF231" s="124"/>
      <c r="BG231" s="124"/>
      <c r="BH231" s="124"/>
      <c r="BI231" s="124"/>
      <c r="BJ231" s="124"/>
      <c r="BK231" s="124"/>
      <c r="BL231" s="124"/>
      <c r="BM231" s="124"/>
      <c r="BN231" s="124"/>
      <c r="BO231" s="124"/>
      <c r="BQ231" s="175" t="str">
        <f t="shared" si="199"/>
        <v/>
      </c>
      <c r="BR231" s="176" t="str">
        <f t="shared" si="200"/>
        <v/>
      </c>
      <c r="BS231" s="135" t="str">
        <f t="shared" si="201"/>
        <v xml:space="preserve"> </v>
      </c>
      <c r="BT231" s="175" t="str">
        <f t="shared" si="202"/>
        <v/>
      </c>
      <c r="BU231" s="176" t="str">
        <f t="shared" si="203"/>
        <v/>
      </c>
      <c r="BV231" s="135" t="str">
        <f t="shared" si="204"/>
        <v xml:space="preserve"> </v>
      </c>
      <c r="BW231" s="175" t="str">
        <f t="shared" si="205"/>
        <v/>
      </c>
      <c r="BX231" s="176" t="str">
        <f t="shared" si="206"/>
        <v/>
      </c>
      <c r="BY231" s="135" t="str">
        <f t="shared" si="207"/>
        <v xml:space="preserve"> </v>
      </c>
      <c r="BZ231" s="175" t="str">
        <f t="shared" si="208"/>
        <v/>
      </c>
      <c r="CA231" s="176" t="str">
        <f t="shared" si="209"/>
        <v/>
      </c>
      <c r="CB231" s="135" t="str">
        <f t="shared" si="210"/>
        <v xml:space="preserve"> </v>
      </c>
      <c r="CC231" s="185" t="str">
        <f t="shared" si="211"/>
        <v/>
      </c>
      <c r="CD231" s="186" t="str">
        <f t="shared" si="212"/>
        <v/>
      </c>
      <c r="CE231" s="181" t="str">
        <f t="shared" si="213"/>
        <v xml:space="preserve"> </v>
      </c>
      <c r="CF231" s="175" t="str">
        <f t="shared" si="214"/>
        <v/>
      </c>
      <c r="CG231" s="176" t="str">
        <f t="shared" si="215"/>
        <v/>
      </c>
      <c r="CH231" s="135" t="str">
        <f t="shared" si="216"/>
        <v xml:space="preserve"> </v>
      </c>
      <c r="CI231" s="175" t="str">
        <f t="shared" si="217"/>
        <v/>
      </c>
      <c r="CJ231" s="176" t="str">
        <f t="shared" si="218"/>
        <v/>
      </c>
      <c r="CK231" s="135" t="str">
        <f t="shared" si="219"/>
        <v xml:space="preserve"> </v>
      </c>
      <c r="CL231" s="175" t="str">
        <f t="shared" si="220"/>
        <v/>
      </c>
      <c r="CM231" s="176" t="str">
        <f t="shared" si="221"/>
        <v/>
      </c>
      <c r="CN231" s="135" t="str">
        <f t="shared" si="222"/>
        <v xml:space="preserve"> </v>
      </c>
      <c r="CO231" s="185" t="str">
        <f t="shared" si="223"/>
        <v/>
      </c>
      <c r="CP231" s="186" t="str">
        <f t="shared" si="224"/>
        <v/>
      </c>
      <c r="CQ231" s="181" t="str">
        <f t="shared" si="225"/>
        <v xml:space="preserve"> </v>
      </c>
      <c r="CR231" s="135">
        <f>'Session Tracking'!P230</f>
        <v>0</v>
      </c>
      <c r="CS231" s="172"/>
      <c r="CT231" s="172">
        <f>COUNTIF('Session Tracking'!F230:O230,"Yes")</f>
        <v>0</v>
      </c>
      <c r="CU231" s="195">
        <f>COUNTIF('Session Tracking'!F230:O230,"No")</f>
        <v>0</v>
      </c>
      <c r="CV231" s="211">
        <f t="shared" si="183"/>
        <v>0</v>
      </c>
      <c r="CW231" s="195" t="str">
        <f t="shared" si="184"/>
        <v/>
      </c>
      <c r="CX231" s="195" t="str">
        <f t="shared" si="185"/>
        <v/>
      </c>
      <c r="CY231" s="195" t="str">
        <f t="shared" si="186"/>
        <v/>
      </c>
      <c r="CZ231" s="195" t="str">
        <f t="shared" si="187"/>
        <v/>
      </c>
      <c r="DA231" s="195" t="str">
        <f t="shared" si="188"/>
        <v/>
      </c>
      <c r="DB231" s="213" t="str">
        <f t="shared" si="189"/>
        <v/>
      </c>
      <c r="DC231" s="172" t="str">
        <f t="shared" si="190"/>
        <v/>
      </c>
      <c r="DD231" s="195" t="str">
        <f t="shared" si="191"/>
        <v/>
      </c>
      <c r="DE231" s="195" t="str">
        <f t="shared" si="192"/>
        <v/>
      </c>
      <c r="DF231" s="195" t="str">
        <f t="shared" si="193"/>
        <v/>
      </c>
      <c r="DG231" s="195" t="str">
        <f t="shared" si="194"/>
        <v/>
      </c>
      <c r="DH231" s="195" t="str">
        <f t="shared" si="195"/>
        <v/>
      </c>
      <c r="DI231" s="195" t="str">
        <f t="shared" si="196"/>
        <v/>
      </c>
      <c r="DJ231" s="195" t="str">
        <f t="shared" si="197"/>
        <v/>
      </c>
      <c r="DK231" s="173" t="str">
        <f t="shared" si="198"/>
        <v/>
      </c>
    </row>
    <row r="232" spans="1:115" x14ac:dyDescent="0.35">
      <c r="A232" s="182">
        <f>'Session Tracking'!A231</f>
        <v>0</v>
      </c>
      <c r="B232" s="183">
        <f>'Session Tracking'!T231</f>
        <v>0</v>
      </c>
      <c r="C232" s="183">
        <f>'Session Tracking'!C231</f>
        <v>0</v>
      </c>
      <c r="D232" s="184" t="str">
        <f>IF('Session Tracking'!D231,'Session Tracking'!D231,"")</f>
        <v/>
      </c>
      <c r="E232" s="184" t="str">
        <f>IF('Session Tracking'!E231,'Session Tracking'!E231,"")</f>
        <v/>
      </c>
      <c r="F232" s="121"/>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1"/>
      <c r="AL232" s="122"/>
      <c r="AM232" s="122"/>
      <c r="AN232" s="122"/>
      <c r="AO232" s="122"/>
      <c r="AP232" s="122"/>
      <c r="AQ232" s="122"/>
      <c r="AR232" s="122"/>
      <c r="AS232" s="122"/>
      <c r="AT232" s="122"/>
      <c r="AU232" s="122"/>
      <c r="AV232" s="122"/>
      <c r="AW232" s="122"/>
      <c r="AX232" s="122"/>
      <c r="AY232" s="122"/>
      <c r="AZ232" s="122"/>
      <c r="BA232" s="122"/>
      <c r="BB232" s="122"/>
      <c r="BC232" s="122"/>
      <c r="BD232" s="122"/>
      <c r="BE232" s="122"/>
      <c r="BF232" s="122"/>
      <c r="BG232" s="122"/>
      <c r="BH232" s="122"/>
      <c r="BI232" s="122"/>
      <c r="BJ232" s="122"/>
      <c r="BK232" s="122"/>
      <c r="BL232" s="122"/>
      <c r="BM232" s="122"/>
      <c r="BN232" s="122"/>
      <c r="BO232" s="122"/>
      <c r="BQ232" s="175" t="str">
        <f t="shared" si="199"/>
        <v/>
      </c>
      <c r="BR232" s="176" t="str">
        <f t="shared" si="200"/>
        <v/>
      </c>
      <c r="BS232" s="135" t="str">
        <f t="shared" si="201"/>
        <v xml:space="preserve"> </v>
      </c>
      <c r="BT232" s="175" t="str">
        <f t="shared" si="202"/>
        <v/>
      </c>
      <c r="BU232" s="176" t="str">
        <f t="shared" si="203"/>
        <v/>
      </c>
      <c r="BV232" s="135" t="str">
        <f t="shared" si="204"/>
        <v xml:space="preserve"> </v>
      </c>
      <c r="BW232" s="175" t="str">
        <f t="shared" si="205"/>
        <v/>
      </c>
      <c r="BX232" s="176" t="str">
        <f t="shared" si="206"/>
        <v/>
      </c>
      <c r="BY232" s="135" t="str">
        <f t="shared" si="207"/>
        <v xml:space="preserve"> </v>
      </c>
      <c r="BZ232" s="175" t="str">
        <f t="shared" si="208"/>
        <v/>
      </c>
      <c r="CA232" s="176" t="str">
        <f t="shared" si="209"/>
        <v/>
      </c>
      <c r="CB232" s="135" t="str">
        <f t="shared" si="210"/>
        <v xml:space="preserve"> </v>
      </c>
      <c r="CC232" s="185" t="str">
        <f t="shared" si="211"/>
        <v/>
      </c>
      <c r="CD232" s="186" t="str">
        <f t="shared" si="212"/>
        <v/>
      </c>
      <c r="CE232" s="181" t="str">
        <f t="shared" si="213"/>
        <v xml:space="preserve"> </v>
      </c>
      <c r="CF232" s="175" t="str">
        <f t="shared" si="214"/>
        <v/>
      </c>
      <c r="CG232" s="176" t="str">
        <f t="shared" si="215"/>
        <v/>
      </c>
      <c r="CH232" s="135" t="str">
        <f t="shared" si="216"/>
        <v xml:space="preserve"> </v>
      </c>
      <c r="CI232" s="175" t="str">
        <f t="shared" si="217"/>
        <v/>
      </c>
      <c r="CJ232" s="176" t="str">
        <f t="shared" si="218"/>
        <v/>
      </c>
      <c r="CK232" s="135" t="str">
        <f t="shared" si="219"/>
        <v xml:space="preserve"> </v>
      </c>
      <c r="CL232" s="175" t="str">
        <f t="shared" si="220"/>
        <v/>
      </c>
      <c r="CM232" s="176" t="str">
        <f t="shared" si="221"/>
        <v/>
      </c>
      <c r="CN232" s="135" t="str">
        <f t="shared" si="222"/>
        <v xml:space="preserve"> </v>
      </c>
      <c r="CO232" s="185" t="str">
        <f t="shared" si="223"/>
        <v/>
      </c>
      <c r="CP232" s="186" t="str">
        <f t="shared" si="224"/>
        <v/>
      </c>
      <c r="CQ232" s="181" t="str">
        <f t="shared" si="225"/>
        <v xml:space="preserve"> </v>
      </c>
      <c r="CR232" s="135">
        <f>'Session Tracking'!P231</f>
        <v>0</v>
      </c>
      <c r="CS232" s="172"/>
      <c r="CT232" s="172">
        <f>COUNTIF('Session Tracking'!F231:O231,"Yes")</f>
        <v>0</v>
      </c>
      <c r="CU232" s="195">
        <f>COUNTIF('Session Tracking'!F231:O231,"No")</f>
        <v>0</v>
      </c>
      <c r="CV232" s="211">
        <f t="shared" si="183"/>
        <v>0</v>
      </c>
      <c r="CW232" s="195" t="str">
        <f t="shared" si="184"/>
        <v/>
      </c>
      <c r="CX232" s="195" t="str">
        <f t="shared" si="185"/>
        <v/>
      </c>
      <c r="CY232" s="195" t="str">
        <f t="shared" si="186"/>
        <v/>
      </c>
      <c r="CZ232" s="195" t="str">
        <f t="shared" si="187"/>
        <v/>
      </c>
      <c r="DA232" s="195" t="str">
        <f t="shared" si="188"/>
        <v/>
      </c>
      <c r="DB232" s="213" t="str">
        <f t="shared" si="189"/>
        <v/>
      </c>
      <c r="DC232" s="172" t="str">
        <f t="shared" si="190"/>
        <v/>
      </c>
      <c r="DD232" s="195" t="str">
        <f t="shared" si="191"/>
        <v/>
      </c>
      <c r="DE232" s="195" t="str">
        <f t="shared" si="192"/>
        <v/>
      </c>
      <c r="DF232" s="195" t="str">
        <f t="shared" si="193"/>
        <v/>
      </c>
      <c r="DG232" s="195" t="str">
        <f t="shared" si="194"/>
        <v/>
      </c>
      <c r="DH232" s="195" t="str">
        <f t="shared" si="195"/>
        <v/>
      </c>
      <c r="DI232" s="195" t="str">
        <f t="shared" si="196"/>
        <v/>
      </c>
      <c r="DJ232" s="195" t="str">
        <f t="shared" si="197"/>
        <v/>
      </c>
      <c r="DK232" s="173" t="str">
        <f t="shared" si="198"/>
        <v/>
      </c>
    </row>
    <row r="233" spans="1:115" x14ac:dyDescent="0.35">
      <c r="A233" s="182">
        <f>'Session Tracking'!A232</f>
        <v>0</v>
      </c>
      <c r="B233" s="183">
        <f>'Session Tracking'!T232</f>
        <v>0</v>
      </c>
      <c r="C233" s="183">
        <f>'Session Tracking'!C232</f>
        <v>0</v>
      </c>
      <c r="D233" s="184" t="str">
        <f>IF('Session Tracking'!D232,'Session Tracking'!D232,"")</f>
        <v/>
      </c>
      <c r="E233" s="184" t="str">
        <f>IF('Session Tracking'!E232,'Session Tracking'!E232,"")</f>
        <v/>
      </c>
      <c r="F233" s="123"/>
      <c r="G233" s="124"/>
      <c r="H233" s="124"/>
      <c r="I233" s="124"/>
      <c r="J233" s="124"/>
      <c r="K233" s="124"/>
      <c r="L233" s="124"/>
      <c r="M233" s="124"/>
      <c r="N233" s="124"/>
      <c r="O233" s="124"/>
      <c r="P233" s="124"/>
      <c r="Q233" s="124"/>
      <c r="R233" s="124"/>
      <c r="S233" s="124"/>
      <c r="T233" s="124"/>
      <c r="U233" s="124"/>
      <c r="V233" s="124"/>
      <c r="W233" s="124"/>
      <c r="X233" s="124"/>
      <c r="Y233" s="124"/>
      <c r="Z233" s="124"/>
      <c r="AA233" s="124"/>
      <c r="AB233" s="124"/>
      <c r="AC233" s="124"/>
      <c r="AD233" s="124"/>
      <c r="AE233" s="124"/>
      <c r="AF233" s="124"/>
      <c r="AG233" s="124"/>
      <c r="AH233" s="124"/>
      <c r="AI233" s="124"/>
      <c r="AJ233" s="124"/>
      <c r="AK233" s="123"/>
      <c r="AL233" s="124"/>
      <c r="AM233" s="124"/>
      <c r="AN233" s="124"/>
      <c r="AO233" s="124"/>
      <c r="AP233" s="124"/>
      <c r="AQ233" s="124"/>
      <c r="AR233" s="124"/>
      <c r="AS233" s="124"/>
      <c r="AT233" s="124"/>
      <c r="AU233" s="124"/>
      <c r="AV233" s="124"/>
      <c r="AW233" s="124"/>
      <c r="AX233" s="124"/>
      <c r="AY233" s="124"/>
      <c r="AZ233" s="124"/>
      <c r="BA233" s="124"/>
      <c r="BB233" s="124"/>
      <c r="BC233" s="124"/>
      <c r="BD233" s="124"/>
      <c r="BE233" s="124"/>
      <c r="BF233" s="124"/>
      <c r="BG233" s="124"/>
      <c r="BH233" s="124"/>
      <c r="BI233" s="124"/>
      <c r="BJ233" s="124"/>
      <c r="BK233" s="124"/>
      <c r="BL233" s="124"/>
      <c r="BM233" s="124"/>
      <c r="BN233" s="124"/>
      <c r="BO233" s="124"/>
      <c r="BQ233" s="175" t="str">
        <f t="shared" si="199"/>
        <v/>
      </c>
      <c r="BR233" s="176" t="str">
        <f t="shared" si="200"/>
        <v/>
      </c>
      <c r="BS233" s="135" t="str">
        <f t="shared" si="201"/>
        <v xml:space="preserve"> </v>
      </c>
      <c r="BT233" s="175" t="str">
        <f t="shared" si="202"/>
        <v/>
      </c>
      <c r="BU233" s="176" t="str">
        <f t="shared" si="203"/>
        <v/>
      </c>
      <c r="BV233" s="135" t="str">
        <f t="shared" si="204"/>
        <v xml:space="preserve"> </v>
      </c>
      <c r="BW233" s="175" t="str">
        <f t="shared" si="205"/>
        <v/>
      </c>
      <c r="BX233" s="176" t="str">
        <f t="shared" si="206"/>
        <v/>
      </c>
      <c r="BY233" s="135" t="str">
        <f t="shared" si="207"/>
        <v xml:space="preserve"> </v>
      </c>
      <c r="BZ233" s="175" t="str">
        <f t="shared" si="208"/>
        <v/>
      </c>
      <c r="CA233" s="176" t="str">
        <f t="shared" si="209"/>
        <v/>
      </c>
      <c r="CB233" s="135" t="str">
        <f t="shared" si="210"/>
        <v xml:space="preserve"> </v>
      </c>
      <c r="CC233" s="185" t="str">
        <f t="shared" si="211"/>
        <v/>
      </c>
      <c r="CD233" s="186" t="str">
        <f t="shared" si="212"/>
        <v/>
      </c>
      <c r="CE233" s="181" t="str">
        <f t="shared" si="213"/>
        <v xml:space="preserve"> </v>
      </c>
      <c r="CF233" s="175" t="str">
        <f t="shared" si="214"/>
        <v/>
      </c>
      <c r="CG233" s="176" t="str">
        <f t="shared" si="215"/>
        <v/>
      </c>
      <c r="CH233" s="135" t="str">
        <f t="shared" si="216"/>
        <v xml:space="preserve"> </v>
      </c>
      <c r="CI233" s="175" t="str">
        <f t="shared" si="217"/>
        <v/>
      </c>
      <c r="CJ233" s="176" t="str">
        <f t="shared" si="218"/>
        <v/>
      </c>
      <c r="CK233" s="135" t="str">
        <f t="shared" si="219"/>
        <v xml:space="preserve"> </v>
      </c>
      <c r="CL233" s="175" t="str">
        <f t="shared" si="220"/>
        <v/>
      </c>
      <c r="CM233" s="176" t="str">
        <f t="shared" si="221"/>
        <v/>
      </c>
      <c r="CN233" s="135" t="str">
        <f t="shared" si="222"/>
        <v xml:space="preserve"> </v>
      </c>
      <c r="CO233" s="185" t="str">
        <f t="shared" si="223"/>
        <v/>
      </c>
      <c r="CP233" s="186" t="str">
        <f t="shared" si="224"/>
        <v/>
      </c>
      <c r="CQ233" s="181" t="str">
        <f t="shared" si="225"/>
        <v xml:space="preserve"> </v>
      </c>
      <c r="CR233" s="135">
        <f>'Session Tracking'!P232</f>
        <v>0</v>
      </c>
      <c r="CS233" s="172"/>
      <c r="CT233" s="172">
        <f>COUNTIF('Session Tracking'!F232:O232,"Yes")</f>
        <v>0</v>
      </c>
      <c r="CU233" s="195">
        <f>COUNTIF('Session Tracking'!F232:O232,"No")</f>
        <v>0</v>
      </c>
      <c r="CV233" s="211">
        <f t="shared" si="183"/>
        <v>0</v>
      </c>
      <c r="CW233" s="195" t="str">
        <f t="shared" si="184"/>
        <v/>
      </c>
      <c r="CX233" s="195" t="str">
        <f t="shared" si="185"/>
        <v/>
      </c>
      <c r="CY233" s="195" t="str">
        <f t="shared" si="186"/>
        <v/>
      </c>
      <c r="CZ233" s="195" t="str">
        <f t="shared" si="187"/>
        <v/>
      </c>
      <c r="DA233" s="195" t="str">
        <f t="shared" si="188"/>
        <v/>
      </c>
      <c r="DB233" s="213" t="str">
        <f t="shared" si="189"/>
        <v/>
      </c>
      <c r="DC233" s="172" t="str">
        <f t="shared" si="190"/>
        <v/>
      </c>
      <c r="DD233" s="195" t="str">
        <f t="shared" si="191"/>
        <v/>
      </c>
      <c r="DE233" s="195" t="str">
        <f t="shared" si="192"/>
        <v/>
      </c>
      <c r="DF233" s="195" t="str">
        <f t="shared" si="193"/>
        <v/>
      </c>
      <c r="DG233" s="195" t="str">
        <f t="shared" si="194"/>
        <v/>
      </c>
      <c r="DH233" s="195" t="str">
        <f t="shared" si="195"/>
        <v/>
      </c>
      <c r="DI233" s="195" t="str">
        <f t="shared" si="196"/>
        <v/>
      </c>
      <c r="DJ233" s="195" t="str">
        <f t="shared" si="197"/>
        <v/>
      </c>
      <c r="DK233" s="173" t="str">
        <f t="shared" si="198"/>
        <v/>
      </c>
    </row>
    <row r="234" spans="1:115" x14ac:dyDescent="0.35">
      <c r="A234" s="182">
        <f>'Session Tracking'!A233</f>
        <v>0</v>
      </c>
      <c r="B234" s="183">
        <f>'Session Tracking'!T233</f>
        <v>0</v>
      </c>
      <c r="C234" s="183">
        <f>'Session Tracking'!C233</f>
        <v>0</v>
      </c>
      <c r="D234" s="184" t="str">
        <f>IF('Session Tracking'!D233,'Session Tracking'!D233,"")</f>
        <v/>
      </c>
      <c r="E234" s="184" t="str">
        <f>IF('Session Tracking'!E233,'Session Tracking'!E233,"")</f>
        <v/>
      </c>
      <c r="F234" s="121"/>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1"/>
      <c r="AL234" s="122"/>
      <c r="AM234" s="122"/>
      <c r="AN234" s="122"/>
      <c r="AO234" s="122"/>
      <c r="AP234" s="122"/>
      <c r="AQ234" s="122"/>
      <c r="AR234" s="122"/>
      <c r="AS234" s="122"/>
      <c r="AT234" s="122"/>
      <c r="AU234" s="122"/>
      <c r="AV234" s="122"/>
      <c r="AW234" s="122"/>
      <c r="AX234" s="122"/>
      <c r="AY234" s="122"/>
      <c r="AZ234" s="122"/>
      <c r="BA234" s="122"/>
      <c r="BB234" s="122"/>
      <c r="BC234" s="122"/>
      <c r="BD234" s="122"/>
      <c r="BE234" s="122"/>
      <c r="BF234" s="122"/>
      <c r="BG234" s="122"/>
      <c r="BH234" s="122"/>
      <c r="BI234" s="122"/>
      <c r="BJ234" s="122"/>
      <c r="BK234" s="122"/>
      <c r="BL234" s="122"/>
      <c r="BM234" s="122"/>
      <c r="BN234" s="122"/>
      <c r="BO234" s="122"/>
      <c r="BQ234" s="175" t="str">
        <f t="shared" si="199"/>
        <v/>
      </c>
      <c r="BR234" s="176" t="str">
        <f t="shared" si="200"/>
        <v/>
      </c>
      <c r="BS234" s="135" t="str">
        <f t="shared" si="201"/>
        <v xml:space="preserve"> </v>
      </c>
      <c r="BT234" s="175" t="str">
        <f t="shared" si="202"/>
        <v/>
      </c>
      <c r="BU234" s="176" t="str">
        <f t="shared" si="203"/>
        <v/>
      </c>
      <c r="BV234" s="135" t="str">
        <f t="shared" si="204"/>
        <v xml:space="preserve"> </v>
      </c>
      <c r="BW234" s="175" t="str">
        <f t="shared" si="205"/>
        <v/>
      </c>
      <c r="BX234" s="176" t="str">
        <f t="shared" si="206"/>
        <v/>
      </c>
      <c r="BY234" s="135" t="str">
        <f t="shared" si="207"/>
        <v xml:space="preserve"> </v>
      </c>
      <c r="BZ234" s="175" t="str">
        <f t="shared" si="208"/>
        <v/>
      </c>
      <c r="CA234" s="176" t="str">
        <f t="shared" si="209"/>
        <v/>
      </c>
      <c r="CB234" s="135" t="str">
        <f t="shared" si="210"/>
        <v xml:space="preserve"> </v>
      </c>
      <c r="CC234" s="185" t="str">
        <f t="shared" si="211"/>
        <v/>
      </c>
      <c r="CD234" s="186" t="str">
        <f t="shared" si="212"/>
        <v/>
      </c>
      <c r="CE234" s="181" t="str">
        <f t="shared" si="213"/>
        <v xml:space="preserve"> </v>
      </c>
      <c r="CF234" s="175" t="str">
        <f t="shared" si="214"/>
        <v/>
      </c>
      <c r="CG234" s="176" t="str">
        <f t="shared" si="215"/>
        <v/>
      </c>
      <c r="CH234" s="135" t="str">
        <f t="shared" si="216"/>
        <v xml:space="preserve"> </v>
      </c>
      <c r="CI234" s="175" t="str">
        <f t="shared" si="217"/>
        <v/>
      </c>
      <c r="CJ234" s="176" t="str">
        <f t="shared" si="218"/>
        <v/>
      </c>
      <c r="CK234" s="135" t="str">
        <f t="shared" si="219"/>
        <v xml:space="preserve"> </v>
      </c>
      <c r="CL234" s="175" t="str">
        <f t="shared" si="220"/>
        <v/>
      </c>
      <c r="CM234" s="176" t="str">
        <f t="shared" si="221"/>
        <v/>
      </c>
      <c r="CN234" s="135" t="str">
        <f t="shared" si="222"/>
        <v xml:space="preserve"> </v>
      </c>
      <c r="CO234" s="185" t="str">
        <f t="shared" si="223"/>
        <v/>
      </c>
      <c r="CP234" s="186" t="str">
        <f t="shared" si="224"/>
        <v/>
      </c>
      <c r="CQ234" s="181" t="str">
        <f t="shared" si="225"/>
        <v xml:space="preserve"> </v>
      </c>
      <c r="CR234" s="135">
        <f>'Session Tracking'!P233</f>
        <v>0</v>
      </c>
      <c r="CS234" s="172"/>
      <c r="CT234" s="172">
        <f>COUNTIF('Session Tracking'!F233:O233,"Yes")</f>
        <v>0</v>
      </c>
      <c r="CU234" s="195">
        <f>COUNTIF('Session Tracking'!F233:O233,"No")</f>
        <v>0</v>
      </c>
      <c r="CV234" s="211">
        <f t="shared" si="183"/>
        <v>0</v>
      </c>
      <c r="CW234" s="195" t="str">
        <f t="shared" si="184"/>
        <v/>
      </c>
      <c r="CX234" s="195" t="str">
        <f t="shared" si="185"/>
        <v/>
      </c>
      <c r="CY234" s="195" t="str">
        <f t="shared" si="186"/>
        <v/>
      </c>
      <c r="CZ234" s="195" t="str">
        <f t="shared" si="187"/>
        <v/>
      </c>
      <c r="DA234" s="195" t="str">
        <f t="shared" si="188"/>
        <v/>
      </c>
      <c r="DB234" s="213" t="str">
        <f t="shared" si="189"/>
        <v/>
      </c>
      <c r="DC234" s="172" t="str">
        <f t="shared" si="190"/>
        <v/>
      </c>
      <c r="DD234" s="195" t="str">
        <f t="shared" si="191"/>
        <v/>
      </c>
      <c r="DE234" s="195" t="str">
        <f t="shared" si="192"/>
        <v/>
      </c>
      <c r="DF234" s="195" t="str">
        <f t="shared" si="193"/>
        <v/>
      </c>
      <c r="DG234" s="195" t="str">
        <f t="shared" si="194"/>
        <v/>
      </c>
      <c r="DH234" s="195" t="str">
        <f t="shared" si="195"/>
        <v/>
      </c>
      <c r="DI234" s="195" t="str">
        <f t="shared" si="196"/>
        <v/>
      </c>
      <c r="DJ234" s="195" t="str">
        <f t="shared" si="197"/>
        <v/>
      </c>
      <c r="DK234" s="173" t="str">
        <f t="shared" si="198"/>
        <v/>
      </c>
    </row>
    <row r="235" spans="1:115" x14ac:dyDescent="0.35">
      <c r="A235" s="182">
        <f>'Session Tracking'!A234</f>
        <v>0</v>
      </c>
      <c r="B235" s="183">
        <f>'Session Tracking'!T234</f>
        <v>0</v>
      </c>
      <c r="C235" s="183">
        <f>'Session Tracking'!C234</f>
        <v>0</v>
      </c>
      <c r="D235" s="184" t="str">
        <f>IF('Session Tracking'!D234,'Session Tracking'!D234,"")</f>
        <v/>
      </c>
      <c r="E235" s="184" t="str">
        <f>IF('Session Tracking'!E234,'Session Tracking'!E234,"")</f>
        <v/>
      </c>
      <c r="F235" s="123"/>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3"/>
      <c r="AL235" s="124"/>
      <c r="AM235" s="124"/>
      <c r="AN235" s="124"/>
      <c r="AO235" s="124"/>
      <c r="AP235" s="124"/>
      <c r="AQ235" s="124"/>
      <c r="AR235" s="124"/>
      <c r="AS235" s="124"/>
      <c r="AT235" s="124"/>
      <c r="AU235" s="124"/>
      <c r="AV235" s="124"/>
      <c r="AW235" s="124"/>
      <c r="AX235" s="124"/>
      <c r="AY235" s="124"/>
      <c r="AZ235" s="124"/>
      <c r="BA235" s="124"/>
      <c r="BB235" s="124"/>
      <c r="BC235" s="124"/>
      <c r="BD235" s="124"/>
      <c r="BE235" s="124"/>
      <c r="BF235" s="124"/>
      <c r="BG235" s="124"/>
      <c r="BH235" s="124"/>
      <c r="BI235" s="124"/>
      <c r="BJ235" s="124"/>
      <c r="BK235" s="124"/>
      <c r="BL235" s="124"/>
      <c r="BM235" s="124"/>
      <c r="BN235" s="124"/>
      <c r="BO235" s="124"/>
      <c r="BQ235" s="175" t="str">
        <f t="shared" si="199"/>
        <v/>
      </c>
      <c r="BR235" s="176" t="str">
        <f t="shared" si="200"/>
        <v/>
      </c>
      <c r="BS235" s="135" t="str">
        <f t="shared" si="201"/>
        <v xml:space="preserve"> </v>
      </c>
      <c r="BT235" s="175" t="str">
        <f t="shared" si="202"/>
        <v/>
      </c>
      <c r="BU235" s="176" t="str">
        <f t="shared" si="203"/>
        <v/>
      </c>
      <c r="BV235" s="135" t="str">
        <f t="shared" si="204"/>
        <v xml:space="preserve"> </v>
      </c>
      <c r="BW235" s="175" t="str">
        <f t="shared" si="205"/>
        <v/>
      </c>
      <c r="BX235" s="176" t="str">
        <f t="shared" si="206"/>
        <v/>
      </c>
      <c r="BY235" s="135" t="str">
        <f t="shared" si="207"/>
        <v xml:space="preserve"> </v>
      </c>
      <c r="BZ235" s="175" t="str">
        <f t="shared" si="208"/>
        <v/>
      </c>
      <c r="CA235" s="176" t="str">
        <f t="shared" si="209"/>
        <v/>
      </c>
      <c r="CB235" s="135" t="str">
        <f t="shared" si="210"/>
        <v xml:space="preserve"> </v>
      </c>
      <c r="CC235" s="185" t="str">
        <f t="shared" si="211"/>
        <v/>
      </c>
      <c r="CD235" s="186" t="str">
        <f t="shared" si="212"/>
        <v/>
      </c>
      <c r="CE235" s="181" t="str">
        <f t="shared" si="213"/>
        <v xml:space="preserve"> </v>
      </c>
      <c r="CF235" s="175" t="str">
        <f t="shared" si="214"/>
        <v/>
      </c>
      <c r="CG235" s="176" t="str">
        <f t="shared" si="215"/>
        <v/>
      </c>
      <c r="CH235" s="135" t="str">
        <f t="shared" si="216"/>
        <v xml:space="preserve"> </v>
      </c>
      <c r="CI235" s="175" t="str">
        <f t="shared" si="217"/>
        <v/>
      </c>
      <c r="CJ235" s="176" t="str">
        <f t="shared" si="218"/>
        <v/>
      </c>
      <c r="CK235" s="135" t="str">
        <f t="shared" si="219"/>
        <v xml:space="preserve"> </v>
      </c>
      <c r="CL235" s="175" t="str">
        <f t="shared" si="220"/>
        <v/>
      </c>
      <c r="CM235" s="176" t="str">
        <f t="shared" si="221"/>
        <v/>
      </c>
      <c r="CN235" s="135" t="str">
        <f t="shared" si="222"/>
        <v xml:space="preserve"> </v>
      </c>
      <c r="CO235" s="185" t="str">
        <f t="shared" si="223"/>
        <v/>
      </c>
      <c r="CP235" s="186" t="str">
        <f t="shared" si="224"/>
        <v/>
      </c>
      <c r="CQ235" s="181" t="str">
        <f t="shared" si="225"/>
        <v xml:space="preserve"> </v>
      </c>
      <c r="CR235" s="135">
        <f>'Session Tracking'!P234</f>
        <v>0</v>
      </c>
      <c r="CS235" s="172"/>
      <c r="CT235" s="172">
        <f>COUNTIF('Session Tracking'!F234:O234,"Yes")</f>
        <v>0</v>
      </c>
      <c r="CU235" s="195">
        <f>COUNTIF('Session Tracking'!F234:O234,"No")</f>
        <v>0</v>
      </c>
      <c r="CV235" s="211">
        <f t="shared" si="183"/>
        <v>0</v>
      </c>
      <c r="CW235" s="195" t="str">
        <f t="shared" si="184"/>
        <v/>
      </c>
      <c r="CX235" s="195" t="str">
        <f t="shared" si="185"/>
        <v/>
      </c>
      <c r="CY235" s="195" t="str">
        <f t="shared" si="186"/>
        <v/>
      </c>
      <c r="CZ235" s="195" t="str">
        <f t="shared" si="187"/>
        <v/>
      </c>
      <c r="DA235" s="195" t="str">
        <f t="shared" si="188"/>
        <v/>
      </c>
      <c r="DB235" s="213" t="str">
        <f t="shared" si="189"/>
        <v/>
      </c>
      <c r="DC235" s="172" t="str">
        <f t="shared" si="190"/>
        <v/>
      </c>
      <c r="DD235" s="195" t="str">
        <f t="shared" si="191"/>
        <v/>
      </c>
      <c r="DE235" s="195" t="str">
        <f t="shared" si="192"/>
        <v/>
      </c>
      <c r="DF235" s="195" t="str">
        <f t="shared" si="193"/>
        <v/>
      </c>
      <c r="DG235" s="195" t="str">
        <f t="shared" si="194"/>
        <v/>
      </c>
      <c r="DH235" s="195" t="str">
        <f t="shared" si="195"/>
        <v/>
      </c>
      <c r="DI235" s="195" t="str">
        <f t="shared" si="196"/>
        <v/>
      </c>
      <c r="DJ235" s="195" t="str">
        <f t="shared" si="197"/>
        <v/>
      </c>
      <c r="DK235" s="173" t="str">
        <f t="shared" si="198"/>
        <v/>
      </c>
    </row>
    <row r="236" spans="1:115" x14ac:dyDescent="0.35">
      <c r="A236" s="182">
        <f>'Session Tracking'!A235</f>
        <v>0</v>
      </c>
      <c r="B236" s="183">
        <f>'Session Tracking'!T235</f>
        <v>0</v>
      </c>
      <c r="C236" s="183">
        <f>'Session Tracking'!C235</f>
        <v>0</v>
      </c>
      <c r="D236" s="184" t="str">
        <f>IF('Session Tracking'!D235,'Session Tracking'!D235,"")</f>
        <v/>
      </c>
      <c r="E236" s="184" t="str">
        <f>IF('Session Tracking'!E235,'Session Tracking'!E235,"")</f>
        <v/>
      </c>
      <c r="F236" s="121"/>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1"/>
      <c r="AL236" s="122"/>
      <c r="AM236" s="122"/>
      <c r="AN236" s="122"/>
      <c r="AO236" s="122"/>
      <c r="AP236" s="122"/>
      <c r="AQ236" s="122"/>
      <c r="AR236" s="122"/>
      <c r="AS236" s="122"/>
      <c r="AT236" s="122"/>
      <c r="AU236" s="122"/>
      <c r="AV236" s="122"/>
      <c r="AW236" s="122"/>
      <c r="AX236" s="122"/>
      <c r="AY236" s="122"/>
      <c r="AZ236" s="122"/>
      <c r="BA236" s="122"/>
      <c r="BB236" s="122"/>
      <c r="BC236" s="122"/>
      <c r="BD236" s="122"/>
      <c r="BE236" s="122"/>
      <c r="BF236" s="122"/>
      <c r="BG236" s="122"/>
      <c r="BH236" s="122"/>
      <c r="BI236" s="122"/>
      <c r="BJ236" s="122"/>
      <c r="BK236" s="122"/>
      <c r="BL236" s="122"/>
      <c r="BM236" s="122"/>
      <c r="BN236" s="122"/>
      <c r="BO236" s="122"/>
      <c r="BQ236" s="175" t="str">
        <f t="shared" si="199"/>
        <v/>
      </c>
      <c r="BR236" s="176" t="str">
        <f t="shared" si="200"/>
        <v/>
      </c>
      <c r="BS236" s="135" t="str">
        <f t="shared" si="201"/>
        <v xml:space="preserve"> </v>
      </c>
      <c r="BT236" s="175" t="str">
        <f t="shared" si="202"/>
        <v/>
      </c>
      <c r="BU236" s="176" t="str">
        <f t="shared" si="203"/>
        <v/>
      </c>
      <c r="BV236" s="135" t="str">
        <f t="shared" si="204"/>
        <v xml:space="preserve"> </v>
      </c>
      <c r="BW236" s="175" t="str">
        <f t="shared" si="205"/>
        <v/>
      </c>
      <c r="BX236" s="176" t="str">
        <f t="shared" si="206"/>
        <v/>
      </c>
      <c r="BY236" s="135" t="str">
        <f t="shared" si="207"/>
        <v xml:space="preserve"> </v>
      </c>
      <c r="BZ236" s="175" t="str">
        <f t="shared" si="208"/>
        <v/>
      </c>
      <c r="CA236" s="176" t="str">
        <f t="shared" si="209"/>
        <v/>
      </c>
      <c r="CB236" s="135" t="str">
        <f t="shared" si="210"/>
        <v xml:space="preserve"> </v>
      </c>
      <c r="CC236" s="185" t="str">
        <f t="shared" si="211"/>
        <v/>
      </c>
      <c r="CD236" s="186" t="str">
        <f t="shared" si="212"/>
        <v/>
      </c>
      <c r="CE236" s="181" t="str">
        <f t="shared" si="213"/>
        <v xml:space="preserve"> </v>
      </c>
      <c r="CF236" s="175" t="str">
        <f t="shared" si="214"/>
        <v/>
      </c>
      <c r="CG236" s="176" t="str">
        <f t="shared" si="215"/>
        <v/>
      </c>
      <c r="CH236" s="135" t="str">
        <f t="shared" si="216"/>
        <v xml:space="preserve"> </v>
      </c>
      <c r="CI236" s="175" t="str">
        <f t="shared" si="217"/>
        <v/>
      </c>
      <c r="CJ236" s="176" t="str">
        <f t="shared" si="218"/>
        <v/>
      </c>
      <c r="CK236" s="135" t="str">
        <f t="shared" si="219"/>
        <v xml:space="preserve"> </v>
      </c>
      <c r="CL236" s="175" t="str">
        <f t="shared" si="220"/>
        <v/>
      </c>
      <c r="CM236" s="176" t="str">
        <f t="shared" si="221"/>
        <v/>
      </c>
      <c r="CN236" s="135" t="str">
        <f t="shared" si="222"/>
        <v xml:space="preserve"> </v>
      </c>
      <c r="CO236" s="185" t="str">
        <f t="shared" si="223"/>
        <v/>
      </c>
      <c r="CP236" s="186" t="str">
        <f t="shared" si="224"/>
        <v/>
      </c>
      <c r="CQ236" s="181" t="str">
        <f t="shared" si="225"/>
        <v xml:space="preserve"> </v>
      </c>
      <c r="CR236" s="135">
        <f>'Session Tracking'!P235</f>
        <v>0</v>
      </c>
      <c r="CS236" s="172"/>
      <c r="CT236" s="172">
        <f>COUNTIF('Session Tracking'!F235:O235,"Yes")</f>
        <v>0</v>
      </c>
      <c r="CU236" s="195">
        <f>COUNTIF('Session Tracking'!F235:O235,"No")</f>
        <v>0</v>
      </c>
      <c r="CV236" s="211">
        <f t="shared" si="183"/>
        <v>0</v>
      </c>
      <c r="CW236" s="195" t="str">
        <f t="shared" si="184"/>
        <v/>
      </c>
      <c r="CX236" s="195" t="str">
        <f t="shared" si="185"/>
        <v/>
      </c>
      <c r="CY236" s="195" t="str">
        <f t="shared" si="186"/>
        <v/>
      </c>
      <c r="CZ236" s="195" t="str">
        <f t="shared" si="187"/>
        <v/>
      </c>
      <c r="DA236" s="195" t="str">
        <f t="shared" si="188"/>
        <v/>
      </c>
      <c r="DB236" s="213" t="str">
        <f t="shared" si="189"/>
        <v/>
      </c>
      <c r="DC236" s="172" t="str">
        <f t="shared" si="190"/>
        <v/>
      </c>
      <c r="DD236" s="195" t="str">
        <f t="shared" si="191"/>
        <v/>
      </c>
      <c r="DE236" s="195" t="str">
        <f t="shared" si="192"/>
        <v/>
      </c>
      <c r="DF236" s="195" t="str">
        <f t="shared" si="193"/>
        <v/>
      </c>
      <c r="DG236" s="195" t="str">
        <f t="shared" si="194"/>
        <v/>
      </c>
      <c r="DH236" s="195" t="str">
        <f t="shared" si="195"/>
        <v/>
      </c>
      <c r="DI236" s="195" t="str">
        <f t="shared" si="196"/>
        <v/>
      </c>
      <c r="DJ236" s="195" t="str">
        <f t="shared" si="197"/>
        <v/>
      </c>
      <c r="DK236" s="173" t="str">
        <f t="shared" si="198"/>
        <v/>
      </c>
    </row>
    <row r="237" spans="1:115" x14ac:dyDescent="0.35">
      <c r="A237" s="182">
        <f>'Session Tracking'!A236</f>
        <v>0</v>
      </c>
      <c r="B237" s="183">
        <f>'Session Tracking'!T236</f>
        <v>0</v>
      </c>
      <c r="C237" s="183">
        <f>'Session Tracking'!C236</f>
        <v>0</v>
      </c>
      <c r="D237" s="184" t="str">
        <f>IF('Session Tracking'!D236,'Session Tracking'!D236,"")</f>
        <v/>
      </c>
      <c r="E237" s="184" t="str">
        <f>IF('Session Tracking'!E236,'Session Tracking'!E236,"")</f>
        <v/>
      </c>
      <c r="F237" s="123"/>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3"/>
      <c r="AL237" s="124"/>
      <c r="AM237" s="124"/>
      <c r="AN237" s="124"/>
      <c r="AO237" s="124"/>
      <c r="AP237" s="124"/>
      <c r="AQ237" s="124"/>
      <c r="AR237" s="124"/>
      <c r="AS237" s="124"/>
      <c r="AT237" s="124"/>
      <c r="AU237" s="124"/>
      <c r="AV237" s="124"/>
      <c r="AW237" s="124"/>
      <c r="AX237" s="124"/>
      <c r="AY237" s="124"/>
      <c r="AZ237" s="124"/>
      <c r="BA237" s="124"/>
      <c r="BB237" s="124"/>
      <c r="BC237" s="124"/>
      <c r="BD237" s="124"/>
      <c r="BE237" s="124"/>
      <c r="BF237" s="124"/>
      <c r="BG237" s="124"/>
      <c r="BH237" s="124"/>
      <c r="BI237" s="124"/>
      <c r="BJ237" s="124"/>
      <c r="BK237" s="124"/>
      <c r="BL237" s="124"/>
      <c r="BM237" s="124"/>
      <c r="BN237" s="124"/>
      <c r="BO237" s="124"/>
      <c r="BQ237" s="175" t="str">
        <f t="shared" si="199"/>
        <v/>
      </c>
      <c r="BR237" s="176" t="str">
        <f t="shared" si="200"/>
        <v/>
      </c>
      <c r="BS237" s="135" t="str">
        <f t="shared" si="201"/>
        <v xml:space="preserve"> </v>
      </c>
      <c r="BT237" s="175" t="str">
        <f t="shared" si="202"/>
        <v/>
      </c>
      <c r="BU237" s="176" t="str">
        <f t="shared" si="203"/>
        <v/>
      </c>
      <c r="BV237" s="135" t="str">
        <f t="shared" si="204"/>
        <v xml:space="preserve"> </v>
      </c>
      <c r="BW237" s="175" t="str">
        <f t="shared" si="205"/>
        <v/>
      </c>
      <c r="BX237" s="176" t="str">
        <f t="shared" si="206"/>
        <v/>
      </c>
      <c r="BY237" s="135" t="str">
        <f t="shared" si="207"/>
        <v xml:space="preserve"> </v>
      </c>
      <c r="BZ237" s="175" t="str">
        <f t="shared" si="208"/>
        <v/>
      </c>
      <c r="CA237" s="176" t="str">
        <f t="shared" si="209"/>
        <v/>
      </c>
      <c r="CB237" s="135" t="str">
        <f t="shared" si="210"/>
        <v xml:space="preserve"> </v>
      </c>
      <c r="CC237" s="185" t="str">
        <f t="shared" si="211"/>
        <v/>
      </c>
      <c r="CD237" s="186" t="str">
        <f t="shared" si="212"/>
        <v/>
      </c>
      <c r="CE237" s="181" t="str">
        <f t="shared" si="213"/>
        <v xml:space="preserve"> </v>
      </c>
      <c r="CF237" s="175" t="str">
        <f t="shared" si="214"/>
        <v/>
      </c>
      <c r="CG237" s="176" t="str">
        <f t="shared" si="215"/>
        <v/>
      </c>
      <c r="CH237" s="135" t="str">
        <f t="shared" si="216"/>
        <v xml:space="preserve"> </v>
      </c>
      <c r="CI237" s="175" t="str">
        <f t="shared" si="217"/>
        <v/>
      </c>
      <c r="CJ237" s="176" t="str">
        <f t="shared" si="218"/>
        <v/>
      </c>
      <c r="CK237" s="135" t="str">
        <f t="shared" si="219"/>
        <v xml:space="preserve"> </v>
      </c>
      <c r="CL237" s="175" t="str">
        <f t="shared" si="220"/>
        <v/>
      </c>
      <c r="CM237" s="176" t="str">
        <f t="shared" si="221"/>
        <v/>
      </c>
      <c r="CN237" s="135" t="str">
        <f t="shared" si="222"/>
        <v xml:space="preserve"> </v>
      </c>
      <c r="CO237" s="185" t="str">
        <f t="shared" si="223"/>
        <v/>
      </c>
      <c r="CP237" s="186" t="str">
        <f t="shared" si="224"/>
        <v/>
      </c>
      <c r="CQ237" s="181" t="str">
        <f t="shared" si="225"/>
        <v xml:space="preserve"> </v>
      </c>
      <c r="CR237" s="135">
        <f>'Session Tracking'!P236</f>
        <v>0</v>
      </c>
      <c r="CS237" s="172"/>
      <c r="CT237" s="172">
        <f>COUNTIF('Session Tracking'!F236:O236,"Yes")</f>
        <v>0</v>
      </c>
      <c r="CU237" s="195">
        <f>COUNTIF('Session Tracking'!F236:O236,"No")</f>
        <v>0</v>
      </c>
      <c r="CV237" s="211">
        <f t="shared" si="183"/>
        <v>0</v>
      </c>
      <c r="CW237" s="195" t="str">
        <f t="shared" si="184"/>
        <v/>
      </c>
      <c r="CX237" s="195" t="str">
        <f t="shared" si="185"/>
        <v/>
      </c>
      <c r="CY237" s="195" t="str">
        <f t="shared" si="186"/>
        <v/>
      </c>
      <c r="CZ237" s="195" t="str">
        <f t="shared" si="187"/>
        <v/>
      </c>
      <c r="DA237" s="195" t="str">
        <f t="shared" si="188"/>
        <v/>
      </c>
      <c r="DB237" s="213" t="str">
        <f t="shared" si="189"/>
        <v/>
      </c>
      <c r="DC237" s="172" t="str">
        <f t="shared" si="190"/>
        <v/>
      </c>
      <c r="DD237" s="195" t="str">
        <f t="shared" si="191"/>
        <v/>
      </c>
      <c r="DE237" s="195" t="str">
        <f t="shared" si="192"/>
        <v/>
      </c>
      <c r="DF237" s="195" t="str">
        <f t="shared" si="193"/>
        <v/>
      </c>
      <c r="DG237" s="195" t="str">
        <f t="shared" si="194"/>
        <v/>
      </c>
      <c r="DH237" s="195" t="str">
        <f t="shared" si="195"/>
        <v/>
      </c>
      <c r="DI237" s="195" t="str">
        <f t="shared" si="196"/>
        <v/>
      </c>
      <c r="DJ237" s="195" t="str">
        <f t="shared" si="197"/>
        <v/>
      </c>
      <c r="DK237" s="173" t="str">
        <f t="shared" si="198"/>
        <v/>
      </c>
    </row>
    <row r="238" spans="1:115" x14ac:dyDescent="0.35">
      <c r="A238" s="182">
        <f>'Session Tracking'!A237</f>
        <v>0</v>
      </c>
      <c r="B238" s="183">
        <f>'Session Tracking'!T237</f>
        <v>0</v>
      </c>
      <c r="C238" s="183">
        <f>'Session Tracking'!C237</f>
        <v>0</v>
      </c>
      <c r="D238" s="184" t="str">
        <f>IF('Session Tracking'!D237,'Session Tracking'!D237,"")</f>
        <v/>
      </c>
      <c r="E238" s="184" t="str">
        <f>IF('Session Tracking'!E237,'Session Tracking'!E237,"")</f>
        <v/>
      </c>
      <c r="F238" s="121"/>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1"/>
      <c r="AL238" s="122"/>
      <c r="AM238" s="122"/>
      <c r="AN238" s="122"/>
      <c r="AO238" s="122"/>
      <c r="AP238" s="122"/>
      <c r="AQ238" s="122"/>
      <c r="AR238" s="122"/>
      <c r="AS238" s="122"/>
      <c r="AT238" s="122"/>
      <c r="AU238" s="122"/>
      <c r="AV238" s="122"/>
      <c r="AW238" s="122"/>
      <c r="AX238" s="122"/>
      <c r="AY238" s="122"/>
      <c r="AZ238" s="122"/>
      <c r="BA238" s="122"/>
      <c r="BB238" s="122"/>
      <c r="BC238" s="122"/>
      <c r="BD238" s="122"/>
      <c r="BE238" s="122"/>
      <c r="BF238" s="122"/>
      <c r="BG238" s="122"/>
      <c r="BH238" s="122"/>
      <c r="BI238" s="122"/>
      <c r="BJ238" s="122"/>
      <c r="BK238" s="122"/>
      <c r="BL238" s="122"/>
      <c r="BM238" s="122"/>
      <c r="BN238" s="122"/>
      <c r="BO238" s="122"/>
      <c r="BQ238" s="175" t="str">
        <f t="shared" si="199"/>
        <v/>
      </c>
      <c r="BR238" s="176" t="str">
        <f t="shared" si="200"/>
        <v/>
      </c>
      <c r="BS238" s="135" t="str">
        <f t="shared" si="201"/>
        <v xml:space="preserve"> </v>
      </c>
      <c r="BT238" s="175" t="str">
        <f t="shared" si="202"/>
        <v/>
      </c>
      <c r="BU238" s="176" t="str">
        <f t="shared" si="203"/>
        <v/>
      </c>
      <c r="BV238" s="135" t="str">
        <f t="shared" si="204"/>
        <v xml:space="preserve"> </v>
      </c>
      <c r="BW238" s="175" t="str">
        <f t="shared" si="205"/>
        <v/>
      </c>
      <c r="BX238" s="176" t="str">
        <f t="shared" si="206"/>
        <v/>
      </c>
      <c r="BY238" s="135" t="str">
        <f t="shared" si="207"/>
        <v xml:space="preserve"> </v>
      </c>
      <c r="BZ238" s="175" t="str">
        <f t="shared" si="208"/>
        <v/>
      </c>
      <c r="CA238" s="176" t="str">
        <f t="shared" si="209"/>
        <v/>
      </c>
      <c r="CB238" s="135" t="str">
        <f t="shared" si="210"/>
        <v xml:space="preserve"> </v>
      </c>
      <c r="CC238" s="185" t="str">
        <f t="shared" si="211"/>
        <v/>
      </c>
      <c r="CD238" s="186" t="str">
        <f t="shared" si="212"/>
        <v/>
      </c>
      <c r="CE238" s="181" t="str">
        <f t="shared" si="213"/>
        <v xml:space="preserve"> </v>
      </c>
      <c r="CF238" s="175" t="str">
        <f t="shared" si="214"/>
        <v/>
      </c>
      <c r="CG238" s="176" t="str">
        <f t="shared" si="215"/>
        <v/>
      </c>
      <c r="CH238" s="135" t="str">
        <f t="shared" si="216"/>
        <v xml:space="preserve"> </v>
      </c>
      <c r="CI238" s="175" t="str">
        <f t="shared" si="217"/>
        <v/>
      </c>
      <c r="CJ238" s="176" t="str">
        <f t="shared" si="218"/>
        <v/>
      </c>
      <c r="CK238" s="135" t="str">
        <f t="shared" si="219"/>
        <v xml:space="preserve"> </v>
      </c>
      <c r="CL238" s="175" t="str">
        <f t="shared" si="220"/>
        <v/>
      </c>
      <c r="CM238" s="176" t="str">
        <f t="shared" si="221"/>
        <v/>
      </c>
      <c r="CN238" s="135" t="str">
        <f t="shared" si="222"/>
        <v xml:space="preserve"> </v>
      </c>
      <c r="CO238" s="185" t="str">
        <f t="shared" si="223"/>
        <v/>
      </c>
      <c r="CP238" s="186" t="str">
        <f t="shared" si="224"/>
        <v/>
      </c>
      <c r="CQ238" s="181" t="str">
        <f t="shared" si="225"/>
        <v xml:space="preserve"> </v>
      </c>
      <c r="CR238" s="135">
        <f>'Session Tracking'!P237</f>
        <v>0</v>
      </c>
      <c r="CS238" s="172"/>
      <c r="CT238" s="172">
        <f>COUNTIF('Session Tracking'!F237:O237,"Yes")</f>
        <v>0</v>
      </c>
      <c r="CU238" s="195">
        <f>COUNTIF('Session Tracking'!F237:O237,"No")</f>
        <v>0</v>
      </c>
      <c r="CV238" s="211">
        <f t="shared" si="183"/>
        <v>0</v>
      </c>
      <c r="CW238" s="195" t="str">
        <f t="shared" si="184"/>
        <v/>
      </c>
      <c r="CX238" s="195" t="str">
        <f t="shared" si="185"/>
        <v/>
      </c>
      <c r="CY238" s="195" t="str">
        <f t="shared" si="186"/>
        <v/>
      </c>
      <c r="CZ238" s="195" t="str">
        <f t="shared" si="187"/>
        <v/>
      </c>
      <c r="DA238" s="195" t="str">
        <f t="shared" si="188"/>
        <v/>
      </c>
      <c r="DB238" s="213" t="str">
        <f t="shared" si="189"/>
        <v/>
      </c>
      <c r="DC238" s="172" t="str">
        <f t="shared" si="190"/>
        <v/>
      </c>
      <c r="DD238" s="195" t="str">
        <f t="shared" si="191"/>
        <v/>
      </c>
      <c r="DE238" s="195" t="str">
        <f t="shared" si="192"/>
        <v/>
      </c>
      <c r="DF238" s="195" t="str">
        <f t="shared" si="193"/>
        <v/>
      </c>
      <c r="DG238" s="195" t="str">
        <f t="shared" si="194"/>
        <v/>
      </c>
      <c r="DH238" s="195" t="str">
        <f t="shared" si="195"/>
        <v/>
      </c>
      <c r="DI238" s="195" t="str">
        <f t="shared" si="196"/>
        <v/>
      </c>
      <c r="DJ238" s="195" t="str">
        <f t="shared" si="197"/>
        <v/>
      </c>
      <c r="DK238" s="173" t="str">
        <f t="shared" si="198"/>
        <v/>
      </c>
    </row>
    <row r="239" spans="1:115" x14ac:dyDescent="0.35">
      <c r="A239" s="182">
        <f>'Session Tracking'!A238</f>
        <v>0</v>
      </c>
      <c r="B239" s="183">
        <f>'Session Tracking'!T238</f>
        <v>0</v>
      </c>
      <c r="C239" s="183">
        <f>'Session Tracking'!C238</f>
        <v>0</v>
      </c>
      <c r="D239" s="184" t="str">
        <f>IF('Session Tracking'!D238,'Session Tracking'!D238,"")</f>
        <v/>
      </c>
      <c r="E239" s="184" t="str">
        <f>IF('Session Tracking'!E238,'Session Tracking'!E238,"")</f>
        <v/>
      </c>
      <c r="F239" s="123"/>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3"/>
      <c r="AL239" s="124"/>
      <c r="AM239" s="124"/>
      <c r="AN239" s="124"/>
      <c r="AO239" s="124"/>
      <c r="AP239" s="124"/>
      <c r="AQ239" s="124"/>
      <c r="AR239" s="124"/>
      <c r="AS239" s="124"/>
      <c r="AT239" s="124"/>
      <c r="AU239" s="124"/>
      <c r="AV239" s="124"/>
      <c r="AW239" s="124"/>
      <c r="AX239" s="124"/>
      <c r="AY239" s="124"/>
      <c r="AZ239" s="124"/>
      <c r="BA239" s="124"/>
      <c r="BB239" s="124"/>
      <c r="BC239" s="124"/>
      <c r="BD239" s="124"/>
      <c r="BE239" s="124"/>
      <c r="BF239" s="124"/>
      <c r="BG239" s="124"/>
      <c r="BH239" s="124"/>
      <c r="BI239" s="124"/>
      <c r="BJ239" s="124"/>
      <c r="BK239" s="124"/>
      <c r="BL239" s="124"/>
      <c r="BM239" s="124"/>
      <c r="BN239" s="124"/>
      <c r="BO239" s="124"/>
      <c r="BQ239" s="175" t="str">
        <f t="shared" si="199"/>
        <v/>
      </c>
      <c r="BR239" s="176" t="str">
        <f t="shared" si="200"/>
        <v/>
      </c>
      <c r="BS239" s="135" t="str">
        <f t="shared" si="201"/>
        <v xml:space="preserve"> </v>
      </c>
      <c r="BT239" s="175" t="str">
        <f t="shared" si="202"/>
        <v/>
      </c>
      <c r="BU239" s="176" t="str">
        <f t="shared" si="203"/>
        <v/>
      </c>
      <c r="BV239" s="135" t="str">
        <f t="shared" si="204"/>
        <v xml:space="preserve"> </v>
      </c>
      <c r="BW239" s="175" t="str">
        <f t="shared" si="205"/>
        <v/>
      </c>
      <c r="BX239" s="176" t="str">
        <f t="shared" si="206"/>
        <v/>
      </c>
      <c r="BY239" s="135" t="str">
        <f t="shared" si="207"/>
        <v xml:space="preserve"> </v>
      </c>
      <c r="BZ239" s="175" t="str">
        <f t="shared" si="208"/>
        <v/>
      </c>
      <c r="CA239" s="176" t="str">
        <f t="shared" si="209"/>
        <v/>
      </c>
      <c r="CB239" s="135" t="str">
        <f t="shared" si="210"/>
        <v xml:space="preserve"> </v>
      </c>
      <c r="CC239" s="185" t="str">
        <f t="shared" si="211"/>
        <v/>
      </c>
      <c r="CD239" s="186" t="str">
        <f t="shared" si="212"/>
        <v/>
      </c>
      <c r="CE239" s="181" t="str">
        <f t="shared" si="213"/>
        <v xml:space="preserve"> </v>
      </c>
      <c r="CF239" s="175" t="str">
        <f t="shared" si="214"/>
        <v/>
      </c>
      <c r="CG239" s="176" t="str">
        <f t="shared" si="215"/>
        <v/>
      </c>
      <c r="CH239" s="135" t="str">
        <f t="shared" si="216"/>
        <v xml:space="preserve"> </v>
      </c>
      <c r="CI239" s="175" t="str">
        <f t="shared" si="217"/>
        <v/>
      </c>
      <c r="CJ239" s="176" t="str">
        <f t="shared" si="218"/>
        <v/>
      </c>
      <c r="CK239" s="135" t="str">
        <f t="shared" si="219"/>
        <v xml:space="preserve"> </v>
      </c>
      <c r="CL239" s="175" t="str">
        <f t="shared" si="220"/>
        <v/>
      </c>
      <c r="CM239" s="176" t="str">
        <f t="shared" si="221"/>
        <v/>
      </c>
      <c r="CN239" s="135" t="str">
        <f t="shared" si="222"/>
        <v xml:space="preserve"> </v>
      </c>
      <c r="CO239" s="185" t="str">
        <f t="shared" si="223"/>
        <v/>
      </c>
      <c r="CP239" s="186" t="str">
        <f t="shared" si="224"/>
        <v/>
      </c>
      <c r="CQ239" s="181" t="str">
        <f t="shared" si="225"/>
        <v xml:space="preserve"> </v>
      </c>
      <c r="CR239" s="135">
        <f>'Session Tracking'!P238</f>
        <v>0</v>
      </c>
      <c r="CS239" s="172"/>
      <c r="CT239" s="172">
        <f>COUNTIF('Session Tracking'!F238:O238,"Yes")</f>
        <v>0</v>
      </c>
      <c r="CU239" s="195">
        <f>COUNTIF('Session Tracking'!F238:O238,"No")</f>
        <v>0</v>
      </c>
      <c r="CV239" s="211">
        <f t="shared" si="183"/>
        <v>0</v>
      </c>
      <c r="CW239" s="195" t="str">
        <f t="shared" si="184"/>
        <v/>
      </c>
      <c r="CX239" s="195" t="str">
        <f t="shared" si="185"/>
        <v/>
      </c>
      <c r="CY239" s="195" t="str">
        <f t="shared" si="186"/>
        <v/>
      </c>
      <c r="CZ239" s="195" t="str">
        <f t="shared" si="187"/>
        <v/>
      </c>
      <c r="DA239" s="195" t="str">
        <f t="shared" si="188"/>
        <v/>
      </c>
      <c r="DB239" s="213" t="str">
        <f t="shared" si="189"/>
        <v/>
      </c>
      <c r="DC239" s="172" t="str">
        <f t="shared" si="190"/>
        <v/>
      </c>
      <c r="DD239" s="195" t="str">
        <f t="shared" si="191"/>
        <v/>
      </c>
      <c r="DE239" s="195" t="str">
        <f t="shared" si="192"/>
        <v/>
      </c>
      <c r="DF239" s="195" t="str">
        <f t="shared" si="193"/>
        <v/>
      </c>
      <c r="DG239" s="195" t="str">
        <f t="shared" si="194"/>
        <v/>
      </c>
      <c r="DH239" s="195" t="str">
        <f t="shared" si="195"/>
        <v/>
      </c>
      <c r="DI239" s="195" t="str">
        <f t="shared" si="196"/>
        <v/>
      </c>
      <c r="DJ239" s="195" t="str">
        <f t="shared" si="197"/>
        <v/>
      </c>
      <c r="DK239" s="173" t="str">
        <f t="shared" si="198"/>
        <v/>
      </c>
    </row>
    <row r="240" spans="1:115" x14ac:dyDescent="0.35">
      <c r="A240" s="182">
        <f>'Session Tracking'!A239</f>
        <v>0</v>
      </c>
      <c r="B240" s="183">
        <f>'Session Tracking'!T239</f>
        <v>0</v>
      </c>
      <c r="C240" s="183">
        <f>'Session Tracking'!C239</f>
        <v>0</v>
      </c>
      <c r="D240" s="184" t="str">
        <f>IF('Session Tracking'!D239,'Session Tracking'!D239,"")</f>
        <v/>
      </c>
      <c r="E240" s="184" t="str">
        <f>IF('Session Tracking'!E239,'Session Tracking'!E239,"")</f>
        <v/>
      </c>
      <c r="F240" s="121"/>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1"/>
      <c r="AL240" s="122"/>
      <c r="AM240" s="122"/>
      <c r="AN240" s="122"/>
      <c r="AO240" s="122"/>
      <c r="AP240" s="122"/>
      <c r="AQ240" s="122"/>
      <c r="AR240" s="122"/>
      <c r="AS240" s="122"/>
      <c r="AT240" s="122"/>
      <c r="AU240" s="122"/>
      <c r="AV240" s="122"/>
      <c r="AW240" s="122"/>
      <c r="AX240" s="122"/>
      <c r="AY240" s="122"/>
      <c r="AZ240" s="122"/>
      <c r="BA240" s="122"/>
      <c r="BB240" s="122"/>
      <c r="BC240" s="122"/>
      <c r="BD240" s="122"/>
      <c r="BE240" s="122"/>
      <c r="BF240" s="122"/>
      <c r="BG240" s="122"/>
      <c r="BH240" s="122"/>
      <c r="BI240" s="122"/>
      <c r="BJ240" s="122"/>
      <c r="BK240" s="122"/>
      <c r="BL240" s="122"/>
      <c r="BM240" s="122"/>
      <c r="BN240" s="122"/>
      <c r="BO240" s="122"/>
      <c r="BQ240" s="175" t="str">
        <f t="shared" si="199"/>
        <v/>
      </c>
      <c r="BR240" s="176" t="str">
        <f t="shared" si="200"/>
        <v/>
      </c>
      <c r="BS240" s="135" t="str">
        <f t="shared" si="201"/>
        <v xml:space="preserve"> </v>
      </c>
      <c r="BT240" s="175" t="str">
        <f t="shared" si="202"/>
        <v/>
      </c>
      <c r="BU240" s="176" t="str">
        <f t="shared" si="203"/>
        <v/>
      </c>
      <c r="BV240" s="135" t="str">
        <f t="shared" si="204"/>
        <v xml:space="preserve"> </v>
      </c>
      <c r="BW240" s="175" t="str">
        <f t="shared" si="205"/>
        <v/>
      </c>
      <c r="BX240" s="176" t="str">
        <f t="shared" si="206"/>
        <v/>
      </c>
      <c r="BY240" s="135" t="str">
        <f t="shared" si="207"/>
        <v xml:space="preserve"> </v>
      </c>
      <c r="BZ240" s="175" t="str">
        <f t="shared" si="208"/>
        <v/>
      </c>
      <c r="CA240" s="176" t="str">
        <f t="shared" si="209"/>
        <v/>
      </c>
      <c r="CB240" s="135" t="str">
        <f t="shared" si="210"/>
        <v xml:space="preserve"> </v>
      </c>
      <c r="CC240" s="185" t="str">
        <f t="shared" si="211"/>
        <v/>
      </c>
      <c r="CD240" s="186" t="str">
        <f t="shared" si="212"/>
        <v/>
      </c>
      <c r="CE240" s="181" t="str">
        <f t="shared" si="213"/>
        <v xml:space="preserve"> </v>
      </c>
      <c r="CF240" s="175" t="str">
        <f t="shared" si="214"/>
        <v/>
      </c>
      <c r="CG240" s="176" t="str">
        <f t="shared" si="215"/>
        <v/>
      </c>
      <c r="CH240" s="135" t="str">
        <f t="shared" si="216"/>
        <v xml:space="preserve"> </v>
      </c>
      <c r="CI240" s="175" t="str">
        <f t="shared" si="217"/>
        <v/>
      </c>
      <c r="CJ240" s="176" t="str">
        <f t="shared" si="218"/>
        <v/>
      </c>
      <c r="CK240" s="135" t="str">
        <f t="shared" si="219"/>
        <v xml:space="preserve"> </v>
      </c>
      <c r="CL240" s="175" t="str">
        <f t="shared" si="220"/>
        <v/>
      </c>
      <c r="CM240" s="176" t="str">
        <f t="shared" si="221"/>
        <v/>
      </c>
      <c r="CN240" s="135" t="str">
        <f t="shared" si="222"/>
        <v xml:space="preserve"> </v>
      </c>
      <c r="CO240" s="185" t="str">
        <f t="shared" si="223"/>
        <v/>
      </c>
      <c r="CP240" s="186" t="str">
        <f t="shared" si="224"/>
        <v/>
      </c>
      <c r="CQ240" s="181" t="str">
        <f t="shared" si="225"/>
        <v xml:space="preserve"> </v>
      </c>
      <c r="CR240" s="135">
        <f>'Session Tracking'!P239</f>
        <v>0</v>
      </c>
      <c r="CS240" s="172"/>
      <c r="CT240" s="172">
        <f>COUNTIF('Session Tracking'!F239:O239,"Yes")</f>
        <v>0</v>
      </c>
      <c r="CU240" s="195">
        <f>COUNTIF('Session Tracking'!F239:O239,"No")</f>
        <v>0</v>
      </c>
      <c r="CV240" s="211">
        <f t="shared" si="183"/>
        <v>0</v>
      </c>
      <c r="CW240" s="195" t="str">
        <f t="shared" si="184"/>
        <v/>
      </c>
      <c r="CX240" s="195" t="str">
        <f t="shared" si="185"/>
        <v/>
      </c>
      <c r="CY240" s="195" t="str">
        <f t="shared" si="186"/>
        <v/>
      </c>
      <c r="CZ240" s="195" t="str">
        <f t="shared" si="187"/>
        <v/>
      </c>
      <c r="DA240" s="195" t="str">
        <f t="shared" si="188"/>
        <v/>
      </c>
      <c r="DB240" s="213" t="str">
        <f t="shared" si="189"/>
        <v/>
      </c>
      <c r="DC240" s="172" t="str">
        <f t="shared" si="190"/>
        <v/>
      </c>
      <c r="DD240" s="195" t="str">
        <f t="shared" si="191"/>
        <v/>
      </c>
      <c r="DE240" s="195" t="str">
        <f t="shared" si="192"/>
        <v/>
      </c>
      <c r="DF240" s="195" t="str">
        <f t="shared" si="193"/>
        <v/>
      </c>
      <c r="DG240" s="195" t="str">
        <f t="shared" si="194"/>
        <v/>
      </c>
      <c r="DH240" s="195" t="str">
        <f t="shared" si="195"/>
        <v/>
      </c>
      <c r="DI240" s="195" t="str">
        <f t="shared" si="196"/>
        <v/>
      </c>
      <c r="DJ240" s="195" t="str">
        <f t="shared" si="197"/>
        <v/>
      </c>
      <c r="DK240" s="173" t="str">
        <f t="shared" si="198"/>
        <v/>
      </c>
    </row>
    <row r="241" spans="1:115" x14ac:dyDescent="0.35">
      <c r="A241" s="182">
        <f>'Session Tracking'!A240</f>
        <v>0</v>
      </c>
      <c r="B241" s="183">
        <f>'Session Tracking'!T240</f>
        <v>0</v>
      </c>
      <c r="C241" s="183">
        <f>'Session Tracking'!C240</f>
        <v>0</v>
      </c>
      <c r="D241" s="184" t="str">
        <f>IF('Session Tracking'!D240,'Session Tracking'!D240,"")</f>
        <v/>
      </c>
      <c r="E241" s="184" t="str">
        <f>IF('Session Tracking'!E240,'Session Tracking'!E240,"")</f>
        <v/>
      </c>
      <c r="F241" s="123"/>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3"/>
      <c r="AL241" s="124"/>
      <c r="AM241" s="124"/>
      <c r="AN241" s="124"/>
      <c r="AO241" s="124"/>
      <c r="AP241" s="124"/>
      <c r="AQ241" s="124"/>
      <c r="AR241" s="124"/>
      <c r="AS241" s="124"/>
      <c r="AT241" s="124"/>
      <c r="AU241" s="124"/>
      <c r="AV241" s="124"/>
      <c r="AW241" s="124"/>
      <c r="AX241" s="124"/>
      <c r="AY241" s="124"/>
      <c r="AZ241" s="124"/>
      <c r="BA241" s="124"/>
      <c r="BB241" s="124"/>
      <c r="BC241" s="124"/>
      <c r="BD241" s="124"/>
      <c r="BE241" s="124"/>
      <c r="BF241" s="124"/>
      <c r="BG241" s="124"/>
      <c r="BH241" s="124"/>
      <c r="BI241" s="124"/>
      <c r="BJ241" s="124"/>
      <c r="BK241" s="124"/>
      <c r="BL241" s="124"/>
      <c r="BM241" s="124"/>
      <c r="BN241" s="124"/>
      <c r="BO241" s="124"/>
      <c r="BQ241" s="175" t="str">
        <f t="shared" si="199"/>
        <v/>
      </c>
      <c r="BR241" s="176" t="str">
        <f t="shared" si="200"/>
        <v/>
      </c>
      <c r="BS241" s="135" t="str">
        <f t="shared" si="201"/>
        <v xml:space="preserve"> </v>
      </c>
      <c r="BT241" s="175" t="str">
        <f t="shared" si="202"/>
        <v/>
      </c>
      <c r="BU241" s="176" t="str">
        <f t="shared" si="203"/>
        <v/>
      </c>
      <c r="BV241" s="135" t="str">
        <f t="shared" si="204"/>
        <v xml:space="preserve"> </v>
      </c>
      <c r="BW241" s="175" t="str">
        <f t="shared" si="205"/>
        <v/>
      </c>
      <c r="BX241" s="176" t="str">
        <f t="shared" si="206"/>
        <v/>
      </c>
      <c r="BY241" s="135" t="str">
        <f t="shared" si="207"/>
        <v xml:space="preserve"> </v>
      </c>
      <c r="BZ241" s="175" t="str">
        <f t="shared" si="208"/>
        <v/>
      </c>
      <c r="CA241" s="176" t="str">
        <f t="shared" si="209"/>
        <v/>
      </c>
      <c r="CB241" s="135" t="str">
        <f t="shared" si="210"/>
        <v xml:space="preserve"> </v>
      </c>
      <c r="CC241" s="185" t="str">
        <f t="shared" si="211"/>
        <v/>
      </c>
      <c r="CD241" s="186" t="str">
        <f t="shared" si="212"/>
        <v/>
      </c>
      <c r="CE241" s="181" t="str">
        <f t="shared" si="213"/>
        <v xml:space="preserve"> </v>
      </c>
      <c r="CF241" s="175" t="str">
        <f t="shared" si="214"/>
        <v/>
      </c>
      <c r="CG241" s="176" t="str">
        <f t="shared" si="215"/>
        <v/>
      </c>
      <c r="CH241" s="135" t="str">
        <f t="shared" si="216"/>
        <v xml:space="preserve"> </v>
      </c>
      <c r="CI241" s="175" t="str">
        <f t="shared" si="217"/>
        <v/>
      </c>
      <c r="CJ241" s="176" t="str">
        <f t="shared" si="218"/>
        <v/>
      </c>
      <c r="CK241" s="135" t="str">
        <f t="shared" si="219"/>
        <v xml:space="preserve"> </v>
      </c>
      <c r="CL241" s="175" t="str">
        <f t="shared" si="220"/>
        <v/>
      </c>
      <c r="CM241" s="176" t="str">
        <f t="shared" si="221"/>
        <v/>
      </c>
      <c r="CN241" s="135" t="str">
        <f t="shared" si="222"/>
        <v xml:space="preserve"> </v>
      </c>
      <c r="CO241" s="185" t="str">
        <f t="shared" si="223"/>
        <v/>
      </c>
      <c r="CP241" s="186" t="str">
        <f t="shared" si="224"/>
        <v/>
      </c>
      <c r="CQ241" s="181" t="str">
        <f t="shared" si="225"/>
        <v xml:space="preserve"> </v>
      </c>
      <c r="CR241" s="135">
        <f>'Session Tracking'!P240</f>
        <v>0</v>
      </c>
      <c r="CS241" s="172"/>
      <c r="CT241" s="172">
        <f>COUNTIF('Session Tracking'!F240:O240,"Yes")</f>
        <v>0</v>
      </c>
      <c r="CU241" s="195">
        <f>COUNTIF('Session Tracking'!F240:O240,"No")</f>
        <v>0</v>
      </c>
      <c r="CV241" s="211">
        <f t="shared" si="183"/>
        <v>0</v>
      </c>
      <c r="CW241" s="195" t="str">
        <f t="shared" si="184"/>
        <v/>
      </c>
      <c r="CX241" s="195" t="str">
        <f t="shared" si="185"/>
        <v/>
      </c>
      <c r="CY241" s="195" t="str">
        <f t="shared" si="186"/>
        <v/>
      </c>
      <c r="CZ241" s="195" t="str">
        <f t="shared" si="187"/>
        <v/>
      </c>
      <c r="DA241" s="195" t="str">
        <f t="shared" si="188"/>
        <v/>
      </c>
      <c r="DB241" s="213" t="str">
        <f t="shared" si="189"/>
        <v/>
      </c>
      <c r="DC241" s="172" t="str">
        <f t="shared" si="190"/>
        <v/>
      </c>
      <c r="DD241" s="195" t="str">
        <f t="shared" si="191"/>
        <v/>
      </c>
      <c r="DE241" s="195" t="str">
        <f t="shared" si="192"/>
        <v/>
      </c>
      <c r="DF241" s="195" t="str">
        <f t="shared" si="193"/>
        <v/>
      </c>
      <c r="DG241" s="195" t="str">
        <f t="shared" si="194"/>
        <v/>
      </c>
      <c r="DH241" s="195" t="str">
        <f t="shared" si="195"/>
        <v/>
      </c>
      <c r="DI241" s="195" t="str">
        <f t="shared" si="196"/>
        <v/>
      </c>
      <c r="DJ241" s="195" t="str">
        <f t="shared" si="197"/>
        <v/>
      </c>
      <c r="DK241" s="173" t="str">
        <f t="shared" si="198"/>
        <v/>
      </c>
    </row>
    <row r="242" spans="1:115" x14ac:dyDescent="0.35">
      <c r="A242" s="182">
        <f>'Session Tracking'!A241</f>
        <v>0</v>
      </c>
      <c r="B242" s="183">
        <f>'Session Tracking'!T241</f>
        <v>0</v>
      </c>
      <c r="C242" s="183">
        <f>'Session Tracking'!C241</f>
        <v>0</v>
      </c>
      <c r="D242" s="184" t="str">
        <f>IF('Session Tracking'!D241,'Session Tracking'!D241,"")</f>
        <v/>
      </c>
      <c r="E242" s="184" t="str">
        <f>IF('Session Tracking'!E241,'Session Tracking'!E241,"")</f>
        <v/>
      </c>
      <c r="F242" s="121"/>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1"/>
      <c r="AL242" s="122"/>
      <c r="AM242" s="122"/>
      <c r="AN242" s="122"/>
      <c r="AO242" s="122"/>
      <c r="AP242" s="122"/>
      <c r="AQ242" s="122"/>
      <c r="AR242" s="122"/>
      <c r="AS242" s="122"/>
      <c r="AT242" s="122"/>
      <c r="AU242" s="122"/>
      <c r="AV242" s="122"/>
      <c r="AW242" s="122"/>
      <c r="AX242" s="122"/>
      <c r="AY242" s="122"/>
      <c r="AZ242" s="122"/>
      <c r="BA242" s="122"/>
      <c r="BB242" s="122"/>
      <c r="BC242" s="122"/>
      <c r="BD242" s="122"/>
      <c r="BE242" s="122"/>
      <c r="BF242" s="122"/>
      <c r="BG242" s="122"/>
      <c r="BH242" s="122"/>
      <c r="BI242" s="122"/>
      <c r="BJ242" s="122"/>
      <c r="BK242" s="122"/>
      <c r="BL242" s="122"/>
      <c r="BM242" s="122"/>
      <c r="BN242" s="122"/>
      <c r="BO242" s="122"/>
      <c r="BQ242" s="175" t="str">
        <f t="shared" si="199"/>
        <v/>
      </c>
      <c r="BR242" s="176" t="str">
        <f t="shared" si="200"/>
        <v/>
      </c>
      <c r="BS242" s="135" t="str">
        <f t="shared" si="201"/>
        <v xml:space="preserve"> </v>
      </c>
      <c r="BT242" s="175" t="str">
        <f t="shared" si="202"/>
        <v/>
      </c>
      <c r="BU242" s="176" t="str">
        <f t="shared" si="203"/>
        <v/>
      </c>
      <c r="BV242" s="135" t="str">
        <f t="shared" si="204"/>
        <v xml:space="preserve"> </v>
      </c>
      <c r="BW242" s="175" t="str">
        <f t="shared" si="205"/>
        <v/>
      </c>
      <c r="BX242" s="176" t="str">
        <f t="shared" si="206"/>
        <v/>
      </c>
      <c r="BY242" s="135" t="str">
        <f t="shared" si="207"/>
        <v xml:space="preserve"> </v>
      </c>
      <c r="BZ242" s="175" t="str">
        <f t="shared" si="208"/>
        <v/>
      </c>
      <c r="CA242" s="176" t="str">
        <f t="shared" si="209"/>
        <v/>
      </c>
      <c r="CB242" s="135" t="str">
        <f t="shared" si="210"/>
        <v xml:space="preserve"> </v>
      </c>
      <c r="CC242" s="185" t="str">
        <f t="shared" si="211"/>
        <v/>
      </c>
      <c r="CD242" s="186" t="str">
        <f t="shared" si="212"/>
        <v/>
      </c>
      <c r="CE242" s="181" t="str">
        <f t="shared" si="213"/>
        <v xml:space="preserve"> </v>
      </c>
      <c r="CF242" s="175" t="str">
        <f t="shared" si="214"/>
        <v/>
      </c>
      <c r="CG242" s="176" t="str">
        <f t="shared" si="215"/>
        <v/>
      </c>
      <c r="CH242" s="135" t="str">
        <f t="shared" si="216"/>
        <v xml:space="preserve"> </v>
      </c>
      <c r="CI242" s="175" t="str">
        <f t="shared" si="217"/>
        <v/>
      </c>
      <c r="CJ242" s="176" t="str">
        <f t="shared" si="218"/>
        <v/>
      </c>
      <c r="CK242" s="135" t="str">
        <f t="shared" si="219"/>
        <v xml:space="preserve"> </v>
      </c>
      <c r="CL242" s="175" t="str">
        <f t="shared" si="220"/>
        <v/>
      </c>
      <c r="CM242" s="176" t="str">
        <f t="shared" si="221"/>
        <v/>
      </c>
      <c r="CN242" s="135" t="str">
        <f t="shared" si="222"/>
        <v xml:space="preserve"> </v>
      </c>
      <c r="CO242" s="185" t="str">
        <f t="shared" si="223"/>
        <v/>
      </c>
      <c r="CP242" s="186" t="str">
        <f t="shared" si="224"/>
        <v/>
      </c>
      <c r="CQ242" s="181" t="str">
        <f t="shared" si="225"/>
        <v xml:space="preserve"> </v>
      </c>
      <c r="CR242" s="135">
        <f>'Session Tracking'!P241</f>
        <v>0</v>
      </c>
      <c r="CS242" s="172"/>
      <c r="CT242" s="172">
        <f>COUNTIF('Session Tracking'!F241:O241,"Yes")</f>
        <v>0</v>
      </c>
      <c r="CU242" s="195">
        <f>COUNTIF('Session Tracking'!F241:O241,"No")</f>
        <v>0</v>
      </c>
      <c r="CV242" s="211">
        <f t="shared" si="183"/>
        <v>0</v>
      </c>
      <c r="CW242" s="195" t="str">
        <f t="shared" si="184"/>
        <v/>
      </c>
      <c r="CX242" s="195" t="str">
        <f t="shared" si="185"/>
        <v/>
      </c>
      <c r="CY242" s="195" t="str">
        <f t="shared" si="186"/>
        <v/>
      </c>
      <c r="CZ242" s="195" t="str">
        <f t="shared" si="187"/>
        <v/>
      </c>
      <c r="DA242" s="195" t="str">
        <f t="shared" si="188"/>
        <v/>
      </c>
      <c r="DB242" s="213" t="str">
        <f t="shared" si="189"/>
        <v/>
      </c>
      <c r="DC242" s="172" t="str">
        <f t="shared" si="190"/>
        <v/>
      </c>
      <c r="DD242" s="195" t="str">
        <f t="shared" si="191"/>
        <v/>
      </c>
      <c r="DE242" s="195" t="str">
        <f t="shared" si="192"/>
        <v/>
      </c>
      <c r="DF242" s="195" t="str">
        <f t="shared" si="193"/>
        <v/>
      </c>
      <c r="DG242" s="195" t="str">
        <f t="shared" si="194"/>
        <v/>
      </c>
      <c r="DH242" s="195" t="str">
        <f t="shared" si="195"/>
        <v/>
      </c>
      <c r="DI242" s="195" t="str">
        <f t="shared" si="196"/>
        <v/>
      </c>
      <c r="DJ242" s="195" t="str">
        <f t="shared" si="197"/>
        <v/>
      </c>
      <c r="DK242" s="173" t="str">
        <f t="shared" si="198"/>
        <v/>
      </c>
    </row>
    <row r="243" spans="1:115" x14ac:dyDescent="0.35">
      <c r="A243" s="182">
        <f>'Session Tracking'!A242</f>
        <v>0</v>
      </c>
      <c r="B243" s="183">
        <f>'Session Tracking'!T242</f>
        <v>0</v>
      </c>
      <c r="C243" s="183">
        <f>'Session Tracking'!C242</f>
        <v>0</v>
      </c>
      <c r="D243" s="184" t="str">
        <f>IF('Session Tracking'!D242,'Session Tracking'!D242,"")</f>
        <v/>
      </c>
      <c r="E243" s="184" t="str">
        <f>IF('Session Tracking'!E242,'Session Tracking'!E242,"")</f>
        <v/>
      </c>
      <c r="F243" s="123"/>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3"/>
      <c r="AL243" s="124"/>
      <c r="AM243" s="124"/>
      <c r="AN243" s="124"/>
      <c r="AO243" s="124"/>
      <c r="AP243" s="124"/>
      <c r="AQ243" s="124"/>
      <c r="AR243" s="124"/>
      <c r="AS243" s="124"/>
      <c r="AT243" s="124"/>
      <c r="AU243" s="124"/>
      <c r="AV243" s="124"/>
      <c r="AW243" s="124"/>
      <c r="AX243" s="124"/>
      <c r="AY243" s="124"/>
      <c r="AZ243" s="124"/>
      <c r="BA243" s="124"/>
      <c r="BB243" s="124"/>
      <c r="BC243" s="124"/>
      <c r="BD243" s="124"/>
      <c r="BE243" s="124"/>
      <c r="BF243" s="124"/>
      <c r="BG243" s="124"/>
      <c r="BH243" s="124"/>
      <c r="BI243" s="124"/>
      <c r="BJ243" s="124"/>
      <c r="BK243" s="124"/>
      <c r="BL243" s="124"/>
      <c r="BM243" s="124"/>
      <c r="BN243" s="124"/>
      <c r="BO243" s="124"/>
      <c r="BQ243" s="175" t="str">
        <f t="shared" si="199"/>
        <v/>
      </c>
      <c r="BR243" s="176" t="str">
        <f t="shared" si="200"/>
        <v/>
      </c>
      <c r="BS243" s="135" t="str">
        <f t="shared" si="201"/>
        <v xml:space="preserve"> </v>
      </c>
      <c r="BT243" s="175" t="str">
        <f t="shared" si="202"/>
        <v/>
      </c>
      <c r="BU243" s="176" t="str">
        <f t="shared" si="203"/>
        <v/>
      </c>
      <c r="BV243" s="135" t="str">
        <f t="shared" si="204"/>
        <v xml:space="preserve"> </v>
      </c>
      <c r="BW243" s="175" t="str">
        <f t="shared" si="205"/>
        <v/>
      </c>
      <c r="BX243" s="176" t="str">
        <f t="shared" si="206"/>
        <v/>
      </c>
      <c r="BY243" s="135" t="str">
        <f t="shared" si="207"/>
        <v xml:space="preserve"> </v>
      </c>
      <c r="BZ243" s="175" t="str">
        <f t="shared" si="208"/>
        <v/>
      </c>
      <c r="CA243" s="176" t="str">
        <f t="shared" si="209"/>
        <v/>
      </c>
      <c r="CB243" s="135" t="str">
        <f t="shared" si="210"/>
        <v xml:space="preserve"> </v>
      </c>
      <c r="CC243" s="185" t="str">
        <f t="shared" si="211"/>
        <v/>
      </c>
      <c r="CD243" s="186" t="str">
        <f t="shared" si="212"/>
        <v/>
      </c>
      <c r="CE243" s="181" t="str">
        <f t="shared" si="213"/>
        <v xml:space="preserve"> </v>
      </c>
      <c r="CF243" s="175" t="str">
        <f t="shared" si="214"/>
        <v/>
      </c>
      <c r="CG243" s="176" t="str">
        <f t="shared" si="215"/>
        <v/>
      </c>
      <c r="CH243" s="135" t="str">
        <f t="shared" si="216"/>
        <v xml:space="preserve"> </v>
      </c>
      <c r="CI243" s="175" t="str">
        <f t="shared" si="217"/>
        <v/>
      </c>
      <c r="CJ243" s="176" t="str">
        <f t="shared" si="218"/>
        <v/>
      </c>
      <c r="CK243" s="135" t="str">
        <f t="shared" si="219"/>
        <v xml:space="preserve"> </v>
      </c>
      <c r="CL243" s="175" t="str">
        <f t="shared" si="220"/>
        <v/>
      </c>
      <c r="CM243" s="176" t="str">
        <f t="shared" si="221"/>
        <v/>
      </c>
      <c r="CN243" s="135" t="str">
        <f t="shared" si="222"/>
        <v xml:space="preserve"> </v>
      </c>
      <c r="CO243" s="185" t="str">
        <f t="shared" si="223"/>
        <v/>
      </c>
      <c r="CP243" s="186" t="str">
        <f t="shared" si="224"/>
        <v/>
      </c>
      <c r="CQ243" s="181" t="str">
        <f t="shared" si="225"/>
        <v xml:space="preserve"> </v>
      </c>
      <c r="CR243" s="135">
        <f>'Session Tracking'!P242</f>
        <v>0</v>
      </c>
      <c r="CS243" s="172"/>
      <c r="CT243" s="172">
        <f>COUNTIF('Session Tracking'!F242:O242,"Yes")</f>
        <v>0</v>
      </c>
      <c r="CU243" s="195">
        <f>COUNTIF('Session Tracking'!F242:O242,"No")</f>
        <v>0</v>
      </c>
      <c r="CV243" s="211">
        <f t="shared" si="183"/>
        <v>0</v>
      </c>
      <c r="CW243" s="195" t="str">
        <f t="shared" si="184"/>
        <v/>
      </c>
      <c r="CX243" s="195" t="str">
        <f t="shared" si="185"/>
        <v/>
      </c>
      <c r="CY243" s="195" t="str">
        <f t="shared" si="186"/>
        <v/>
      </c>
      <c r="CZ243" s="195" t="str">
        <f t="shared" si="187"/>
        <v/>
      </c>
      <c r="DA243" s="195" t="str">
        <f t="shared" si="188"/>
        <v/>
      </c>
      <c r="DB243" s="213" t="str">
        <f t="shared" si="189"/>
        <v/>
      </c>
      <c r="DC243" s="172" t="str">
        <f t="shared" si="190"/>
        <v/>
      </c>
      <c r="DD243" s="195" t="str">
        <f t="shared" si="191"/>
        <v/>
      </c>
      <c r="DE243" s="195" t="str">
        <f t="shared" si="192"/>
        <v/>
      </c>
      <c r="DF243" s="195" t="str">
        <f t="shared" si="193"/>
        <v/>
      </c>
      <c r="DG243" s="195" t="str">
        <f t="shared" si="194"/>
        <v/>
      </c>
      <c r="DH243" s="195" t="str">
        <f t="shared" si="195"/>
        <v/>
      </c>
      <c r="DI243" s="195" t="str">
        <f t="shared" si="196"/>
        <v/>
      </c>
      <c r="DJ243" s="195" t="str">
        <f t="shared" si="197"/>
        <v/>
      </c>
      <c r="DK243" s="173" t="str">
        <f t="shared" si="198"/>
        <v/>
      </c>
    </row>
    <row r="244" spans="1:115" x14ac:dyDescent="0.35">
      <c r="A244" s="182">
        <f>'Session Tracking'!A243</f>
        <v>0</v>
      </c>
      <c r="B244" s="183">
        <f>'Session Tracking'!T243</f>
        <v>0</v>
      </c>
      <c r="C244" s="183">
        <f>'Session Tracking'!C243</f>
        <v>0</v>
      </c>
      <c r="D244" s="184" t="str">
        <f>IF('Session Tracking'!D243,'Session Tracking'!D243,"")</f>
        <v/>
      </c>
      <c r="E244" s="184" t="str">
        <f>IF('Session Tracking'!E243,'Session Tracking'!E243,"")</f>
        <v/>
      </c>
      <c r="F244" s="121"/>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1"/>
      <c r="AL244" s="122"/>
      <c r="AM244" s="122"/>
      <c r="AN244" s="122"/>
      <c r="AO244" s="122"/>
      <c r="AP244" s="122"/>
      <c r="AQ244" s="122"/>
      <c r="AR244" s="122"/>
      <c r="AS244" s="122"/>
      <c r="AT244" s="122"/>
      <c r="AU244" s="122"/>
      <c r="AV244" s="122"/>
      <c r="AW244" s="122"/>
      <c r="AX244" s="122"/>
      <c r="AY244" s="122"/>
      <c r="AZ244" s="122"/>
      <c r="BA244" s="122"/>
      <c r="BB244" s="122"/>
      <c r="BC244" s="122"/>
      <c r="BD244" s="122"/>
      <c r="BE244" s="122"/>
      <c r="BF244" s="122"/>
      <c r="BG244" s="122"/>
      <c r="BH244" s="122"/>
      <c r="BI244" s="122"/>
      <c r="BJ244" s="122"/>
      <c r="BK244" s="122"/>
      <c r="BL244" s="122"/>
      <c r="BM244" s="122"/>
      <c r="BN244" s="122"/>
      <c r="BO244" s="122"/>
      <c r="BQ244" s="175" t="str">
        <f t="shared" si="199"/>
        <v/>
      </c>
      <c r="BR244" s="176" t="str">
        <f t="shared" si="200"/>
        <v/>
      </c>
      <c r="BS244" s="135" t="str">
        <f t="shared" si="201"/>
        <v xml:space="preserve"> </v>
      </c>
      <c r="BT244" s="175" t="str">
        <f t="shared" si="202"/>
        <v/>
      </c>
      <c r="BU244" s="176" t="str">
        <f t="shared" si="203"/>
        <v/>
      </c>
      <c r="BV244" s="135" t="str">
        <f t="shared" si="204"/>
        <v xml:space="preserve"> </v>
      </c>
      <c r="BW244" s="175" t="str">
        <f t="shared" si="205"/>
        <v/>
      </c>
      <c r="BX244" s="176" t="str">
        <f t="shared" si="206"/>
        <v/>
      </c>
      <c r="BY244" s="135" t="str">
        <f t="shared" si="207"/>
        <v xml:space="preserve"> </v>
      </c>
      <c r="BZ244" s="175" t="str">
        <f t="shared" si="208"/>
        <v/>
      </c>
      <c r="CA244" s="176" t="str">
        <f t="shared" si="209"/>
        <v/>
      </c>
      <c r="CB244" s="135" t="str">
        <f t="shared" si="210"/>
        <v xml:space="preserve"> </v>
      </c>
      <c r="CC244" s="185" t="str">
        <f t="shared" si="211"/>
        <v/>
      </c>
      <c r="CD244" s="186" t="str">
        <f t="shared" si="212"/>
        <v/>
      </c>
      <c r="CE244" s="181" t="str">
        <f t="shared" si="213"/>
        <v xml:space="preserve"> </v>
      </c>
      <c r="CF244" s="175" t="str">
        <f t="shared" si="214"/>
        <v/>
      </c>
      <c r="CG244" s="176" t="str">
        <f t="shared" si="215"/>
        <v/>
      </c>
      <c r="CH244" s="135" t="str">
        <f t="shared" si="216"/>
        <v xml:space="preserve"> </v>
      </c>
      <c r="CI244" s="175" t="str">
        <f t="shared" si="217"/>
        <v/>
      </c>
      <c r="CJ244" s="176" t="str">
        <f t="shared" si="218"/>
        <v/>
      </c>
      <c r="CK244" s="135" t="str">
        <f t="shared" si="219"/>
        <v xml:space="preserve"> </v>
      </c>
      <c r="CL244" s="175" t="str">
        <f t="shared" si="220"/>
        <v/>
      </c>
      <c r="CM244" s="176" t="str">
        <f t="shared" si="221"/>
        <v/>
      </c>
      <c r="CN244" s="135" t="str">
        <f t="shared" si="222"/>
        <v xml:space="preserve"> </v>
      </c>
      <c r="CO244" s="185" t="str">
        <f t="shared" si="223"/>
        <v/>
      </c>
      <c r="CP244" s="186" t="str">
        <f t="shared" si="224"/>
        <v/>
      </c>
      <c r="CQ244" s="181" t="str">
        <f t="shared" si="225"/>
        <v xml:space="preserve"> </v>
      </c>
      <c r="CR244" s="135">
        <f>'Session Tracking'!P243</f>
        <v>0</v>
      </c>
      <c r="CS244" s="172"/>
      <c r="CT244" s="172">
        <f>COUNTIF('Session Tracking'!F243:O243,"Yes")</f>
        <v>0</v>
      </c>
      <c r="CU244" s="195">
        <f>COUNTIF('Session Tracking'!F243:O243,"No")</f>
        <v>0</v>
      </c>
      <c r="CV244" s="211">
        <f t="shared" si="183"/>
        <v>0</v>
      </c>
      <c r="CW244" s="195" t="str">
        <f t="shared" si="184"/>
        <v/>
      </c>
      <c r="CX244" s="195" t="str">
        <f t="shared" si="185"/>
        <v/>
      </c>
      <c r="CY244" s="195" t="str">
        <f t="shared" si="186"/>
        <v/>
      </c>
      <c r="CZ244" s="195" t="str">
        <f t="shared" si="187"/>
        <v/>
      </c>
      <c r="DA244" s="195" t="str">
        <f t="shared" si="188"/>
        <v/>
      </c>
      <c r="DB244" s="213" t="str">
        <f t="shared" si="189"/>
        <v/>
      </c>
      <c r="DC244" s="172" t="str">
        <f t="shared" si="190"/>
        <v/>
      </c>
      <c r="DD244" s="195" t="str">
        <f t="shared" si="191"/>
        <v/>
      </c>
      <c r="DE244" s="195" t="str">
        <f t="shared" si="192"/>
        <v/>
      </c>
      <c r="DF244" s="195" t="str">
        <f t="shared" si="193"/>
        <v/>
      </c>
      <c r="DG244" s="195" t="str">
        <f t="shared" si="194"/>
        <v/>
      </c>
      <c r="DH244" s="195" t="str">
        <f t="shared" si="195"/>
        <v/>
      </c>
      <c r="DI244" s="195" t="str">
        <f t="shared" si="196"/>
        <v/>
      </c>
      <c r="DJ244" s="195" t="str">
        <f t="shared" si="197"/>
        <v/>
      </c>
      <c r="DK244" s="173" t="str">
        <f t="shared" si="198"/>
        <v/>
      </c>
    </row>
    <row r="245" spans="1:115" x14ac:dyDescent="0.35">
      <c r="A245" s="182">
        <f>'Session Tracking'!A244</f>
        <v>0</v>
      </c>
      <c r="B245" s="183">
        <f>'Session Tracking'!T244</f>
        <v>0</v>
      </c>
      <c r="C245" s="183">
        <f>'Session Tracking'!C244</f>
        <v>0</v>
      </c>
      <c r="D245" s="184" t="str">
        <f>IF('Session Tracking'!D244,'Session Tracking'!D244,"")</f>
        <v/>
      </c>
      <c r="E245" s="184" t="str">
        <f>IF('Session Tracking'!E244,'Session Tracking'!E244,"")</f>
        <v/>
      </c>
      <c r="F245" s="123"/>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3"/>
      <c r="AL245" s="124"/>
      <c r="AM245" s="124"/>
      <c r="AN245" s="124"/>
      <c r="AO245" s="124"/>
      <c r="AP245" s="124"/>
      <c r="AQ245" s="124"/>
      <c r="AR245" s="124"/>
      <c r="AS245" s="124"/>
      <c r="AT245" s="124"/>
      <c r="AU245" s="124"/>
      <c r="AV245" s="124"/>
      <c r="AW245" s="124"/>
      <c r="AX245" s="124"/>
      <c r="AY245" s="124"/>
      <c r="AZ245" s="124"/>
      <c r="BA245" s="124"/>
      <c r="BB245" s="124"/>
      <c r="BC245" s="124"/>
      <c r="BD245" s="124"/>
      <c r="BE245" s="124"/>
      <c r="BF245" s="124"/>
      <c r="BG245" s="124"/>
      <c r="BH245" s="124"/>
      <c r="BI245" s="124"/>
      <c r="BJ245" s="124"/>
      <c r="BK245" s="124"/>
      <c r="BL245" s="124"/>
      <c r="BM245" s="124"/>
      <c r="BN245" s="124"/>
      <c r="BO245" s="124"/>
      <c r="BQ245" s="175" t="str">
        <f t="shared" si="199"/>
        <v/>
      </c>
      <c r="BR245" s="176" t="str">
        <f t="shared" si="200"/>
        <v/>
      </c>
      <c r="BS245" s="135" t="str">
        <f t="shared" si="201"/>
        <v xml:space="preserve"> </v>
      </c>
      <c r="BT245" s="175" t="str">
        <f t="shared" si="202"/>
        <v/>
      </c>
      <c r="BU245" s="176" t="str">
        <f t="shared" si="203"/>
        <v/>
      </c>
      <c r="BV245" s="135" t="str">
        <f t="shared" si="204"/>
        <v xml:space="preserve"> </v>
      </c>
      <c r="BW245" s="175" t="str">
        <f t="shared" si="205"/>
        <v/>
      </c>
      <c r="BX245" s="176" t="str">
        <f t="shared" si="206"/>
        <v/>
      </c>
      <c r="BY245" s="135" t="str">
        <f t="shared" si="207"/>
        <v xml:space="preserve"> </v>
      </c>
      <c r="BZ245" s="175" t="str">
        <f t="shared" si="208"/>
        <v/>
      </c>
      <c r="CA245" s="176" t="str">
        <f t="shared" si="209"/>
        <v/>
      </c>
      <c r="CB245" s="135" t="str">
        <f t="shared" si="210"/>
        <v xml:space="preserve"> </v>
      </c>
      <c r="CC245" s="185" t="str">
        <f t="shared" si="211"/>
        <v/>
      </c>
      <c r="CD245" s="186" t="str">
        <f t="shared" si="212"/>
        <v/>
      </c>
      <c r="CE245" s="181" t="str">
        <f t="shared" si="213"/>
        <v xml:space="preserve"> </v>
      </c>
      <c r="CF245" s="175" t="str">
        <f t="shared" si="214"/>
        <v/>
      </c>
      <c r="CG245" s="176" t="str">
        <f t="shared" si="215"/>
        <v/>
      </c>
      <c r="CH245" s="135" t="str">
        <f t="shared" si="216"/>
        <v xml:space="preserve"> </v>
      </c>
      <c r="CI245" s="175" t="str">
        <f t="shared" si="217"/>
        <v/>
      </c>
      <c r="CJ245" s="176" t="str">
        <f t="shared" si="218"/>
        <v/>
      </c>
      <c r="CK245" s="135" t="str">
        <f t="shared" si="219"/>
        <v xml:space="preserve"> </v>
      </c>
      <c r="CL245" s="175" t="str">
        <f t="shared" si="220"/>
        <v/>
      </c>
      <c r="CM245" s="176" t="str">
        <f t="shared" si="221"/>
        <v/>
      </c>
      <c r="CN245" s="135" t="str">
        <f t="shared" si="222"/>
        <v xml:space="preserve"> </v>
      </c>
      <c r="CO245" s="185" t="str">
        <f t="shared" si="223"/>
        <v/>
      </c>
      <c r="CP245" s="186" t="str">
        <f t="shared" si="224"/>
        <v/>
      </c>
      <c r="CQ245" s="181" t="str">
        <f t="shared" si="225"/>
        <v xml:space="preserve"> </v>
      </c>
      <c r="CR245" s="135">
        <f>'Session Tracking'!P244</f>
        <v>0</v>
      </c>
      <c r="CS245" s="172"/>
      <c r="CT245" s="172">
        <f>COUNTIF('Session Tracking'!F244:O244,"Yes")</f>
        <v>0</v>
      </c>
      <c r="CU245" s="195">
        <f>COUNTIF('Session Tracking'!F244:O244,"No")</f>
        <v>0</v>
      </c>
      <c r="CV245" s="211">
        <f t="shared" si="183"/>
        <v>0</v>
      </c>
      <c r="CW245" s="195" t="str">
        <f t="shared" si="184"/>
        <v/>
      </c>
      <c r="CX245" s="195" t="str">
        <f t="shared" si="185"/>
        <v/>
      </c>
      <c r="CY245" s="195" t="str">
        <f t="shared" si="186"/>
        <v/>
      </c>
      <c r="CZ245" s="195" t="str">
        <f t="shared" si="187"/>
        <v/>
      </c>
      <c r="DA245" s="195" t="str">
        <f t="shared" si="188"/>
        <v/>
      </c>
      <c r="DB245" s="213" t="str">
        <f t="shared" si="189"/>
        <v/>
      </c>
      <c r="DC245" s="172" t="str">
        <f t="shared" si="190"/>
        <v/>
      </c>
      <c r="DD245" s="195" t="str">
        <f t="shared" si="191"/>
        <v/>
      </c>
      <c r="DE245" s="195" t="str">
        <f t="shared" si="192"/>
        <v/>
      </c>
      <c r="DF245" s="195" t="str">
        <f t="shared" si="193"/>
        <v/>
      </c>
      <c r="DG245" s="195" t="str">
        <f t="shared" si="194"/>
        <v/>
      </c>
      <c r="DH245" s="195" t="str">
        <f t="shared" si="195"/>
        <v/>
      </c>
      <c r="DI245" s="195" t="str">
        <f t="shared" si="196"/>
        <v/>
      </c>
      <c r="DJ245" s="195" t="str">
        <f t="shared" si="197"/>
        <v/>
      </c>
      <c r="DK245" s="173" t="str">
        <f t="shared" si="198"/>
        <v/>
      </c>
    </row>
    <row r="246" spans="1:115" x14ac:dyDescent="0.35">
      <c r="A246" s="182">
        <f>'Session Tracking'!A245</f>
        <v>0</v>
      </c>
      <c r="B246" s="183">
        <f>'Session Tracking'!T245</f>
        <v>0</v>
      </c>
      <c r="C246" s="183">
        <f>'Session Tracking'!C245</f>
        <v>0</v>
      </c>
      <c r="D246" s="184" t="str">
        <f>IF('Session Tracking'!D245,'Session Tracking'!D245,"")</f>
        <v/>
      </c>
      <c r="E246" s="184" t="str">
        <f>IF('Session Tracking'!E245,'Session Tracking'!E245,"")</f>
        <v/>
      </c>
      <c r="F246" s="121"/>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1"/>
      <c r="AL246" s="122"/>
      <c r="AM246" s="122"/>
      <c r="AN246" s="122"/>
      <c r="AO246" s="122"/>
      <c r="AP246" s="122"/>
      <c r="AQ246" s="122"/>
      <c r="AR246" s="122"/>
      <c r="AS246" s="122"/>
      <c r="AT246" s="122"/>
      <c r="AU246" s="122"/>
      <c r="AV246" s="122"/>
      <c r="AW246" s="122"/>
      <c r="AX246" s="122"/>
      <c r="AY246" s="122"/>
      <c r="AZ246" s="122"/>
      <c r="BA246" s="122"/>
      <c r="BB246" s="122"/>
      <c r="BC246" s="122"/>
      <c r="BD246" s="122"/>
      <c r="BE246" s="122"/>
      <c r="BF246" s="122"/>
      <c r="BG246" s="122"/>
      <c r="BH246" s="122"/>
      <c r="BI246" s="122"/>
      <c r="BJ246" s="122"/>
      <c r="BK246" s="122"/>
      <c r="BL246" s="122"/>
      <c r="BM246" s="122"/>
      <c r="BN246" s="122"/>
      <c r="BO246" s="122"/>
      <c r="BQ246" s="175" t="str">
        <f t="shared" si="199"/>
        <v/>
      </c>
      <c r="BR246" s="176" t="str">
        <f t="shared" si="200"/>
        <v/>
      </c>
      <c r="BS246" s="135" t="str">
        <f t="shared" si="201"/>
        <v xml:space="preserve"> </v>
      </c>
      <c r="BT246" s="175" t="str">
        <f t="shared" si="202"/>
        <v/>
      </c>
      <c r="BU246" s="176" t="str">
        <f t="shared" si="203"/>
        <v/>
      </c>
      <c r="BV246" s="135" t="str">
        <f t="shared" si="204"/>
        <v xml:space="preserve"> </v>
      </c>
      <c r="BW246" s="175" t="str">
        <f t="shared" si="205"/>
        <v/>
      </c>
      <c r="BX246" s="176" t="str">
        <f t="shared" si="206"/>
        <v/>
      </c>
      <c r="BY246" s="135" t="str">
        <f t="shared" si="207"/>
        <v xml:space="preserve"> </v>
      </c>
      <c r="BZ246" s="175" t="str">
        <f t="shared" si="208"/>
        <v/>
      </c>
      <c r="CA246" s="176" t="str">
        <f t="shared" si="209"/>
        <v/>
      </c>
      <c r="CB246" s="135" t="str">
        <f t="shared" si="210"/>
        <v xml:space="preserve"> </v>
      </c>
      <c r="CC246" s="185" t="str">
        <f t="shared" si="211"/>
        <v/>
      </c>
      <c r="CD246" s="186" t="str">
        <f t="shared" si="212"/>
        <v/>
      </c>
      <c r="CE246" s="181" t="str">
        <f t="shared" si="213"/>
        <v xml:space="preserve"> </v>
      </c>
      <c r="CF246" s="175" t="str">
        <f t="shared" si="214"/>
        <v/>
      </c>
      <c r="CG246" s="176" t="str">
        <f t="shared" si="215"/>
        <v/>
      </c>
      <c r="CH246" s="135" t="str">
        <f t="shared" si="216"/>
        <v xml:space="preserve"> </v>
      </c>
      <c r="CI246" s="175" t="str">
        <f t="shared" si="217"/>
        <v/>
      </c>
      <c r="CJ246" s="176" t="str">
        <f t="shared" si="218"/>
        <v/>
      </c>
      <c r="CK246" s="135" t="str">
        <f t="shared" si="219"/>
        <v xml:space="preserve"> </v>
      </c>
      <c r="CL246" s="175" t="str">
        <f t="shared" si="220"/>
        <v/>
      </c>
      <c r="CM246" s="176" t="str">
        <f t="shared" si="221"/>
        <v/>
      </c>
      <c r="CN246" s="135" t="str">
        <f t="shared" si="222"/>
        <v xml:space="preserve"> </v>
      </c>
      <c r="CO246" s="185" t="str">
        <f t="shared" si="223"/>
        <v/>
      </c>
      <c r="CP246" s="186" t="str">
        <f t="shared" si="224"/>
        <v/>
      </c>
      <c r="CQ246" s="181" t="str">
        <f t="shared" si="225"/>
        <v xml:space="preserve"> </v>
      </c>
      <c r="CR246" s="135">
        <f>'Session Tracking'!P245</f>
        <v>0</v>
      </c>
      <c r="CS246" s="172"/>
      <c r="CT246" s="172">
        <f>COUNTIF('Session Tracking'!F245:O245,"Yes")</f>
        <v>0</v>
      </c>
      <c r="CU246" s="195">
        <f>COUNTIF('Session Tracking'!F245:O245,"No")</f>
        <v>0</v>
      </c>
      <c r="CV246" s="211">
        <f t="shared" si="183"/>
        <v>0</v>
      </c>
      <c r="CW246" s="195" t="str">
        <f t="shared" si="184"/>
        <v/>
      </c>
      <c r="CX246" s="195" t="str">
        <f t="shared" si="185"/>
        <v/>
      </c>
      <c r="CY246" s="195" t="str">
        <f t="shared" si="186"/>
        <v/>
      </c>
      <c r="CZ246" s="195" t="str">
        <f t="shared" si="187"/>
        <v/>
      </c>
      <c r="DA246" s="195" t="str">
        <f t="shared" si="188"/>
        <v/>
      </c>
      <c r="DB246" s="213" t="str">
        <f t="shared" si="189"/>
        <v/>
      </c>
      <c r="DC246" s="172" t="str">
        <f t="shared" si="190"/>
        <v/>
      </c>
      <c r="DD246" s="195" t="str">
        <f t="shared" si="191"/>
        <v/>
      </c>
      <c r="DE246" s="195" t="str">
        <f t="shared" si="192"/>
        <v/>
      </c>
      <c r="DF246" s="195" t="str">
        <f t="shared" si="193"/>
        <v/>
      </c>
      <c r="DG246" s="195" t="str">
        <f t="shared" si="194"/>
        <v/>
      </c>
      <c r="DH246" s="195" t="str">
        <f t="shared" si="195"/>
        <v/>
      </c>
      <c r="DI246" s="195" t="str">
        <f t="shared" si="196"/>
        <v/>
      </c>
      <c r="DJ246" s="195" t="str">
        <f t="shared" si="197"/>
        <v/>
      </c>
      <c r="DK246" s="173" t="str">
        <f t="shared" si="198"/>
        <v/>
      </c>
    </row>
    <row r="247" spans="1:115" x14ac:dyDescent="0.35">
      <c r="A247" s="182">
        <f>'Session Tracking'!A246</f>
        <v>0</v>
      </c>
      <c r="B247" s="183">
        <f>'Session Tracking'!T246</f>
        <v>0</v>
      </c>
      <c r="C247" s="183">
        <f>'Session Tracking'!C246</f>
        <v>0</v>
      </c>
      <c r="D247" s="184" t="str">
        <f>IF('Session Tracking'!D246,'Session Tracking'!D246,"")</f>
        <v/>
      </c>
      <c r="E247" s="184" t="str">
        <f>IF('Session Tracking'!E246,'Session Tracking'!E246,"")</f>
        <v/>
      </c>
      <c r="F247" s="123"/>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3"/>
      <c r="AL247" s="124"/>
      <c r="AM247" s="124"/>
      <c r="AN247" s="124"/>
      <c r="AO247" s="124"/>
      <c r="AP247" s="124"/>
      <c r="AQ247" s="124"/>
      <c r="AR247" s="124"/>
      <c r="AS247" s="124"/>
      <c r="AT247" s="124"/>
      <c r="AU247" s="124"/>
      <c r="AV247" s="124"/>
      <c r="AW247" s="124"/>
      <c r="AX247" s="124"/>
      <c r="AY247" s="124"/>
      <c r="AZ247" s="124"/>
      <c r="BA247" s="124"/>
      <c r="BB247" s="124"/>
      <c r="BC247" s="124"/>
      <c r="BD247" s="124"/>
      <c r="BE247" s="124"/>
      <c r="BF247" s="124"/>
      <c r="BG247" s="124"/>
      <c r="BH247" s="124"/>
      <c r="BI247" s="124"/>
      <c r="BJ247" s="124"/>
      <c r="BK247" s="124"/>
      <c r="BL247" s="124"/>
      <c r="BM247" s="124"/>
      <c r="BN247" s="124"/>
      <c r="BO247" s="124"/>
      <c r="BQ247" s="175" t="str">
        <f t="shared" si="199"/>
        <v/>
      </c>
      <c r="BR247" s="176" t="str">
        <f t="shared" si="200"/>
        <v/>
      </c>
      <c r="BS247" s="135" t="str">
        <f t="shared" si="201"/>
        <v xml:space="preserve"> </v>
      </c>
      <c r="BT247" s="175" t="str">
        <f t="shared" si="202"/>
        <v/>
      </c>
      <c r="BU247" s="176" t="str">
        <f t="shared" si="203"/>
        <v/>
      </c>
      <c r="BV247" s="135" t="str">
        <f t="shared" si="204"/>
        <v xml:space="preserve"> </v>
      </c>
      <c r="BW247" s="175" t="str">
        <f t="shared" si="205"/>
        <v/>
      </c>
      <c r="BX247" s="176" t="str">
        <f t="shared" si="206"/>
        <v/>
      </c>
      <c r="BY247" s="135" t="str">
        <f t="shared" si="207"/>
        <v xml:space="preserve"> </v>
      </c>
      <c r="BZ247" s="175" t="str">
        <f t="shared" si="208"/>
        <v/>
      </c>
      <c r="CA247" s="176" t="str">
        <f t="shared" si="209"/>
        <v/>
      </c>
      <c r="CB247" s="135" t="str">
        <f t="shared" si="210"/>
        <v xml:space="preserve"> </v>
      </c>
      <c r="CC247" s="185" t="str">
        <f t="shared" si="211"/>
        <v/>
      </c>
      <c r="CD247" s="186" t="str">
        <f t="shared" si="212"/>
        <v/>
      </c>
      <c r="CE247" s="181" t="str">
        <f t="shared" si="213"/>
        <v xml:space="preserve"> </v>
      </c>
      <c r="CF247" s="175" t="str">
        <f t="shared" si="214"/>
        <v/>
      </c>
      <c r="CG247" s="176" t="str">
        <f t="shared" si="215"/>
        <v/>
      </c>
      <c r="CH247" s="135" t="str">
        <f t="shared" si="216"/>
        <v xml:space="preserve"> </v>
      </c>
      <c r="CI247" s="175" t="str">
        <f t="shared" si="217"/>
        <v/>
      </c>
      <c r="CJ247" s="176" t="str">
        <f t="shared" si="218"/>
        <v/>
      </c>
      <c r="CK247" s="135" t="str">
        <f t="shared" si="219"/>
        <v xml:space="preserve"> </v>
      </c>
      <c r="CL247" s="175" t="str">
        <f t="shared" si="220"/>
        <v/>
      </c>
      <c r="CM247" s="176" t="str">
        <f t="shared" si="221"/>
        <v/>
      </c>
      <c r="CN247" s="135" t="str">
        <f t="shared" si="222"/>
        <v xml:space="preserve"> </v>
      </c>
      <c r="CO247" s="185" t="str">
        <f t="shared" si="223"/>
        <v/>
      </c>
      <c r="CP247" s="186" t="str">
        <f t="shared" si="224"/>
        <v/>
      </c>
      <c r="CQ247" s="181" t="str">
        <f t="shared" si="225"/>
        <v xml:space="preserve"> </v>
      </c>
      <c r="CR247" s="135">
        <f>'Session Tracking'!P246</f>
        <v>0</v>
      </c>
      <c r="CS247" s="172"/>
      <c r="CT247" s="172">
        <f>COUNTIF('Session Tracking'!F246:O246,"Yes")</f>
        <v>0</v>
      </c>
      <c r="CU247" s="195">
        <f>COUNTIF('Session Tracking'!F246:O246,"No")</f>
        <v>0</v>
      </c>
      <c r="CV247" s="211">
        <f t="shared" si="183"/>
        <v>0</v>
      </c>
      <c r="CW247" s="195" t="str">
        <f t="shared" si="184"/>
        <v/>
      </c>
      <c r="CX247" s="195" t="str">
        <f t="shared" si="185"/>
        <v/>
      </c>
      <c r="CY247" s="195" t="str">
        <f t="shared" si="186"/>
        <v/>
      </c>
      <c r="CZ247" s="195" t="str">
        <f t="shared" si="187"/>
        <v/>
      </c>
      <c r="DA247" s="195" t="str">
        <f t="shared" si="188"/>
        <v/>
      </c>
      <c r="DB247" s="213" t="str">
        <f t="shared" si="189"/>
        <v/>
      </c>
      <c r="DC247" s="172" t="str">
        <f t="shared" si="190"/>
        <v/>
      </c>
      <c r="DD247" s="195" t="str">
        <f t="shared" si="191"/>
        <v/>
      </c>
      <c r="DE247" s="195" t="str">
        <f t="shared" si="192"/>
        <v/>
      </c>
      <c r="DF247" s="195" t="str">
        <f t="shared" si="193"/>
        <v/>
      </c>
      <c r="DG247" s="195" t="str">
        <f t="shared" si="194"/>
        <v/>
      </c>
      <c r="DH247" s="195" t="str">
        <f t="shared" si="195"/>
        <v/>
      </c>
      <c r="DI247" s="195" t="str">
        <f t="shared" si="196"/>
        <v/>
      </c>
      <c r="DJ247" s="195" t="str">
        <f t="shared" si="197"/>
        <v/>
      </c>
      <c r="DK247" s="173" t="str">
        <f t="shared" si="198"/>
        <v/>
      </c>
    </row>
    <row r="248" spans="1:115" x14ac:dyDescent="0.35">
      <c r="A248" s="182">
        <f>'Session Tracking'!A247</f>
        <v>0</v>
      </c>
      <c r="B248" s="183">
        <f>'Session Tracking'!T247</f>
        <v>0</v>
      </c>
      <c r="C248" s="183">
        <f>'Session Tracking'!C247</f>
        <v>0</v>
      </c>
      <c r="D248" s="184" t="str">
        <f>IF('Session Tracking'!D247,'Session Tracking'!D247,"")</f>
        <v/>
      </c>
      <c r="E248" s="184" t="str">
        <f>IF('Session Tracking'!E247,'Session Tracking'!E247,"")</f>
        <v/>
      </c>
      <c r="F248" s="121"/>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1"/>
      <c r="AL248" s="122"/>
      <c r="AM248" s="122"/>
      <c r="AN248" s="122"/>
      <c r="AO248" s="122"/>
      <c r="AP248" s="122"/>
      <c r="AQ248" s="122"/>
      <c r="AR248" s="122"/>
      <c r="AS248" s="122"/>
      <c r="AT248" s="122"/>
      <c r="AU248" s="122"/>
      <c r="AV248" s="122"/>
      <c r="AW248" s="122"/>
      <c r="AX248" s="122"/>
      <c r="AY248" s="122"/>
      <c r="AZ248" s="122"/>
      <c r="BA248" s="122"/>
      <c r="BB248" s="122"/>
      <c r="BC248" s="122"/>
      <c r="BD248" s="122"/>
      <c r="BE248" s="122"/>
      <c r="BF248" s="122"/>
      <c r="BG248" s="122"/>
      <c r="BH248" s="122"/>
      <c r="BI248" s="122"/>
      <c r="BJ248" s="122"/>
      <c r="BK248" s="122"/>
      <c r="BL248" s="122"/>
      <c r="BM248" s="122"/>
      <c r="BN248" s="122"/>
      <c r="BO248" s="122"/>
      <c r="BQ248" s="175" t="str">
        <f t="shared" si="199"/>
        <v/>
      </c>
      <c r="BR248" s="176" t="str">
        <f t="shared" si="200"/>
        <v/>
      </c>
      <c r="BS248" s="135" t="str">
        <f t="shared" si="201"/>
        <v xml:space="preserve"> </v>
      </c>
      <c r="BT248" s="175" t="str">
        <f t="shared" si="202"/>
        <v/>
      </c>
      <c r="BU248" s="176" t="str">
        <f t="shared" si="203"/>
        <v/>
      </c>
      <c r="BV248" s="135" t="str">
        <f t="shared" si="204"/>
        <v xml:space="preserve"> </v>
      </c>
      <c r="BW248" s="175" t="str">
        <f t="shared" si="205"/>
        <v/>
      </c>
      <c r="BX248" s="176" t="str">
        <f t="shared" si="206"/>
        <v/>
      </c>
      <c r="BY248" s="135" t="str">
        <f t="shared" si="207"/>
        <v xml:space="preserve"> </v>
      </c>
      <c r="BZ248" s="175" t="str">
        <f t="shared" si="208"/>
        <v/>
      </c>
      <c r="CA248" s="176" t="str">
        <f t="shared" si="209"/>
        <v/>
      </c>
      <c r="CB248" s="135" t="str">
        <f t="shared" si="210"/>
        <v xml:space="preserve"> </v>
      </c>
      <c r="CC248" s="185" t="str">
        <f t="shared" si="211"/>
        <v/>
      </c>
      <c r="CD248" s="186" t="str">
        <f t="shared" si="212"/>
        <v/>
      </c>
      <c r="CE248" s="181" t="str">
        <f t="shared" si="213"/>
        <v xml:space="preserve"> </v>
      </c>
      <c r="CF248" s="175" t="str">
        <f t="shared" si="214"/>
        <v/>
      </c>
      <c r="CG248" s="176" t="str">
        <f t="shared" si="215"/>
        <v/>
      </c>
      <c r="CH248" s="135" t="str">
        <f t="shared" si="216"/>
        <v xml:space="preserve"> </v>
      </c>
      <c r="CI248" s="175" t="str">
        <f t="shared" si="217"/>
        <v/>
      </c>
      <c r="CJ248" s="176" t="str">
        <f t="shared" si="218"/>
        <v/>
      </c>
      <c r="CK248" s="135" t="str">
        <f t="shared" si="219"/>
        <v xml:space="preserve"> </v>
      </c>
      <c r="CL248" s="175" t="str">
        <f t="shared" si="220"/>
        <v/>
      </c>
      <c r="CM248" s="176" t="str">
        <f t="shared" si="221"/>
        <v/>
      </c>
      <c r="CN248" s="135" t="str">
        <f t="shared" si="222"/>
        <v xml:space="preserve"> </v>
      </c>
      <c r="CO248" s="185" t="str">
        <f t="shared" si="223"/>
        <v/>
      </c>
      <c r="CP248" s="186" t="str">
        <f t="shared" si="224"/>
        <v/>
      </c>
      <c r="CQ248" s="181" t="str">
        <f t="shared" si="225"/>
        <v xml:space="preserve"> </v>
      </c>
      <c r="CR248" s="135">
        <f>'Session Tracking'!P247</f>
        <v>0</v>
      </c>
      <c r="CS248" s="172"/>
      <c r="CT248" s="172">
        <f>COUNTIF('Session Tracking'!F247:O247,"Yes")</f>
        <v>0</v>
      </c>
      <c r="CU248" s="195">
        <f>COUNTIF('Session Tracking'!F247:O247,"No")</f>
        <v>0</v>
      </c>
      <c r="CV248" s="211">
        <f t="shared" si="183"/>
        <v>0</v>
      </c>
      <c r="CW248" s="195" t="str">
        <f t="shared" si="184"/>
        <v/>
      </c>
      <c r="CX248" s="195" t="str">
        <f t="shared" si="185"/>
        <v/>
      </c>
      <c r="CY248" s="195" t="str">
        <f t="shared" si="186"/>
        <v/>
      </c>
      <c r="CZ248" s="195" t="str">
        <f t="shared" si="187"/>
        <v/>
      </c>
      <c r="DA248" s="195" t="str">
        <f t="shared" si="188"/>
        <v/>
      </c>
      <c r="DB248" s="213" t="str">
        <f t="shared" si="189"/>
        <v/>
      </c>
      <c r="DC248" s="172" t="str">
        <f t="shared" si="190"/>
        <v/>
      </c>
      <c r="DD248" s="195" t="str">
        <f t="shared" si="191"/>
        <v/>
      </c>
      <c r="DE248" s="195" t="str">
        <f t="shared" si="192"/>
        <v/>
      </c>
      <c r="DF248" s="195" t="str">
        <f t="shared" si="193"/>
        <v/>
      </c>
      <c r="DG248" s="195" t="str">
        <f t="shared" si="194"/>
        <v/>
      </c>
      <c r="DH248" s="195" t="str">
        <f t="shared" si="195"/>
        <v/>
      </c>
      <c r="DI248" s="195" t="str">
        <f t="shared" si="196"/>
        <v/>
      </c>
      <c r="DJ248" s="195" t="str">
        <f t="shared" si="197"/>
        <v/>
      </c>
      <c r="DK248" s="173" t="str">
        <f t="shared" si="198"/>
        <v/>
      </c>
    </row>
    <row r="249" spans="1:115" x14ac:dyDescent="0.35">
      <c r="A249" s="182">
        <f>'Session Tracking'!A248</f>
        <v>0</v>
      </c>
      <c r="B249" s="183">
        <f>'Session Tracking'!T248</f>
        <v>0</v>
      </c>
      <c r="C249" s="183">
        <f>'Session Tracking'!C248</f>
        <v>0</v>
      </c>
      <c r="D249" s="184" t="str">
        <f>IF('Session Tracking'!D248,'Session Tracking'!D248,"")</f>
        <v/>
      </c>
      <c r="E249" s="184" t="str">
        <f>IF('Session Tracking'!E248,'Session Tracking'!E248,"")</f>
        <v/>
      </c>
      <c r="F249" s="123"/>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3"/>
      <c r="AL249" s="124"/>
      <c r="AM249" s="124"/>
      <c r="AN249" s="124"/>
      <c r="AO249" s="124"/>
      <c r="AP249" s="124"/>
      <c r="AQ249" s="124"/>
      <c r="AR249" s="124"/>
      <c r="AS249" s="124"/>
      <c r="AT249" s="124"/>
      <c r="AU249" s="124"/>
      <c r="AV249" s="124"/>
      <c r="AW249" s="124"/>
      <c r="AX249" s="124"/>
      <c r="AY249" s="124"/>
      <c r="AZ249" s="124"/>
      <c r="BA249" s="124"/>
      <c r="BB249" s="124"/>
      <c r="BC249" s="124"/>
      <c r="BD249" s="124"/>
      <c r="BE249" s="124"/>
      <c r="BF249" s="124"/>
      <c r="BG249" s="124"/>
      <c r="BH249" s="124"/>
      <c r="BI249" s="124"/>
      <c r="BJ249" s="124"/>
      <c r="BK249" s="124"/>
      <c r="BL249" s="124"/>
      <c r="BM249" s="124"/>
      <c r="BN249" s="124"/>
      <c r="BO249" s="124"/>
      <c r="BQ249" s="175" t="str">
        <f t="shared" si="199"/>
        <v/>
      </c>
      <c r="BR249" s="176" t="str">
        <f t="shared" si="200"/>
        <v/>
      </c>
      <c r="BS249" s="135" t="str">
        <f t="shared" si="201"/>
        <v xml:space="preserve"> </v>
      </c>
      <c r="BT249" s="175" t="str">
        <f t="shared" si="202"/>
        <v/>
      </c>
      <c r="BU249" s="176" t="str">
        <f t="shared" si="203"/>
        <v/>
      </c>
      <c r="BV249" s="135" t="str">
        <f t="shared" si="204"/>
        <v xml:space="preserve"> </v>
      </c>
      <c r="BW249" s="175" t="str">
        <f t="shared" si="205"/>
        <v/>
      </c>
      <c r="BX249" s="176" t="str">
        <f t="shared" si="206"/>
        <v/>
      </c>
      <c r="BY249" s="135" t="str">
        <f t="shared" si="207"/>
        <v xml:space="preserve"> </v>
      </c>
      <c r="BZ249" s="175" t="str">
        <f t="shared" si="208"/>
        <v/>
      </c>
      <c r="CA249" s="176" t="str">
        <f t="shared" si="209"/>
        <v/>
      </c>
      <c r="CB249" s="135" t="str">
        <f t="shared" si="210"/>
        <v xml:space="preserve"> </v>
      </c>
      <c r="CC249" s="185" t="str">
        <f t="shared" si="211"/>
        <v/>
      </c>
      <c r="CD249" s="186" t="str">
        <f t="shared" si="212"/>
        <v/>
      </c>
      <c r="CE249" s="181" t="str">
        <f t="shared" si="213"/>
        <v xml:space="preserve"> </v>
      </c>
      <c r="CF249" s="175" t="str">
        <f t="shared" si="214"/>
        <v/>
      </c>
      <c r="CG249" s="176" t="str">
        <f t="shared" si="215"/>
        <v/>
      </c>
      <c r="CH249" s="135" t="str">
        <f t="shared" si="216"/>
        <v xml:space="preserve"> </v>
      </c>
      <c r="CI249" s="175" t="str">
        <f t="shared" si="217"/>
        <v/>
      </c>
      <c r="CJ249" s="176" t="str">
        <f t="shared" si="218"/>
        <v/>
      </c>
      <c r="CK249" s="135" t="str">
        <f t="shared" si="219"/>
        <v xml:space="preserve"> </v>
      </c>
      <c r="CL249" s="175" t="str">
        <f t="shared" si="220"/>
        <v/>
      </c>
      <c r="CM249" s="176" t="str">
        <f t="shared" si="221"/>
        <v/>
      </c>
      <c r="CN249" s="135" t="str">
        <f t="shared" si="222"/>
        <v xml:space="preserve"> </v>
      </c>
      <c r="CO249" s="185" t="str">
        <f t="shared" si="223"/>
        <v/>
      </c>
      <c r="CP249" s="186" t="str">
        <f t="shared" si="224"/>
        <v/>
      </c>
      <c r="CQ249" s="181" t="str">
        <f t="shared" si="225"/>
        <v xml:space="preserve"> </v>
      </c>
      <c r="CR249" s="135">
        <f>'Session Tracking'!P248</f>
        <v>0</v>
      </c>
      <c r="CS249" s="172"/>
      <c r="CT249" s="172">
        <f>COUNTIF('Session Tracking'!F248:O248,"Yes")</f>
        <v>0</v>
      </c>
      <c r="CU249" s="195">
        <f>COUNTIF('Session Tracking'!F248:O248,"No")</f>
        <v>0</v>
      </c>
      <c r="CV249" s="211">
        <f t="shared" si="183"/>
        <v>0</v>
      </c>
      <c r="CW249" s="195" t="str">
        <f t="shared" si="184"/>
        <v/>
      </c>
      <c r="CX249" s="195" t="str">
        <f t="shared" si="185"/>
        <v/>
      </c>
      <c r="CY249" s="195" t="str">
        <f t="shared" si="186"/>
        <v/>
      </c>
      <c r="CZ249" s="195" t="str">
        <f t="shared" si="187"/>
        <v/>
      </c>
      <c r="DA249" s="195" t="str">
        <f t="shared" si="188"/>
        <v/>
      </c>
      <c r="DB249" s="213" t="str">
        <f t="shared" si="189"/>
        <v/>
      </c>
      <c r="DC249" s="172" t="str">
        <f t="shared" si="190"/>
        <v/>
      </c>
      <c r="DD249" s="195" t="str">
        <f t="shared" si="191"/>
        <v/>
      </c>
      <c r="DE249" s="195" t="str">
        <f t="shared" si="192"/>
        <v/>
      </c>
      <c r="DF249" s="195" t="str">
        <f t="shared" si="193"/>
        <v/>
      </c>
      <c r="DG249" s="195" t="str">
        <f t="shared" si="194"/>
        <v/>
      </c>
      <c r="DH249" s="195" t="str">
        <f t="shared" si="195"/>
        <v/>
      </c>
      <c r="DI249" s="195" t="str">
        <f t="shared" si="196"/>
        <v/>
      </c>
      <c r="DJ249" s="195" t="str">
        <f t="shared" si="197"/>
        <v/>
      </c>
      <c r="DK249" s="173" t="str">
        <f t="shared" si="198"/>
        <v/>
      </c>
    </row>
    <row r="250" spans="1:115" x14ac:dyDescent="0.35">
      <c r="A250" s="182">
        <f>'Session Tracking'!A249</f>
        <v>0</v>
      </c>
      <c r="B250" s="183">
        <f>'Session Tracking'!T249</f>
        <v>0</v>
      </c>
      <c r="C250" s="183">
        <f>'Session Tracking'!C249</f>
        <v>0</v>
      </c>
      <c r="D250" s="184" t="str">
        <f>IF('Session Tracking'!D249,'Session Tracking'!D249,"")</f>
        <v/>
      </c>
      <c r="E250" s="184" t="str">
        <f>IF('Session Tracking'!E249,'Session Tracking'!E249,"")</f>
        <v/>
      </c>
      <c r="F250" s="121"/>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1"/>
      <c r="AL250" s="122"/>
      <c r="AM250" s="122"/>
      <c r="AN250" s="122"/>
      <c r="AO250" s="122"/>
      <c r="AP250" s="122"/>
      <c r="AQ250" s="122"/>
      <c r="AR250" s="122"/>
      <c r="AS250" s="122"/>
      <c r="AT250" s="122"/>
      <c r="AU250" s="122"/>
      <c r="AV250" s="122"/>
      <c r="AW250" s="122"/>
      <c r="AX250" s="122"/>
      <c r="AY250" s="122"/>
      <c r="AZ250" s="122"/>
      <c r="BA250" s="122"/>
      <c r="BB250" s="122"/>
      <c r="BC250" s="122"/>
      <c r="BD250" s="122"/>
      <c r="BE250" s="122"/>
      <c r="BF250" s="122"/>
      <c r="BG250" s="122"/>
      <c r="BH250" s="122"/>
      <c r="BI250" s="122"/>
      <c r="BJ250" s="122"/>
      <c r="BK250" s="122"/>
      <c r="BL250" s="122"/>
      <c r="BM250" s="122"/>
      <c r="BN250" s="122"/>
      <c r="BO250" s="122"/>
      <c r="BQ250" s="175" t="str">
        <f t="shared" si="199"/>
        <v/>
      </c>
      <c r="BR250" s="176" t="str">
        <f t="shared" si="200"/>
        <v/>
      </c>
      <c r="BS250" s="135" t="str">
        <f t="shared" si="201"/>
        <v xml:space="preserve"> </v>
      </c>
      <c r="BT250" s="175" t="str">
        <f t="shared" si="202"/>
        <v/>
      </c>
      <c r="BU250" s="176" t="str">
        <f t="shared" si="203"/>
        <v/>
      </c>
      <c r="BV250" s="135" t="str">
        <f t="shared" si="204"/>
        <v xml:space="preserve"> </v>
      </c>
      <c r="BW250" s="175" t="str">
        <f t="shared" si="205"/>
        <v/>
      </c>
      <c r="BX250" s="176" t="str">
        <f t="shared" si="206"/>
        <v/>
      </c>
      <c r="BY250" s="135" t="str">
        <f t="shared" si="207"/>
        <v xml:space="preserve"> </v>
      </c>
      <c r="BZ250" s="175" t="str">
        <f t="shared" si="208"/>
        <v/>
      </c>
      <c r="CA250" s="176" t="str">
        <f t="shared" si="209"/>
        <v/>
      </c>
      <c r="CB250" s="135" t="str">
        <f t="shared" si="210"/>
        <v xml:space="preserve"> </v>
      </c>
      <c r="CC250" s="185" t="str">
        <f t="shared" si="211"/>
        <v/>
      </c>
      <c r="CD250" s="186" t="str">
        <f t="shared" si="212"/>
        <v/>
      </c>
      <c r="CE250" s="181" t="str">
        <f t="shared" si="213"/>
        <v xml:space="preserve"> </v>
      </c>
      <c r="CF250" s="175" t="str">
        <f t="shared" si="214"/>
        <v/>
      </c>
      <c r="CG250" s="176" t="str">
        <f t="shared" si="215"/>
        <v/>
      </c>
      <c r="CH250" s="135" t="str">
        <f t="shared" si="216"/>
        <v xml:space="preserve"> </v>
      </c>
      <c r="CI250" s="175" t="str">
        <f t="shared" si="217"/>
        <v/>
      </c>
      <c r="CJ250" s="176" t="str">
        <f t="shared" si="218"/>
        <v/>
      </c>
      <c r="CK250" s="135" t="str">
        <f t="shared" si="219"/>
        <v xml:space="preserve"> </v>
      </c>
      <c r="CL250" s="175" t="str">
        <f t="shared" si="220"/>
        <v/>
      </c>
      <c r="CM250" s="176" t="str">
        <f t="shared" si="221"/>
        <v/>
      </c>
      <c r="CN250" s="135" t="str">
        <f t="shared" si="222"/>
        <v xml:space="preserve"> </v>
      </c>
      <c r="CO250" s="185" t="str">
        <f t="shared" si="223"/>
        <v/>
      </c>
      <c r="CP250" s="186" t="str">
        <f t="shared" si="224"/>
        <v/>
      </c>
      <c r="CQ250" s="181" t="str">
        <f t="shared" si="225"/>
        <v xml:space="preserve"> </v>
      </c>
      <c r="CR250" s="135">
        <f>'Session Tracking'!P249</f>
        <v>0</v>
      </c>
      <c r="CS250" s="172"/>
      <c r="CT250" s="172">
        <f>COUNTIF('Session Tracking'!F249:O249,"Yes")</f>
        <v>0</v>
      </c>
      <c r="CU250" s="195">
        <f>COUNTIF('Session Tracking'!F249:O249,"No")</f>
        <v>0</v>
      </c>
      <c r="CV250" s="211">
        <f t="shared" si="183"/>
        <v>0</v>
      </c>
      <c r="CW250" s="195" t="str">
        <f t="shared" si="184"/>
        <v/>
      </c>
      <c r="CX250" s="195" t="str">
        <f t="shared" si="185"/>
        <v/>
      </c>
      <c r="CY250" s="195" t="str">
        <f t="shared" si="186"/>
        <v/>
      </c>
      <c r="CZ250" s="195" t="str">
        <f t="shared" si="187"/>
        <v/>
      </c>
      <c r="DA250" s="195" t="str">
        <f t="shared" si="188"/>
        <v/>
      </c>
      <c r="DB250" s="213" t="str">
        <f t="shared" si="189"/>
        <v/>
      </c>
      <c r="DC250" s="172" t="str">
        <f t="shared" si="190"/>
        <v/>
      </c>
      <c r="DD250" s="195" t="str">
        <f t="shared" si="191"/>
        <v/>
      </c>
      <c r="DE250" s="195" t="str">
        <f t="shared" si="192"/>
        <v/>
      </c>
      <c r="DF250" s="195" t="str">
        <f t="shared" si="193"/>
        <v/>
      </c>
      <c r="DG250" s="195" t="str">
        <f t="shared" si="194"/>
        <v/>
      </c>
      <c r="DH250" s="195" t="str">
        <f t="shared" si="195"/>
        <v/>
      </c>
      <c r="DI250" s="195" t="str">
        <f t="shared" si="196"/>
        <v/>
      </c>
      <c r="DJ250" s="195" t="str">
        <f t="shared" si="197"/>
        <v/>
      </c>
      <c r="DK250" s="173" t="str">
        <f t="shared" si="198"/>
        <v/>
      </c>
    </row>
    <row r="251" spans="1:115" x14ac:dyDescent="0.35">
      <c r="A251" s="182">
        <f>'Session Tracking'!A250</f>
        <v>0</v>
      </c>
      <c r="B251" s="183">
        <f>'Session Tracking'!T250</f>
        <v>0</v>
      </c>
      <c r="C251" s="183">
        <f>'Session Tracking'!C250</f>
        <v>0</v>
      </c>
      <c r="D251" s="184" t="str">
        <f>IF('Session Tracking'!D250,'Session Tracking'!D250,"")</f>
        <v/>
      </c>
      <c r="E251" s="184" t="str">
        <f>IF('Session Tracking'!E250,'Session Tracking'!E250,"")</f>
        <v/>
      </c>
      <c r="F251" s="123"/>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3"/>
      <c r="AL251" s="124"/>
      <c r="AM251" s="124"/>
      <c r="AN251" s="124"/>
      <c r="AO251" s="124"/>
      <c r="AP251" s="124"/>
      <c r="AQ251" s="124"/>
      <c r="AR251" s="124"/>
      <c r="AS251" s="124"/>
      <c r="AT251" s="124"/>
      <c r="AU251" s="124"/>
      <c r="AV251" s="124"/>
      <c r="AW251" s="124"/>
      <c r="AX251" s="124"/>
      <c r="AY251" s="124"/>
      <c r="AZ251" s="124"/>
      <c r="BA251" s="124"/>
      <c r="BB251" s="124"/>
      <c r="BC251" s="124"/>
      <c r="BD251" s="124"/>
      <c r="BE251" s="124"/>
      <c r="BF251" s="124"/>
      <c r="BG251" s="124"/>
      <c r="BH251" s="124"/>
      <c r="BI251" s="124"/>
      <c r="BJ251" s="124"/>
      <c r="BK251" s="124"/>
      <c r="BL251" s="124"/>
      <c r="BM251" s="124"/>
      <c r="BN251" s="124"/>
      <c r="BO251" s="124"/>
      <c r="BQ251" s="175" t="str">
        <f t="shared" si="199"/>
        <v/>
      </c>
      <c r="BR251" s="176" t="str">
        <f t="shared" si="200"/>
        <v/>
      </c>
      <c r="BS251" s="135" t="str">
        <f t="shared" si="201"/>
        <v xml:space="preserve"> </v>
      </c>
      <c r="BT251" s="175" t="str">
        <f t="shared" si="202"/>
        <v/>
      </c>
      <c r="BU251" s="176" t="str">
        <f t="shared" si="203"/>
        <v/>
      </c>
      <c r="BV251" s="135" t="str">
        <f t="shared" si="204"/>
        <v xml:space="preserve"> </v>
      </c>
      <c r="BW251" s="175" t="str">
        <f t="shared" si="205"/>
        <v/>
      </c>
      <c r="BX251" s="176" t="str">
        <f t="shared" si="206"/>
        <v/>
      </c>
      <c r="BY251" s="135" t="str">
        <f t="shared" si="207"/>
        <v xml:space="preserve"> </v>
      </c>
      <c r="BZ251" s="175" t="str">
        <f t="shared" si="208"/>
        <v/>
      </c>
      <c r="CA251" s="176" t="str">
        <f t="shared" si="209"/>
        <v/>
      </c>
      <c r="CB251" s="135" t="str">
        <f t="shared" si="210"/>
        <v xml:space="preserve"> </v>
      </c>
      <c r="CC251" s="185" t="str">
        <f t="shared" si="211"/>
        <v/>
      </c>
      <c r="CD251" s="186" t="str">
        <f t="shared" si="212"/>
        <v/>
      </c>
      <c r="CE251" s="181" t="str">
        <f t="shared" si="213"/>
        <v xml:space="preserve"> </v>
      </c>
      <c r="CF251" s="175" t="str">
        <f t="shared" si="214"/>
        <v/>
      </c>
      <c r="CG251" s="176" t="str">
        <f t="shared" si="215"/>
        <v/>
      </c>
      <c r="CH251" s="135" t="str">
        <f t="shared" si="216"/>
        <v xml:space="preserve"> </v>
      </c>
      <c r="CI251" s="175" t="str">
        <f t="shared" si="217"/>
        <v/>
      </c>
      <c r="CJ251" s="176" t="str">
        <f t="shared" si="218"/>
        <v/>
      </c>
      <c r="CK251" s="135" t="str">
        <f t="shared" si="219"/>
        <v xml:space="preserve"> </v>
      </c>
      <c r="CL251" s="175" t="str">
        <f t="shared" si="220"/>
        <v/>
      </c>
      <c r="CM251" s="176" t="str">
        <f t="shared" si="221"/>
        <v/>
      </c>
      <c r="CN251" s="135" t="str">
        <f t="shared" si="222"/>
        <v xml:space="preserve"> </v>
      </c>
      <c r="CO251" s="185" t="str">
        <f t="shared" si="223"/>
        <v/>
      </c>
      <c r="CP251" s="186" t="str">
        <f t="shared" si="224"/>
        <v/>
      </c>
      <c r="CQ251" s="181" t="str">
        <f t="shared" si="225"/>
        <v xml:space="preserve"> </v>
      </c>
      <c r="CR251" s="135">
        <f>'Session Tracking'!P250</f>
        <v>0</v>
      </c>
      <c r="CS251" s="172"/>
      <c r="CT251" s="172">
        <f>COUNTIF('Session Tracking'!F250:O250,"Yes")</f>
        <v>0</v>
      </c>
      <c r="CU251" s="195">
        <f>COUNTIF('Session Tracking'!F250:O250,"No")</f>
        <v>0</v>
      </c>
      <c r="CV251" s="211">
        <f t="shared" si="183"/>
        <v>0</v>
      </c>
      <c r="CW251" s="195" t="str">
        <f t="shared" si="184"/>
        <v/>
      </c>
      <c r="CX251" s="195" t="str">
        <f t="shared" si="185"/>
        <v/>
      </c>
      <c r="CY251" s="195" t="str">
        <f t="shared" si="186"/>
        <v/>
      </c>
      <c r="CZ251" s="195" t="str">
        <f t="shared" si="187"/>
        <v/>
      </c>
      <c r="DA251" s="195" t="str">
        <f t="shared" si="188"/>
        <v/>
      </c>
      <c r="DB251" s="213" t="str">
        <f t="shared" si="189"/>
        <v/>
      </c>
      <c r="DC251" s="172" t="str">
        <f t="shared" si="190"/>
        <v/>
      </c>
      <c r="DD251" s="195" t="str">
        <f t="shared" si="191"/>
        <v/>
      </c>
      <c r="DE251" s="195" t="str">
        <f t="shared" si="192"/>
        <v/>
      </c>
      <c r="DF251" s="195" t="str">
        <f t="shared" si="193"/>
        <v/>
      </c>
      <c r="DG251" s="195" t="str">
        <f t="shared" si="194"/>
        <v/>
      </c>
      <c r="DH251" s="195" t="str">
        <f t="shared" si="195"/>
        <v/>
      </c>
      <c r="DI251" s="195" t="str">
        <f t="shared" si="196"/>
        <v/>
      </c>
      <c r="DJ251" s="195" t="str">
        <f t="shared" si="197"/>
        <v/>
      </c>
      <c r="DK251" s="173" t="str">
        <f t="shared" si="198"/>
        <v/>
      </c>
    </row>
    <row r="252" spans="1:115" x14ac:dyDescent="0.35">
      <c r="A252" s="182">
        <f>'Session Tracking'!A251</f>
        <v>0</v>
      </c>
      <c r="B252" s="183">
        <f>'Session Tracking'!T251</f>
        <v>0</v>
      </c>
      <c r="C252" s="183">
        <f>'Session Tracking'!C251</f>
        <v>0</v>
      </c>
      <c r="D252" s="184" t="str">
        <f>IF('Session Tracking'!D251,'Session Tracking'!D251,"")</f>
        <v/>
      </c>
      <c r="E252" s="184" t="str">
        <f>IF('Session Tracking'!E251,'Session Tracking'!E251,"")</f>
        <v/>
      </c>
      <c r="F252" s="121"/>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1"/>
      <c r="AL252" s="122"/>
      <c r="AM252" s="122"/>
      <c r="AN252" s="122"/>
      <c r="AO252" s="122"/>
      <c r="AP252" s="122"/>
      <c r="AQ252" s="122"/>
      <c r="AR252" s="122"/>
      <c r="AS252" s="122"/>
      <c r="AT252" s="122"/>
      <c r="AU252" s="122"/>
      <c r="AV252" s="122"/>
      <c r="AW252" s="122"/>
      <c r="AX252" s="122"/>
      <c r="AY252" s="122"/>
      <c r="AZ252" s="122"/>
      <c r="BA252" s="122"/>
      <c r="BB252" s="122"/>
      <c r="BC252" s="122"/>
      <c r="BD252" s="122"/>
      <c r="BE252" s="122"/>
      <c r="BF252" s="122"/>
      <c r="BG252" s="122"/>
      <c r="BH252" s="122"/>
      <c r="BI252" s="122"/>
      <c r="BJ252" s="122"/>
      <c r="BK252" s="122"/>
      <c r="BL252" s="122"/>
      <c r="BM252" s="122"/>
      <c r="BN252" s="122"/>
      <c r="BO252" s="122"/>
      <c r="BQ252" s="175" t="str">
        <f t="shared" si="199"/>
        <v/>
      </c>
      <c r="BR252" s="176" t="str">
        <f t="shared" si="200"/>
        <v/>
      </c>
      <c r="BS252" s="135" t="str">
        <f t="shared" si="201"/>
        <v xml:space="preserve"> </v>
      </c>
      <c r="BT252" s="175" t="str">
        <f t="shared" si="202"/>
        <v/>
      </c>
      <c r="BU252" s="176" t="str">
        <f t="shared" si="203"/>
        <v/>
      </c>
      <c r="BV252" s="135" t="str">
        <f t="shared" si="204"/>
        <v xml:space="preserve"> </v>
      </c>
      <c r="BW252" s="175" t="str">
        <f t="shared" si="205"/>
        <v/>
      </c>
      <c r="BX252" s="176" t="str">
        <f t="shared" si="206"/>
        <v/>
      </c>
      <c r="BY252" s="135" t="str">
        <f t="shared" si="207"/>
        <v xml:space="preserve"> </v>
      </c>
      <c r="BZ252" s="175" t="str">
        <f t="shared" si="208"/>
        <v/>
      </c>
      <c r="CA252" s="176" t="str">
        <f t="shared" si="209"/>
        <v/>
      </c>
      <c r="CB252" s="135" t="str">
        <f t="shared" si="210"/>
        <v xml:space="preserve"> </v>
      </c>
      <c r="CC252" s="185" t="str">
        <f t="shared" si="211"/>
        <v/>
      </c>
      <c r="CD252" s="186" t="str">
        <f t="shared" si="212"/>
        <v/>
      </c>
      <c r="CE252" s="181" t="str">
        <f t="shared" si="213"/>
        <v xml:space="preserve"> </v>
      </c>
      <c r="CF252" s="175" t="str">
        <f t="shared" si="214"/>
        <v/>
      </c>
      <c r="CG252" s="176" t="str">
        <f t="shared" si="215"/>
        <v/>
      </c>
      <c r="CH252" s="135" t="str">
        <f t="shared" si="216"/>
        <v xml:space="preserve"> </v>
      </c>
      <c r="CI252" s="175" t="str">
        <f t="shared" si="217"/>
        <v/>
      </c>
      <c r="CJ252" s="176" t="str">
        <f t="shared" si="218"/>
        <v/>
      </c>
      <c r="CK252" s="135" t="str">
        <f t="shared" si="219"/>
        <v xml:space="preserve"> </v>
      </c>
      <c r="CL252" s="175" t="str">
        <f t="shared" si="220"/>
        <v/>
      </c>
      <c r="CM252" s="176" t="str">
        <f t="shared" si="221"/>
        <v/>
      </c>
      <c r="CN252" s="135" t="str">
        <f t="shared" si="222"/>
        <v xml:space="preserve"> </v>
      </c>
      <c r="CO252" s="185" t="str">
        <f t="shared" si="223"/>
        <v/>
      </c>
      <c r="CP252" s="186" t="str">
        <f t="shared" si="224"/>
        <v/>
      </c>
      <c r="CQ252" s="181" t="str">
        <f t="shared" si="225"/>
        <v xml:space="preserve"> </v>
      </c>
      <c r="CR252" s="135">
        <f>'Session Tracking'!P251</f>
        <v>0</v>
      </c>
      <c r="CS252" s="172"/>
      <c r="CT252" s="172">
        <f>COUNTIF('Session Tracking'!F251:O251,"Yes")</f>
        <v>0</v>
      </c>
      <c r="CU252" s="195">
        <f>COUNTIF('Session Tracking'!F251:O251,"No")</f>
        <v>0</v>
      </c>
      <c r="CV252" s="211">
        <f t="shared" si="183"/>
        <v>0</v>
      </c>
      <c r="CW252" s="195" t="str">
        <f t="shared" si="184"/>
        <v/>
      </c>
      <c r="CX252" s="195" t="str">
        <f t="shared" si="185"/>
        <v/>
      </c>
      <c r="CY252" s="195" t="str">
        <f t="shared" si="186"/>
        <v/>
      </c>
      <c r="CZ252" s="195" t="str">
        <f t="shared" si="187"/>
        <v/>
      </c>
      <c r="DA252" s="195" t="str">
        <f t="shared" si="188"/>
        <v/>
      </c>
      <c r="DB252" s="213" t="str">
        <f t="shared" si="189"/>
        <v/>
      </c>
      <c r="DC252" s="172" t="str">
        <f t="shared" si="190"/>
        <v/>
      </c>
      <c r="DD252" s="195" t="str">
        <f t="shared" si="191"/>
        <v/>
      </c>
      <c r="DE252" s="195" t="str">
        <f t="shared" si="192"/>
        <v/>
      </c>
      <c r="DF252" s="195" t="str">
        <f t="shared" si="193"/>
        <v/>
      </c>
      <c r="DG252" s="195" t="str">
        <f t="shared" si="194"/>
        <v/>
      </c>
      <c r="DH252" s="195" t="str">
        <f t="shared" si="195"/>
        <v/>
      </c>
      <c r="DI252" s="195" t="str">
        <f t="shared" si="196"/>
        <v/>
      </c>
      <c r="DJ252" s="195" t="str">
        <f t="shared" si="197"/>
        <v/>
      </c>
      <c r="DK252" s="173" t="str">
        <f t="shared" si="198"/>
        <v/>
      </c>
    </row>
    <row r="253" spans="1:115" x14ac:dyDescent="0.35">
      <c r="A253" s="182">
        <f>'Session Tracking'!A252</f>
        <v>0</v>
      </c>
      <c r="B253" s="183">
        <f>'Session Tracking'!T252</f>
        <v>0</v>
      </c>
      <c r="C253" s="183">
        <f>'Session Tracking'!C252</f>
        <v>0</v>
      </c>
      <c r="D253" s="184" t="str">
        <f>IF('Session Tracking'!D252,'Session Tracking'!D252,"")</f>
        <v/>
      </c>
      <c r="E253" s="184" t="str">
        <f>IF('Session Tracking'!E252,'Session Tracking'!E252,"")</f>
        <v/>
      </c>
      <c r="F253" s="123"/>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3"/>
      <c r="AL253" s="124"/>
      <c r="AM253" s="124"/>
      <c r="AN253" s="124"/>
      <c r="AO253" s="124"/>
      <c r="AP253" s="124"/>
      <c r="AQ253" s="124"/>
      <c r="AR253" s="124"/>
      <c r="AS253" s="124"/>
      <c r="AT253" s="124"/>
      <c r="AU253" s="124"/>
      <c r="AV253" s="124"/>
      <c r="AW253" s="124"/>
      <c r="AX253" s="124"/>
      <c r="AY253" s="124"/>
      <c r="AZ253" s="124"/>
      <c r="BA253" s="124"/>
      <c r="BB253" s="124"/>
      <c r="BC253" s="124"/>
      <c r="BD253" s="124"/>
      <c r="BE253" s="124"/>
      <c r="BF253" s="124"/>
      <c r="BG253" s="124"/>
      <c r="BH253" s="124"/>
      <c r="BI253" s="124"/>
      <c r="BJ253" s="124"/>
      <c r="BK253" s="124"/>
      <c r="BL253" s="124"/>
      <c r="BM253" s="124"/>
      <c r="BN253" s="124"/>
      <c r="BO253" s="124"/>
      <c r="BQ253" s="175" t="str">
        <f t="shared" si="199"/>
        <v/>
      </c>
      <c r="BR253" s="176" t="str">
        <f t="shared" si="200"/>
        <v/>
      </c>
      <c r="BS253" s="135" t="str">
        <f t="shared" si="201"/>
        <v xml:space="preserve"> </v>
      </c>
      <c r="BT253" s="175" t="str">
        <f t="shared" si="202"/>
        <v/>
      </c>
      <c r="BU253" s="176" t="str">
        <f t="shared" si="203"/>
        <v/>
      </c>
      <c r="BV253" s="135" t="str">
        <f t="shared" si="204"/>
        <v xml:space="preserve"> </v>
      </c>
      <c r="BW253" s="175" t="str">
        <f t="shared" si="205"/>
        <v/>
      </c>
      <c r="BX253" s="176" t="str">
        <f t="shared" si="206"/>
        <v/>
      </c>
      <c r="BY253" s="135" t="str">
        <f t="shared" si="207"/>
        <v xml:space="preserve"> </v>
      </c>
      <c r="BZ253" s="175" t="str">
        <f t="shared" si="208"/>
        <v/>
      </c>
      <c r="CA253" s="176" t="str">
        <f t="shared" si="209"/>
        <v/>
      </c>
      <c r="CB253" s="135" t="str">
        <f t="shared" si="210"/>
        <v xml:space="preserve"> </v>
      </c>
      <c r="CC253" s="185" t="str">
        <f t="shared" si="211"/>
        <v/>
      </c>
      <c r="CD253" s="186" t="str">
        <f t="shared" si="212"/>
        <v/>
      </c>
      <c r="CE253" s="181" t="str">
        <f t="shared" si="213"/>
        <v xml:space="preserve"> </v>
      </c>
      <c r="CF253" s="175" t="str">
        <f t="shared" si="214"/>
        <v/>
      </c>
      <c r="CG253" s="176" t="str">
        <f t="shared" si="215"/>
        <v/>
      </c>
      <c r="CH253" s="135" t="str">
        <f t="shared" si="216"/>
        <v xml:space="preserve"> </v>
      </c>
      <c r="CI253" s="175" t="str">
        <f t="shared" si="217"/>
        <v/>
      </c>
      <c r="CJ253" s="176" t="str">
        <f t="shared" si="218"/>
        <v/>
      </c>
      <c r="CK253" s="135" t="str">
        <f t="shared" si="219"/>
        <v xml:space="preserve"> </v>
      </c>
      <c r="CL253" s="175" t="str">
        <f t="shared" si="220"/>
        <v/>
      </c>
      <c r="CM253" s="176" t="str">
        <f t="shared" si="221"/>
        <v/>
      </c>
      <c r="CN253" s="135" t="str">
        <f t="shared" si="222"/>
        <v xml:space="preserve"> </v>
      </c>
      <c r="CO253" s="185" t="str">
        <f t="shared" si="223"/>
        <v/>
      </c>
      <c r="CP253" s="186" t="str">
        <f t="shared" si="224"/>
        <v/>
      </c>
      <c r="CQ253" s="181" t="str">
        <f t="shared" si="225"/>
        <v xml:space="preserve"> </v>
      </c>
      <c r="CR253" s="135">
        <f>'Session Tracking'!P252</f>
        <v>0</v>
      </c>
      <c r="CS253" s="172"/>
      <c r="CT253" s="172">
        <f>COUNTIF('Session Tracking'!F252:O252,"Yes")</f>
        <v>0</v>
      </c>
      <c r="CU253" s="195">
        <f>COUNTIF('Session Tracking'!F252:O252,"No")</f>
        <v>0</v>
      </c>
      <c r="CV253" s="211">
        <f t="shared" si="183"/>
        <v>0</v>
      </c>
      <c r="CW253" s="195" t="str">
        <f t="shared" si="184"/>
        <v/>
      </c>
      <c r="CX253" s="195" t="str">
        <f t="shared" si="185"/>
        <v/>
      </c>
      <c r="CY253" s="195" t="str">
        <f t="shared" si="186"/>
        <v/>
      </c>
      <c r="CZ253" s="195" t="str">
        <f t="shared" si="187"/>
        <v/>
      </c>
      <c r="DA253" s="195" t="str">
        <f t="shared" si="188"/>
        <v/>
      </c>
      <c r="DB253" s="213" t="str">
        <f t="shared" si="189"/>
        <v/>
      </c>
      <c r="DC253" s="172" t="str">
        <f t="shared" si="190"/>
        <v/>
      </c>
      <c r="DD253" s="195" t="str">
        <f t="shared" si="191"/>
        <v/>
      </c>
      <c r="DE253" s="195" t="str">
        <f t="shared" si="192"/>
        <v/>
      </c>
      <c r="DF253" s="195" t="str">
        <f t="shared" si="193"/>
        <v/>
      </c>
      <c r="DG253" s="195" t="str">
        <f t="shared" si="194"/>
        <v/>
      </c>
      <c r="DH253" s="195" t="str">
        <f t="shared" si="195"/>
        <v/>
      </c>
      <c r="DI253" s="195" t="str">
        <f t="shared" si="196"/>
        <v/>
      </c>
      <c r="DJ253" s="195" t="str">
        <f t="shared" si="197"/>
        <v/>
      </c>
      <c r="DK253" s="173" t="str">
        <f t="shared" si="198"/>
        <v/>
      </c>
    </row>
    <row r="254" spans="1:115" x14ac:dyDescent="0.35">
      <c r="A254" s="182">
        <f>'Session Tracking'!A253</f>
        <v>0</v>
      </c>
      <c r="B254" s="183">
        <f>'Session Tracking'!T253</f>
        <v>0</v>
      </c>
      <c r="C254" s="183">
        <f>'Session Tracking'!C253</f>
        <v>0</v>
      </c>
      <c r="D254" s="184" t="str">
        <f>IF('Session Tracking'!D253,'Session Tracking'!D253,"")</f>
        <v/>
      </c>
      <c r="E254" s="184" t="str">
        <f>IF('Session Tracking'!E253,'Session Tracking'!E253,"")</f>
        <v/>
      </c>
      <c r="F254" s="121"/>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1"/>
      <c r="AL254" s="122"/>
      <c r="AM254" s="122"/>
      <c r="AN254" s="122"/>
      <c r="AO254" s="122"/>
      <c r="AP254" s="122"/>
      <c r="AQ254" s="122"/>
      <c r="AR254" s="122"/>
      <c r="AS254" s="122"/>
      <c r="AT254" s="122"/>
      <c r="AU254" s="122"/>
      <c r="AV254" s="122"/>
      <c r="AW254" s="122"/>
      <c r="AX254" s="122"/>
      <c r="AY254" s="122"/>
      <c r="AZ254" s="122"/>
      <c r="BA254" s="122"/>
      <c r="BB254" s="122"/>
      <c r="BC254" s="122"/>
      <c r="BD254" s="122"/>
      <c r="BE254" s="122"/>
      <c r="BF254" s="122"/>
      <c r="BG254" s="122"/>
      <c r="BH254" s="122"/>
      <c r="BI254" s="122"/>
      <c r="BJ254" s="122"/>
      <c r="BK254" s="122"/>
      <c r="BL254" s="122"/>
      <c r="BM254" s="122"/>
      <c r="BN254" s="122"/>
      <c r="BO254" s="122"/>
      <c r="BQ254" s="175" t="str">
        <f t="shared" si="199"/>
        <v/>
      </c>
      <c r="BR254" s="176" t="str">
        <f t="shared" si="200"/>
        <v/>
      </c>
      <c r="BS254" s="135" t="str">
        <f t="shared" si="201"/>
        <v xml:space="preserve"> </v>
      </c>
      <c r="BT254" s="175" t="str">
        <f t="shared" si="202"/>
        <v/>
      </c>
      <c r="BU254" s="176" t="str">
        <f t="shared" si="203"/>
        <v/>
      </c>
      <c r="BV254" s="135" t="str">
        <f t="shared" si="204"/>
        <v xml:space="preserve"> </v>
      </c>
      <c r="BW254" s="175" t="str">
        <f t="shared" si="205"/>
        <v/>
      </c>
      <c r="BX254" s="176" t="str">
        <f t="shared" si="206"/>
        <v/>
      </c>
      <c r="BY254" s="135" t="str">
        <f t="shared" si="207"/>
        <v xml:space="preserve"> </v>
      </c>
      <c r="BZ254" s="175" t="str">
        <f t="shared" si="208"/>
        <v/>
      </c>
      <c r="CA254" s="176" t="str">
        <f t="shared" si="209"/>
        <v/>
      </c>
      <c r="CB254" s="135" t="str">
        <f t="shared" si="210"/>
        <v xml:space="preserve"> </v>
      </c>
      <c r="CC254" s="185" t="str">
        <f t="shared" si="211"/>
        <v/>
      </c>
      <c r="CD254" s="186" t="str">
        <f t="shared" si="212"/>
        <v/>
      </c>
      <c r="CE254" s="181" t="str">
        <f t="shared" si="213"/>
        <v xml:space="preserve"> </v>
      </c>
      <c r="CF254" s="175" t="str">
        <f t="shared" si="214"/>
        <v/>
      </c>
      <c r="CG254" s="176" t="str">
        <f t="shared" si="215"/>
        <v/>
      </c>
      <c r="CH254" s="135" t="str">
        <f t="shared" si="216"/>
        <v xml:space="preserve"> </v>
      </c>
      <c r="CI254" s="175" t="str">
        <f t="shared" si="217"/>
        <v/>
      </c>
      <c r="CJ254" s="176" t="str">
        <f t="shared" si="218"/>
        <v/>
      </c>
      <c r="CK254" s="135" t="str">
        <f t="shared" si="219"/>
        <v xml:space="preserve"> </v>
      </c>
      <c r="CL254" s="175" t="str">
        <f t="shared" si="220"/>
        <v/>
      </c>
      <c r="CM254" s="176" t="str">
        <f t="shared" si="221"/>
        <v/>
      </c>
      <c r="CN254" s="135" t="str">
        <f t="shared" si="222"/>
        <v xml:space="preserve"> </v>
      </c>
      <c r="CO254" s="185" t="str">
        <f t="shared" si="223"/>
        <v/>
      </c>
      <c r="CP254" s="186" t="str">
        <f t="shared" si="224"/>
        <v/>
      </c>
      <c r="CQ254" s="181" t="str">
        <f t="shared" si="225"/>
        <v xml:space="preserve"> </v>
      </c>
      <c r="CR254" s="135">
        <f>'Session Tracking'!P253</f>
        <v>0</v>
      </c>
      <c r="CS254" s="172"/>
      <c r="CT254" s="172">
        <f>COUNTIF('Session Tracking'!F253:O253,"Yes")</f>
        <v>0</v>
      </c>
      <c r="CU254" s="195">
        <f>COUNTIF('Session Tracking'!F253:O253,"No")</f>
        <v>0</v>
      </c>
      <c r="CV254" s="211">
        <f t="shared" si="183"/>
        <v>0</v>
      </c>
      <c r="CW254" s="195" t="str">
        <f t="shared" si="184"/>
        <v/>
      </c>
      <c r="CX254" s="195" t="str">
        <f t="shared" si="185"/>
        <v/>
      </c>
      <c r="CY254" s="195" t="str">
        <f t="shared" si="186"/>
        <v/>
      </c>
      <c r="CZ254" s="195" t="str">
        <f t="shared" si="187"/>
        <v/>
      </c>
      <c r="DA254" s="195" t="str">
        <f t="shared" si="188"/>
        <v/>
      </c>
      <c r="DB254" s="213" t="str">
        <f t="shared" si="189"/>
        <v/>
      </c>
      <c r="DC254" s="172" t="str">
        <f t="shared" si="190"/>
        <v/>
      </c>
      <c r="DD254" s="195" t="str">
        <f t="shared" si="191"/>
        <v/>
      </c>
      <c r="DE254" s="195" t="str">
        <f t="shared" si="192"/>
        <v/>
      </c>
      <c r="DF254" s="195" t="str">
        <f t="shared" si="193"/>
        <v/>
      </c>
      <c r="DG254" s="195" t="str">
        <f t="shared" si="194"/>
        <v/>
      </c>
      <c r="DH254" s="195" t="str">
        <f t="shared" si="195"/>
        <v/>
      </c>
      <c r="DI254" s="195" t="str">
        <f t="shared" si="196"/>
        <v/>
      </c>
      <c r="DJ254" s="195" t="str">
        <f t="shared" si="197"/>
        <v/>
      </c>
      <c r="DK254" s="173" t="str">
        <f t="shared" si="198"/>
        <v/>
      </c>
    </row>
    <row r="255" spans="1:115" x14ac:dyDescent="0.35">
      <c r="A255" s="182">
        <f>'Session Tracking'!A254</f>
        <v>0</v>
      </c>
      <c r="B255" s="183">
        <f>'Session Tracking'!T254</f>
        <v>0</v>
      </c>
      <c r="C255" s="183">
        <f>'Session Tracking'!C254</f>
        <v>0</v>
      </c>
      <c r="D255" s="184" t="str">
        <f>IF('Session Tracking'!D254,'Session Tracking'!D254,"")</f>
        <v/>
      </c>
      <c r="E255" s="184" t="str">
        <f>IF('Session Tracking'!E254,'Session Tracking'!E254,"")</f>
        <v/>
      </c>
      <c r="F255" s="123"/>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3"/>
      <c r="AL255" s="124"/>
      <c r="AM255" s="124"/>
      <c r="AN255" s="124"/>
      <c r="AO255" s="124"/>
      <c r="AP255" s="124"/>
      <c r="AQ255" s="124"/>
      <c r="AR255" s="124"/>
      <c r="AS255" s="124"/>
      <c r="AT255" s="124"/>
      <c r="AU255" s="124"/>
      <c r="AV255" s="124"/>
      <c r="AW255" s="124"/>
      <c r="AX255" s="124"/>
      <c r="AY255" s="124"/>
      <c r="AZ255" s="124"/>
      <c r="BA255" s="124"/>
      <c r="BB255" s="124"/>
      <c r="BC255" s="124"/>
      <c r="BD255" s="124"/>
      <c r="BE255" s="124"/>
      <c r="BF255" s="124"/>
      <c r="BG255" s="124"/>
      <c r="BH255" s="124"/>
      <c r="BI255" s="124"/>
      <c r="BJ255" s="124"/>
      <c r="BK255" s="124"/>
      <c r="BL255" s="124"/>
      <c r="BM255" s="124"/>
      <c r="BN255" s="124"/>
      <c r="BO255" s="124"/>
      <c r="BQ255" s="175" t="str">
        <f t="shared" si="199"/>
        <v/>
      </c>
      <c r="BR255" s="176" t="str">
        <f t="shared" si="200"/>
        <v/>
      </c>
      <c r="BS255" s="135" t="str">
        <f t="shared" si="201"/>
        <v xml:space="preserve"> </v>
      </c>
      <c r="BT255" s="175" t="str">
        <f t="shared" si="202"/>
        <v/>
      </c>
      <c r="BU255" s="176" t="str">
        <f t="shared" si="203"/>
        <v/>
      </c>
      <c r="BV255" s="135" t="str">
        <f t="shared" si="204"/>
        <v xml:space="preserve"> </v>
      </c>
      <c r="BW255" s="175" t="str">
        <f t="shared" si="205"/>
        <v/>
      </c>
      <c r="BX255" s="176" t="str">
        <f t="shared" si="206"/>
        <v/>
      </c>
      <c r="BY255" s="135" t="str">
        <f t="shared" si="207"/>
        <v xml:space="preserve"> </v>
      </c>
      <c r="BZ255" s="175" t="str">
        <f t="shared" si="208"/>
        <v/>
      </c>
      <c r="CA255" s="176" t="str">
        <f t="shared" si="209"/>
        <v/>
      </c>
      <c r="CB255" s="135" t="str">
        <f t="shared" si="210"/>
        <v xml:space="preserve"> </v>
      </c>
      <c r="CC255" s="185" t="str">
        <f t="shared" si="211"/>
        <v/>
      </c>
      <c r="CD255" s="186" t="str">
        <f t="shared" si="212"/>
        <v/>
      </c>
      <c r="CE255" s="181" t="str">
        <f t="shared" si="213"/>
        <v xml:space="preserve"> </v>
      </c>
      <c r="CF255" s="175" t="str">
        <f t="shared" si="214"/>
        <v/>
      </c>
      <c r="CG255" s="176" t="str">
        <f t="shared" si="215"/>
        <v/>
      </c>
      <c r="CH255" s="135" t="str">
        <f t="shared" si="216"/>
        <v xml:space="preserve"> </v>
      </c>
      <c r="CI255" s="175" t="str">
        <f t="shared" si="217"/>
        <v/>
      </c>
      <c r="CJ255" s="176" t="str">
        <f t="shared" si="218"/>
        <v/>
      </c>
      <c r="CK255" s="135" t="str">
        <f t="shared" si="219"/>
        <v xml:space="preserve"> </v>
      </c>
      <c r="CL255" s="175" t="str">
        <f t="shared" si="220"/>
        <v/>
      </c>
      <c r="CM255" s="176" t="str">
        <f t="shared" si="221"/>
        <v/>
      </c>
      <c r="CN255" s="135" t="str">
        <f t="shared" si="222"/>
        <v xml:space="preserve"> </v>
      </c>
      <c r="CO255" s="185" t="str">
        <f t="shared" si="223"/>
        <v/>
      </c>
      <c r="CP255" s="186" t="str">
        <f t="shared" si="224"/>
        <v/>
      </c>
      <c r="CQ255" s="181" t="str">
        <f t="shared" si="225"/>
        <v xml:space="preserve"> </v>
      </c>
      <c r="CR255" s="135">
        <f>'Session Tracking'!P254</f>
        <v>0</v>
      </c>
      <c r="CS255" s="172"/>
      <c r="CT255" s="172">
        <f>COUNTIF('Session Tracking'!F254:O254,"Yes")</f>
        <v>0</v>
      </c>
      <c r="CU255" s="195">
        <f>COUNTIF('Session Tracking'!F254:O254,"No")</f>
        <v>0</v>
      </c>
      <c r="CV255" s="211">
        <f t="shared" si="183"/>
        <v>0</v>
      </c>
      <c r="CW255" s="195" t="str">
        <f t="shared" si="184"/>
        <v/>
      </c>
      <c r="CX255" s="195" t="str">
        <f t="shared" si="185"/>
        <v/>
      </c>
      <c r="CY255" s="195" t="str">
        <f t="shared" si="186"/>
        <v/>
      </c>
      <c r="CZ255" s="195" t="str">
        <f t="shared" si="187"/>
        <v/>
      </c>
      <c r="DA255" s="195" t="str">
        <f t="shared" si="188"/>
        <v/>
      </c>
      <c r="DB255" s="213" t="str">
        <f t="shared" si="189"/>
        <v/>
      </c>
      <c r="DC255" s="172" t="str">
        <f t="shared" si="190"/>
        <v/>
      </c>
      <c r="DD255" s="195" t="str">
        <f t="shared" si="191"/>
        <v/>
      </c>
      <c r="DE255" s="195" t="str">
        <f t="shared" si="192"/>
        <v/>
      </c>
      <c r="DF255" s="195" t="str">
        <f t="shared" si="193"/>
        <v/>
      </c>
      <c r="DG255" s="195" t="str">
        <f t="shared" si="194"/>
        <v/>
      </c>
      <c r="DH255" s="195" t="str">
        <f t="shared" si="195"/>
        <v/>
      </c>
      <c r="DI255" s="195" t="str">
        <f t="shared" si="196"/>
        <v/>
      </c>
      <c r="DJ255" s="195" t="str">
        <f t="shared" si="197"/>
        <v/>
      </c>
      <c r="DK255" s="173" t="str">
        <f t="shared" si="198"/>
        <v/>
      </c>
    </row>
    <row r="256" spans="1:115" x14ac:dyDescent="0.35">
      <c r="A256" s="182">
        <f>'Session Tracking'!A255</f>
        <v>0</v>
      </c>
      <c r="B256" s="183">
        <f>'Session Tracking'!T255</f>
        <v>0</v>
      </c>
      <c r="C256" s="183">
        <f>'Session Tracking'!C255</f>
        <v>0</v>
      </c>
      <c r="D256" s="184" t="str">
        <f>IF('Session Tracking'!D255,'Session Tracking'!D255,"")</f>
        <v/>
      </c>
      <c r="E256" s="184" t="str">
        <f>IF('Session Tracking'!E255,'Session Tracking'!E255,"")</f>
        <v/>
      </c>
      <c r="F256" s="121"/>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1"/>
      <c r="AL256" s="122"/>
      <c r="AM256" s="122"/>
      <c r="AN256" s="122"/>
      <c r="AO256" s="122"/>
      <c r="AP256" s="122"/>
      <c r="AQ256" s="122"/>
      <c r="AR256" s="122"/>
      <c r="AS256" s="122"/>
      <c r="AT256" s="122"/>
      <c r="AU256" s="122"/>
      <c r="AV256" s="122"/>
      <c r="AW256" s="122"/>
      <c r="AX256" s="122"/>
      <c r="AY256" s="122"/>
      <c r="AZ256" s="122"/>
      <c r="BA256" s="122"/>
      <c r="BB256" s="122"/>
      <c r="BC256" s="122"/>
      <c r="BD256" s="122"/>
      <c r="BE256" s="122"/>
      <c r="BF256" s="122"/>
      <c r="BG256" s="122"/>
      <c r="BH256" s="122"/>
      <c r="BI256" s="122"/>
      <c r="BJ256" s="122"/>
      <c r="BK256" s="122"/>
      <c r="BL256" s="122"/>
      <c r="BM256" s="122"/>
      <c r="BN256" s="122"/>
      <c r="BO256" s="122"/>
      <c r="BQ256" s="175" t="str">
        <f t="shared" si="199"/>
        <v/>
      </c>
      <c r="BR256" s="176" t="str">
        <f t="shared" si="200"/>
        <v/>
      </c>
      <c r="BS256" s="135" t="str">
        <f t="shared" si="201"/>
        <v xml:space="preserve"> </v>
      </c>
      <c r="BT256" s="175" t="str">
        <f t="shared" si="202"/>
        <v/>
      </c>
      <c r="BU256" s="176" t="str">
        <f t="shared" si="203"/>
        <v/>
      </c>
      <c r="BV256" s="135" t="str">
        <f t="shared" si="204"/>
        <v xml:space="preserve"> </v>
      </c>
      <c r="BW256" s="175" t="str">
        <f t="shared" si="205"/>
        <v/>
      </c>
      <c r="BX256" s="176" t="str">
        <f t="shared" si="206"/>
        <v/>
      </c>
      <c r="BY256" s="135" t="str">
        <f t="shared" si="207"/>
        <v xml:space="preserve"> </v>
      </c>
      <c r="BZ256" s="175" t="str">
        <f t="shared" si="208"/>
        <v/>
      </c>
      <c r="CA256" s="176" t="str">
        <f t="shared" si="209"/>
        <v/>
      </c>
      <c r="CB256" s="135" t="str">
        <f t="shared" si="210"/>
        <v xml:space="preserve"> </v>
      </c>
      <c r="CC256" s="185" t="str">
        <f t="shared" si="211"/>
        <v/>
      </c>
      <c r="CD256" s="186" t="str">
        <f t="shared" si="212"/>
        <v/>
      </c>
      <c r="CE256" s="181" t="str">
        <f t="shared" si="213"/>
        <v xml:space="preserve"> </v>
      </c>
      <c r="CF256" s="175" t="str">
        <f t="shared" si="214"/>
        <v/>
      </c>
      <c r="CG256" s="176" t="str">
        <f t="shared" si="215"/>
        <v/>
      </c>
      <c r="CH256" s="135" t="str">
        <f t="shared" si="216"/>
        <v xml:space="preserve"> </v>
      </c>
      <c r="CI256" s="175" t="str">
        <f t="shared" si="217"/>
        <v/>
      </c>
      <c r="CJ256" s="176" t="str">
        <f t="shared" si="218"/>
        <v/>
      </c>
      <c r="CK256" s="135" t="str">
        <f t="shared" si="219"/>
        <v xml:space="preserve"> </v>
      </c>
      <c r="CL256" s="175" t="str">
        <f t="shared" si="220"/>
        <v/>
      </c>
      <c r="CM256" s="176" t="str">
        <f t="shared" si="221"/>
        <v/>
      </c>
      <c r="CN256" s="135" t="str">
        <f t="shared" si="222"/>
        <v xml:space="preserve"> </v>
      </c>
      <c r="CO256" s="185" t="str">
        <f t="shared" si="223"/>
        <v/>
      </c>
      <c r="CP256" s="186" t="str">
        <f t="shared" si="224"/>
        <v/>
      </c>
      <c r="CQ256" s="181" t="str">
        <f t="shared" si="225"/>
        <v xml:space="preserve"> </v>
      </c>
      <c r="CR256" s="135">
        <f>'Session Tracking'!P255</f>
        <v>0</v>
      </c>
      <c r="CS256" s="172"/>
      <c r="CT256" s="172">
        <f>COUNTIF('Session Tracking'!F255:O255,"Yes")</f>
        <v>0</v>
      </c>
      <c r="CU256" s="195">
        <f>COUNTIF('Session Tracking'!F255:O255,"No")</f>
        <v>0</v>
      </c>
      <c r="CV256" s="211">
        <f t="shared" si="183"/>
        <v>0</v>
      </c>
      <c r="CW256" s="195" t="str">
        <f t="shared" si="184"/>
        <v/>
      </c>
      <c r="CX256" s="195" t="str">
        <f t="shared" si="185"/>
        <v/>
      </c>
      <c r="CY256" s="195" t="str">
        <f t="shared" si="186"/>
        <v/>
      </c>
      <c r="CZ256" s="195" t="str">
        <f t="shared" si="187"/>
        <v/>
      </c>
      <c r="DA256" s="195" t="str">
        <f t="shared" si="188"/>
        <v/>
      </c>
      <c r="DB256" s="213" t="str">
        <f t="shared" si="189"/>
        <v/>
      </c>
      <c r="DC256" s="172" t="str">
        <f t="shared" si="190"/>
        <v/>
      </c>
      <c r="DD256" s="195" t="str">
        <f t="shared" si="191"/>
        <v/>
      </c>
      <c r="DE256" s="195" t="str">
        <f t="shared" si="192"/>
        <v/>
      </c>
      <c r="DF256" s="195" t="str">
        <f t="shared" si="193"/>
        <v/>
      </c>
      <c r="DG256" s="195" t="str">
        <f t="shared" si="194"/>
        <v/>
      </c>
      <c r="DH256" s="195" t="str">
        <f t="shared" si="195"/>
        <v/>
      </c>
      <c r="DI256" s="195" t="str">
        <f t="shared" si="196"/>
        <v/>
      </c>
      <c r="DJ256" s="195" t="str">
        <f t="shared" si="197"/>
        <v/>
      </c>
      <c r="DK256" s="173" t="str">
        <f t="shared" si="198"/>
        <v/>
      </c>
    </row>
    <row r="257" spans="1:115" x14ac:dyDescent="0.35">
      <c r="A257" s="182">
        <f>'Session Tracking'!A256</f>
        <v>0</v>
      </c>
      <c r="B257" s="183">
        <f>'Session Tracking'!T256</f>
        <v>0</v>
      </c>
      <c r="C257" s="183">
        <f>'Session Tracking'!C256</f>
        <v>0</v>
      </c>
      <c r="D257" s="184" t="str">
        <f>IF('Session Tracking'!D256,'Session Tracking'!D256,"")</f>
        <v/>
      </c>
      <c r="E257" s="184" t="str">
        <f>IF('Session Tracking'!E256,'Session Tracking'!E256,"")</f>
        <v/>
      </c>
      <c r="F257" s="123"/>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3"/>
      <c r="AL257" s="124"/>
      <c r="AM257" s="124"/>
      <c r="AN257" s="124"/>
      <c r="AO257" s="124"/>
      <c r="AP257" s="124"/>
      <c r="AQ257" s="124"/>
      <c r="AR257" s="124"/>
      <c r="AS257" s="124"/>
      <c r="AT257" s="124"/>
      <c r="AU257" s="124"/>
      <c r="AV257" s="124"/>
      <c r="AW257" s="124"/>
      <c r="AX257" s="124"/>
      <c r="AY257" s="124"/>
      <c r="AZ257" s="124"/>
      <c r="BA257" s="124"/>
      <c r="BB257" s="124"/>
      <c r="BC257" s="124"/>
      <c r="BD257" s="124"/>
      <c r="BE257" s="124"/>
      <c r="BF257" s="124"/>
      <c r="BG257" s="124"/>
      <c r="BH257" s="124"/>
      <c r="BI257" s="124"/>
      <c r="BJ257" s="124"/>
      <c r="BK257" s="124"/>
      <c r="BL257" s="124"/>
      <c r="BM257" s="124"/>
      <c r="BN257" s="124"/>
      <c r="BO257" s="124"/>
      <c r="BQ257" s="175" t="str">
        <f t="shared" si="199"/>
        <v/>
      </c>
      <c r="BR257" s="176" t="str">
        <f t="shared" si="200"/>
        <v/>
      </c>
      <c r="BS257" s="135" t="str">
        <f t="shared" si="201"/>
        <v xml:space="preserve"> </v>
      </c>
      <c r="BT257" s="175" t="str">
        <f t="shared" si="202"/>
        <v/>
      </c>
      <c r="BU257" s="176" t="str">
        <f t="shared" si="203"/>
        <v/>
      </c>
      <c r="BV257" s="135" t="str">
        <f t="shared" si="204"/>
        <v xml:space="preserve"> </v>
      </c>
      <c r="BW257" s="175" t="str">
        <f t="shared" si="205"/>
        <v/>
      </c>
      <c r="BX257" s="176" t="str">
        <f t="shared" si="206"/>
        <v/>
      </c>
      <c r="BY257" s="135" t="str">
        <f t="shared" si="207"/>
        <v xml:space="preserve"> </v>
      </c>
      <c r="BZ257" s="175" t="str">
        <f t="shared" si="208"/>
        <v/>
      </c>
      <c r="CA257" s="176" t="str">
        <f t="shared" si="209"/>
        <v/>
      </c>
      <c r="CB257" s="135" t="str">
        <f t="shared" si="210"/>
        <v xml:space="preserve"> </v>
      </c>
      <c r="CC257" s="185" t="str">
        <f t="shared" si="211"/>
        <v/>
      </c>
      <c r="CD257" s="186" t="str">
        <f t="shared" si="212"/>
        <v/>
      </c>
      <c r="CE257" s="181" t="str">
        <f t="shared" si="213"/>
        <v xml:space="preserve"> </v>
      </c>
      <c r="CF257" s="175" t="str">
        <f t="shared" si="214"/>
        <v/>
      </c>
      <c r="CG257" s="176" t="str">
        <f t="shared" si="215"/>
        <v/>
      </c>
      <c r="CH257" s="135" t="str">
        <f t="shared" si="216"/>
        <v xml:space="preserve"> </v>
      </c>
      <c r="CI257" s="175" t="str">
        <f t="shared" si="217"/>
        <v/>
      </c>
      <c r="CJ257" s="176" t="str">
        <f t="shared" si="218"/>
        <v/>
      </c>
      <c r="CK257" s="135" t="str">
        <f t="shared" si="219"/>
        <v xml:space="preserve"> </v>
      </c>
      <c r="CL257" s="175" t="str">
        <f t="shared" si="220"/>
        <v/>
      </c>
      <c r="CM257" s="176" t="str">
        <f t="shared" si="221"/>
        <v/>
      </c>
      <c r="CN257" s="135" t="str">
        <f t="shared" si="222"/>
        <v xml:space="preserve"> </v>
      </c>
      <c r="CO257" s="185" t="str">
        <f t="shared" si="223"/>
        <v/>
      </c>
      <c r="CP257" s="186" t="str">
        <f t="shared" si="224"/>
        <v/>
      </c>
      <c r="CQ257" s="181" t="str">
        <f t="shared" si="225"/>
        <v xml:space="preserve"> </v>
      </c>
      <c r="CR257" s="135">
        <f>'Session Tracking'!P256</f>
        <v>0</v>
      </c>
      <c r="CS257" s="172"/>
      <c r="CT257" s="172">
        <f>COUNTIF('Session Tracking'!F256:O256,"Yes")</f>
        <v>0</v>
      </c>
      <c r="CU257" s="195">
        <f>COUNTIF('Session Tracking'!F256:O256,"No")</f>
        <v>0</v>
      </c>
      <c r="CV257" s="211">
        <f t="shared" si="183"/>
        <v>0</v>
      </c>
      <c r="CW257" s="195" t="str">
        <f t="shared" si="184"/>
        <v/>
      </c>
      <c r="CX257" s="195" t="str">
        <f t="shared" si="185"/>
        <v/>
      </c>
      <c r="CY257" s="195" t="str">
        <f t="shared" si="186"/>
        <v/>
      </c>
      <c r="CZ257" s="195" t="str">
        <f t="shared" si="187"/>
        <v/>
      </c>
      <c r="DA257" s="195" t="str">
        <f t="shared" si="188"/>
        <v/>
      </c>
      <c r="DB257" s="213" t="str">
        <f t="shared" si="189"/>
        <v/>
      </c>
      <c r="DC257" s="172" t="str">
        <f t="shared" si="190"/>
        <v/>
      </c>
      <c r="DD257" s="195" t="str">
        <f t="shared" si="191"/>
        <v/>
      </c>
      <c r="DE257" s="195" t="str">
        <f t="shared" si="192"/>
        <v/>
      </c>
      <c r="DF257" s="195" t="str">
        <f t="shared" si="193"/>
        <v/>
      </c>
      <c r="DG257" s="195" t="str">
        <f t="shared" si="194"/>
        <v/>
      </c>
      <c r="DH257" s="195" t="str">
        <f t="shared" si="195"/>
        <v/>
      </c>
      <c r="DI257" s="195" t="str">
        <f t="shared" si="196"/>
        <v/>
      </c>
      <c r="DJ257" s="195" t="str">
        <f t="shared" si="197"/>
        <v/>
      </c>
      <c r="DK257" s="173" t="str">
        <f t="shared" si="198"/>
        <v/>
      </c>
    </row>
    <row r="258" spans="1:115" x14ac:dyDescent="0.35">
      <c r="A258" s="182">
        <f>'Session Tracking'!A257</f>
        <v>0</v>
      </c>
      <c r="B258" s="183">
        <f>'Session Tracking'!T257</f>
        <v>0</v>
      </c>
      <c r="C258" s="183">
        <f>'Session Tracking'!C257</f>
        <v>0</v>
      </c>
      <c r="D258" s="184" t="str">
        <f>IF('Session Tracking'!D257,'Session Tracking'!D257,"")</f>
        <v/>
      </c>
      <c r="E258" s="184" t="str">
        <f>IF('Session Tracking'!E257,'Session Tracking'!E257,"")</f>
        <v/>
      </c>
      <c r="F258" s="121"/>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1"/>
      <c r="AL258" s="122"/>
      <c r="AM258" s="122"/>
      <c r="AN258" s="122"/>
      <c r="AO258" s="122"/>
      <c r="AP258" s="122"/>
      <c r="AQ258" s="122"/>
      <c r="AR258" s="122"/>
      <c r="AS258" s="122"/>
      <c r="AT258" s="122"/>
      <c r="AU258" s="122"/>
      <c r="AV258" s="122"/>
      <c r="AW258" s="122"/>
      <c r="AX258" s="122"/>
      <c r="AY258" s="122"/>
      <c r="AZ258" s="122"/>
      <c r="BA258" s="122"/>
      <c r="BB258" s="122"/>
      <c r="BC258" s="122"/>
      <c r="BD258" s="122"/>
      <c r="BE258" s="122"/>
      <c r="BF258" s="122"/>
      <c r="BG258" s="122"/>
      <c r="BH258" s="122"/>
      <c r="BI258" s="122"/>
      <c r="BJ258" s="122"/>
      <c r="BK258" s="122"/>
      <c r="BL258" s="122"/>
      <c r="BM258" s="122"/>
      <c r="BN258" s="122"/>
      <c r="BO258" s="122"/>
      <c r="BQ258" s="175" t="str">
        <f t="shared" si="199"/>
        <v/>
      </c>
      <c r="BR258" s="176" t="str">
        <f t="shared" si="200"/>
        <v/>
      </c>
      <c r="BS258" s="135" t="str">
        <f t="shared" si="201"/>
        <v xml:space="preserve"> </v>
      </c>
      <c r="BT258" s="175" t="str">
        <f t="shared" si="202"/>
        <v/>
      </c>
      <c r="BU258" s="176" t="str">
        <f t="shared" si="203"/>
        <v/>
      </c>
      <c r="BV258" s="135" t="str">
        <f t="shared" si="204"/>
        <v xml:space="preserve"> </v>
      </c>
      <c r="BW258" s="175" t="str">
        <f t="shared" si="205"/>
        <v/>
      </c>
      <c r="BX258" s="176" t="str">
        <f t="shared" si="206"/>
        <v/>
      </c>
      <c r="BY258" s="135" t="str">
        <f t="shared" si="207"/>
        <v xml:space="preserve"> </v>
      </c>
      <c r="BZ258" s="175" t="str">
        <f t="shared" si="208"/>
        <v/>
      </c>
      <c r="CA258" s="176" t="str">
        <f t="shared" si="209"/>
        <v/>
      </c>
      <c r="CB258" s="135" t="str">
        <f t="shared" si="210"/>
        <v xml:space="preserve"> </v>
      </c>
      <c r="CC258" s="185" t="str">
        <f t="shared" si="211"/>
        <v/>
      </c>
      <c r="CD258" s="186" t="str">
        <f t="shared" si="212"/>
        <v/>
      </c>
      <c r="CE258" s="181" t="str">
        <f t="shared" si="213"/>
        <v xml:space="preserve"> </v>
      </c>
      <c r="CF258" s="175" t="str">
        <f t="shared" si="214"/>
        <v/>
      </c>
      <c r="CG258" s="176" t="str">
        <f t="shared" si="215"/>
        <v/>
      </c>
      <c r="CH258" s="135" t="str">
        <f t="shared" si="216"/>
        <v xml:space="preserve"> </v>
      </c>
      <c r="CI258" s="175" t="str">
        <f t="shared" si="217"/>
        <v/>
      </c>
      <c r="CJ258" s="176" t="str">
        <f t="shared" si="218"/>
        <v/>
      </c>
      <c r="CK258" s="135" t="str">
        <f t="shared" si="219"/>
        <v xml:space="preserve"> </v>
      </c>
      <c r="CL258" s="175" t="str">
        <f t="shared" si="220"/>
        <v/>
      </c>
      <c r="CM258" s="176" t="str">
        <f t="shared" si="221"/>
        <v/>
      </c>
      <c r="CN258" s="135" t="str">
        <f t="shared" si="222"/>
        <v xml:space="preserve"> </v>
      </c>
      <c r="CO258" s="185" t="str">
        <f t="shared" si="223"/>
        <v/>
      </c>
      <c r="CP258" s="186" t="str">
        <f t="shared" si="224"/>
        <v/>
      </c>
      <c r="CQ258" s="181" t="str">
        <f t="shared" si="225"/>
        <v xml:space="preserve"> </v>
      </c>
      <c r="CR258" s="135">
        <f>'Session Tracking'!P257</f>
        <v>0</v>
      </c>
      <c r="CS258" s="172"/>
      <c r="CT258" s="172">
        <f>COUNTIF('Session Tracking'!F257:O257,"Yes")</f>
        <v>0</v>
      </c>
      <c r="CU258" s="195">
        <f>COUNTIF('Session Tracking'!F257:O257,"No")</f>
        <v>0</v>
      </c>
      <c r="CV258" s="211">
        <f t="shared" si="183"/>
        <v>0</v>
      </c>
      <c r="CW258" s="195" t="str">
        <f t="shared" si="184"/>
        <v/>
      </c>
      <c r="CX258" s="195" t="str">
        <f t="shared" si="185"/>
        <v/>
      </c>
      <c r="CY258" s="195" t="str">
        <f t="shared" si="186"/>
        <v/>
      </c>
      <c r="CZ258" s="195" t="str">
        <f t="shared" si="187"/>
        <v/>
      </c>
      <c r="DA258" s="195" t="str">
        <f t="shared" si="188"/>
        <v/>
      </c>
      <c r="DB258" s="213" t="str">
        <f t="shared" si="189"/>
        <v/>
      </c>
      <c r="DC258" s="172" t="str">
        <f t="shared" si="190"/>
        <v/>
      </c>
      <c r="DD258" s="195" t="str">
        <f t="shared" si="191"/>
        <v/>
      </c>
      <c r="DE258" s="195" t="str">
        <f t="shared" si="192"/>
        <v/>
      </c>
      <c r="DF258" s="195" t="str">
        <f t="shared" si="193"/>
        <v/>
      </c>
      <c r="DG258" s="195" t="str">
        <f t="shared" si="194"/>
        <v/>
      </c>
      <c r="DH258" s="195" t="str">
        <f t="shared" si="195"/>
        <v/>
      </c>
      <c r="DI258" s="195" t="str">
        <f t="shared" si="196"/>
        <v/>
      </c>
      <c r="DJ258" s="195" t="str">
        <f t="shared" si="197"/>
        <v/>
      </c>
      <c r="DK258" s="173" t="str">
        <f t="shared" si="198"/>
        <v/>
      </c>
    </row>
    <row r="259" spans="1:115" x14ac:dyDescent="0.35">
      <c r="A259" s="182">
        <f>'Session Tracking'!A258</f>
        <v>0</v>
      </c>
      <c r="B259" s="183">
        <f>'Session Tracking'!T258</f>
        <v>0</v>
      </c>
      <c r="C259" s="183">
        <f>'Session Tracking'!C258</f>
        <v>0</v>
      </c>
      <c r="D259" s="184" t="str">
        <f>IF('Session Tracking'!D258,'Session Tracking'!D258,"")</f>
        <v/>
      </c>
      <c r="E259" s="184" t="str">
        <f>IF('Session Tracking'!E258,'Session Tracking'!E258,"")</f>
        <v/>
      </c>
      <c r="F259" s="123"/>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3"/>
      <c r="AL259" s="124"/>
      <c r="AM259" s="124"/>
      <c r="AN259" s="124"/>
      <c r="AO259" s="124"/>
      <c r="AP259" s="124"/>
      <c r="AQ259" s="124"/>
      <c r="AR259" s="124"/>
      <c r="AS259" s="124"/>
      <c r="AT259" s="124"/>
      <c r="AU259" s="124"/>
      <c r="AV259" s="124"/>
      <c r="AW259" s="124"/>
      <c r="AX259" s="124"/>
      <c r="AY259" s="124"/>
      <c r="AZ259" s="124"/>
      <c r="BA259" s="124"/>
      <c r="BB259" s="124"/>
      <c r="BC259" s="124"/>
      <c r="BD259" s="124"/>
      <c r="BE259" s="124"/>
      <c r="BF259" s="124"/>
      <c r="BG259" s="124"/>
      <c r="BH259" s="124"/>
      <c r="BI259" s="124"/>
      <c r="BJ259" s="124"/>
      <c r="BK259" s="124"/>
      <c r="BL259" s="124"/>
      <c r="BM259" s="124"/>
      <c r="BN259" s="124"/>
      <c r="BO259" s="124"/>
      <c r="BQ259" s="175" t="str">
        <f t="shared" si="199"/>
        <v/>
      </c>
      <c r="BR259" s="176" t="str">
        <f t="shared" si="200"/>
        <v/>
      </c>
      <c r="BS259" s="135" t="str">
        <f t="shared" si="201"/>
        <v xml:space="preserve"> </v>
      </c>
      <c r="BT259" s="175" t="str">
        <f t="shared" si="202"/>
        <v/>
      </c>
      <c r="BU259" s="176" t="str">
        <f t="shared" si="203"/>
        <v/>
      </c>
      <c r="BV259" s="135" t="str">
        <f t="shared" si="204"/>
        <v xml:space="preserve"> </v>
      </c>
      <c r="BW259" s="175" t="str">
        <f t="shared" si="205"/>
        <v/>
      </c>
      <c r="BX259" s="176" t="str">
        <f t="shared" si="206"/>
        <v/>
      </c>
      <c r="BY259" s="135" t="str">
        <f t="shared" si="207"/>
        <v xml:space="preserve"> </v>
      </c>
      <c r="BZ259" s="175" t="str">
        <f t="shared" si="208"/>
        <v/>
      </c>
      <c r="CA259" s="176" t="str">
        <f t="shared" si="209"/>
        <v/>
      </c>
      <c r="CB259" s="135" t="str">
        <f t="shared" si="210"/>
        <v xml:space="preserve"> </v>
      </c>
      <c r="CC259" s="185" t="str">
        <f t="shared" si="211"/>
        <v/>
      </c>
      <c r="CD259" s="186" t="str">
        <f t="shared" si="212"/>
        <v/>
      </c>
      <c r="CE259" s="181" t="str">
        <f t="shared" si="213"/>
        <v xml:space="preserve"> </v>
      </c>
      <c r="CF259" s="175" t="str">
        <f t="shared" si="214"/>
        <v/>
      </c>
      <c r="CG259" s="176" t="str">
        <f t="shared" si="215"/>
        <v/>
      </c>
      <c r="CH259" s="135" t="str">
        <f t="shared" si="216"/>
        <v xml:space="preserve"> </v>
      </c>
      <c r="CI259" s="175" t="str">
        <f t="shared" si="217"/>
        <v/>
      </c>
      <c r="CJ259" s="176" t="str">
        <f t="shared" si="218"/>
        <v/>
      </c>
      <c r="CK259" s="135" t="str">
        <f t="shared" si="219"/>
        <v xml:space="preserve"> </v>
      </c>
      <c r="CL259" s="175" t="str">
        <f t="shared" si="220"/>
        <v/>
      </c>
      <c r="CM259" s="176" t="str">
        <f t="shared" si="221"/>
        <v/>
      </c>
      <c r="CN259" s="135" t="str">
        <f t="shared" si="222"/>
        <v xml:space="preserve"> </v>
      </c>
      <c r="CO259" s="185" t="str">
        <f t="shared" si="223"/>
        <v/>
      </c>
      <c r="CP259" s="186" t="str">
        <f t="shared" si="224"/>
        <v/>
      </c>
      <c r="CQ259" s="181" t="str">
        <f t="shared" si="225"/>
        <v xml:space="preserve"> </v>
      </c>
      <c r="CR259" s="135">
        <f>'Session Tracking'!P258</f>
        <v>0</v>
      </c>
      <c r="CS259" s="172"/>
      <c r="CT259" s="172">
        <f>COUNTIF('Session Tracking'!F258:O258,"Yes")</f>
        <v>0</v>
      </c>
      <c r="CU259" s="195">
        <f>COUNTIF('Session Tracking'!F258:O258,"No")</f>
        <v>0</v>
      </c>
      <c r="CV259" s="211">
        <f t="shared" si="183"/>
        <v>0</v>
      </c>
      <c r="CW259" s="195" t="str">
        <f t="shared" si="184"/>
        <v/>
      </c>
      <c r="CX259" s="195" t="str">
        <f t="shared" si="185"/>
        <v/>
      </c>
      <c r="CY259" s="195" t="str">
        <f t="shared" si="186"/>
        <v/>
      </c>
      <c r="CZ259" s="195" t="str">
        <f t="shared" si="187"/>
        <v/>
      </c>
      <c r="DA259" s="195" t="str">
        <f t="shared" si="188"/>
        <v/>
      </c>
      <c r="DB259" s="213" t="str">
        <f t="shared" si="189"/>
        <v/>
      </c>
      <c r="DC259" s="172" t="str">
        <f t="shared" si="190"/>
        <v/>
      </c>
      <c r="DD259" s="195" t="str">
        <f t="shared" si="191"/>
        <v/>
      </c>
      <c r="DE259" s="195" t="str">
        <f t="shared" si="192"/>
        <v/>
      </c>
      <c r="DF259" s="195" t="str">
        <f t="shared" si="193"/>
        <v/>
      </c>
      <c r="DG259" s="195" t="str">
        <f t="shared" si="194"/>
        <v/>
      </c>
      <c r="DH259" s="195" t="str">
        <f t="shared" si="195"/>
        <v/>
      </c>
      <c r="DI259" s="195" t="str">
        <f t="shared" si="196"/>
        <v/>
      </c>
      <c r="DJ259" s="195" t="str">
        <f t="shared" si="197"/>
        <v/>
      </c>
      <c r="DK259" s="173" t="str">
        <f t="shared" si="198"/>
        <v/>
      </c>
    </row>
    <row r="260" spans="1:115" x14ac:dyDescent="0.35">
      <c r="A260" s="182">
        <f>'Session Tracking'!A259</f>
        <v>0</v>
      </c>
      <c r="B260" s="183">
        <f>'Session Tracking'!T259</f>
        <v>0</v>
      </c>
      <c r="C260" s="183">
        <f>'Session Tracking'!C259</f>
        <v>0</v>
      </c>
      <c r="D260" s="184" t="str">
        <f>IF('Session Tracking'!D259,'Session Tracking'!D259,"")</f>
        <v/>
      </c>
      <c r="E260" s="184" t="str">
        <f>IF('Session Tracking'!E259,'Session Tracking'!E259,"")</f>
        <v/>
      </c>
      <c r="F260" s="121"/>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1"/>
      <c r="AL260" s="122"/>
      <c r="AM260" s="122"/>
      <c r="AN260" s="122"/>
      <c r="AO260" s="122"/>
      <c r="AP260" s="122"/>
      <c r="AQ260" s="122"/>
      <c r="AR260" s="122"/>
      <c r="AS260" s="122"/>
      <c r="AT260" s="122"/>
      <c r="AU260" s="122"/>
      <c r="AV260" s="122"/>
      <c r="AW260" s="122"/>
      <c r="AX260" s="122"/>
      <c r="AY260" s="122"/>
      <c r="AZ260" s="122"/>
      <c r="BA260" s="122"/>
      <c r="BB260" s="122"/>
      <c r="BC260" s="122"/>
      <c r="BD260" s="122"/>
      <c r="BE260" s="122"/>
      <c r="BF260" s="122"/>
      <c r="BG260" s="122"/>
      <c r="BH260" s="122"/>
      <c r="BI260" s="122"/>
      <c r="BJ260" s="122"/>
      <c r="BK260" s="122"/>
      <c r="BL260" s="122"/>
      <c r="BM260" s="122"/>
      <c r="BN260" s="122"/>
      <c r="BO260" s="122"/>
      <c r="BQ260" s="175" t="str">
        <f t="shared" si="199"/>
        <v/>
      </c>
      <c r="BR260" s="176" t="str">
        <f t="shared" si="200"/>
        <v/>
      </c>
      <c r="BS260" s="135" t="str">
        <f t="shared" si="201"/>
        <v xml:space="preserve"> </v>
      </c>
      <c r="BT260" s="175" t="str">
        <f t="shared" si="202"/>
        <v/>
      </c>
      <c r="BU260" s="176" t="str">
        <f t="shared" si="203"/>
        <v/>
      </c>
      <c r="BV260" s="135" t="str">
        <f t="shared" si="204"/>
        <v xml:space="preserve"> </v>
      </c>
      <c r="BW260" s="175" t="str">
        <f t="shared" si="205"/>
        <v/>
      </c>
      <c r="BX260" s="176" t="str">
        <f t="shared" si="206"/>
        <v/>
      </c>
      <c r="BY260" s="135" t="str">
        <f t="shared" si="207"/>
        <v xml:space="preserve"> </v>
      </c>
      <c r="BZ260" s="175" t="str">
        <f t="shared" si="208"/>
        <v/>
      </c>
      <c r="CA260" s="176" t="str">
        <f t="shared" si="209"/>
        <v/>
      </c>
      <c r="CB260" s="135" t="str">
        <f t="shared" si="210"/>
        <v xml:space="preserve"> </v>
      </c>
      <c r="CC260" s="185" t="str">
        <f t="shared" si="211"/>
        <v/>
      </c>
      <c r="CD260" s="186" t="str">
        <f t="shared" si="212"/>
        <v/>
      </c>
      <c r="CE260" s="181" t="str">
        <f t="shared" si="213"/>
        <v xml:space="preserve"> </v>
      </c>
      <c r="CF260" s="175" t="str">
        <f t="shared" si="214"/>
        <v/>
      </c>
      <c r="CG260" s="176" t="str">
        <f t="shared" si="215"/>
        <v/>
      </c>
      <c r="CH260" s="135" t="str">
        <f t="shared" si="216"/>
        <v xml:space="preserve"> </v>
      </c>
      <c r="CI260" s="175" t="str">
        <f t="shared" si="217"/>
        <v/>
      </c>
      <c r="CJ260" s="176" t="str">
        <f t="shared" si="218"/>
        <v/>
      </c>
      <c r="CK260" s="135" t="str">
        <f t="shared" si="219"/>
        <v xml:space="preserve"> </v>
      </c>
      <c r="CL260" s="175" t="str">
        <f t="shared" si="220"/>
        <v/>
      </c>
      <c r="CM260" s="176" t="str">
        <f t="shared" si="221"/>
        <v/>
      </c>
      <c r="CN260" s="135" t="str">
        <f t="shared" si="222"/>
        <v xml:space="preserve"> </v>
      </c>
      <c r="CO260" s="185" t="str">
        <f t="shared" si="223"/>
        <v/>
      </c>
      <c r="CP260" s="186" t="str">
        <f t="shared" si="224"/>
        <v/>
      </c>
      <c r="CQ260" s="181" t="str">
        <f t="shared" si="225"/>
        <v xml:space="preserve"> </v>
      </c>
      <c r="CR260" s="135">
        <f>'Session Tracking'!P259</f>
        <v>0</v>
      </c>
      <c r="CS260" s="172"/>
      <c r="CT260" s="172">
        <f>COUNTIF('Session Tracking'!F259:O259,"Yes")</f>
        <v>0</v>
      </c>
      <c r="CU260" s="195">
        <f>COUNTIF('Session Tracking'!F259:O259,"No")</f>
        <v>0</v>
      </c>
      <c r="CV260" s="211">
        <f t="shared" si="183"/>
        <v>0</v>
      </c>
      <c r="CW260" s="195" t="str">
        <f t="shared" si="184"/>
        <v/>
      </c>
      <c r="CX260" s="195" t="str">
        <f t="shared" si="185"/>
        <v/>
      </c>
      <c r="CY260" s="195" t="str">
        <f t="shared" si="186"/>
        <v/>
      </c>
      <c r="CZ260" s="195" t="str">
        <f t="shared" si="187"/>
        <v/>
      </c>
      <c r="DA260" s="195" t="str">
        <f t="shared" si="188"/>
        <v/>
      </c>
      <c r="DB260" s="213" t="str">
        <f t="shared" si="189"/>
        <v/>
      </c>
      <c r="DC260" s="172" t="str">
        <f t="shared" si="190"/>
        <v/>
      </c>
      <c r="DD260" s="195" t="str">
        <f t="shared" si="191"/>
        <v/>
      </c>
      <c r="DE260" s="195" t="str">
        <f t="shared" si="192"/>
        <v/>
      </c>
      <c r="DF260" s="195" t="str">
        <f t="shared" si="193"/>
        <v/>
      </c>
      <c r="DG260" s="195" t="str">
        <f t="shared" si="194"/>
        <v/>
      </c>
      <c r="DH260" s="195" t="str">
        <f t="shared" si="195"/>
        <v/>
      </c>
      <c r="DI260" s="195" t="str">
        <f t="shared" si="196"/>
        <v/>
      </c>
      <c r="DJ260" s="195" t="str">
        <f t="shared" si="197"/>
        <v/>
      </c>
      <c r="DK260" s="173" t="str">
        <f t="shared" si="198"/>
        <v/>
      </c>
    </row>
    <row r="261" spans="1:115" x14ac:dyDescent="0.35">
      <c r="A261" s="182">
        <f>'Session Tracking'!A260</f>
        <v>0</v>
      </c>
      <c r="B261" s="183">
        <f>'Session Tracking'!T260</f>
        <v>0</v>
      </c>
      <c r="C261" s="183">
        <f>'Session Tracking'!C260</f>
        <v>0</v>
      </c>
      <c r="D261" s="184" t="str">
        <f>IF('Session Tracking'!D260,'Session Tracking'!D260,"")</f>
        <v/>
      </c>
      <c r="E261" s="184" t="str">
        <f>IF('Session Tracking'!E260,'Session Tracking'!E260,"")</f>
        <v/>
      </c>
      <c r="F261" s="123"/>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3"/>
      <c r="AL261" s="124"/>
      <c r="AM261" s="124"/>
      <c r="AN261" s="124"/>
      <c r="AO261" s="124"/>
      <c r="AP261" s="124"/>
      <c r="AQ261" s="124"/>
      <c r="AR261" s="124"/>
      <c r="AS261" s="124"/>
      <c r="AT261" s="124"/>
      <c r="AU261" s="124"/>
      <c r="AV261" s="124"/>
      <c r="AW261" s="124"/>
      <c r="AX261" s="124"/>
      <c r="AY261" s="124"/>
      <c r="AZ261" s="124"/>
      <c r="BA261" s="124"/>
      <c r="BB261" s="124"/>
      <c r="BC261" s="124"/>
      <c r="BD261" s="124"/>
      <c r="BE261" s="124"/>
      <c r="BF261" s="124"/>
      <c r="BG261" s="124"/>
      <c r="BH261" s="124"/>
      <c r="BI261" s="124"/>
      <c r="BJ261" s="124"/>
      <c r="BK261" s="124"/>
      <c r="BL261" s="124"/>
      <c r="BM261" s="124"/>
      <c r="BN261" s="124"/>
      <c r="BO261" s="124"/>
      <c r="BQ261" s="175" t="str">
        <f t="shared" si="199"/>
        <v/>
      </c>
      <c r="BR261" s="176" t="str">
        <f t="shared" si="200"/>
        <v/>
      </c>
      <c r="BS261" s="135" t="str">
        <f t="shared" si="201"/>
        <v xml:space="preserve"> </v>
      </c>
      <c r="BT261" s="175" t="str">
        <f t="shared" si="202"/>
        <v/>
      </c>
      <c r="BU261" s="176" t="str">
        <f t="shared" si="203"/>
        <v/>
      </c>
      <c r="BV261" s="135" t="str">
        <f t="shared" si="204"/>
        <v xml:space="preserve"> </v>
      </c>
      <c r="BW261" s="175" t="str">
        <f t="shared" si="205"/>
        <v/>
      </c>
      <c r="BX261" s="176" t="str">
        <f t="shared" si="206"/>
        <v/>
      </c>
      <c r="BY261" s="135" t="str">
        <f t="shared" si="207"/>
        <v xml:space="preserve"> </v>
      </c>
      <c r="BZ261" s="175" t="str">
        <f t="shared" si="208"/>
        <v/>
      </c>
      <c r="CA261" s="176" t="str">
        <f t="shared" si="209"/>
        <v/>
      </c>
      <c r="CB261" s="135" t="str">
        <f t="shared" si="210"/>
        <v xml:space="preserve"> </v>
      </c>
      <c r="CC261" s="185" t="str">
        <f t="shared" si="211"/>
        <v/>
      </c>
      <c r="CD261" s="186" t="str">
        <f t="shared" si="212"/>
        <v/>
      </c>
      <c r="CE261" s="181" t="str">
        <f t="shared" si="213"/>
        <v xml:space="preserve"> </v>
      </c>
      <c r="CF261" s="175" t="str">
        <f t="shared" si="214"/>
        <v/>
      </c>
      <c r="CG261" s="176" t="str">
        <f t="shared" si="215"/>
        <v/>
      </c>
      <c r="CH261" s="135" t="str">
        <f t="shared" si="216"/>
        <v xml:space="preserve"> </v>
      </c>
      <c r="CI261" s="175" t="str">
        <f t="shared" si="217"/>
        <v/>
      </c>
      <c r="CJ261" s="176" t="str">
        <f t="shared" si="218"/>
        <v/>
      </c>
      <c r="CK261" s="135" t="str">
        <f t="shared" si="219"/>
        <v xml:space="preserve"> </v>
      </c>
      <c r="CL261" s="175" t="str">
        <f t="shared" si="220"/>
        <v/>
      </c>
      <c r="CM261" s="176" t="str">
        <f t="shared" si="221"/>
        <v/>
      </c>
      <c r="CN261" s="135" t="str">
        <f t="shared" si="222"/>
        <v xml:space="preserve"> </v>
      </c>
      <c r="CO261" s="185" t="str">
        <f t="shared" si="223"/>
        <v/>
      </c>
      <c r="CP261" s="186" t="str">
        <f t="shared" si="224"/>
        <v/>
      </c>
      <c r="CQ261" s="181" t="str">
        <f t="shared" si="225"/>
        <v xml:space="preserve"> </v>
      </c>
      <c r="CR261" s="135">
        <f>'Session Tracking'!P260</f>
        <v>0</v>
      </c>
      <c r="CS261" s="172"/>
      <c r="CT261" s="172">
        <f>COUNTIF('Session Tracking'!F260:O260,"Yes")</f>
        <v>0</v>
      </c>
      <c r="CU261" s="195">
        <f>COUNTIF('Session Tracking'!F260:O260,"No")</f>
        <v>0</v>
      </c>
      <c r="CV261" s="211">
        <f t="shared" ref="CV261:CV324" si="226">IF(AND(CT261+CU261&gt;0,CR261&lt;&gt;"N/A"),CT261/(CT261+CU261),0)</f>
        <v>0</v>
      </c>
      <c r="CW261" s="195" t="str">
        <f t="shared" ref="CW261:CW324" si="227">IF(D261="","",INT((((YEAR(D261)-YEAR($CW$1))*12+MONTH(D261)-MONTH($CW$1)+1)+2)/3))</f>
        <v/>
      </c>
      <c r="CX261" s="195" t="str">
        <f t="shared" ref="CX261:CX324" si="228">IF(E261="","",INT((((YEAR(E261)-YEAR($CW$1))*12+MONTH(E261)-MONTH($CW$1)+1)+2)/3))</f>
        <v/>
      </c>
      <c r="CY261" s="195" t="str">
        <f t="shared" ref="CY261:CY324" si="229">IF(AND(CX261&gt;0,CR261="yes"),CX261,"")</f>
        <v/>
      </c>
      <c r="CZ261" s="195" t="str">
        <f t="shared" ref="CZ261:CZ324" si="230">IF(CX261&gt;0,CX261,"")</f>
        <v/>
      </c>
      <c r="DA261" s="195" t="str">
        <f t="shared" ref="DA261:DA324" si="231">IF(AND(CX261&gt;0,CV261&gt;=0.75),CX261,"")</f>
        <v/>
      </c>
      <c r="DB261" s="213" t="str">
        <f t="shared" ref="DB261:DB324" si="232">IF(AND(COUNT(F261:AG261)&gt;=23,COUNT(AK261:BL261)&gt;=23),IF(AK261="","",INT((((YEAR(AK261)-YEAR($CW$1))*12+MONTH(AK261)-MONTH($CW$1)+1)+2)/3)),"")</f>
        <v/>
      </c>
      <c r="DC261" s="172" t="str">
        <f t="shared" ref="DC261:DC324" si="233">IF(AND($DB261&gt;0,CE261&lt;0),$DB261,"")</f>
        <v/>
      </c>
      <c r="DD261" s="195" t="str">
        <f t="shared" ref="DD261:DD324" si="234">IF(AND($DB261&gt;0,BS261&lt;0),$DB261,"")</f>
        <v/>
      </c>
      <c r="DE261" s="195" t="str">
        <f t="shared" ref="DE261:DE324" si="235">IF(AND($DB261&gt;0,BV261&lt;0),$DB261,"")</f>
        <v/>
      </c>
      <c r="DF261" s="195" t="str">
        <f t="shared" ref="DF261:DF324" si="236">IF(AND($DB261&gt;0,BY261&lt;0),$DB261,"")</f>
        <v/>
      </c>
      <c r="DG261" s="195" t="str">
        <f t="shared" ref="DG261:DG324" si="237">IF(AND($DB261&gt;0,CB261&lt;0),$DB261,"")</f>
        <v/>
      </c>
      <c r="DH261" s="195" t="str">
        <f t="shared" ref="DH261:DH324" si="238">IF(AND($DB261&gt;0,CQ261&lt;0),$DB261,"")</f>
        <v/>
      </c>
      <c r="DI261" s="195" t="str">
        <f t="shared" ref="DI261:DI324" si="239">IF(AND($DB261&gt;0,CH261&lt;0),$DB261,"")</f>
        <v/>
      </c>
      <c r="DJ261" s="195" t="str">
        <f t="shared" ref="DJ261:DJ324" si="240">IF(AND($DB261&gt;0,CK261&lt;0),$DB261,"")</f>
        <v/>
      </c>
      <c r="DK261" s="173" t="str">
        <f t="shared" ref="DK261:DK324" si="241">IF(AND($DB261&gt;0,CN261&lt;0),$DB261,"")</f>
        <v/>
      </c>
    </row>
    <row r="262" spans="1:115" x14ac:dyDescent="0.35">
      <c r="A262" s="182">
        <f>'Session Tracking'!A261</f>
        <v>0</v>
      </c>
      <c r="B262" s="183">
        <f>'Session Tracking'!T261</f>
        <v>0</v>
      </c>
      <c r="C262" s="183">
        <f>'Session Tracking'!C261</f>
        <v>0</v>
      </c>
      <c r="D262" s="184" t="str">
        <f>IF('Session Tracking'!D261,'Session Tracking'!D261,"")</f>
        <v/>
      </c>
      <c r="E262" s="184" t="str">
        <f>IF('Session Tracking'!E261,'Session Tracking'!E261,"")</f>
        <v/>
      </c>
      <c r="F262" s="121"/>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1"/>
      <c r="AL262" s="122"/>
      <c r="AM262" s="122"/>
      <c r="AN262" s="122"/>
      <c r="AO262" s="122"/>
      <c r="AP262" s="122"/>
      <c r="AQ262" s="122"/>
      <c r="AR262" s="122"/>
      <c r="AS262" s="122"/>
      <c r="AT262" s="122"/>
      <c r="AU262" s="122"/>
      <c r="AV262" s="122"/>
      <c r="AW262" s="122"/>
      <c r="AX262" s="122"/>
      <c r="AY262" s="122"/>
      <c r="AZ262" s="122"/>
      <c r="BA262" s="122"/>
      <c r="BB262" s="122"/>
      <c r="BC262" s="122"/>
      <c r="BD262" s="122"/>
      <c r="BE262" s="122"/>
      <c r="BF262" s="122"/>
      <c r="BG262" s="122"/>
      <c r="BH262" s="122"/>
      <c r="BI262" s="122"/>
      <c r="BJ262" s="122"/>
      <c r="BK262" s="122"/>
      <c r="BL262" s="122"/>
      <c r="BM262" s="122"/>
      <c r="BN262" s="122"/>
      <c r="BO262" s="122"/>
      <c r="BQ262" s="175" t="str">
        <f t="shared" si="199"/>
        <v/>
      </c>
      <c r="BR262" s="176" t="str">
        <f t="shared" si="200"/>
        <v/>
      </c>
      <c r="BS262" s="135" t="str">
        <f t="shared" si="201"/>
        <v xml:space="preserve"> </v>
      </c>
      <c r="BT262" s="175" t="str">
        <f t="shared" si="202"/>
        <v/>
      </c>
      <c r="BU262" s="176" t="str">
        <f t="shared" si="203"/>
        <v/>
      </c>
      <c r="BV262" s="135" t="str">
        <f t="shared" si="204"/>
        <v xml:space="preserve"> </v>
      </c>
      <c r="BW262" s="175" t="str">
        <f t="shared" si="205"/>
        <v/>
      </c>
      <c r="BX262" s="176" t="str">
        <f t="shared" si="206"/>
        <v/>
      </c>
      <c r="BY262" s="135" t="str">
        <f t="shared" si="207"/>
        <v xml:space="preserve"> </v>
      </c>
      <c r="BZ262" s="175" t="str">
        <f t="shared" si="208"/>
        <v/>
      </c>
      <c r="CA262" s="176" t="str">
        <f t="shared" si="209"/>
        <v/>
      </c>
      <c r="CB262" s="135" t="str">
        <f t="shared" si="210"/>
        <v xml:space="preserve"> </v>
      </c>
      <c r="CC262" s="185" t="str">
        <f t="shared" si="211"/>
        <v/>
      </c>
      <c r="CD262" s="186" t="str">
        <f t="shared" si="212"/>
        <v/>
      </c>
      <c r="CE262" s="181" t="str">
        <f t="shared" si="213"/>
        <v xml:space="preserve"> </v>
      </c>
      <c r="CF262" s="175" t="str">
        <f t="shared" si="214"/>
        <v/>
      </c>
      <c r="CG262" s="176" t="str">
        <f t="shared" si="215"/>
        <v/>
      </c>
      <c r="CH262" s="135" t="str">
        <f t="shared" si="216"/>
        <v xml:space="preserve"> </v>
      </c>
      <c r="CI262" s="175" t="str">
        <f t="shared" si="217"/>
        <v/>
      </c>
      <c r="CJ262" s="176" t="str">
        <f t="shared" si="218"/>
        <v/>
      </c>
      <c r="CK262" s="135" t="str">
        <f t="shared" si="219"/>
        <v xml:space="preserve"> </v>
      </c>
      <c r="CL262" s="175" t="str">
        <f t="shared" si="220"/>
        <v/>
      </c>
      <c r="CM262" s="176" t="str">
        <f t="shared" si="221"/>
        <v/>
      </c>
      <c r="CN262" s="135" t="str">
        <f t="shared" si="222"/>
        <v xml:space="preserve"> </v>
      </c>
      <c r="CO262" s="185" t="str">
        <f t="shared" si="223"/>
        <v/>
      </c>
      <c r="CP262" s="186" t="str">
        <f t="shared" si="224"/>
        <v/>
      </c>
      <c r="CQ262" s="181" t="str">
        <f t="shared" si="225"/>
        <v xml:space="preserve"> </v>
      </c>
      <c r="CR262" s="135">
        <f>'Session Tracking'!P261</f>
        <v>0</v>
      </c>
      <c r="CS262" s="172"/>
      <c r="CT262" s="172">
        <f>COUNTIF('Session Tracking'!F261:O261,"Yes")</f>
        <v>0</v>
      </c>
      <c r="CU262" s="195">
        <f>COUNTIF('Session Tracking'!F261:O261,"No")</f>
        <v>0</v>
      </c>
      <c r="CV262" s="211">
        <f t="shared" si="226"/>
        <v>0</v>
      </c>
      <c r="CW262" s="195" t="str">
        <f t="shared" si="227"/>
        <v/>
      </c>
      <c r="CX262" s="195" t="str">
        <f t="shared" si="228"/>
        <v/>
      </c>
      <c r="CY262" s="195" t="str">
        <f t="shared" si="229"/>
        <v/>
      </c>
      <c r="CZ262" s="195" t="str">
        <f t="shared" si="230"/>
        <v/>
      </c>
      <c r="DA262" s="195" t="str">
        <f t="shared" si="231"/>
        <v/>
      </c>
      <c r="DB262" s="213" t="str">
        <f t="shared" si="232"/>
        <v/>
      </c>
      <c r="DC262" s="172" t="str">
        <f t="shared" si="233"/>
        <v/>
      </c>
      <c r="DD262" s="195" t="str">
        <f t="shared" si="234"/>
        <v/>
      </c>
      <c r="DE262" s="195" t="str">
        <f t="shared" si="235"/>
        <v/>
      </c>
      <c r="DF262" s="195" t="str">
        <f t="shared" si="236"/>
        <v/>
      </c>
      <c r="DG262" s="195" t="str">
        <f t="shared" si="237"/>
        <v/>
      </c>
      <c r="DH262" s="195" t="str">
        <f t="shared" si="238"/>
        <v/>
      </c>
      <c r="DI262" s="195" t="str">
        <f t="shared" si="239"/>
        <v/>
      </c>
      <c r="DJ262" s="195" t="str">
        <f t="shared" si="240"/>
        <v/>
      </c>
      <c r="DK262" s="173" t="str">
        <f t="shared" si="241"/>
        <v/>
      </c>
    </row>
    <row r="263" spans="1:115" x14ac:dyDescent="0.35">
      <c r="A263" s="182">
        <f>'Session Tracking'!A262</f>
        <v>0</v>
      </c>
      <c r="B263" s="183">
        <f>'Session Tracking'!T262</f>
        <v>0</v>
      </c>
      <c r="C263" s="183">
        <f>'Session Tracking'!C262</f>
        <v>0</v>
      </c>
      <c r="D263" s="184" t="str">
        <f>IF('Session Tracking'!D262,'Session Tracking'!D262,"")</f>
        <v/>
      </c>
      <c r="E263" s="184" t="str">
        <f>IF('Session Tracking'!E262,'Session Tracking'!E262,"")</f>
        <v/>
      </c>
      <c r="F263" s="123"/>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3"/>
      <c r="AL263" s="124"/>
      <c r="AM263" s="124"/>
      <c r="AN263" s="124"/>
      <c r="AO263" s="124"/>
      <c r="AP263" s="124"/>
      <c r="AQ263" s="124"/>
      <c r="AR263" s="124"/>
      <c r="AS263" s="124"/>
      <c r="AT263" s="124"/>
      <c r="AU263" s="124"/>
      <c r="AV263" s="124"/>
      <c r="AW263" s="124"/>
      <c r="AX263" s="124"/>
      <c r="AY263" s="124"/>
      <c r="AZ263" s="124"/>
      <c r="BA263" s="124"/>
      <c r="BB263" s="124"/>
      <c r="BC263" s="124"/>
      <c r="BD263" s="124"/>
      <c r="BE263" s="124"/>
      <c r="BF263" s="124"/>
      <c r="BG263" s="124"/>
      <c r="BH263" s="124"/>
      <c r="BI263" s="124"/>
      <c r="BJ263" s="124"/>
      <c r="BK263" s="124"/>
      <c r="BL263" s="124"/>
      <c r="BM263" s="124"/>
      <c r="BN263" s="124"/>
      <c r="BO263" s="124"/>
      <c r="BQ263" s="175" t="str">
        <f t="shared" si="199"/>
        <v/>
      </c>
      <c r="BR263" s="176" t="str">
        <f t="shared" si="200"/>
        <v/>
      </c>
      <c r="BS263" s="135" t="str">
        <f t="shared" si="201"/>
        <v xml:space="preserve"> </v>
      </c>
      <c r="BT263" s="175" t="str">
        <f t="shared" si="202"/>
        <v/>
      </c>
      <c r="BU263" s="176" t="str">
        <f t="shared" si="203"/>
        <v/>
      </c>
      <c r="BV263" s="135" t="str">
        <f t="shared" si="204"/>
        <v xml:space="preserve"> </v>
      </c>
      <c r="BW263" s="175" t="str">
        <f t="shared" si="205"/>
        <v/>
      </c>
      <c r="BX263" s="176" t="str">
        <f t="shared" si="206"/>
        <v/>
      </c>
      <c r="BY263" s="135" t="str">
        <f t="shared" si="207"/>
        <v xml:space="preserve"> </v>
      </c>
      <c r="BZ263" s="175" t="str">
        <f t="shared" si="208"/>
        <v/>
      </c>
      <c r="CA263" s="176" t="str">
        <f t="shared" si="209"/>
        <v/>
      </c>
      <c r="CB263" s="135" t="str">
        <f t="shared" si="210"/>
        <v xml:space="preserve"> </v>
      </c>
      <c r="CC263" s="185" t="str">
        <f t="shared" si="211"/>
        <v/>
      </c>
      <c r="CD263" s="186" t="str">
        <f t="shared" si="212"/>
        <v/>
      </c>
      <c r="CE263" s="181" t="str">
        <f t="shared" si="213"/>
        <v xml:space="preserve"> </v>
      </c>
      <c r="CF263" s="175" t="str">
        <f t="shared" si="214"/>
        <v/>
      </c>
      <c r="CG263" s="176" t="str">
        <f t="shared" si="215"/>
        <v/>
      </c>
      <c r="CH263" s="135" t="str">
        <f t="shared" si="216"/>
        <v xml:space="preserve"> </v>
      </c>
      <c r="CI263" s="175" t="str">
        <f t="shared" si="217"/>
        <v/>
      </c>
      <c r="CJ263" s="176" t="str">
        <f t="shared" si="218"/>
        <v/>
      </c>
      <c r="CK263" s="135" t="str">
        <f t="shared" si="219"/>
        <v xml:space="preserve"> </v>
      </c>
      <c r="CL263" s="175" t="str">
        <f t="shared" si="220"/>
        <v/>
      </c>
      <c r="CM263" s="176" t="str">
        <f t="shared" si="221"/>
        <v/>
      </c>
      <c r="CN263" s="135" t="str">
        <f t="shared" si="222"/>
        <v xml:space="preserve"> </v>
      </c>
      <c r="CO263" s="185" t="str">
        <f t="shared" si="223"/>
        <v/>
      </c>
      <c r="CP263" s="186" t="str">
        <f t="shared" si="224"/>
        <v/>
      </c>
      <c r="CQ263" s="181" t="str">
        <f t="shared" si="225"/>
        <v xml:space="preserve"> </v>
      </c>
      <c r="CR263" s="135">
        <f>'Session Tracking'!P262</f>
        <v>0</v>
      </c>
      <c r="CS263" s="172"/>
      <c r="CT263" s="172">
        <f>COUNTIF('Session Tracking'!F262:O262,"Yes")</f>
        <v>0</v>
      </c>
      <c r="CU263" s="195">
        <f>COUNTIF('Session Tracking'!F262:O262,"No")</f>
        <v>0</v>
      </c>
      <c r="CV263" s="211">
        <f t="shared" si="226"/>
        <v>0</v>
      </c>
      <c r="CW263" s="195" t="str">
        <f t="shared" si="227"/>
        <v/>
      </c>
      <c r="CX263" s="195" t="str">
        <f t="shared" si="228"/>
        <v/>
      </c>
      <c r="CY263" s="195" t="str">
        <f t="shared" si="229"/>
        <v/>
      </c>
      <c r="CZ263" s="195" t="str">
        <f t="shared" si="230"/>
        <v/>
      </c>
      <c r="DA263" s="195" t="str">
        <f t="shared" si="231"/>
        <v/>
      </c>
      <c r="DB263" s="213" t="str">
        <f t="shared" si="232"/>
        <v/>
      </c>
      <c r="DC263" s="172" t="str">
        <f t="shared" si="233"/>
        <v/>
      </c>
      <c r="DD263" s="195" t="str">
        <f t="shared" si="234"/>
        <v/>
      </c>
      <c r="DE263" s="195" t="str">
        <f t="shared" si="235"/>
        <v/>
      </c>
      <c r="DF263" s="195" t="str">
        <f t="shared" si="236"/>
        <v/>
      </c>
      <c r="DG263" s="195" t="str">
        <f t="shared" si="237"/>
        <v/>
      </c>
      <c r="DH263" s="195" t="str">
        <f t="shared" si="238"/>
        <v/>
      </c>
      <c r="DI263" s="195" t="str">
        <f t="shared" si="239"/>
        <v/>
      </c>
      <c r="DJ263" s="195" t="str">
        <f t="shared" si="240"/>
        <v/>
      </c>
      <c r="DK263" s="173" t="str">
        <f t="shared" si="241"/>
        <v/>
      </c>
    </row>
    <row r="264" spans="1:115" x14ac:dyDescent="0.35">
      <c r="A264" s="182">
        <f>'Session Tracking'!A263</f>
        <v>0</v>
      </c>
      <c r="B264" s="183">
        <f>'Session Tracking'!T263</f>
        <v>0</v>
      </c>
      <c r="C264" s="183">
        <f>'Session Tracking'!C263</f>
        <v>0</v>
      </c>
      <c r="D264" s="184" t="str">
        <f>IF('Session Tracking'!D263,'Session Tracking'!D263,"")</f>
        <v/>
      </c>
      <c r="E264" s="184" t="str">
        <f>IF('Session Tracking'!E263,'Session Tracking'!E263,"")</f>
        <v/>
      </c>
      <c r="F264" s="121"/>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1"/>
      <c r="AL264" s="122"/>
      <c r="AM264" s="122"/>
      <c r="AN264" s="122"/>
      <c r="AO264" s="122"/>
      <c r="AP264" s="122"/>
      <c r="AQ264" s="122"/>
      <c r="AR264" s="122"/>
      <c r="AS264" s="122"/>
      <c r="AT264" s="122"/>
      <c r="AU264" s="122"/>
      <c r="AV264" s="122"/>
      <c r="AW264" s="122"/>
      <c r="AX264" s="122"/>
      <c r="AY264" s="122"/>
      <c r="AZ264" s="122"/>
      <c r="BA264" s="122"/>
      <c r="BB264" s="122"/>
      <c r="BC264" s="122"/>
      <c r="BD264" s="122"/>
      <c r="BE264" s="122"/>
      <c r="BF264" s="122"/>
      <c r="BG264" s="122"/>
      <c r="BH264" s="122"/>
      <c r="BI264" s="122"/>
      <c r="BJ264" s="122"/>
      <c r="BK264" s="122"/>
      <c r="BL264" s="122"/>
      <c r="BM264" s="122"/>
      <c r="BN264" s="122"/>
      <c r="BO264" s="122"/>
      <c r="BQ264" s="175" t="str">
        <f t="shared" si="199"/>
        <v/>
      </c>
      <c r="BR264" s="176" t="str">
        <f t="shared" si="200"/>
        <v/>
      </c>
      <c r="BS264" s="135" t="str">
        <f t="shared" si="201"/>
        <v xml:space="preserve"> </v>
      </c>
      <c r="BT264" s="175" t="str">
        <f t="shared" si="202"/>
        <v/>
      </c>
      <c r="BU264" s="176" t="str">
        <f t="shared" si="203"/>
        <v/>
      </c>
      <c r="BV264" s="135" t="str">
        <f t="shared" si="204"/>
        <v xml:space="preserve"> </v>
      </c>
      <c r="BW264" s="175" t="str">
        <f t="shared" si="205"/>
        <v/>
      </c>
      <c r="BX264" s="176" t="str">
        <f t="shared" si="206"/>
        <v/>
      </c>
      <c r="BY264" s="135" t="str">
        <f t="shared" si="207"/>
        <v xml:space="preserve"> </v>
      </c>
      <c r="BZ264" s="175" t="str">
        <f t="shared" si="208"/>
        <v/>
      </c>
      <c r="CA264" s="176" t="str">
        <f t="shared" si="209"/>
        <v/>
      </c>
      <c r="CB264" s="135" t="str">
        <f t="shared" si="210"/>
        <v xml:space="preserve"> </v>
      </c>
      <c r="CC264" s="185" t="str">
        <f t="shared" si="211"/>
        <v/>
      </c>
      <c r="CD264" s="186" t="str">
        <f t="shared" si="212"/>
        <v/>
      </c>
      <c r="CE264" s="181" t="str">
        <f t="shared" si="213"/>
        <v xml:space="preserve"> </v>
      </c>
      <c r="CF264" s="175" t="str">
        <f t="shared" si="214"/>
        <v/>
      </c>
      <c r="CG264" s="176" t="str">
        <f t="shared" si="215"/>
        <v/>
      </c>
      <c r="CH264" s="135" t="str">
        <f t="shared" si="216"/>
        <v xml:space="preserve"> </v>
      </c>
      <c r="CI264" s="175" t="str">
        <f t="shared" si="217"/>
        <v/>
      </c>
      <c r="CJ264" s="176" t="str">
        <f t="shared" si="218"/>
        <v/>
      </c>
      <c r="CK264" s="135" t="str">
        <f t="shared" si="219"/>
        <v xml:space="preserve"> </v>
      </c>
      <c r="CL264" s="175" t="str">
        <f t="shared" si="220"/>
        <v/>
      </c>
      <c r="CM264" s="176" t="str">
        <f t="shared" si="221"/>
        <v/>
      </c>
      <c r="CN264" s="135" t="str">
        <f t="shared" si="222"/>
        <v xml:space="preserve"> </v>
      </c>
      <c r="CO264" s="185" t="str">
        <f t="shared" si="223"/>
        <v/>
      </c>
      <c r="CP264" s="186" t="str">
        <f t="shared" si="224"/>
        <v/>
      </c>
      <c r="CQ264" s="181" t="str">
        <f t="shared" si="225"/>
        <v xml:space="preserve"> </v>
      </c>
      <c r="CR264" s="135">
        <f>'Session Tracking'!P263</f>
        <v>0</v>
      </c>
      <c r="CS264" s="172"/>
      <c r="CT264" s="172">
        <f>COUNTIF('Session Tracking'!F263:O263,"Yes")</f>
        <v>0</v>
      </c>
      <c r="CU264" s="195">
        <f>COUNTIF('Session Tracking'!F263:O263,"No")</f>
        <v>0</v>
      </c>
      <c r="CV264" s="211">
        <f t="shared" si="226"/>
        <v>0</v>
      </c>
      <c r="CW264" s="195" t="str">
        <f t="shared" si="227"/>
        <v/>
      </c>
      <c r="CX264" s="195" t="str">
        <f t="shared" si="228"/>
        <v/>
      </c>
      <c r="CY264" s="195" t="str">
        <f t="shared" si="229"/>
        <v/>
      </c>
      <c r="CZ264" s="195" t="str">
        <f t="shared" si="230"/>
        <v/>
      </c>
      <c r="DA264" s="195" t="str">
        <f t="shared" si="231"/>
        <v/>
      </c>
      <c r="DB264" s="213" t="str">
        <f t="shared" si="232"/>
        <v/>
      </c>
      <c r="DC264" s="172" t="str">
        <f t="shared" si="233"/>
        <v/>
      </c>
      <c r="DD264" s="195" t="str">
        <f t="shared" si="234"/>
        <v/>
      </c>
      <c r="DE264" s="195" t="str">
        <f t="shared" si="235"/>
        <v/>
      </c>
      <c r="DF264" s="195" t="str">
        <f t="shared" si="236"/>
        <v/>
      </c>
      <c r="DG264" s="195" t="str">
        <f t="shared" si="237"/>
        <v/>
      </c>
      <c r="DH264" s="195" t="str">
        <f t="shared" si="238"/>
        <v/>
      </c>
      <c r="DI264" s="195" t="str">
        <f t="shared" si="239"/>
        <v/>
      </c>
      <c r="DJ264" s="195" t="str">
        <f t="shared" si="240"/>
        <v/>
      </c>
      <c r="DK264" s="173" t="str">
        <f t="shared" si="241"/>
        <v/>
      </c>
    </row>
    <row r="265" spans="1:115" x14ac:dyDescent="0.35">
      <c r="A265" s="182">
        <f>'Session Tracking'!A264</f>
        <v>0</v>
      </c>
      <c r="B265" s="183">
        <f>'Session Tracking'!T264</f>
        <v>0</v>
      </c>
      <c r="C265" s="183">
        <f>'Session Tracking'!C264</f>
        <v>0</v>
      </c>
      <c r="D265" s="184" t="str">
        <f>IF('Session Tracking'!D264,'Session Tracking'!D264,"")</f>
        <v/>
      </c>
      <c r="E265" s="184" t="str">
        <f>IF('Session Tracking'!E264,'Session Tracking'!E264,"")</f>
        <v/>
      </c>
      <c r="F265" s="123"/>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3"/>
      <c r="AL265" s="124"/>
      <c r="AM265" s="124"/>
      <c r="AN265" s="124"/>
      <c r="AO265" s="124"/>
      <c r="AP265" s="124"/>
      <c r="AQ265" s="124"/>
      <c r="AR265" s="124"/>
      <c r="AS265" s="124"/>
      <c r="AT265" s="124"/>
      <c r="AU265" s="124"/>
      <c r="AV265" s="124"/>
      <c r="AW265" s="124"/>
      <c r="AX265" s="124"/>
      <c r="AY265" s="124"/>
      <c r="AZ265" s="124"/>
      <c r="BA265" s="124"/>
      <c r="BB265" s="124"/>
      <c r="BC265" s="124"/>
      <c r="BD265" s="124"/>
      <c r="BE265" s="124"/>
      <c r="BF265" s="124"/>
      <c r="BG265" s="124"/>
      <c r="BH265" s="124"/>
      <c r="BI265" s="124"/>
      <c r="BJ265" s="124"/>
      <c r="BK265" s="124"/>
      <c r="BL265" s="124"/>
      <c r="BM265" s="124"/>
      <c r="BN265" s="124"/>
      <c r="BO265" s="124"/>
      <c r="BQ265" s="175" t="str">
        <f t="shared" si="199"/>
        <v/>
      </c>
      <c r="BR265" s="176" t="str">
        <f t="shared" si="200"/>
        <v/>
      </c>
      <c r="BS265" s="135" t="str">
        <f t="shared" si="201"/>
        <v xml:space="preserve"> </v>
      </c>
      <c r="BT265" s="175" t="str">
        <f t="shared" si="202"/>
        <v/>
      </c>
      <c r="BU265" s="176" t="str">
        <f t="shared" si="203"/>
        <v/>
      </c>
      <c r="BV265" s="135" t="str">
        <f t="shared" si="204"/>
        <v xml:space="preserve"> </v>
      </c>
      <c r="BW265" s="175" t="str">
        <f t="shared" si="205"/>
        <v/>
      </c>
      <c r="BX265" s="176" t="str">
        <f t="shared" si="206"/>
        <v/>
      </c>
      <c r="BY265" s="135" t="str">
        <f t="shared" si="207"/>
        <v xml:space="preserve"> </v>
      </c>
      <c r="BZ265" s="175" t="str">
        <f t="shared" si="208"/>
        <v/>
      </c>
      <c r="CA265" s="176" t="str">
        <f t="shared" si="209"/>
        <v/>
      </c>
      <c r="CB265" s="135" t="str">
        <f t="shared" si="210"/>
        <v xml:space="preserve"> </v>
      </c>
      <c r="CC265" s="185" t="str">
        <f t="shared" si="211"/>
        <v/>
      </c>
      <c r="CD265" s="186" t="str">
        <f t="shared" si="212"/>
        <v/>
      </c>
      <c r="CE265" s="181" t="str">
        <f t="shared" si="213"/>
        <v xml:space="preserve"> </v>
      </c>
      <c r="CF265" s="175" t="str">
        <f t="shared" si="214"/>
        <v/>
      </c>
      <c r="CG265" s="176" t="str">
        <f t="shared" si="215"/>
        <v/>
      </c>
      <c r="CH265" s="135" t="str">
        <f t="shared" si="216"/>
        <v xml:space="preserve"> </v>
      </c>
      <c r="CI265" s="175" t="str">
        <f t="shared" si="217"/>
        <v/>
      </c>
      <c r="CJ265" s="176" t="str">
        <f t="shared" si="218"/>
        <v/>
      </c>
      <c r="CK265" s="135" t="str">
        <f t="shared" si="219"/>
        <v xml:space="preserve"> </v>
      </c>
      <c r="CL265" s="175" t="str">
        <f t="shared" si="220"/>
        <v/>
      </c>
      <c r="CM265" s="176" t="str">
        <f t="shared" si="221"/>
        <v/>
      </c>
      <c r="CN265" s="135" t="str">
        <f t="shared" si="222"/>
        <v xml:space="preserve"> </v>
      </c>
      <c r="CO265" s="185" t="str">
        <f t="shared" si="223"/>
        <v/>
      </c>
      <c r="CP265" s="186" t="str">
        <f t="shared" si="224"/>
        <v/>
      </c>
      <c r="CQ265" s="181" t="str">
        <f t="shared" si="225"/>
        <v xml:space="preserve"> </v>
      </c>
      <c r="CR265" s="135">
        <f>'Session Tracking'!P264</f>
        <v>0</v>
      </c>
      <c r="CS265" s="172"/>
      <c r="CT265" s="172">
        <f>COUNTIF('Session Tracking'!F264:O264,"Yes")</f>
        <v>0</v>
      </c>
      <c r="CU265" s="195">
        <f>COUNTIF('Session Tracking'!F264:O264,"No")</f>
        <v>0</v>
      </c>
      <c r="CV265" s="211">
        <f t="shared" si="226"/>
        <v>0</v>
      </c>
      <c r="CW265" s="195" t="str">
        <f t="shared" si="227"/>
        <v/>
      </c>
      <c r="CX265" s="195" t="str">
        <f t="shared" si="228"/>
        <v/>
      </c>
      <c r="CY265" s="195" t="str">
        <f t="shared" si="229"/>
        <v/>
      </c>
      <c r="CZ265" s="195" t="str">
        <f t="shared" si="230"/>
        <v/>
      </c>
      <c r="DA265" s="195" t="str">
        <f t="shared" si="231"/>
        <v/>
      </c>
      <c r="DB265" s="213" t="str">
        <f t="shared" si="232"/>
        <v/>
      </c>
      <c r="DC265" s="172" t="str">
        <f t="shared" si="233"/>
        <v/>
      </c>
      <c r="DD265" s="195" t="str">
        <f t="shared" si="234"/>
        <v/>
      </c>
      <c r="DE265" s="195" t="str">
        <f t="shared" si="235"/>
        <v/>
      </c>
      <c r="DF265" s="195" t="str">
        <f t="shared" si="236"/>
        <v/>
      </c>
      <c r="DG265" s="195" t="str">
        <f t="shared" si="237"/>
        <v/>
      </c>
      <c r="DH265" s="195" t="str">
        <f t="shared" si="238"/>
        <v/>
      </c>
      <c r="DI265" s="195" t="str">
        <f t="shared" si="239"/>
        <v/>
      </c>
      <c r="DJ265" s="195" t="str">
        <f t="shared" si="240"/>
        <v/>
      </c>
      <c r="DK265" s="173" t="str">
        <f t="shared" si="241"/>
        <v/>
      </c>
    </row>
    <row r="266" spans="1:115" x14ac:dyDescent="0.35">
      <c r="A266" s="182">
        <f>'Session Tracking'!A265</f>
        <v>0</v>
      </c>
      <c r="B266" s="183">
        <f>'Session Tracking'!T265</f>
        <v>0</v>
      </c>
      <c r="C266" s="183">
        <f>'Session Tracking'!C265</f>
        <v>0</v>
      </c>
      <c r="D266" s="184" t="str">
        <f>IF('Session Tracking'!D265,'Session Tracking'!D265,"")</f>
        <v/>
      </c>
      <c r="E266" s="184" t="str">
        <f>IF('Session Tracking'!E265,'Session Tracking'!E265,"")</f>
        <v/>
      </c>
      <c r="F266" s="121"/>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1"/>
      <c r="AL266" s="122"/>
      <c r="AM266" s="122"/>
      <c r="AN266" s="122"/>
      <c r="AO266" s="122"/>
      <c r="AP266" s="122"/>
      <c r="AQ266" s="122"/>
      <c r="AR266" s="122"/>
      <c r="AS266" s="122"/>
      <c r="AT266" s="122"/>
      <c r="AU266" s="122"/>
      <c r="AV266" s="122"/>
      <c r="AW266" s="122"/>
      <c r="AX266" s="122"/>
      <c r="AY266" s="122"/>
      <c r="AZ266" s="122"/>
      <c r="BA266" s="122"/>
      <c r="BB266" s="122"/>
      <c r="BC266" s="122"/>
      <c r="BD266" s="122"/>
      <c r="BE266" s="122"/>
      <c r="BF266" s="122"/>
      <c r="BG266" s="122"/>
      <c r="BH266" s="122"/>
      <c r="BI266" s="122"/>
      <c r="BJ266" s="122"/>
      <c r="BK266" s="122"/>
      <c r="BL266" s="122"/>
      <c r="BM266" s="122"/>
      <c r="BN266" s="122"/>
      <c r="BO266" s="122"/>
      <c r="BQ266" s="175" t="str">
        <f t="shared" ref="BQ266:BQ329" si="242">IF(COUNT(G266,I266,J266,Q266,R266)=5,G266+(3-I266)+J266+(3-Q266)+R266,"")</f>
        <v/>
      </c>
      <c r="BR266" s="176" t="str">
        <f t="shared" ref="BR266:BR329" si="243">IF(COUNT(AL266,AN266,AO266,AV266,AW266)=5,AL266+(3-AN266)+AO266+(3-AV266)+AW266,"")</f>
        <v/>
      </c>
      <c r="BS266" s="135" t="str">
        <f t="shared" ref="BS266:BS329" si="244">IF(OR(BQ266="",BR266="")," ",BR266-BQ266)</f>
        <v xml:space="preserve"> </v>
      </c>
      <c r="BT266" s="175" t="str">
        <f t="shared" ref="BT266:BT329" si="245">IF(COUNT(K266,M266,O266,P266,S266)=5,K266+M266+O266+P266+S266,"")</f>
        <v/>
      </c>
      <c r="BU266" s="176" t="str">
        <f t="shared" ref="BU266:BU329" si="246">IF(COUNT(AP266,AR266,AT266,AU266,AX266)=5,AP266+AR266+AT266+AU266+AX266,"")</f>
        <v/>
      </c>
      <c r="BV266" s="135" t="str">
        <f t="shared" ref="BV266:BV329" si="247">IF(OR(BT266="",BU266="")," ",BU266-BT266)</f>
        <v xml:space="preserve"> </v>
      </c>
      <c r="BW266" s="175" t="str">
        <f t="shared" ref="BW266:BW329" si="248">IF(COUNT(H266,L266,N266)=3,(3-H266)+(3-L266)+(3-N266),"")</f>
        <v/>
      </c>
      <c r="BX266" s="176" t="str">
        <f t="shared" ref="BX266:BX329" si="249">IF(COUNT(AM266,AQ266,AS266)=3,(3-AM266)+(3-AQ266)+(3-AS266),"")</f>
        <v/>
      </c>
      <c r="BY266" s="135" t="str">
        <f t="shared" ref="BY266:BY329" si="250">IF(OR(BW266="",BX266="")," ",BX266-BW266)</f>
        <v xml:space="preserve"> </v>
      </c>
      <c r="BZ266" s="175" t="str">
        <f t="shared" ref="BZ266:BZ329" si="251">IF(COUNT(T266,U266,V266,W266,X266)=5,(3-T266)+(3-U266)+(3-V266)+(3-W266)+(3-X266),"")</f>
        <v/>
      </c>
      <c r="CA266" s="176" t="str">
        <f t="shared" ref="CA266:CA329" si="252">IF(COUNT(AY266,AZ266,BA266,BB266,BC266)=5,(3-AY266)+(3-AZ266)+(3-BA266)+(3-BB266)+(3-BC266),"")</f>
        <v/>
      </c>
      <c r="CB266" s="135" t="str">
        <f t="shared" ref="CB266:CB329" si="253">IF(OR(BZ266="",CA266="")," ",CA266-BZ266)</f>
        <v xml:space="preserve"> </v>
      </c>
      <c r="CC266" s="185" t="str">
        <f t="shared" ref="CC266:CC329" si="254">IF(COUNT(BQ266,BT266,BW266,BZ266)=4,BQ266+BT266+BW266+BZ266,"")</f>
        <v/>
      </c>
      <c r="CD266" s="186" t="str">
        <f t="shared" ref="CD266:CD329" si="255">IF(COUNT(BR266,BU266,BX266,CA266)=4,BR266+BU266+BX266+CA266,"")</f>
        <v/>
      </c>
      <c r="CE266" s="181" t="str">
        <f t="shared" ref="CE266:CE329" si="256">IF(OR(CC266="",CD266="")," ",CD266-CC266)</f>
        <v xml:space="preserve"> </v>
      </c>
      <c r="CF266" s="175" t="str">
        <f t="shared" ref="CF266:CF329" si="257">IF(COUNT(Y266,Z266,AA266,AB266,AC266)=5,Y266+(3-Z266)+AA266+(3-AB266)+(3-AC266),"")</f>
        <v/>
      </c>
      <c r="CG266" s="176" t="str">
        <f t="shared" ref="CG266:CG329" si="258">IF(COUNT(BD266,BE266,BF266,BG266,BH266)=5,BD266+(3-BE266)+BF266+(3-BG266)+(3-BH266),"")</f>
        <v/>
      </c>
      <c r="CH266" s="135" t="str">
        <f t="shared" ref="CH266:CH329" si="259">IF(OR(CF266="",CG266="")," ",CG266-CF266)</f>
        <v xml:space="preserve"> </v>
      </c>
      <c r="CI266" s="175" t="str">
        <f t="shared" ref="CI266:CI329" si="260">IF(COUNT(AD266,AE266,AF266,AG266)=4,(3-AD266)+(3-AE266)+AF266+AG266,"")</f>
        <v/>
      </c>
      <c r="CJ266" s="176" t="str">
        <f t="shared" ref="CJ266:CJ329" si="261">IF(COUNT(BI266,BJ266,BK266,BL266)=4,(3-BI266)+(3-BJ266)+BK266+BL266,"")</f>
        <v/>
      </c>
      <c r="CK266" s="135" t="str">
        <f t="shared" ref="CK266:CK329" si="262">IF(OR(CI266="",CJ266="")," ",CJ266-CI266)</f>
        <v xml:space="preserve"> </v>
      </c>
      <c r="CL266" s="175" t="str">
        <f t="shared" ref="CL266:CL329" si="263">IF(COUNT(AH266,AI266,AJ266)=3,(3-AH266)+AI266+(3-AJ266),"")</f>
        <v/>
      </c>
      <c r="CM266" s="176" t="str">
        <f t="shared" ref="CM266:CM329" si="264">IF(COUNT(BM266,BN266,BO266)=3,(3-BM266)+BN266+(3-BO266),"")</f>
        <v/>
      </c>
      <c r="CN266" s="135" t="str">
        <f t="shared" ref="CN266:CN329" si="265">IF(OR(CL266="",CM266="")," ",CM266-CL266)</f>
        <v xml:space="preserve"> </v>
      </c>
      <c r="CO266" s="185" t="str">
        <f t="shared" ref="CO266:CO329" si="266">IF(COUNT(CF266,CI266,CL266)=3,CF266+CI266+CL266,"")</f>
        <v/>
      </c>
      <c r="CP266" s="186" t="str">
        <f t="shared" ref="CP266:CP329" si="267">IF(COUNT(CG266,CJ266,CM266)=3,CG266+CJ266+CM266,"")</f>
        <v/>
      </c>
      <c r="CQ266" s="181" t="str">
        <f t="shared" ref="CQ266:CQ329" si="268">IF(OR(CO266="",CP266="")," ",CP266-CO266)</f>
        <v xml:space="preserve"> </v>
      </c>
      <c r="CR266" s="135">
        <f>'Session Tracking'!P265</f>
        <v>0</v>
      </c>
      <c r="CS266" s="172"/>
      <c r="CT266" s="172">
        <f>COUNTIF('Session Tracking'!F265:O265,"Yes")</f>
        <v>0</v>
      </c>
      <c r="CU266" s="195">
        <f>COUNTIF('Session Tracking'!F265:O265,"No")</f>
        <v>0</v>
      </c>
      <c r="CV266" s="211">
        <f t="shared" si="226"/>
        <v>0</v>
      </c>
      <c r="CW266" s="195" t="str">
        <f t="shared" si="227"/>
        <v/>
      </c>
      <c r="CX266" s="195" t="str">
        <f t="shared" si="228"/>
        <v/>
      </c>
      <c r="CY266" s="195" t="str">
        <f t="shared" si="229"/>
        <v/>
      </c>
      <c r="CZ266" s="195" t="str">
        <f t="shared" si="230"/>
        <v/>
      </c>
      <c r="DA266" s="195" t="str">
        <f t="shared" si="231"/>
        <v/>
      </c>
      <c r="DB266" s="213" t="str">
        <f t="shared" si="232"/>
        <v/>
      </c>
      <c r="DC266" s="172" t="str">
        <f t="shared" si="233"/>
        <v/>
      </c>
      <c r="DD266" s="195" t="str">
        <f t="shared" si="234"/>
        <v/>
      </c>
      <c r="DE266" s="195" t="str">
        <f t="shared" si="235"/>
        <v/>
      </c>
      <c r="DF266" s="195" t="str">
        <f t="shared" si="236"/>
        <v/>
      </c>
      <c r="DG266" s="195" t="str">
        <f t="shared" si="237"/>
        <v/>
      </c>
      <c r="DH266" s="195" t="str">
        <f t="shared" si="238"/>
        <v/>
      </c>
      <c r="DI266" s="195" t="str">
        <f t="shared" si="239"/>
        <v/>
      </c>
      <c r="DJ266" s="195" t="str">
        <f t="shared" si="240"/>
        <v/>
      </c>
      <c r="DK266" s="173" t="str">
        <f t="shared" si="241"/>
        <v/>
      </c>
    </row>
    <row r="267" spans="1:115" x14ac:dyDescent="0.35">
      <c r="A267" s="182">
        <f>'Session Tracking'!A266</f>
        <v>0</v>
      </c>
      <c r="B267" s="183">
        <f>'Session Tracking'!T266</f>
        <v>0</v>
      </c>
      <c r="C267" s="183">
        <f>'Session Tracking'!C266</f>
        <v>0</v>
      </c>
      <c r="D267" s="184" t="str">
        <f>IF('Session Tracking'!D266,'Session Tracking'!D266,"")</f>
        <v/>
      </c>
      <c r="E267" s="184" t="str">
        <f>IF('Session Tracking'!E266,'Session Tracking'!E266,"")</f>
        <v/>
      </c>
      <c r="F267" s="123"/>
      <c r="G267" s="124"/>
      <c r="H267" s="124"/>
      <c r="I267" s="124"/>
      <c r="J267" s="124"/>
      <c r="K267" s="124"/>
      <c r="L267" s="124"/>
      <c r="M267" s="124"/>
      <c r="N267" s="124"/>
      <c r="O267" s="124"/>
      <c r="P267" s="124"/>
      <c r="Q267" s="124"/>
      <c r="R267" s="124"/>
      <c r="S267" s="124"/>
      <c r="T267" s="124"/>
      <c r="U267" s="124"/>
      <c r="V267" s="124"/>
      <c r="W267" s="124"/>
      <c r="X267" s="124"/>
      <c r="Y267" s="124"/>
      <c r="Z267" s="124"/>
      <c r="AA267" s="124"/>
      <c r="AB267" s="124"/>
      <c r="AC267" s="124"/>
      <c r="AD267" s="124"/>
      <c r="AE267" s="124"/>
      <c r="AF267" s="124"/>
      <c r="AG267" s="124"/>
      <c r="AH267" s="124"/>
      <c r="AI267" s="124"/>
      <c r="AJ267" s="124"/>
      <c r="AK267" s="123"/>
      <c r="AL267" s="124"/>
      <c r="AM267" s="124"/>
      <c r="AN267" s="124"/>
      <c r="AO267" s="124"/>
      <c r="AP267" s="124"/>
      <c r="AQ267" s="124"/>
      <c r="AR267" s="124"/>
      <c r="AS267" s="124"/>
      <c r="AT267" s="124"/>
      <c r="AU267" s="124"/>
      <c r="AV267" s="124"/>
      <c r="AW267" s="124"/>
      <c r="AX267" s="124"/>
      <c r="AY267" s="124"/>
      <c r="AZ267" s="124"/>
      <c r="BA267" s="124"/>
      <c r="BB267" s="124"/>
      <c r="BC267" s="124"/>
      <c r="BD267" s="124"/>
      <c r="BE267" s="124"/>
      <c r="BF267" s="124"/>
      <c r="BG267" s="124"/>
      <c r="BH267" s="124"/>
      <c r="BI267" s="124"/>
      <c r="BJ267" s="124"/>
      <c r="BK267" s="124"/>
      <c r="BL267" s="124"/>
      <c r="BM267" s="124"/>
      <c r="BN267" s="124"/>
      <c r="BO267" s="124"/>
      <c r="BQ267" s="175" t="str">
        <f t="shared" si="242"/>
        <v/>
      </c>
      <c r="BR267" s="176" t="str">
        <f t="shared" si="243"/>
        <v/>
      </c>
      <c r="BS267" s="135" t="str">
        <f t="shared" si="244"/>
        <v xml:space="preserve"> </v>
      </c>
      <c r="BT267" s="175" t="str">
        <f t="shared" si="245"/>
        <v/>
      </c>
      <c r="BU267" s="176" t="str">
        <f t="shared" si="246"/>
        <v/>
      </c>
      <c r="BV267" s="135" t="str">
        <f t="shared" si="247"/>
        <v xml:space="preserve"> </v>
      </c>
      <c r="BW267" s="175" t="str">
        <f t="shared" si="248"/>
        <v/>
      </c>
      <c r="BX267" s="176" t="str">
        <f t="shared" si="249"/>
        <v/>
      </c>
      <c r="BY267" s="135" t="str">
        <f t="shared" si="250"/>
        <v xml:space="preserve"> </v>
      </c>
      <c r="BZ267" s="175" t="str">
        <f t="shared" si="251"/>
        <v/>
      </c>
      <c r="CA267" s="176" t="str">
        <f t="shared" si="252"/>
        <v/>
      </c>
      <c r="CB267" s="135" t="str">
        <f t="shared" si="253"/>
        <v xml:space="preserve"> </v>
      </c>
      <c r="CC267" s="185" t="str">
        <f t="shared" si="254"/>
        <v/>
      </c>
      <c r="CD267" s="186" t="str">
        <f t="shared" si="255"/>
        <v/>
      </c>
      <c r="CE267" s="181" t="str">
        <f t="shared" si="256"/>
        <v xml:space="preserve"> </v>
      </c>
      <c r="CF267" s="175" t="str">
        <f t="shared" si="257"/>
        <v/>
      </c>
      <c r="CG267" s="176" t="str">
        <f t="shared" si="258"/>
        <v/>
      </c>
      <c r="CH267" s="135" t="str">
        <f t="shared" si="259"/>
        <v xml:space="preserve"> </v>
      </c>
      <c r="CI267" s="175" t="str">
        <f t="shared" si="260"/>
        <v/>
      </c>
      <c r="CJ267" s="176" t="str">
        <f t="shared" si="261"/>
        <v/>
      </c>
      <c r="CK267" s="135" t="str">
        <f t="shared" si="262"/>
        <v xml:space="preserve"> </v>
      </c>
      <c r="CL267" s="175" t="str">
        <f t="shared" si="263"/>
        <v/>
      </c>
      <c r="CM267" s="176" t="str">
        <f t="shared" si="264"/>
        <v/>
      </c>
      <c r="CN267" s="135" t="str">
        <f t="shared" si="265"/>
        <v xml:space="preserve"> </v>
      </c>
      <c r="CO267" s="185" t="str">
        <f t="shared" si="266"/>
        <v/>
      </c>
      <c r="CP267" s="186" t="str">
        <f t="shared" si="267"/>
        <v/>
      </c>
      <c r="CQ267" s="181" t="str">
        <f t="shared" si="268"/>
        <v xml:space="preserve"> </v>
      </c>
      <c r="CR267" s="135">
        <f>'Session Tracking'!P266</f>
        <v>0</v>
      </c>
      <c r="CS267" s="172"/>
      <c r="CT267" s="172">
        <f>COUNTIF('Session Tracking'!F266:O266,"Yes")</f>
        <v>0</v>
      </c>
      <c r="CU267" s="195">
        <f>COUNTIF('Session Tracking'!F266:O266,"No")</f>
        <v>0</v>
      </c>
      <c r="CV267" s="211">
        <f t="shared" si="226"/>
        <v>0</v>
      </c>
      <c r="CW267" s="195" t="str">
        <f t="shared" si="227"/>
        <v/>
      </c>
      <c r="CX267" s="195" t="str">
        <f t="shared" si="228"/>
        <v/>
      </c>
      <c r="CY267" s="195" t="str">
        <f t="shared" si="229"/>
        <v/>
      </c>
      <c r="CZ267" s="195" t="str">
        <f t="shared" si="230"/>
        <v/>
      </c>
      <c r="DA267" s="195" t="str">
        <f t="shared" si="231"/>
        <v/>
      </c>
      <c r="DB267" s="213" t="str">
        <f t="shared" si="232"/>
        <v/>
      </c>
      <c r="DC267" s="172" t="str">
        <f t="shared" si="233"/>
        <v/>
      </c>
      <c r="DD267" s="195" t="str">
        <f t="shared" si="234"/>
        <v/>
      </c>
      <c r="DE267" s="195" t="str">
        <f t="shared" si="235"/>
        <v/>
      </c>
      <c r="DF267" s="195" t="str">
        <f t="shared" si="236"/>
        <v/>
      </c>
      <c r="DG267" s="195" t="str">
        <f t="shared" si="237"/>
        <v/>
      </c>
      <c r="DH267" s="195" t="str">
        <f t="shared" si="238"/>
        <v/>
      </c>
      <c r="DI267" s="195" t="str">
        <f t="shared" si="239"/>
        <v/>
      </c>
      <c r="DJ267" s="195" t="str">
        <f t="shared" si="240"/>
        <v/>
      </c>
      <c r="DK267" s="173" t="str">
        <f t="shared" si="241"/>
        <v/>
      </c>
    </row>
    <row r="268" spans="1:115" x14ac:dyDescent="0.35">
      <c r="A268" s="182">
        <f>'Session Tracking'!A267</f>
        <v>0</v>
      </c>
      <c r="B268" s="183">
        <f>'Session Tracking'!T267</f>
        <v>0</v>
      </c>
      <c r="C268" s="183">
        <f>'Session Tracking'!C267</f>
        <v>0</v>
      </c>
      <c r="D268" s="184" t="str">
        <f>IF('Session Tracking'!D267,'Session Tracking'!D267,"")</f>
        <v/>
      </c>
      <c r="E268" s="184" t="str">
        <f>IF('Session Tracking'!E267,'Session Tracking'!E267,"")</f>
        <v/>
      </c>
      <c r="F268" s="121"/>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1"/>
      <c r="AL268" s="122"/>
      <c r="AM268" s="122"/>
      <c r="AN268" s="122"/>
      <c r="AO268" s="122"/>
      <c r="AP268" s="122"/>
      <c r="AQ268" s="122"/>
      <c r="AR268" s="122"/>
      <c r="AS268" s="122"/>
      <c r="AT268" s="122"/>
      <c r="AU268" s="122"/>
      <c r="AV268" s="122"/>
      <c r="AW268" s="122"/>
      <c r="AX268" s="122"/>
      <c r="AY268" s="122"/>
      <c r="AZ268" s="122"/>
      <c r="BA268" s="122"/>
      <c r="BB268" s="122"/>
      <c r="BC268" s="122"/>
      <c r="BD268" s="122"/>
      <c r="BE268" s="122"/>
      <c r="BF268" s="122"/>
      <c r="BG268" s="122"/>
      <c r="BH268" s="122"/>
      <c r="BI268" s="122"/>
      <c r="BJ268" s="122"/>
      <c r="BK268" s="122"/>
      <c r="BL268" s="122"/>
      <c r="BM268" s="122"/>
      <c r="BN268" s="122"/>
      <c r="BO268" s="122"/>
      <c r="BQ268" s="175" t="str">
        <f t="shared" si="242"/>
        <v/>
      </c>
      <c r="BR268" s="176" t="str">
        <f t="shared" si="243"/>
        <v/>
      </c>
      <c r="BS268" s="135" t="str">
        <f t="shared" si="244"/>
        <v xml:space="preserve"> </v>
      </c>
      <c r="BT268" s="175" t="str">
        <f t="shared" si="245"/>
        <v/>
      </c>
      <c r="BU268" s="176" t="str">
        <f t="shared" si="246"/>
        <v/>
      </c>
      <c r="BV268" s="135" t="str">
        <f t="shared" si="247"/>
        <v xml:space="preserve"> </v>
      </c>
      <c r="BW268" s="175" t="str">
        <f t="shared" si="248"/>
        <v/>
      </c>
      <c r="BX268" s="176" t="str">
        <f t="shared" si="249"/>
        <v/>
      </c>
      <c r="BY268" s="135" t="str">
        <f t="shared" si="250"/>
        <v xml:space="preserve"> </v>
      </c>
      <c r="BZ268" s="175" t="str">
        <f t="shared" si="251"/>
        <v/>
      </c>
      <c r="CA268" s="176" t="str">
        <f t="shared" si="252"/>
        <v/>
      </c>
      <c r="CB268" s="135" t="str">
        <f t="shared" si="253"/>
        <v xml:space="preserve"> </v>
      </c>
      <c r="CC268" s="185" t="str">
        <f t="shared" si="254"/>
        <v/>
      </c>
      <c r="CD268" s="186" t="str">
        <f t="shared" si="255"/>
        <v/>
      </c>
      <c r="CE268" s="181" t="str">
        <f t="shared" si="256"/>
        <v xml:space="preserve"> </v>
      </c>
      <c r="CF268" s="175" t="str">
        <f t="shared" si="257"/>
        <v/>
      </c>
      <c r="CG268" s="176" t="str">
        <f t="shared" si="258"/>
        <v/>
      </c>
      <c r="CH268" s="135" t="str">
        <f t="shared" si="259"/>
        <v xml:space="preserve"> </v>
      </c>
      <c r="CI268" s="175" t="str">
        <f t="shared" si="260"/>
        <v/>
      </c>
      <c r="CJ268" s="176" t="str">
        <f t="shared" si="261"/>
        <v/>
      </c>
      <c r="CK268" s="135" t="str">
        <f t="shared" si="262"/>
        <v xml:space="preserve"> </v>
      </c>
      <c r="CL268" s="175" t="str">
        <f t="shared" si="263"/>
        <v/>
      </c>
      <c r="CM268" s="176" t="str">
        <f t="shared" si="264"/>
        <v/>
      </c>
      <c r="CN268" s="135" t="str">
        <f t="shared" si="265"/>
        <v xml:space="preserve"> </v>
      </c>
      <c r="CO268" s="185" t="str">
        <f t="shared" si="266"/>
        <v/>
      </c>
      <c r="CP268" s="186" t="str">
        <f t="shared" si="267"/>
        <v/>
      </c>
      <c r="CQ268" s="181" t="str">
        <f t="shared" si="268"/>
        <v xml:space="preserve"> </v>
      </c>
      <c r="CR268" s="135">
        <f>'Session Tracking'!P267</f>
        <v>0</v>
      </c>
      <c r="CS268" s="172"/>
      <c r="CT268" s="172">
        <f>COUNTIF('Session Tracking'!F267:O267,"Yes")</f>
        <v>0</v>
      </c>
      <c r="CU268" s="195">
        <f>COUNTIF('Session Tracking'!F267:O267,"No")</f>
        <v>0</v>
      </c>
      <c r="CV268" s="211">
        <f t="shared" si="226"/>
        <v>0</v>
      </c>
      <c r="CW268" s="195" t="str">
        <f t="shared" si="227"/>
        <v/>
      </c>
      <c r="CX268" s="195" t="str">
        <f t="shared" si="228"/>
        <v/>
      </c>
      <c r="CY268" s="195" t="str">
        <f t="shared" si="229"/>
        <v/>
      </c>
      <c r="CZ268" s="195" t="str">
        <f t="shared" si="230"/>
        <v/>
      </c>
      <c r="DA268" s="195" t="str">
        <f t="shared" si="231"/>
        <v/>
      </c>
      <c r="DB268" s="213" t="str">
        <f t="shared" si="232"/>
        <v/>
      </c>
      <c r="DC268" s="172" t="str">
        <f t="shared" si="233"/>
        <v/>
      </c>
      <c r="DD268" s="195" t="str">
        <f t="shared" si="234"/>
        <v/>
      </c>
      <c r="DE268" s="195" t="str">
        <f t="shared" si="235"/>
        <v/>
      </c>
      <c r="DF268" s="195" t="str">
        <f t="shared" si="236"/>
        <v/>
      </c>
      <c r="DG268" s="195" t="str">
        <f t="shared" si="237"/>
        <v/>
      </c>
      <c r="DH268" s="195" t="str">
        <f t="shared" si="238"/>
        <v/>
      </c>
      <c r="DI268" s="195" t="str">
        <f t="shared" si="239"/>
        <v/>
      </c>
      <c r="DJ268" s="195" t="str">
        <f t="shared" si="240"/>
        <v/>
      </c>
      <c r="DK268" s="173" t="str">
        <f t="shared" si="241"/>
        <v/>
      </c>
    </row>
    <row r="269" spans="1:115" x14ac:dyDescent="0.35">
      <c r="A269" s="182">
        <f>'Session Tracking'!A268</f>
        <v>0</v>
      </c>
      <c r="B269" s="183">
        <f>'Session Tracking'!T268</f>
        <v>0</v>
      </c>
      <c r="C269" s="183">
        <f>'Session Tracking'!C268</f>
        <v>0</v>
      </c>
      <c r="D269" s="184" t="str">
        <f>IF('Session Tracking'!D268,'Session Tracking'!D268,"")</f>
        <v/>
      </c>
      <c r="E269" s="184" t="str">
        <f>IF('Session Tracking'!E268,'Session Tracking'!E268,"")</f>
        <v/>
      </c>
      <c r="F269" s="123"/>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3"/>
      <c r="AL269" s="124"/>
      <c r="AM269" s="124"/>
      <c r="AN269" s="124"/>
      <c r="AO269" s="124"/>
      <c r="AP269" s="124"/>
      <c r="AQ269" s="124"/>
      <c r="AR269" s="124"/>
      <c r="AS269" s="124"/>
      <c r="AT269" s="124"/>
      <c r="AU269" s="124"/>
      <c r="AV269" s="124"/>
      <c r="AW269" s="124"/>
      <c r="AX269" s="124"/>
      <c r="AY269" s="124"/>
      <c r="AZ269" s="124"/>
      <c r="BA269" s="124"/>
      <c r="BB269" s="124"/>
      <c r="BC269" s="124"/>
      <c r="BD269" s="124"/>
      <c r="BE269" s="124"/>
      <c r="BF269" s="124"/>
      <c r="BG269" s="124"/>
      <c r="BH269" s="124"/>
      <c r="BI269" s="124"/>
      <c r="BJ269" s="124"/>
      <c r="BK269" s="124"/>
      <c r="BL269" s="124"/>
      <c r="BM269" s="124"/>
      <c r="BN269" s="124"/>
      <c r="BO269" s="124"/>
      <c r="BQ269" s="175" t="str">
        <f t="shared" si="242"/>
        <v/>
      </c>
      <c r="BR269" s="176" t="str">
        <f t="shared" si="243"/>
        <v/>
      </c>
      <c r="BS269" s="135" t="str">
        <f t="shared" si="244"/>
        <v xml:space="preserve"> </v>
      </c>
      <c r="BT269" s="175" t="str">
        <f t="shared" si="245"/>
        <v/>
      </c>
      <c r="BU269" s="176" t="str">
        <f t="shared" si="246"/>
        <v/>
      </c>
      <c r="BV269" s="135" t="str">
        <f t="shared" si="247"/>
        <v xml:space="preserve"> </v>
      </c>
      <c r="BW269" s="175" t="str">
        <f t="shared" si="248"/>
        <v/>
      </c>
      <c r="BX269" s="176" t="str">
        <f t="shared" si="249"/>
        <v/>
      </c>
      <c r="BY269" s="135" t="str">
        <f t="shared" si="250"/>
        <v xml:space="preserve"> </v>
      </c>
      <c r="BZ269" s="175" t="str">
        <f t="shared" si="251"/>
        <v/>
      </c>
      <c r="CA269" s="176" t="str">
        <f t="shared" si="252"/>
        <v/>
      </c>
      <c r="CB269" s="135" t="str">
        <f t="shared" si="253"/>
        <v xml:space="preserve"> </v>
      </c>
      <c r="CC269" s="185" t="str">
        <f t="shared" si="254"/>
        <v/>
      </c>
      <c r="CD269" s="186" t="str">
        <f t="shared" si="255"/>
        <v/>
      </c>
      <c r="CE269" s="181" t="str">
        <f t="shared" si="256"/>
        <v xml:space="preserve"> </v>
      </c>
      <c r="CF269" s="175" t="str">
        <f t="shared" si="257"/>
        <v/>
      </c>
      <c r="CG269" s="176" t="str">
        <f t="shared" si="258"/>
        <v/>
      </c>
      <c r="CH269" s="135" t="str">
        <f t="shared" si="259"/>
        <v xml:space="preserve"> </v>
      </c>
      <c r="CI269" s="175" t="str">
        <f t="shared" si="260"/>
        <v/>
      </c>
      <c r="CJ269" s="176" t="str">
        <f t="shared" si="261"/>
        <v/>
      </c>
      <c r="CK269" s="135" t="str">
        <f t="shared" si="262"/>
        <v xml:space="preserve"> </v>
      </c>
      <c r="CL269" s="175" t="str">
        <f t="shared" si="263"/>
        <v/>
      </c>
      <c r="CM269" s="176" t="str">
        <f t="shared" si="264"/>
        <v/>
      </c>
      <c r="CN269" s="135" t="str">
        <f t="shared" si="265"/>
        <v xml:space="preserve"> </v>
      </c>
      <c r="CO269" s="185" t="str">
        <f t="shared" si="266"/>
        <v/>
      </c>
      <c r="CP269" s="186" t="str">
        <f t="shared" si="267"/>
        <v/>
      </c>
      <c r="CQ269" s="181" t="str">
        <f t="shared" si="268"/>
        <v xml:space="preserve"> </v>
      </c>
      <c r="CR269" s="135">
        <f>'Session Tracking'!P268</f>
        <v>0</v>
      </c>
      <c r="CS269" s="172"/>
      <c r="CT269" s="172">
        <f>COUNTIF('Session Tracking'!F268:O268,"Yes")</f>
        <v>0</v>
      </c>
      <c r="CU269" s="195">
        <f>COUNTIF('Session Tracking'!F268:O268,"No")</f>
        <v>0</v>
      </c>
      <c r="CV269" s="211">
        <f t="shared" si="226"/>
        <v>0</v>
      </c>
      <c r="CW269" s="195" t="str">
        <f t="shared" si="227"/>
        <v/>
      </c>
      <c r="CX269" s="195" t="str">
        <f t="shared" si="228"/>
        <v/>
      </c>
      <c r="CY269" s="195" t="str">
        <f t="shared" si="229"/>
        <v/>
      </c>
      <c r="CZ269" s="195" t="str">
        <f t="shared" si="230"/>
        <v/>
      </c>
      <c r="DA269" s="195" t="str">
        <f t="shared" si="231"/>
        <v/>
      </c>
      <c r="DB269" s="213" t="str">
        <f t="shared" si="232"/>
        <v/>
      </c>
      <c r="DC269" s="172" t="str">
        <f t="shared" si="233"/>
        <v/>
      </c>
      <c r="DD269" s="195" t="str">
        <f t="shared" si="234"/>
        <v/>
      </c>
      <c r="DE269" s="195" t="str">
        <f t="shared" si="235"/>
        <v/>
      </c>
      <c r="DF269" s="195" t="str">
        <f t="shared" si="236"/>
        <v/>
      </c>
      <c r="DG269" s="195" t="str">
        <f t="shared" si="237"/>
        <v/>
      </c>
      <c r="DH269" s="195" t="str">
        <f t="shared" si="238"/>
        <v/>
      </c>
      <c r="DI269" s="195" t="str">
        <f t="shared" si="239"/>
        <v/>
      </c>
      <c r="DJ269" s="195" t="str">
        <f t="shared" si="240"/>
        <v/>
      </c>
      <c r="DK269" s="173" t="str">
        <f t="shared" si="241"/>
        <v/>
      </c>
    </row>
    <row r="270" spans="1:115" x14ac:dyDescent="0.35">
      <c r="A270" s="182">
        <f>'Session Tracking'!A269</f>
        <v>0</v>
      </c>
      <c r="B270" s="183">
        <f>'Session Tracking'!T269</f>
        <v>0</v>
      </c>
      <c r="C270" s="183">
        <f>'Session Tracking'!C269</f>
        <v>0</v>
      </c>
      <c r="D270" s="184" t="str">
        <f>IF('Session Tracking'!D269,'Session Tracking'!D269,"")</f>
        <v/>
      </c>
      <c r="E270" s="184" t="str">
        <f>IF('Session Tracking'!E269,'Session Tracking'!E269,"")</f>
        <v/>
      </c>
      <c r="F270" s="121"/>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1"/>
      <c r="AL270" s="122"/>
      <c r="AM270" s="122"/>
      <c r="AN270" s="122"/>
      <c r="AO270" s="122"/>
      <c r="AP270" s="122"/>
      <c r="AQ270" s="122"/>
      <c r="AR270" s="122"/>
      <c r="AS270" s="122"/>
      <c r="AT270" s="122"/>
      <c r="AU270" s="122"/>
      <c r="AV270" s="122"/>
      <c r="AW270" s="122"/>
      <c r="AX270" s="122"/>
      <c r="AY270" s="122"/>
      <c r="AZ270" s="122"/>
      <c r="BA270" s="122"/>
      <c r="BB270" s="122"/>
      <c r="BC270" s="122"/>
      <c r="BD270" s="122"/>
      <c r="BE270" s="122"/>
      <c r="BF270" s="122"/>
      <c r="BG270" s="122"/>
      <c r="BH270" s="122"/>
      <c r="BI270" s="122"/>
      <c r="BJ270" s="122"/>
      <c r="BK270" s="122"/>
      <c r="BL270" s="122"/>
      <c r="BM270" s="122"/>
      <c r="BN270" s="122"/>
      <c r="BO270" s="122"/>
      <c r="BQ270" s="175" t="str">
        <f t="shared" si="242"/>
        <v/>
      </c>
      <c r="BR270" s="176" t="str">
        <f t="shared" si="243"/>
        <v/>
      </c>
      <c r="BS270" s="135" t="str">
        <f t="shared" si="244"/>
        <v xml:space="preserve"> </v>
      </c>
      <c r="BT270" s="175" t="str">
        <f t="shared" si="245"/>
        <v/>
      </c>
      <c r="BU270" s="176" t="str">
        <f t="shared" si="246"/>
        <v/>
      </c>
      <c r="BV270" s="135" t="str">
        <f t="shared" si="247"/>
        <v xml:space="preserve"> </v>
      </c>
      <c r="BW270" s="175" t="str">
        <f t="shared" si="248"/>
        <v/>
      </c>
      <c r="BX270" s="176" t="str">
        <f t="shared" si="249"/>
        <v/>
      </c>
      <c r="BY270" s="135" t="str">
        <f t="shared" si="250"/>
        <v xml:space="preserve"> </v>
      </c>
      <c r="BZ270" s="175" t="str">
        <f t="shared" si="251"/>
        <v/>
      </c>
      <c r="CA270" s="176" t="str">
        <f t="shared" si="252"/>
        <v/>
      </c>
      <c r="CB270" s="135" t="str">
        <f t="shared" si="253"/>
        <v xml:space="preserve"> </v>
      </c>
      <c r="CC270" s="185" t="str">
        <f t="shared" si="254"/>
        <v/>
      </c>
      <c r="CD270" s="186" t="str">
        <f t="shared" si="255"/>
        <v/>
      </c>
      <c r="CE270" s="181" t="str">
        <f t="shared" si="256"/>
        <v xml:space="preserve"> </v>
      </c>
      <c r="CF270" s="175" t="str">
        <f t="shared" si="257"/>
        <v/>
      </c>
      <c r="CG270" s="176" t="str">
        <f t="shared" si="258"/>
        <v/>
      </c>
      <c r="CH270" s="135" t="str">
        <f t="shared" si="259"/>
        <v xml:space="preserve"> </v>
      </c>
      <c r="CI270" s="175" t="str">
        <f t="shared" si="260"/>
        <v/>
      </c>
      <c r="CJ270" s="176" t="str">
        <f t="shared" si="261"/>
        <v/>
      </c>
      <c r="CK270" s="135" t="str">
        <f t="shared" si="262"/>
        <v xml:space="preserve"> </v>
      </c>
      <c r="CL270" s="175" t="str">
        <f t="shared" si="263"/>
        <v/>
      </c>
      <c r="CM270" s="176" t="str">
        <f t="shared" si="264"/>
        <v/>
      </c>
      <c r="CN270" s="135" t="str">
        <f t="shared" si="265"/>
        <v xml:space="preserve"> </v>
      </c>
      <c r="CO270" s="185" t="str">
        <f t="shared" si="266"/>
        <v/>
      </c>
      <c r="CP270" s="186" t="str">
        <f t="shared" si="267"/>
        <v/>
      </c>
      <c r="CQ270" s="181" t="str">
        <f t="shared" si="268"/>
        <v xml:space="preserve"> </v>
      </c>
      <c r="CR270" s="135">
        <f>'Session Tracking'!P269</f>
        <v>0</v>
      </c>
      <c r="CS270" s="172"/>
      <c r="CT270" s="172">
        <f>COUNTIF('Session Tracking'!F269:O269,"Yes")</f>
        <v>0</v>
      </c>
      <c r="CU270" s="195">
        <f>COUNTIF('Session Tracking'!F269:O269,"No")</f>
        <v>0</v>
      </c>
      <c r="CV270" s="211">
        <f t="shared" si="226"/>
        <v>0</v>
      </c>
      <c r="CW270" s="195" t="str">
        <f t="shared" si="227"/>
        <v/>
      </c>
      <c r="CX270" s="195" t="str">
        <f t="shared" si="228"/>
        <v/>
      </c>
      <c r="CY270" s="195" t="str">
        <f t="shared" si="229"/>
        <v/>
      </c>
      <c r="CZ270" s="195" t="str">
        <f t="shared" si="230"/>
        <v/>
      </c>
      <c r="DA270" s="195" t="str">
        <f t="shared" si="231"/>
        <v/>
      </c>
      <c r="DB270" s="213" t="str">
        <f t="shared" si="232"/>
        <v/>
      </c>
      <c r="DC270" s="172" t="str">
        <f t="shared" si="233"/>
        <v/>
      </c>
      <c r="DD270" s="195" t="str">
        <f t="shared" si="234"/>
        <v/>
      </c>
      <c r="DE270" s="195" t="str">
        <f t="shared" si="235"/>
        <v/>
      </c>
      <c r="DF270" s="195" t="str">
        <f t="shared" si="236"/>
        <v/>
      </c>
      <c r="DG270" s="195" t="str">
        <f t="shared" si="237"/>
        <v/>
      </c>
      <c r="DH270" s="195" t="str">
        <f t="shared" si="238"/>
        <v/>
      </c>
      <c r="DI270" s="195" t="str">
        <f t="shared" si="239"/>
        <v/>
      </c>
      <c r="DJ270" s="195" t="str">
        <f t="shared" si="240"/>
        <v/>
      </c>
      <c r="DK270" s="173" t="str">
        <f t="shared" si="241"/>
        <v/>
      </c>
    </row>
    <row r="271" spans="1:115" x14ac:dyDescent="0.35">
      <c r="A271" s="182">
        <f>'Session Tracking'!A270</f>
        <v>0</v>
      </c>
      <c r="B271" s="183">
        <f>'Session Tracking'!T270</f>
        <v>0</v>
      </c>
      <c r="C271" s="183">
        <f>'Session Tracking'!C270</f>
        <v>0</v>
      </c>
      <c r="D271" s="184" t="str">
        <f>IF('Session Tracking'!D270,'Session Tracking'!D270,"")</f>
        <v/>
      </c>
      <c r="E271" s="184" t="str">
        <f>IF('Session Tracking'!E270,'Session Tracking'!E270,"")</f>
        <v/>
      </c>
      <c r="F271" s="123"/>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3"/>
      <c r="AL271" s="124"/>
      <c r="AM271" s="124"/>
      <c r="AN271" s="124"/>
      <c r="AO271" s="124"/>
      <c r="AP271" s="124"/>
      <c r="AQ271" s="124"/>
      <c r="AR271" s="124"/>
      <c r="AS271" s="124"/>
      <c r="AT271" s="124"/>
      <c r="AU271" s="124"/>
      <c r="AV271" s="124"/>
      <c r="AW271" s="124"/>
      <c r="AX271" s="124"/>
      <c r="AY271" s="124"/>
      <c r="AZ271" s="124"/>
      <c r="BA271" s="124"/>
      <c r="BB271" s="124"/>
      <c r="BC271" s="124"/>
      <c r="BD271" s="124"/>
      <c r="BE271" s="124"/>
      <c r="BF271" s="124"/>
      <c r="BG271" s="124"/>
      <c r="BH271" s="124"/>
      <c r="BI271" s="124"/>
      <c r="BJ271" s="124"/>
      <c r="BK271" s="124"/>
      <c r="BL271" s="124"/>
      <c r="BM271" s="124"/>
      <c r="BN271" s="124"/>
      <c r="BO271" s="124"/>
      <c r="BQ271" s="175" t="str">
        <f t="shared" si="242"/>
        <v/>
      </c>
      <c r="BR271" s="176" t="str">
        <f t="shared" si="243"/>
        <v/>
      </c>
      <c r="BS271" s="135" t="str">
        <f t="shared" si="244"/>
        <v xml:space="preserve"> </v>
      </c>
      <c r="BT271" s="175" t="str">
        <f t="shared" si="245"/>
        <v/>
      </c>
      <c r="BU271" s="176" t="str">
        <f t="shared" si="246"/>
        <v/>
      </c>
      <c r="BV271" s="135" t="str">
        <f t="shared" si="247"/>
        <v xml:space="preserve"> </v>
      </c>
      <c r="BW271" s="175" t="str">
        <f t="shared" si="248"/>
        <v/>
      </c>
      <c r="BX271" s="176" t="str">
        <f t="shared" si="249"/>
        <v/>
      </c>
      <c r="BY271" s="135" t="str">
        <f t="shared" si="250"/>
        <v xml:space="preserve"> </v>
      </c>
      <c r="BZ271" s="175" t="str">
        <f t="shared" si="251"/>
        <v/>
      </c>
      <c r="CA271" s="176" t="str">
        <f t="shared" si="252"/>
        <v/>
      </c>
      <c r="CB271" s="135" t="str">
        <f t="shared" si="253"/>
        <v xml:space="preserve"> </v>
      </c>
      <c r="CC271" s="185" t="str">
        <f t="shared" si="254"/>
        <v/>
      </c>
      <c r="CD271" s="186" t="str">
        <f t="shared" si="255"/>
        <v/>
      </c>
      <c r="CE271" s="181" t="str">
        <f t="shared" si="256"/>
        <v xml:space="preserve"> </v>
      </c>
      <c r="CF271" s="175" t="str">
        <f t="shared" si="257"/>
        <v/>
      </c>
      <c r="CG271" s="176" t="str">
        <f t="shared" si="258"/>
        <v/>
      </c>
      <c r="CH271" s="135" t="str">
        <f t="shared" si="259"/>
        <v xml:space="preserve"> </v>
      </c>
      <c r="CI271" s="175" t="str">
        <f t="shared" si="260"/>
        <v/>
      </c>
      <c r="CJ271" s="176" t="str">
        <f t="shared" si="261"/>
        <v/>
      </c>
      <c r="CK271" s="135" t="str">
        <f t="shared" si="262"/>
        <v xml:space="preserve"> </v>
      </c>
      <c r="CL271" s="175" t="str">
        <f t="shared" si="263"/>
        <v/>
      </c>
      <c r="CM271" s="176" t="str">
        <f t="shared" si="264"/>
        <v/>
      </c>
      <c r="CN271" s="135" t="str">
        <f t="shared" si="265"/>
        <v xml:space="preserve"> </v>
      </c>
      <c r="CO271" s="185" t="str">
        <f t="shared" si="266"/>
        <v/>
      </c>
      <c r="CP271" s="186" t="str">
        <f t="shared" si="267"/>
        <v/>
      </c>
      <c r="CQ271" s="181" t="str">
        <f t="shared" si="268"/>
        <v xml:space="preserve"> </v>
      </c>
      <c r="CR271" s="135">
        <f>'Session Tracking'!P270</f>
        <v>0</v>
      </c>
      <c r="CS271" s="172"/>
      <c r="CT271" s="172">
        <f>COUNTIF('Session Tracking'!F270:O270,"Yes")</f>
        <v>0</v>
      </c>
      <c r="CU271" s="195">
        <f>COUNTIF('Session Tracking'!F270:O270,"No")</f>
        <v>0</v>
      </c>
      <c r="CV271" s="211">
        <f t="shared" si="226"/>
        <v>0</v>
      </c>
      <c r="CW271" s="195" t="str">
        <f t="shared" si="227"/>
        <v/>
      </c>
      <c r="CX271" s="195" t="str">
        <f t="shared" si="228"/>
        <v/>
      </c>
      <c r="CY271" s="195" t="str">
        <f t="shared" si="229"/>
        <v/>
      </c>
      <c r="CZ271" s="195" t="str">
        <f t="shared" si="230"/>
        <v/>
      </c>
      <c r="DA271" s="195" t="str">
        <f t="shared" si="231"/>
        <v/>
      </c>
      <c r="DB271" s="213" t="str">
        <f t="shared" si="232"/>
        <v/>
      </c>
      <c r="DC271" s="172" t="str">
        <f t="shared" si="233"/>
        <v/>
      </c>
      <c r="DD271" s="195" t="str">
        <f t="shared" si="234"/>
        <v/>
      </c>
      <c r="DE271" s="195" t="str">
        <f t="shared" si="235"/>
        <v/>
      </c>
      <c r="DF271" s="195" t="str">
        <f t="shared" si="236"/>
        <v/>
      </c>
      <c r="DG271" s="195" t="str">
        <f t="shared" si="237"/>
        <v/>
      </c>
      <c r="DH271" s="195" t="str">
        <f t="shared" si="238"/>
        <v/>
      </c>
      <c r="DI271" s="195" t="str">
        <f t="shared" si="239"/>
        <v/>
      </c>
      <c r="DJ271" s="195" t="str">
        <f t="shared" si="240"/>
        <v/>
      </c>
      <c r="DK271" s="173" t="str">
        <f t="shared" si="241"/>
        <v/>
      </c>
    </row>
    <row r="272" spans="1:115" x14ac:dyDescent="0.35">
      <c r="A272" s="182">
        <f>'Session Tracking'!A271</f>
        <v>0</v>
      </c>
      <c r="B272" s="183">
        <f>'Session Tracking'!T271</f>
        <v>0</v>
      </c>
      <c r="C272" s="183">
        <f>'Session Tracking'!C271</f>
        <v>0</v>
      </c>
      <c r="D272" s="184" t="str">
        <f>IF('Session Tracking'!D271,'Session Tracking'!D271,"")</f>
        <v/>
      </c>
      <c r="E272" s="184" t="str">
        <f>IF('Session Tracking'!E271,'Session Tracking'!E271,"")</f>
        <v/>
      </c>
      <c r="F272" s="121"/>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1"/>
      <c r="AL272" s="122"/>
      <c r="AM272" s="122"/>
      <c r="AN272" s="122"/>
      <c r="AO272" s="122"/>
      <c r="AP272" s="122"/>
      <c r="AQ272" s="122"/>
      <c r="AR272" s="122"/>
      <c r="AS272" s="122"/>
      <c r="AT272" s="122"/>
      <c r="AU272" s="122"/>
      <c r="AV272" s="122"/>
      <c r="AW272" s="122"/>
      <c r="AX272" s="122"/>
      <c r="AY272" s="122"/>
      <c r="AZ272" s="122"/>
      <c r="BA272" s="122"/>
      <c r="BB272" s="122"/>
      <c r="BC272" s="122"/>
      <c r="BD272" s="122"/>
      <c r="BE272" s="122"/>
      <c r="BF272" s="122"/>
      <c r="BG272" s="122"/>
      <c r="BH272" s="122"/>
      <c r="BI272" s="122"/>
      <c r="BJ272" s="122"/>
      <c r="BK272" s="122"/>
      <c r="BL272" s="122"/>
      <c r="BM272" s="122"/>
      <c r="BN272" s="122"/>
      <c r="BO272" s="122"/>
      <c r="BQ272" s="175" t="str">
        <f t="shared" si="242"/>
        <v/>
      </c>
      <c r="BR272" s="176" t="str">
        <f t="shared" si="243"/>
        <v/>
      </c>
      <c r="BS272" s="135" t="str">
        <f t="shared" si="244"/>
        <v xml:space="preserve"> </v>
      </c>
      <c r="BT272" s="175" t="str">
        <f t="shared" si="245"/>
        <v/>
      </c>
      <c r="BU272" s="176" t="str">
        <f t="shared" si="246"/>
        <v/>
      </c>
      <c r="BV272" s="135" t="str">
        <f t="shared" si="247"/>
        <v xml:space="preserve"> </v>
      </c>
      <c r="BW272" s="175" t="str">
        <f t="shared" si="248"/>
        <v/>
      </c>
      <c r="BX272" s="176" t="str">
        <f t="shared" si="249"/>
        <v/>
      </c>
      <c r="BY272" s="135" t="str">
        <f t="shared" si="250"/>
        <v xml:space="preserve"> </v>
      </c>
      <c r="BZ272" s="175" t="str">
        <f t="shared" si="251"/>
        <v/>
      </c>
      <c r="CA272" s="176" t="str">
        <f t="shared" si="252"/>
        <v/>
      </c>
      <c r="CB272" s="135" t="str">
        <f t="shared" si="253"/>
        <v xml:space="preserve"> </v>
      </c>
      <c r="CC272" s="185" t="str">
        <f t="shared" si="254"/>
        <v/>
      </c>
      <c r="CD272" s="186" t="str">
        <f t="shared" si="255"/>
        <v/>
      </c>
      <c r="CE272" s="181" t="str">
        <f t="shared" si="256"/>
        <v xml:space="preserve"> </v>
      </c>
      <c r="CF272" s="175" t="str">
        <f t="shared" si="257"/>
        <v/>
      </c>
      <c r="CG272" s="176" t="str">
        <f t="shared" si="258"/>
        <v/>
      </c>
      <c r="CH272" s="135" t="str">
        <f t="shared" si="259"/>
        <v xml:space="preserve"> </v>
      </c>
      <c r="CI272" s="175" t="str">
        <f t="shared" si="260"/>
        <v/>
      </c>
      <c r="CJ272" s="176" t="str">
        <f t="shared" si="261"/>
        <v/>
      </c>
      <c r="CK272" s="135" t="str">
        <f t="shared" si="262"/>
        <v xml:space="preserve"> </v>
      </c>
      <c r="CL272" s="175" t="str">
        <f t="shared" si="263"/>
        <v/>
      </c>
      <c r="CM272" s="176" t="str">
        <f t="shared" si="264"/>
        <v/>
      </c>
      <c r="CN272" s="135" t="str">
        <f t="shared" si="265"/>
        <v xml:space="preserve"> </v>
      </c>
      <c r="CO272" s="185" t="str">
        <f t="shared" si="266"/>
        <v/>
      </c>
      <c r="CP272" s="186" t="str">
        <f t="shared" si="267"/>
        <v/>
      </c>
      <c r="CQ272" s="181" t="str">
        <f t="shared" si="268"/>
        <v xml:space="preserve"> </v>
      </c>
      <c r="CR272" s="135">
        <f>'Session Tracking'!P271</f>
        <v>0</v>
      </c>
      <c r="CS272" s="172"/>
      <c r="CT272" s="172">
        <f>COUNTIF('Session Tracking'!F271:O271,"Yes")</f>
        <v>0</v>
      </c>
      <c r="CU272" s="195">
        <f>COUNTIF('Session Tracking'!F271:O271,"No")</f>
        <v>0</v>
      </c>
      <c r="CV272" s="211">
        <f t="shared" si="226"/>
        <v>0</v>
      </c>
      <c r="CW272" s="195" t="str">
        <f t="shared" si="227"/>
        <v/>
      </c>
      <c r="CX272" s="195" t="str">
        <f t="shared" si="228"/>
        <v/>
      </c>
      <c r="CY272" s="195" t="str">
        <f t="shared" si="229"/>
        <v/>
      </c>
      <c r="CZ272" s="195" t="str">
        <f t="shared" si="230"/>
        <v/>
      </c>
      <c r="DA272" s="195" t="str">
        <f t="shared" si="231"/>
        <v/>
      </c>
      <c r="DB272" s="213" t="str">
        <f t="shared" si="232"/>
        <v/>
      </c>
      <c r="DC272" s="172" t="str">
        <f t="shared" si="233"/>
        <v/>
      </c>
      <c r="DD272" s="195" t="str">
        <f t="shared" si="234"/>
        <v/>
      </c>
      <c r="DE272" s="195" t="str">
        <f t="shared" si="235"/>
        <v/>
      </c>
      <c r="DF272" s="195" t="str">
        <f t="shared" si="236"/>
        <v/>
      </c>
      <c r="DG272" s="195" t="str">
        <f t="shared" si="237"/>
        <v/>
      </c>
      <c r="DH272" s="195" t="str">
        <f t="shared" si="238"/>
        <v/>
      </c>
      <c r="DI272" s="195" t="str">
        <f t="shared" si="239"/>
        <v/>
      </c>
      <c r="DJ272" s="195" t="str">
        <f t="shared" si="240"/>
        <v/>
      </c>
      <c r="DK272" s="173" t="str">
        <f t="shared" si="241"/>
        <v/>
      </c>
    </row>
    <row r="273" spans="1:115" x14ac:dyDescent="0.35">
      <c r="A273" s="182">
        <f>'Session Tracking'!A272</f>
        <v>0</v>
      </c>
      <c r="B273" s="183">
        <f>'Session Tracking'!T272</f>
        <v>0</v>
      </c>
      <c r="C273" s="183">
        <f>'Session Tracking'!C272</f>
        <v>0</v>
      </c>
      <c r="D273" s="184" t="str">
        <f>IF('Session Tracking'!D272,'Session Tracking'!D272,"")</f>
        <v/>
      </c>
      <c r="E273" s="184" t="str">
        <f>IF('Session Tracking'!E272,'Session Tracking'!E272,"")</f>
        <v/>
      </c>
      <c r="F273" s="123"/>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3"/>
      <c r="AL273" s="124"/>
      <c r="AM273" s="124"/>
      <c r="AN273" s="124"/>
      <c r="AO273" s="124"/>
      <c r="AP273" s="124"/>
      <c r="AQ273" s="124"/>
      <c r="AR273" s="124"/>
      <c r="AS273" s="124"/>
      <c r="AT273" s="124"/>
      <c r="AU273" s="124"/>
      <c r="AV273" s="124"/>
      <c r="AW273" s="124"/>
      <c r="AX273" s="124"/>
      <c r="AY273" s="124"/>
      <c r="AZ273" s="124"/>
      <c r="BA273" s="124"/>
      <c r="BB273" s="124"/>
      <c r="BC273" s="124"/>
      <c r="BD273" s="124"/>
      <c r="BE273" s="124"/>
      <c r="BF273" s="124"/>
      <c r="BG273" s="124"/>
      <c r="BH273" s="124"/>
      <c r="BI273" s="124"/>
      <c r="BJ273" s="124"/>
      <c r="BK273" s="124"/>
      <c r="BL273" s="124"/>
      <c r="BM273" s="124"/>
      <c r="BN273" s="124"/>
      <c r="BO273" s="124"/>
      <c r="BQ273" s="175" t="str">
        <f t="shared" si="242"/>
        <v/>
      </c>
      <c r="BR273" s="176" t="str">
        <f t="shared" si="243"/>
        <v/>
      </c>
      <c r="BS273" s="135" t="str">
        <f t="shared" si="244"/>
        <v xml:space="preserve"> </v>
      </c>
      <c r="BT273" s="175" t="str">
        <f t="shared" si="245"/>
        <v/>
      </c>
      <c r="BU273" s="176" t="str">
        <f t="shared" si="246"/>
        <v/>
      </c>
      <c r="BV273" s="135" t="str">
        <f t="shared" si="247"/>
        <v xml:space="preserve"> </v>
      </c>
      <c r="BW273" s="175" t="str">
        <f t="shared" si="248"/>
        <v/>
      </c>
      <c r="BX273" s="176" t="str">
        <f t="shared" si="249"/>
        <v/>
      </c>
      <c r="BY273" s="135" t="str">
        <f t="shared" si="250"/>
        <v xml:space="preserve"> </v>
      </c>
      <c r="BZ273" s="175" t="str">
        <f t="shared" si="251"/>
        <v/>
      </c>
      <c r="CA273" s="176" t="str">
        <f t="shared" si="252"/>
        <v/>
      </c>
      <c r="CB273" s="135" t="str">
        <f t="shared" si="253"/>
        <v xml:space="preserve"> </v>
      </c>
      <c r="CC273" s="185" t="str">
        <f t="shared" si="254"/>
        <v/>
      </c>
      <c r="CD273" s="186" t="str">
        <f t="shared" si="255"/>
        <v/>
      </c>
      <c r="CE273" s="181" t="str">
        <f t="shared" si="256"/>
        <v xml:space="preserve"> </v>
      </c>
      <c r="CF273" s="175" t="str">
        <f t="shared" si="257"/>
        <v/>
      </c>
      <c r="CG273" s="176" t="str">
        <f t="shared" si="258"/>
        <v/>
      </c>
      <c r="CH273" s="135" t="str">
        <f t="shared" si="259"/>
        <v xml:space="preserve"> </v>
      </c>
      <c r="CI273" s="175" t="str">
        <f t="shared" si="260"/>
        <v/>
      </c>
      <c r="CJ273" s="176" t="str">
        <f t="shared" si="261"/>
        <v/>
      </c>
      <c r="CK273" s="135" t="str">
        <f t="shared" si="262"/>
        <v xml:space="preserve"> </v>
      </c>
      <c r="CL273" s="175" t="str">
        <f t="shared" si="263"/>
        <v/>
      </c>
      <c r="CM273" s="176" t="str">
        <f t="shared" si="264"/>
        <v/>
      </c>
      <c r="CN273" s="135" t="str">
        <f t="shared" si="265"/>
        <v xml:space="preserve"> </v>
      </c>
      <c r="CO273" s="185" t="str">
        <f t="shared" si="266"/>
        <v/>
      </c>
      <c r="CP273" s="186" t="str">
        <f t="shared" si="267"/>
        <v/>
      </c>
      <c r="CQ273" s="181" t="str">
        <f t="shared" si="268"/>
        <v xml:space="preserve"> </v>
      </c>
      <c r="CR273" s="135">
        <f>'Session Tracking'!P272</f>
        <v>0</v>
      </c>
      <c r="CS273" s="172"/>
      <c r="CT273" s="172">
        <f>COUNTIF('Session Tracking'!F272:O272,"Yes")</f>
        <v>0</v>
      </c>
      <c r="CU273" s="195">
        <f>COUNTIF('Session Tracking'!F272:O272,"No")</f>
        <v>0</v>
      </c>
      <c r="CV273" s="211">
        <f t="shared" si="226"/>
        <v>0</v>
      </c>
      <c r="CW273" s="195" t="str">
        <f t="shared" si="227"/>
        <v/>
      </c>
      <c r="CX273" s="195" t="str">
        <f t="shared" si="228"/>
        <v/>
      </c>
      <c r="CY273" s="195" t="str">
        <f t="shared" si="229"/>
        <v/>
      </c>
      <c r="CZ273" s="195" t="str">
        <f t="shared" si="230"/>
        <v/>
      </c>
      <c r="DA273" s="195" t="str">
        <f t="shared" si="231"/>
        <v/>
      </c>
      <c r="DB273" s="213" t="str">
        <f t="shared" si="232"/>
        <v/>
      </c>
      <c r="DC273" s="172" t="str">
        <f t="shared" si="233"/>
        <v/>
      </c>
      <c r="DD273" s="195" t="str">
        <f t="shared" si="234"/>
        <v/>
      </c>
      <c r="DE273" s="195" t="str">
        <f t="shared" si="235"/>
        <v/>
      </c>
      <c r="DF273" s="195" t="str">
        <f t="shared" si="236"/>
        <v/>
      </c>
      <c r="DG273" s="195" t="str">
        <f t="shared" si="237"/>
        <v/>
      </c>
      <c r="DH273" s="195" t="str">
        <f t="shared" si="238"/>
        <v/>
      </c>
      <c r="DI273" s="195" t="str">
        <f t="shared" si="239"/>
        <v/>
      </c>
      <c r="DJ273" s="195" t="str">
        <f t="shared" si="240"/>
        <v/>
      </c>
      <c r="DK273" s="173" t="str">
        <f t="shared" si="241"/>
        <v/>
      </c>
    </row>
    <row r="274" spans="1:115" x14ac:dyDescent="0.35">
      <c r="A274" s="182">
        <f>'Session Tracking'!A273</f>
        <v>0</v>
      </c>
      <c r="B274" s="183">
        <f>'Session Tracking'!T273</f>
        <v>0</v>
      </c>
      <c r="C274" s="183">
        <f>'Session Tracking'!C273</f>
        <v>0</v>
      </c>
      <c r="D274" s="184" t="str">
        <f>IF('Session Tracking'!D273,'Session Tracking'!D273,"")</f>
        <v/>
      </c>
      <c r="E274" s="184" t="str">
        <f>IF('Session Tracking'!E273,'Session Tracking'!E273,"")</f>
        <v/>
      </c>
      <c r="F274" s="121"/>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1"/>
      <c r="AL274" s="122"/>
      <c r="AM274" s="122"/>
      <c r="AN274" s="122"/>
      <c r="AO274" s="122"/>
      <c r="AP274" s="122"/>
      <c r="AQ274" s="122"/>
      <c r="AR274" s="122"/>
      <c r="AS274" s="122"/>
      <c r="AT274" s="122"/>
      <c r="AU274" s="122"/>
      <c r="AV274" s="122"/>
      <c r="AW274" s="122"/>
      <c r="AX274" s="122"/>
      <c r="AY274" s="122"/>
      <c r="AZ274" s="122"/>
      <c r="BA274" s="122"/>
      <c r="BB274" s="122"/>
      <c r="BC274" s="122"/>
      <c r="BD274" s="122"/>
      <c r="BE274" s="122"/>
      <c r="BF274" s="122"/>
      <c r="BG274" s="122"/>
      <c r="BH274" s="122"/>
      <c r="BI274" s="122"/>
      <c r="BJ274" s="122"/>
      <c r="BK274" s="122"/>
      <c r="BL274" s="122"/>
      <c r="BM274" s="122"/>
      <c r="BN274" s="122"/>
      <c r="BO274" s="122"/>
      <c r="BQ274" s="175" t="str">
        <f t="shared" si="242"/>
        <v/>
      </c>
      <c r="BR274" s="176" t="str">
        <f t="shared" si="243"/>
        <v/>
      </c>
      <c r="BS274" s="135" t="str">
        <f t="shared" si="244"/>
        <v xml:space="preserve"> </v>
      </c>
      <c r="BT274" s="175" t="str">
        <f t="shared" si="245"/>
        <v/>
      </c>
      <c r="BU274" s="176" t="str">
        <f t="shared" si="246"/>
        <v/>
      </c>
      <c r="BV274" s="135" t="str">
        <f t="shared" si="247"/>
        <v xml:space="preserve"> </v>
      </c>
      <c r="BW274" s="175" t="str">
        <f t="shared" si="248"/>
        <v/>
      </c>
      <c r="BX274" s="176" t="str">
        <f t="shared" si="249"/>
        <v/>
      </c>
      <c r="BY274" s="135" t="str">
        <f t="shared" si="250"/>
        <v xml:space="preserve"> </v>
      </c>
      <c r="BZ274" s="175" t="str">
        <f t="shared" si="251"/>
        <v/>
      </c>
      <c r="CA274" s="176" t="str">
        <f t="shared" si="252"/>
        <v/>
      </c>
      <c r="CB274" s="135" t="str">
        <f t="shared" si="253"/>
        <v xml:space="preserve"> </v>
      </c>
      <c r="CC274" s="185" t="str">
        <f t="shared" si="254"/>
        <v/>
      </c>
      <c r="CD274" s="186" t="str">
        <f t="shared" si="255"/>
        <v/>
      </c>
      <c r="CE274" s="181" t="str">
        <f t="shared" si="256"/>
        <v xml:space="preserve"> </v>
      </c>
      <c r="CF274" s="175" t="str">
        <f t="shared" si="257"/>
        <v/>
      </c>
      <c r="CG274" s="176" t="str">
        <f t="shared" si="258"/>
        <v/>
      </c>
      <c r="CH274" s="135" t="str">
        <f t="shared" si="259"/>
        <v xml:space="preserve"> </v>
      </c>
      <c r="CI274" s="175" t="str">
        <f t="shared" si="260"/>
        <v/>
      </c>
      <c r="CJ274" s="176" t="str">
        <f t="shared" si="261"/>
        <v/>
      </c>
      <c r="CK274" s="135" t="str">
        <f t="shared" si="262"/>
        <v xml:space="preserve"> </v>
      </c>
      <c r="CL274" s="175" t="str">
        <f t="shared" si="263"/>
        <v/>
      </c>
      <c r="CM274" s="176" t="str">
        <f t="shared" si="264"/>
        <v/>
      </c>
      <c r="CN274" s="135" t="str">
        <f t="shared" si="265"/>
        <v xml:space="preserve"> </v>
      </c>
      <c r="CO274" s="185" t="str">
        <f t="shared" si="266"/>
        <v/>
      </c>
      <c r="CP274" s="186" t="str">
        <f t="shared" si="267"/>
        <v/>
      </c>
      <c r="CQ274" s="181" t="str">
        <f t="shared" si="268"/>
        <v xml:space="preserve"> </v>
      </c>
      <c r="CR274" s="135">
        <f>'Session Tracking'!P273</f>
        <v>0</v>
      </c>
      <c r="CS274" s="172"/>
      <c r="CT274" s="172">
        <f>COUNTIF('Session Tracking'!F273:O273,"Yes")</f>
        <v>0</v>
      </c>
      <c r="CU274" s="195">
        <f>COUNTIF('Session Tracking'!F273:O273,"No")</f>
        <v>0</v>
      </c>
      <c r="CV274" s="211">
        <f t="shared" si="226"/>
        <v>0</v>
      </c>
      <c r="CW274" s="195" t="str">
        <f t="shared" si="227"/>
        <v/>
      </c>
      <c r="CX274" s="195" t="str">
        <f t="shared" si="228"/>
        <v/>
      </c>
      <c r="CY274" s="195" t="str">
        <f t="shared" si="229"/>
        <v/>
      </c>
      <c r="CZ274" s="195" t="str">
        <f t="shared" si="230"/>
        <v/>
      </c>
      <c r="DA274" s="195" t="str">
        <f t="shared" si="231"/>
        <v/>
      </c>
      <c r="DB274" s="213" t="str">
        <f t="shared" si="232"/>
        <v/>
      </c>
      <c r="DC274" s="172" t="str">
        <f t="shared" si="233"/>
        <v/>
      </c>
      <c r="DD274" s="195" t="str">
        <f t="shared" si="234"/>
        <v/>
      </c>
      <c r="DE274" s="195" t="str">
        <f t="shared" si="235"/>
        <v/>
      </c>
      <c r="DF274" s="195" t="str">
        <f t="shared" si="236"/>
        <v/>
      </c>
      <c r="DG274" s="195" t="str">
        <f t="shared" si="237"/>
        <v/>
      </c>
      <c r="DH274" s="195" t="str">
        <f t="shared" si="238"/>
        <v/>
      </c>
      <c r="DI274" s="195" t="str">
        <f t="shared" si="239"/>
        <v/>
      </c>
      <c r="DJ274" s="195" t="str">
        <f t="shared" si="240"/>
        <v/>
      </c>
      <c r="DK274" s="173" t="str">
        <f t="shared" si="241"/>
        <v/>
      </c>
    </row>
    <row r="275" spans="1:115" x14ac:dyDescent="0.35">
      <c r="A275" s="182">
        <f>'Session Tracking'!A274</f>
        <v>0</v>
      </c>
      <c r="B275" s="183">
        <f>'Session Tracking'!T274</f>
        <v>0</v>
      </c>
      <c r="C275" s="183">
        <f>'Session Tracking'!C274</f>
        <v>0</v>
      </c>
      <c r="D275" s="184" t="str">
        <f>IF('Session Tracking'!D274,'Session Tracking'!D274,"")</f>
        <v/>
      </c>
      <c r="E275" s="184" t="str">
        <f>IF('Session Tracking'!E274,'Session Tracking'!E274,"")</f>
        <v/>
      </c>
      <c r="F275" s="123"/>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3"/>
      <c r="AL275" s="124"/>
      <c r="AM275" s="124"/>
      <c r="AN275" s="124"/>
      <c r="AO275" s="124"/>
      <c r="AP275" s="124"/>
      <c r="AQ275" s="124"/>
      <c r="AR275" s="124"/>
      <c r="AS275" s="124"/>
      <c r="AT275" s="124"/>
      <c r="AU275" s="124"/>
      <c r="AV275" s="124"/>
      <c r="AW275" s="124"/>
      <c r="AX275" s="124"/>
      <c r="AY275" s="124"/>
      <c r="AZ275" s="124"/>
      <c r="BA275" s="124"/>
      <c r="BB275" s="124"/>
      <c r="BC275" s="124"/>
      <c r="BD275" s="124"/>
      <c r="BE275" s="124"/>
      <c r="BF275" s="124"/>
      <c r="BG275" s="124"/>
      <c r="BH275" s="124"/>
      <c r="BI275" s="124"/>
      <c r="BJ275" s="124"/>
      <c r="BK275" s="124"/>
      <c r="BL275" s="124"/>
      <c r="BM275" s="124"/>
      <c r="BN275" s="124"/>
      <c r="BO275" s="124"/>
      <c r="BQ275" s="175" t="str">
        <f t="shared" si="242"/>
        <v/>
      </c>
      <c r="BR275" s="176" t="str">
        <f t="shared" si="243"/>
        <v/>
      </c>
      <c r="BS275" s="135" t="str">
        <f t="shared" si="244"/>
        <v xml:space="preserve"> </v>
      </c>
      <c r="BT275" s="175" t="str">
        <f t="shared" si="245"/>
        <v/>
      </c>
      <c r="BU275" s="176" t="str">
        <f t="shared" si="246"/>
        <v/>
      </c>
      <c r="BV275" s="135" t="str">
        <f t="shared" si="247"/>
        <v xml:space="preserve"> </v>
      </c>
      <c r="BW275" s="175" t="str">
        <f t="shared" si="248"/>
        <v/>
      </c>
      <c r="BX275" s="176" t="str">
        <f t="shared" si="249"/>
        <v/>
      </c>
      <c r="BY275" s="135" t="str">
        <f t="shared" si="250"/>
        <v xml:space="preserve"> </v>
      </c>
      <c r="BZ275" s="175" t="str">
        <f t="shared" si="251"/>
        <v/>
      </c>
      <c r="CA275" s="176" t="str">
        <f t="shared" si="252"/>
        <v/>
      </c>
      <c r="CB275" s="135" t="str">
        <f t="shared" si="253"/>
        <v xml:space="preserve"> </v>
      </c>
      <c r="CC275" s="185" t="str">
        <f t="shared" si="254"/>
        <v/>
      </c>
      <c r="CD275" s="186" t="str">
        <f t="shared" si="255"/>
        <v/>
      </c>
      <c r="CE275" s="181" t="str">
        <f t="shared" si="256"/>
        <v xml:space="preserve"> </v>
      </c>
      <c r="CF275" s="175" t="str">
        <f t="shared" si="257"/>
        <v/>
      </c>
      <c r="CG275" s="176" t="str">
        <f t="shared" si="258"/>
        <v/>
      </c>
      <c r="CH275" s="135" t="str">
        <f t="shared" si="259"/>
        <v xml:space="preserve"> </v>
      </c>
      <c r="CI275" s="175" t="str">
        <f t="shared" si="260"/>
        <v/>
      </c>
      <c r="CJ275" s="176" t="str">
        <f t="shared" si="261"/>
        <v/>
      </c>
      <c r="CK275" s="135" t="str">
        <f t="shared" si="262"/>
        <v xml:space="preserve"> </v>
      </c>
      <c r="CL275" s="175" t="str">
        <f t="shared" si="263"/>
        <v/>
      </c>
      <c r="CM275" s="176" t="str">
        <f t="shared" si="264"/>
        <v/>
      </c>
      <c r="CN275" s="135" t="str">
        <f t="shared" si="265"/>
        <v xml:space="preserve"> </v>
      </c>
      <c r="CO275" s="185" t="str">
        <f t="shared" si="266"/>
        <v/>
      </c>
      <c r="CP275" s="186" t="str">
        <f t="shared" si="267"/>
        <v/>
      </c>
      <c r="CQ275" s="181" t="str">
        <f t="shared" si="268"/>
        <v xml:space="preserve"> </v>
      </c>
      <c r="CR275" s="135">
        <f>'Session Tracking'!P274</f>
        <v>0</v>
      </c>
      <c r="CS275" s="172"/>
      <c r="CT275" s="172">
        <f>COUNTIF('Session Tracking'!F274:O274,"Yes")</f>
        <v>0</v>
      </c>
      <c r="CU275" s="195">
        <f>COUNTIF('Session Tracking'!F274:O274,"No")</f>
        <v>0</v>
      </c>
      <c r="CV275" s="211">
        <f t="shared" si="226"/>
        <v>0</v>
      </c>
      <c r="CW275" s="195" t="str">
        <f t="shared" si="227"/>
        <v/>
      </c>
      <c r="CX275" s="195" t="str">
        <f t="shared" si="228"/>
        <v/>
      </c>
      <c r="CY275" s="195" t="str">
        <f t="shared" si="229"/>
        <v/>
      </c>
      <c r="CZ275" s="195" t="str">
        <f t="shared" si="230"/>
        <v/>
      </c>
      <c r="DA275" s="195" t="str">
        <f t="shared" si="231"/>
        <v/>
      </c>
      <c r="DB275" s="213" t="str">
        <f t="shared" si="232"/>
        <v/>
      </c>
      <c r="DC275" s="172" t="str">
        <f t="shared" si="233"/>
        <v/>
      </c>
      <c r="DD275" s="195" t="str">
        <f t="shared" si="234"/>
        <v/>
      </c>
      <c r="DE275" s="195" t="str">
        <f t="shared" si="235"/>
        <v/>
      </c>
      <c r="DF275" s="195" t="str">
        <f t="shared" si="236"/>
        <v/>
      </c>
      <c r="DG275" s="195" t="str">
        <f t="shared" si="237"/>
        <v/>
      </c>
      <c r="DH275" s="195" t="str">
        <f t="shared" si="238"/>
        <v/>
      </c>
      <c r="DI275" s="195" t="str">
        <f t="shared" si="239"/>
        <v/>
      </c>
      <c r="DJ275" s="195" t="str">
        <f t="shared" si="240"/>
        <v/>
      </c>
      <c r="DK275" s="173" t="str">
        <f t="shared" si="241"/>
        <v/>
      </c>
    </row>
    <row r="276" spans="1:115" x14ac:dyDescent="0.35">
      <c r="A276" s="182">
        <f>'Session Tracking'!A275</f>
        <v>0</v>
      </c>
      <c r="B276" s="183">
        <f>'Session Tracking'!T275</f>
        <v>0</v>
      </c>
      <c r="C276" s="183">
        <f>'Session Tracking'!C275</f>
        <v>0</v>
      </c>
      <c r="D276" s="184" t="str">
        <f>IF('Session Tracking'!D275,'Session Tracking'!D275,"")</f>
        <v/>
      </c>
      <c r="E276" s="184" t="str">
        <f>IF('Session Tracking'!E275,'Session Tracking'!E275,"")</f>
        <v/>
      </c>
      <c r="F276" s="121"/>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1"/>
      <c r="AL276" s="122"/>
      <c r="AM276" s="122"/>
      <c r="AN276" s="122"/>
      <c r="AO276" s="122"/>
      <c r="AP276" s="122"/>
      <c r="AQ276" s="122"/>
      <c r="AR276" s="122"/>
      <c r="AS276" s="122"/>
      <c r="AT276" s="122"/>
      <c r="AU276" s="122"/>
      <c r="AV276" s="122"/>
      <c r="AW276" s="122"/>
      <c r="AX276" s="122"/>
      <c r="AY276" s="122"/>
      <c r="AZ276" s="122"/>
      <c r="BA276" s="122"/>
      <c r="BB276" s="122"/>
      <c r="BC276" s="122"/>
      <c r="BD276" s="122"/>
      <c r="BE276" s="122"/>
      <c r="BF276" s="122"/>
      <c r="BG276" s="122"/>
      <c r="BH276" s="122"/>
      <c r="BI276" s="122"/>
      <c r="BJ276" s="122"/>
      <c r="BK276" s="122"/>
      <c r="BL276" s="122"/>
      <c r="BM276" s="122"/>
      <c r="BN276" s="122"/>
      <c r="BO276" s="122"/>
      <c r="BQ276" s="175" t="str">
        <f t="shared" si="242"/>
        <v/>
      </c>
      <c r="BR276" s="176" t="str">
        <f t="shared" si="243"/>
        <v/>
      </c>
      <c r="BS276" s="135" t="str">
        <f t="shared" si="244"/>
        <v xml:space="preserve"> </v>
      </c>
      <c r="BT276" s="175" t="str">
        <f t="shared" si="245"/>
        <v/>
      </c>
      <c r="BU276" s="176" t="str">
        <f t="shared" si="246"/>
        <v/>
      </c>
      <c r="BV276" s="135" t="str">
        <f t="shared" si="247"/>
        <v xml:space="preserve"> </v>
      </c>
      <c r="BW276" s="175" t="str">
        <f t="shared" si="248"/>
        <v/>
      </c>
      <c r="BX276" s="176" t="str">
        <f t="shared" si="249"/>
        <v/>
      </c>
      <c r="BY276" s="135" t="str">
        <f t="shared" si="250"/>
        <v xml:space="preserve"> </v>
      </c>
      <c r="BZ276" s="175" t="str">
        <f t="shared" si="251"/>
        <v/>
      </c>
      <c r="CA276" s="176" t="str">
        <f t="shared" si="252"/>
        <v/>
      </c>
      <c r="CB276" s="135" t="str">
        <f t="shared" si="253"/>
        <v xml:space="preserve"> </v>
      </c>
      <c r="CC276" s="185" t="str">
        <f t="shared" si="254"/>
        <v/>
      </c>
      <c r="CD276" s="186" t="str">
        <f t="shared" si="255"/>
        <v/>
      </c>
      <c r="CE276" s="181" t="str">
        <f t="shared" si="256"/>
        <v xml:space="preserve"> </v>
      </c>
      <c r="CF276" s="175" t="str">
        <f t="shared" si="257"/>
        <v/>
      </c>
      <c r="CG276" s="176" t="str">
        <f t="shared" si="258"/>
        <v/>
      </c>
      <c r="CH276" s="135" t="str">
        <f t="shared" si="259"/>
        <v xml:space="preserve"> </v>
      </c>
      <c r="CI276" s="175" t="str">
        <f t="shared" si="260"/>
        <v/>
      </c>
      <c r="CJ276" s="176" t="str">
        <f t="shared" si="261"/>
        <v/>
      </c>
      <c r="CK276" s="135" t="str">
        <f t="shared" si="262"/>
        <v xml:space="preserve"> </v>
      </c>
      <c r="CL276" s="175" t="str">
        <f t="shared" si="263"/>
        <v/>
      </c>
      <c r="CM276" s="176" t="str">
        <f t="shared" si="264"/>
        <v/>
      </c>
      <c r="CN276" s="135" t="str">
        <f t="shared" si="265"/>
        <v xml:space="preserve"> </v>
      </c>
      <c r="CO276" s="185" t="str">
        <f t="shared" si="266"/>
        <v/>
      </c>
      <c r="CP276" s="186" t="str">
        <f t="shared" si="267"/>
        <v/>
      </c>
      <c r="CQ276" s="181" t="str">
        <f t="shared" si="268"/>
        <v xml:space="preserve"> </v>
      </c>
      <c r="CR276" s="135">
        <f>'Session Tracking'!P275</f>
        <v>0</v>
      </c>
      <c r="CS276" s="172"/>
      <c r="CT276" s="172">
        <f>COUNTIF('Session Tracking'!F275:O275,"Yes")</f>
        <v>0</v>
      </c>
      <c r="CU276" s="195">
        <f>COUNTIF('Session Tracking'!F275:O275,"No")</f>
        <v>0</v>
      </c>
      <c r="CV276" s="211">
        <f t="shared" si="226"/>
        <v>0</v>
      </c>
      <c r="CW276" s="195" t="str">
        <f t="shared" si="227"/>
        <v/>
      </c>
      <c r="CX276" s="195" t="str">
        <f t="shared" si="228"/>
        <v/>
      </c>
      <c r="CY276" s="195" t="str">
        <f t="shared" si="229"/>
        <v/>
      </c>
      <c r="CZ276" s="195" t="str">
        <f t="shared" si="230"/>
        <v/>
      </c>
      <c r="DA276" s="195" t="str">
        <f t="shared" si="231"/>
        <v/>
      </c>
      <c r="DB276" s="213" t="str">
        <f t="shared" si="232"/>
        <v/>
      </c>
      <c r="DC276" s="172" t="str">
        <f t="shared" si="233"/>
        <v/>
      </c>
      <c r="DD276" s="195" t="str">
        <f t="shared" si="234"/>
        <v/>
      </c>
      <c r="DE276" s="195" t="str">
        <f t="shared" si="235"/>
        <v/>
      </c>
      <c r="DF276" s="195" t="str">
        <f t="shared" si="236"/>
        <v/>
      </c>
      <c r="DG276" s="195" t="str">
        <f t="shared" si="237"/>
        <v/>
      </c>
      <c r="DH276" s="195" t="str">
        <f t="shared" si="238"/>
        <v/>
      </c>
      <c r="DI276" s="195" t="str">
        <f t="shared" si="239"/>
        <v/>
      </c>
      <c r="DJ276" s="195" t="str">
        <f t="shared" si="240"/>
        <v/>
      </c>
      <c r="DK276" s="173" t="str">
        <f t="shared" si="241"/>
        <v/>
      </c>
    </row>
    <row r="277" spans="1:115" x14ac:dyDescent="0.35">
      <c r="A277" s="182">
        <f>'Session Tracking'!A276</f>
        <v>0</v>
      </c>
      <c r="B277" s="183">
        <f>'Session Tracking'!T276</f>
        <v>0</v>
      </c>
      <c r="C277" s="183">
        <f>'Session Tracking'!C276</f>
        <v>0</v>
      </c>
      <c r="D277" s="184" t="str">
        <f>IF('Session Tracking'!D276,'Session Tracking'!D276,"")</f>
        <v/>
      </c>
      <c r="E277" s="184" t="str">
        <f>IF('Session Tracking'!E276,'Session Tracking'!E276,"")</f>
        <v/>
      </c>
      <c r="F277" s="123"/>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3"/>
      <c r="AL277" s="124"/>
      <c r="AM277" s="124"/>
      <c r="AN277" s="124"/>
      <c r="AO277" s="124"/>
      <c r="AP277" s="124"/>
      <c r="AQ277" s="124"/>
      <c r="AR277" s="124"/>
      <c r="AS277" s="124"/>
      <c r="AT277" s="124"/>
      <c r="AU277" s="124"/>
      <c r="AV277" s="124"/>
      <c r="AW277" s="124"/>
      <c r="AX277" s="124"/>
      <c r="AY277" s="124"/>
      <c r="AZ277" s="124"/>
      <c r="BA277" s="124"/>
      <c r="BB277" s="124"/>
      <c r="BC277" s="124"/>
      <c r="BD277" s="124"/>
      <c r="BE277" s="124"/>
      <c r="BF277" s="124"/>
      <c r="BG277" s="124"/>
      <c r="BH277" s="124"/>
      <c r="BI277" s="124"/>
      <c r="BJ277" s="124"/>
      <c r="BK277" s="124"/>
      <c r="BL277" s="124"/>
      <c r="BM277" s="124"/>
      <c r="BN277" s="124"/>
      <c r="BO277" s="124"/>
      <c r="BQ277" s="175" t="str">
        <f t="shared" si="242"/>
        <v/>
      </c>
      <c r="BR277" s="176" t="str">
        <f t="shared" si="243"/>
        <v/>
      </c>
      <c r="BS277" s="135" t="str">
        <f t="shared" si="244"/>
        <v xml:space="preserve"> </v>
      </c>
      <c r="BT277" s="175" t="str">
        <f t="shared" si="245"/>
        <v/>
      </c>
      <c r="BU277" s="176" t="str">
        <f t="shared" si="246"/>
        <v/>
      </c>
      <c r="BV277" s="135" t="str">
        <f t="shared" si="247"/>
        <v xml:space="preserve"> </v>
      </c>
      <c r="BW277" s="175" t="str">
        <f t="shared" si="248"/>
        <v/>
      </c>
      <c r="BX277" s="176" t="str">
        <f t="shared" si="249"/>
        <v/>
      </c>
      <c r="BY277" s="135" t="str">
        <f t="shared" si="250"/>
        <v xml:space="preserve"> </v>
      </c>
      <c r="BZ277" s="175" t="str">
        <f t="shared" si="251"/>
        <v/>
      </c>
      <c r="CA277" s="176" t="str">
        <f t="shared" si="252"/>
        <v/>
      </c>
      <c r="CB277" s="135" t="str">
        <f t="shared" si="253"/>
        <v xml:space="preserve"> </v>
      </c>
      <c r="CC277" s="185" t="str">
        <f t="shared" si="254"/>
        <v/>
      </c>
      <c r="CD277" s="186" t="str">
        <f t="shared" si="255"/>
        <v/>
      </c>
      <c r="CE277" s="181" t="str">
        <f t="shared" si="256"/>
        <v xml:space="preserve"> </v>
      </c>
      <c r="CF277" s="175" t="str">
        <f t="shared" si="257"/>
        <v/>
      </c>
      <c r="CG277" s="176" t="str">
        <f t="shared" si="258"/>
        <v/>
      </c>
      <c r="CH277" s="135" t="str">
        <f t="shared" si="259"/>
        <v xml:space="preserve"> </v>
      </c>
      <c r="CI277" s="175" t="str">
        <f t="shared" si="260"/>
        <v/>
      </c>
      <c r="CJ277" s="176" t="str">
        <f t="shared" si="261"/>
        <v/>
      </c>
      <c r="CK277" s="135" t="str">
        <f t="shared" si="262"/>
        <v xml:space="preserve"> </v>
      </c>
      <c r="CL277" s="175" t="str">
        <f t="shared" si="263"/>
        <v/>
      </c>
      <c r="CM277" s="176" t="str">
        <f t="shared" si="264"/>
        <v/>
      </c>
      <c r="CN277" s="135" t="str">
        <f t="shared" si="265"/>
        <v xml:space="preserve"> </v>
      </c>
      <c r="CO277" s="185" t="str">
        <f t="shared" si="266"/>
        <v/>
      </c>
      <c r="CP277" s="186" t="str">
        <f t="shared" si="267"/>
        <v/>
      </c>
      <c r="CQ277" s="181" t="str">
        <f t="shared" si="268"/>
        <v xml:space="preserve"> </v>
      </c>
      <c r="CR277" s="135">
        <f>'Session Tracking'!P276</f>
        <v>0</v>
      </c>
      <c r="CS277" s="172"/>
      <c r="CT277" s="172">
        <f>COUNTIF('Session Tracking'!F276:O276,"Yes")</f>
        <v>0</v>
      </c>
      <c r="CU277" s="195">
        <f>COUNTIF('Session Tracking'!F276:O276,"No")</f>
        <v>0</v>
      </c>
      <c r="CV277" s="211">
        <f t="shared" si="226"/>
        <v>0</v>
      </c>
      <c r="CW277" s="195" t="str">
        <f t="shared" si="227"/>
        <v/>
      </c>
      <c r="CX277" s="195" t="str">
        <f t="shared" si="228"/>
        <v/>
      </c>
      <c r="CY277" s="195" t="str">
        <f t="shared" si="229"/>
        <v/>
      </c>
      <c r="CZ277" s="195" t="str">
        <f t="shared" si="230"/>
        <v/>
      </c>
      <c r="DA277" s="195" t="str">
        <f t="shared" si="231"/>
        <v/>
      </c>
      <c r="DB277" s="213" t="str">
        <f t="shared" si="232"/>
        <v/>
      </c>
      <c r="DC277" s="172" t="str">
        <f t="shared" si="233"/>
        <v/>
      </c>
      <c r="DD277" s="195" t="str">
        <f t="shared" si="234"/>
        <v/>
      </c>
      <c r="DE277" s="195" t="str">
        <f t="shared" si="235"/>
        <v/>
      </c>
      <c r="DF277" s="195" t="str">
        <f t="shared" si="236"/>
        <v/>
      </c>
      <c r="DG277" s="195" t="str">
        <f t="shared" si="237"/>
        <v/>
      </c>
      <c r="DH277" s="195" t="str">
        <f t="shared" si="238"/>
        <v/>
      </c>
      <c r="DI277" s="195" t="str">
        <f t="shared" si="239"/>
        <v/>
      </c>
      <c r="DJ277" s="195" t="str">
        <f t="shared" si="240"/>
        <v/>
      </c>
      <c r="DK277" s="173" t="str">
        <f t="shared" si="241"/>
        <v/>
      </c>
    </row>
    <row r="278" spans="1:115" x14ac:dyDescent="0.35">
      <c r="A278" s="182">
        <f>'Session Tracking'!A277</f>
        <v>0</v>
      </c>
      <c r="B278" s="183">
        <f>'Session Tracking'!T277</f>
        <v>0</v>
      </c>
      <c r="C278" s="183">
        <f>'Session Tracking'!C277</f>
        <v>0</v>
      </c>
      <c r="D278" s="184" t="str">
        <f>IF('Session Tracking'!D277,'Session Tracking'!D277,"")</f>
        <v/>
      </c>
      <c r="E278" s="184" t="str">
        <f>IF('Session Tracking'!E277,'Session Tracking'!E277,"")</f>
        <v/>
      </c>
      <c r="F278" s="121"/>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1"/>
      <c r="AL278" s="122"/>
      <c r="AM278" s="122"/>
      <c r="AN278" s="122"/>
      <c r="AO278" s="122"/>
      <c r="AP278" s="122"/>
      <c r="AQ278" s="122"/>
      <c r="AR278" s="122"/>
      <c r="AS278" s="122"/>
      <c r="AT278" s="122"/>
      <c r="AU278" s="122"/>
      <c r="AV278" s="122"/>
      <c r="AW278" s="122"/>
      <c r="AX278" s="122"/>
      <c r="AY278" s="122"/>
      <c r="AZ278" s="122"/>
      <c r="BA278" s="122"/>
      <c r="BB278" s="122"/>
      <c r="BC278" s="122"/>
      <c r="BD278" s="122"/>
      <c r="BE278" s="122"/>
      <c r="BF278" s="122"/>
      <c r="BG278" s="122"/>
      <c r="BH278" s="122"/>
      <c r="BI278" s="122"/>
      <c r="BJ278" s="122"/>
      <c r="BK278" s="122"/>
      <c r="BL278" s="122"/>
      <c r="BM278" s="122"/>
      <c r="BN278" s="122"/>
      <c r="BO278" s="122"/>
      <c r="BQ278" s="175" t="str">
        <f t="shared" si="242"/>
        <v/>
      </c>
      <c r="BR278" s="176" t="str">
        <f t="shared" si="243"/>
        <v/>
      </c>
      <c r="BS278" s="135" t="str">
        <f t="shared" si="244"/>
        <v xml:space="preserve"> </v>
      </c>
      <c r="BT278" s="175" t="str">
        <f t="shared" si="245"/>
        <v/>
      </c>
      <c r="BU278" s="176" t="str">
        <f t="shared" si="246"/>
        <v/>
      </c>
      <c r="BV278" s="135" t="str">
        <f t="shared" si="247"/>
        <v xml:space="preserve"> </v>
      </c>
      <c r="BW278" s="175" t="str">
        <f t="shared" si="248"/>
        <v/>
      </c>
      <c r="BX278" s="176" t="str">
        <f t="shared" si="249"/>
        <v/>
      </c>
      <c r="BY278" s="135" t="str">
        <f t="shared" si="250"/>
        <v xml:space="preserve"> </v>
      </c>
      <c r="BZ278" s="175" t="str">
        <f t="shared" si="251"/>
        <v/>
      </c>
      <c r="CA278" s="176" t="str">
        <f t="shared" si="252"/>
        <v/>
      </c>
      <c r="CB278" s="135" t="str">
        <f t="shared" si="253"/>
        <v xml:space="preserve"> </v>
      </c>
      <c r="CC278" s="185" t="str">
        <f t="shared" si="254"/>
        <v/>
      </c>
      <c r="CD278" s="186" t="str">
        <f t="shared" si="255"/>
        <v/>
      </c>
      <c r="CE278" s="181" t="str">
        <f t="shared" si="256"/>
        <v xml:space="preserve"> </v>
      </c>
      <c r="CF278" s="175" t="str">
        <f t="shared" si="257"/>
        <v/>
      </c>
      <c r="CG278" s="176" t="str">
        <f t="shared" si="258"/>
        <v/>
      </c>
      <c r="CH278" s="135" t="str">
        <f t="shared" si="259"/>
        <v xml:space="preserve"> </v>
      </c>
      <c r="CI278" s="175" t="str">
        <f t="shared" si="260"/>
        <v/>
      </c>
      <c r="CJ278" s="176" t="str">
        <f t="shared" si="261"/>
        <v/>
      </c>
      <c r="CK278" s="135" t="str">
        <f t="shared" si="262"/>
        <v xml:space="preserve"> </v>
      </c>
      <c r="CL278" s="175" t="str">
        <f t="shared" si="263"/>
        <v/>
      </c>
      <c r="CM278" s="176" t="str">
        <f t="shared" si="264"/>
        <v/>
      </c>
      <c r="CN278" s="135" t="str">
        <f t="shared" si="265"/>
        <v xml:space="preserve"> </v>
      </c>
      <c r="CO278" s="185" t="str">
        <f t="shared" si="266"/>
        <v/>
      </c>
      <c r="CP278" s="186" t="str">
        <f t="shared" si="267"/>
        <v/>
      </c>
      <c r="CQ278" s="181" t="str">
        <f t="shared" si="268"/>
        <v xml:space="preserve"> </v>
      </c>
      <c r="CR278" s="135">
        <f>'Session Tracking'!P277</f>
        <v>0</v>
      </c>
      <c r="CS278" s="172"/>
      <c r="CT278" s="172">
        <f>COUNTIF('Session Tracking'!F277:O277,"Yes")</f>
        <v>0</v>
      </c>
      <c r="CU278" s="195">
        <f>COUNTIF('Session Tracking'!F277:O277,"No")</f>
        <v>0</v>
      </c>
      <c r="CV278" s="211">
        <f t="shared" si="226"/>
        <v>0</v>
      </c>
      <c r="CW278" s="195" t="str">
        <f t="shared" si="227"/>
        <v/>
      </c>
      <c r="CX278" s="195" t="str">
        <f t="shared" si="228"/>
        <v/>
      </c>
      <c r="CY278" s="195" t="str">
        <f t="shared" si="229"/>
        <v/>
      </c>
      <c r="CZ278" s="195" t="str">
        <f t="shared" si="230"/>
        <v/>
      </c>
      <c r="DA278" s="195" t="str">
        <f t="shared" si="231"/>
        <v/>
      </c>
      <c r="DB278" s="213" t="str">
        <f t="shared" si="232"/>
        <v/>
      </c>
      <c r="DC278" s="172" t="str">
        <f t="shared" si="233"/>
        <v/>
      </c>
      <c r="DD278" s="195" t="str">
        <f t="shared" si="234"/>
        <v/>
      </c>
      <c r="DE278" s="195" t="str">
        <f t="shared" si="235"/>
        <v/>
      </c>
      <c r="DF278" s="195" t="str">
        <f t="shared" si="236"/>
        <v/>
      </c>
      <c r="DG278" s="195" t="str">
        <f t="shared" si="237"/>
        <v/>
      </c>
      <c r="DH278" s="195" t="str">
        <f t="shared" si="238"/>
        <v/>
      </c>
      <c r="DI278" s="195" t="str">
        <f t="shared" si="239"/>
        <v/>
      </c>
      <c r="DJ278" s="195" t="str">
        <f t="shared" si="240"/>
        <v/>
      </c>
      <c r="DK278" s="173" t="str">
        <f t="shared" si="241"/>
        <v/>
      </c>
    </row>
    <row r="279" spans="1:115" x14ac:dyDescent="0.35">
      <c r="A279" s="182">
        <f>'Session Tracking'!A278</f>
        <v>0</v>
      </c>
      <c r="B279" s="183">
        <f>'Session Tracking'!T278</f>
        <v>0</v>
      </c>
      <c r="C279" s="183">
        <f>'Session Tracking'!C278</f>
        <v>0</v>
      </c>
      <c r="D279" s="184" t="str">
        <f>IF('Session Tracking'!D278,'Session Tracking'!D278,"")</f>
        <v/>
      </c>
      <c r="E279" s="184" t="str">
        <f>IF('Session Tracking'!E278,'Session Tracking'!E278,"")</f>
        <v/>
      </c>
      <c r="F279" s="123"/>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3"/>
      <c r="AL279" s="124"/>
      <c r="AM279" s="124"/>
      <c r="AN279" s="124"/>
      <c r="AO279" s="124"/>
      <c r="AP279" s="124"/>
      <c r="AQ279" s="124"/>
      <c r="AR279" s="124"/>
      <c r="AS279" s="124"/>
      <c r="AT279" s="124"/>
      <c r="AU279" s="124"/>
      <c r="AV279" s="124"/>
      <c r="AW279" s="124"/>
      <c r="AX279" s="124"/>
      <c r="AY279" s="124"/>
      <c r="AZ279" s="124"/>
      <c r="BA279" s="124"/>
      <c r="BB279" s="124"/>
      <c r="BC279" s="124"/>
      <c r="BD279" s="124"/>
      <c r="BE279" s="124"/>
      <c r="BF279" s="124"/>
      <c r="BG279" s="124"/>
      <c r="BH279" s="124"/>
      <c r="BI279" s="124"/>
      <c r="BJ279" s="124"/>
      <c r="BK279" s="124"/>
      <c r="BL279" s="124"/>
      <c r="BM279" s="124"/>
      <c r="BN279" s="124"/>
      <c r="BO279" s="124"/>
      <c r="BQ279" s="175" t="str">
        <f t="shared" si="242"/>
        <v/>
      </c>
      <c r="BR279" s="176" t="str">
        <f t="shared" si="243"/>
        <v/>
      </c>
      <c r="BS279" s="135" t="str">
        <f t="shared" si="244"/>
        <v xml:space="preserve"> </v>
      </c>
      <c r="BT279" s="175" t="str">
        <f t="shared" si="245"/>
        <v/>
      </c>
      <c r="BU279" s="176" t="str">
        <f t="shared" si="246"/>
        <v/>
      </c>
      <c r="BV279" s="135" t="str">
        <f t="shared" si="247"/>
        <v xml:space="preserve"> </v>
      </c>
      <c r="BW279" s="175" t="str">
        <f t="shared" si="248"/>
        <v/>
      </c>
      <c r="BX279" s="176" t="str">
        <f t="shared" si="249"/>
        <v/>
      </c>
      <c r="BY279" s="135" t="str">
        <f t="shared" si="250"/>
        <v xml:space="preserve"> </v>
      </c>
      <c r="BZ279" s="175" t="str">
        <f t="shared" si="251"/>
        <v/>
      </c>
      <c r="CA279" s="176" t="str">
        <f t="shared" si="252"/>
        <v/>
      </c>
      <c r="CB279" s="135" t="str">
        <f t="shared" si="253"/>
        <v xml:space="preserve"> </v>
      </c>
      <c r="CC279" s="185" t="str">
        <f t="shared" si="254"/>
        <v/>
      </c>
      <c r="CD279" s="186" t="str">
        <f t="shared" si="255"/>
        <v/>
      </c>
      <c r="CE279" s="181" t="str">
        <f t="shared" si="256"/>
        <v xml:space="preserve"> </v>
      </c>
      <c r="CF279" s="175" t="str">
        <f t="shared" si="257"/>
        <v/>
      </c>
      <c r="CG279" s="176" t="str">
        <f t="shared" si="258"/>
        <v/>
      </c>
      <c r="CH279" s="135" t="str">
        <f t="shared" si="259"/>
        <v xml:space="preserve"> </v>
      </c>
      <c r="CI279" s="175" t="str">
        <f t="shared" si="260"/>
        <v/>
      </c>
      <c r="CJ279" s="176" t="str">
        <f t="shared" si="261"/>
        <v/>
      </c>
      <c r="CK279" s="135" t="str">
        <f t="shared" si="262"/>
        <v xml:space="preserve"> </v>
      </c>
      <c r="CL279" s="175" t="str">
        <f t="shared" si="263"/>
        <v/>
      </c>
      <c r="CM279" s="176" t="str">
        <f t="shared" si="264"/>
        <v/>
      </c>
      <c r="CN279" s="135" t="str">
        <f t="shared" si="265"/>
        <v xml:space="preserve"> </v>
      </c>
      <c r="CO279" s="185" t="str">
        <f t="shared" si="266"/>
        <v/>
      </c>
      <c r="CP279" s="186" t="str">
        <f t="shared" si="267"/>
        <v/>
      </c>
      <c r="CQ279" s="181" t="str">
        <f t="shared" si="268"/>
        <v xml:space="preserve"> </v>
      </c>
      <c r="CR279" s="135">
        <f>'Session Tracking'!P278</f>
        <v>0</v>
      </c>
      <c r="CS279" s="172"/>
      <c r="CT279" s="172">
        <f>COUNTIF('Session Tracking'!F278:O278,"Yes")</f>
        <v>0</v>
      </c>
      <c r="CU279" s="195">
        <f>COUNTIF('Session Tracking'!F278:O278,"No")</f>
        <v>0</v>
      </c>
      <c r="CV279" s="211">
        <f t="shared" si="226"/>
        <v>0</v>
      </c>
      <c r="CW279" s="195" t="str">
        <f t="shared" si="227"/>
        <v/>
      </c>
      <c r="CX279" s="195" t="str">
        <f t="shared" si="228"/>
        <v/>
      </c>
      <c r="CY279" s="195" t="str">
        <f t="shared" si="229"/>
        <v/>
      </c>
      <c r="CZ279" s="195" t="str">
        <f t="shared" si="230"/>
        <v/>
      </c>
      <c r="DA279" s="195" t="str">
        <f t="shared" si="231"/>
        <v/>
      </c>
      <c r="DB279" s="213" t="str">
        <f t="shared" si="232"/>
        <v/>
      </c>
      <c r="DC279" s="172" t="str">
        <f t="shared" si="233"/>
        <v/>
      </c>
      <c r="DD279" s="195" t="str">
        <f t="shared" si="234"/>
        <v/>
      </c>
      <c r="DE279" s="195" t="str">
        <f t="shared" si="235"/>
        <v/>
      </c>
      <c r="DF279" s="195" t="str">
        <f t="shared" si="236"/>
        <v/>
      </c>
      <c r="DG279" s="195" t="str">
        <f t="shared" si="237"/>
        <v/>
      </c>
      <c r="DH279" s="195" t="str">
        <f t="shared" si="238"/>
        <v/>
      </c>
      <c r="DI279" s="195" t="str">
        <f t="shared" si="239"/>
        <v/>
      </c>
      <c r="DJ279" s="195" t="str">
        <f t="shared" si="240"/>
        <v/>
      </c>
      <c r="DK279" s="173" t="str">
        <f t="shared" si="241"/>
        <v/>
      </c>
    </row>
    <row r="280" spans="1:115" x14ac:dyDescent="0.35">
      <c r="A280" s="182">
        <f>'Session Tracking'!A279</f>
        <v>0</v>
      </c>
      <c r="B280" s="183">
        <f>'Session Tracking'!T279</f>
        <v>0</v>
      </c>
      <c r="C280" s="183">
        <f>'Session Tracking'!C279</f>
        <v>0</v>
      </c>
      <c r="D280" s="184" t="str">
        <f>IF('Session Tracking'!D279,'Session Tracking'!D279,"")</f>
        <v/>
      </c>
      <c r="E280" s="184" t="str">
        <f>IF('Session Tracking'!E279,'Session Tracking'!E279,"")</f>
        <v/>
      </c>
      <c r="F280" s="121"/>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1"/>
      <c r="AL280" s="122"/>
      <c r="AM280" s="122"/>
      <c r="AN280" s="122"/>
      <c r="AO280" s="122"/>
      <c r="AP280" s="122"/>
      <c r="AQ280" s="122"/>
      <c r="AR280" s="122"/>
      <c r="AS280" s="122"/>
      <c r="AT280" s="122"/>
      <c r="AU280" s="122"/>
      <c r="AV280" s="122"/>
      <c r="AW280" s="122"/>
      <c r="AX280" s="122"/>
      <c r="AY280" s="122"/>
      <c r="AZ280" s="122"/>
      <c r="BA280" s="122"/>
      <c r="BB280" s="122"/>
      <c r="BC280" s="122"/>
      <c r="BD280" s="122"/>
      <c r="BE280" s="122"/>
      <c r="BF280" s="122"/>
      <c r="BG280" s="122"/>
      <c r="BH280" s="122"/>
      <c r="BI280" s="122"/>
      <c r="BJ280" s="122"/>
      <c r="BK280" s="122"/>
      <c r="BL280" s="122"/>
      <c r="BM280" s="122"/>
      <c r="BN280" s="122"/>
      <c r="BO280" s="122"/>
      <c r="BQ280" s="175" t="str">
        <f t="shared" si="242"/>
        <v/>
      </c>
      <c r="BR280" s="176" t="str">
        <f t="shared" si="243"/>
        <v/>
      </c>
      <c r="BS280" s="135" t="str">
        <f t="shared" si="244"/>
        <v xml:space="preserve"> </v>
      </c>
      <c r="BT280" s="175" t="str">
        <f t="shared" si="245"/>
        <v/>
      </c>
      <c r="BU280" s="176" t="str">
        <f t="shared" si="246"/>
        <v/>
      </c>
      <c r="BV280" s="135" t="str">
        <f t="shared" si="247"/>
        <v xml:space="preserve"> </v>
      </c>
      <c r="BW280" s="175" t="str">
        <f t="shared" si="248"/>
        <v/>
      </c>
      <c r="BX280" s="176" t="str">
        <f t="shared" si="249"/>
        <v/>
      </c>
      <c r="BY280" s="135" t="str">
        <f t="shared" si="250"/>
        <v xml:space="preserve"> </v>
      </c>
      <c r="BZ280" s="175" t="str">
        <f t="shared" si="251"/>
        <v/>
      </c>
      <c r="CA280" s="176" t="str">
        <f t="shared" si="252"/>
        <v/>
      </c>
      <c r="CB280" s="135" t="str">
        <f t="shared" si="253"/>
        <v xml:space="preserve"> </v>
      </c>
      <c r="CC280" s="185" t="str">
        <f t="shared" si="254"/>
        <v/>
      </c>
      <c r="CD280" s="186" t="str">
        <f t="shared" si="255"/>
        <v/>
      </c>
      <c r="CE280" s="181" t="str">
        <f t="shared" si="256"/>
        <v xml:space="preserve"> </v>
      </c>
      <c r="CF280" s="175" t="str">
        <f t="shared" si="257"/>
        <v/>
      </c>
      <c r="CG280" s="176" t="str">
        <f t="shared" si="258"/>
        <v/>
      </c>
      <c r="CH280" s="135" t="str">
        <f t="shared" si="259"/>
        <v xml:space="preserve"> </v>
      </c>
      <c r="CI280" s="175" t="str">
        <f t="shared" si="260"/>
        <v/>
      </c>
      <c r="CJ280" s="176" t="str">
        <f t="shared" si="261"/>
        <v/>
      </c>
      <c r="CK280" s="135" t="str">
        <f t="shared" si="262"/>
        <v xml:space="preserve"> </v>
      </c>
      <c r="CL280" s="175" t="str">
        <f t="shared" si="263"/>
        <v/>
      </c>
      <c r="CM280" s="176" t="str">
        <f t="shared" si="264"/>
        <v/>
      </c>
      <c r="CN280" s="135" t="str">
        <f t="shared" si="265"/>
        <v xml:space="preserve"> </v>
      </c>
      <c r="CO280" s="185" t="str">
        <f t="shared" si="266"/>
        <v/>
      </c>
      <c r="CP280" s="186" t="str">
        <f t="shared" si="267"/>
        <v/>
      </c>
      <c r="CQ280" s="181" t="str">
        <f t="shared" si="268"/>
        <v xml:space="preserve"> </v>
      </c>
      <c r="CR280" s="135">
        <f>'Session Tracking'!P279</f>
        <v>0</v>
      </c>
      <c r="CS280" s="172"/>
      <c r="CT280" s="172">
        <f>COUNTIF('Session Tracking'!F279:O279,"Yes")</f>
        <v>0</v>
      </c>
      <c r="CU280" s="195">
        <f>COUNTIF('Session Tracking'!F279:O279,"No")</f>
        <v>0</v>
      </c>
      <c r="CV280" s="211">
        <f t="shared" si="226"/>
        <v>0</v>
      </c>
      <c r="CW280" s="195" t="str">
        <f t="shared" si="227"/>
        <v/>
      </c>
      <c r="CX280" s="195" t="str">
        <f t="shared" si="228"/>
        <v/>
      </c>
      <c r="CY280" s="195" t="str">
        <f t="shared" si="229"/>
        <v/>
      </c>
      <c r="CZ280" s="195" t="str">
        <f t="shared" si="230"/>
        <v/>
      </c>
      <c r="DA280" s="195" t="str">
        <f t="shared" si="231"/>
        <v/>
      </c>
      <c r="DB280" s="213" t="str">
        <f t="shared" si="232"/>
        <v/>
      </c>
      <c r="DC280" s="172" t="str">
        <f t="shared" si="233"/>
        <v/>
      </c>
      <c r="DD280" s="195" t="str">
        <f t="shared" si="234"/>
        <v/>
      </c>
      <c r="DE280" s="195" t="str">
        <f t="shared" si="235"/>
        <v/>
      </c>
      <c r="DF280" s="195" t="str">
        <f t="shared" si="236"/>
        <v/>
      </c>
      <c r="DG280" s="195" t="str">
        <f t="shared" si="237"/>
        <v/>
      </c>
      <c r="DH280" s="195" t="str">
        <f t="shared" si="238"/>
        <v/>
      </c>
      <c r="DI280" s="195" t="str">
        <f t="shared" si="239"/>
        <v/>
      </c>
      <c r="DJ280" s="195" t="str">
        <f t="shared" si="240"/>
        <v/>
      </c>
      <c r="DK280" s="173" t="str">
        <f t="shared" si="241"/>
        <v/>
      </c>
    </row>
    <row r="281" spans="1:115" x14ac:dyDescent="0.35">
      <c r="A281" s="182">
        <f>'Session Tracking'!A280</f>
        <v>0</v>
      </c>
      <c r="B281" s="183">
        <f>'Session Tracking'!T280</f>
        <v>0</v>
      </c>
      <c r="C281" s="183">
        <f>'Session Tracking'!C280</f>
        <v>0</v>
      </c>
      <c r="D281" s="184" t="str">
        <f>IF('Session Tracking'!D280,'Session Tracking'!D280,"")</f>
        <v/>
      </c>
      <c r="E281" s="184" t="str">
        <f>IF('Session Tracking'!E280,'Session Tracking'!E280,"")</f>
        <v/>
      </c>
      <c r="F281" s="123"/>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3"/>
      <c r="AL281" s="124"/>
      <c r="AM281" s="124"/>
      <c r="AN281" s="124"/>
      <c r="AO281" s="124"/>
      <c r="AP281" s="124"/>
      <c r="AQ281" s="124"/>
      <c r="AR281" s="124"/>
      <c r="AS281" s="124"/>
      <c r="AT281" s="124"/>
      <c r="AU281" s="124"/>
      <c r="AV281" s="124"/>
      <c r="AW281" s="124"/>
      <c r="AX281" s="124"/>
      <c r="AY281" s="124"/>
      <c r="AZ281" s="124"/>
      <c r="BA281" s="124"/>
      <c r="BB281" s="124"/>
      <c r="BC281" s="124"/>
      <c r="BD281" s="124"/>
      <c r="BE281" s="124"/>
      <c r="BF281" s="124"/>
      <c r="BG281" s="124"/>
      <c r="BH281" s="124"/>
      <c r="BI281" s="124"/>
      <c r="BJ281" s="124"/>
      <c r="BK281" s="124"/>
      <c r="BL281" s="124"/>
      <c r="BM281" s="124"/>
      <c r="BN281" s="124"/>
      <c r="BO281" s="124"/>
      <c r="BQ281" s="175" t="str">
        <f t="shared" si="242"/>
        <v/>
      </c>
      <c r="BR281" s="176" t="str">
        <f t="shared" si="243"/>
        <v/>
      </c>
      <c r="BS281" s="135" t="str">
        <f t="shared" si="244"/>
        <v xml:space="preserve"> </v>
      </c>
      <c r="BT281" s="175" t="str">
        <f t="shared" si="245"/>
        <v/>
      </c>
      <c r="BU281" s="176" t="str">
        <f t="shared" si="246"/>
        <v/>
      </c>
      <c r="BV281" s="135" t="str">
        <f t="shared" si="247"/>
        <v xml:space="preserve"> </v>
      </c>
      <c r="BW281" s="175" t="str">
        <f t="shared" si="248"/>
        <v/>
      </c>
      <c r="BX281" s="176" t="str">
        <f t="shared" si="249"/>
        <v/>
      </c>
      <c r="BY281" s="135" t="str">
        <f t="shared" si="250"/>
        <v xml:space="preserve"> </v>
      </c>
      <c r="BZ281" s="175" t="str">
        <f t="shared" si="251"/>
        <v/>
      </c>
      <c r="CA281" s="176" t="str">
        <f t="shared" si="252"/>
        <v/>
      </c>
      <c r="CB281" s="135" t="str">
        <f t="shared" si="253"/>
        <v xml:space="preserve"> </v>
      </c>
      <c r="CC281" s="185" t="str">
        <f t="shared" si="254"/>
        <v/>
      </c>
      <c r="CD281" s="186" t="str">
        <f t="shared" si="255"/>
        <v/>
      </c>
      <c r="CE281" s="181" t="str">
        <f t="shared" si="256"/>
        <v xml:space="preserve"> </v>
      </c>
      <c r="CF281" s="175" t="str">
        <f t="shared" si="257"/>
        <v/>
      </c>
      <c r="CG281" s="176" t="str">
        <f t="shared" si="258"/>
        <v/>
      </c>
      <c r="CH281" s="135" t="str">
        <f t="shared" si="259"/>
        <v xml:space="preserve"> </v>
      </c>
      <c r="CI281" s="175" t="str">
        <f t="shared" si="260"/>
        <v/>
      </c>
      <c r="CJ281" s="176" t="str">
        <f t="shared" si="261"/>
        <v/>
      </c>
      <c r="CK281" s="135" t="str">
        <f t="shared" si="262"/>
        <v xml:space="preserve"> </v>
      </c>
      <c r="CL281" s="175" t="str">
        <f t="shared" si="263"/>
        <v/>
      </c>
      <c r="CM281" s="176" t="str">
        <f t="shared" si="264"/>
        <v/>
      </c>
      <c r="CN281" s="135" t="str">
        <f t="shared" si="265"/>
        <v xml:space="preserve"> </v>
      </c>
      <c r="CO281" s="185" t="str">
        <f t="shared" si="266"/>
        <v/>
      </c>
      <c r="CP281" s="186" t="str">
        <f t="shared" si="267"/>
        <v/>
      </c>
      <c r="CQ281" s="181" t="str">
        <f t="shared" si="268"/>
        <v xml:space="preserve"> </v>
      </c>
      <c r="CR281" s="135">
        <f>'Session Tracking'!P280</f>
        <v>0</v>
      </c>
      <c r="CS281" s="172"/>
      <c r="CT281" s="172">
        <f>COUNTIF('Session Tracking'!F280:O280,"Yes")</f>
        <v>0</v>
      </c>
      <c r="CU281" s="195">
        <f>COUNTIF('Session Tracking'!F280:O280,"No")</f>
        <v>0</v>
      </c>
      <c r="CV281" s="211">
        <f t="shared" si="226"/>
        <v>0</v>
      </c>
      <c r="CW281" s="195" t="str">
        <f t="shared" si="227"/>
        <v/>
      </c>
      <c r="CX281" s="195" t="str">
        <f t="shared" si="228"/>
        <v/>
      </c>
      <c r="CY281" s="195" t="str">
        <f t="shared" si="229"/>
        <v/>
      </c>
      <c r="CZ281" s="195" t="str">
        <f t="shared" si="230"/>
        <v/>
      </c>
      <c r="DA281" s="195" t="str">
        <f t="shared" si="231"/>
        <v/>
      </c>
      <c r="DB281" s="213" t="str">
        <f t="shared" si="232"/>
        <v/>
      </c>
      <c r="DC281" s="172" t="str">
        <f t="shared" si="233"/>
        <v/>
      </c>
      <c r="DD281" s="195" t="str">
        <f t="shared" si="234"/>
        <v/>
      </c>
      <c r="DE281" s="195" t="str">
        <f t="shared" si="235"/>
        <v/>
      </c>
      <c r="DF281" s="195" t="str">
        <f t="shared" si="236"/>
        <v/>
      </c>
      <c r="DG281" s="195" t="str">
        <f t="shared" si="237"/>
        <v/>
      </c>
      <c r="DH281" s="195" t="str">
        <f t="shared" si="238"/>
        <v/>
      </c>
      <c r="DI281" s="195" t="str">
        <f t="shared" si="239"/>
        <v/>
      </c>
      <c r="DJ281" s="195" t="str">
        <f t="shared" si="240"/>
        <v/>
      </c>
      <c r="DK281" s="173" t="str">
        <f t="shared" si="241"/>
        <v/>
      </c>
    </row>
    <row r="282" spans="1:115" x14ac:dyDescent="0.35">
      <c r="A282" s="182">
        <f>'Session Tracking'!A281</f>
        <v>0</v>
      </c>
      <c r="B282" s="183">
        <f>'Session Tracking'!T281</f>
        <v>0</v>
      </c>
      <c r="C282" s="183">
        <f>'Session Tracking'!C281</f>
        <v>0</v>
      </c>
      <c r="D282" s="184" t="str">
        <f>IF('Session Tracking'!D281,'Session Tracking'!D281,"")</f>
        <v/>
      </c>
      <c r="E282" s="184" t="str">
        <f>IF('Session Tracking'!E281,'Session Tracking'!E281,"")</f>
        <v/>
      </c>
      <c r="F282" s="121"/>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1"/>
      <c r="AL282" s="122"/>
      <c r="AM282" s="122"/>
      <c r="AN282" s="122"/>
      <c r="AO282" s="122"/>
      <c r="AP282" s="122"/>
      <c r="AQ282" s="122"/>
      <c r="AR282" s="122"/>
      <c r="AS282" s="122"/>
      <c r="AT282" s="122"/>
      <c r="AU282" s="122"/>
      <c r="AV282" s="122"/>
      <c r="AW282" s="122"/>
      <c r="AX282" s="122"/>
      <c r="AY282" s="122"/>
      <c r="AZ282" s="122"/>
      <c r="BA282" s="122"/>
      <c r="BB282" s="122"/>
      <c r="BC282" s="122"/>
      <c r="BD282" s="122"/>
      <c r="BE282" s="122"/>
      <c r="BF282" s="122"/>
      <c r="BG282" s="122"/>
      <c r="BH282" s="122"/>
      <c r="BI282" s="122"/>
      <c r="BJ282" s="122"/>
      <c r="BK282" s="122"/>
      <c r="BL282" s="122"/>
      <c r="BM282" s="122"/>
      <c r="BN282" s="122"/>
      <c r="BO282" s="122"/>
      <c r="BQ282" s="175" t="str">
        <f t="shared" si="242"/>
        <v/>
      </c>
      <c r="BR282" s="176" t="str">
        <f t="shared" si="243"/>
        <v/>
      </c>
      <c r="BS282" s="135" t="str">
        <f t="shared" si="244"/>
        <v xml:space="preserve"> </v>
      </c>
      <c r="BT282" s="175" t="str">
        <f t="shared" si="245"/>
        <v/>
      </c>
      <c r="BU282" s="176" t="str">
        <f t="shared" si="246"/>
        <v/>
      </c>
      <c r="BV282" s="135" t="str">
        <f t="shared" si="247"/>
        <v xml:space="preserve"> </v>
      </c>
      <c r="BW282" s="175" t="str">
        <f t="shared" si="248"/>
        <v/>
      </c>
      <c r="BX282" s="176" t="str">
        <f t="shared" si="249"/>
        <v/>
      </c>
      <c r="BY282" s="135" t="str">
        <f t="shared" si="250"/>
        <v xml:space="preserve"> </v>
      </c>
      <c r="BZ282" s="175" t="str">
        <f t="shared" si="251"/>
        <v/>
      </c>
      <c r="CA282" s="176" t="str">
        <f t="shared" si="252"/>
        <v/>
      </c>
      <c r="CB282" s="135" t="str">
        <f t="shared" si="253"/>
        <v xml:space="preserve"> </v>
      </c>
      <c r="CC282" s="185" t="str">
        <f t="shared" si="254"/>
        <v/>
      </c>
      <c r="CD282" s="186" t="str">
        <f t="shared" si="255"/>
        <v/>
      </c>
      <c r="CE282" s="181" t="str">
        <f t="shared" si="256"/>
        <v xml:space="preserve"> </v>
      </c>
      <c r="CF282" s="175" t="str">
        <f t="shared" si="257"/>
        <v/>
      </c>
      <c r="CG282" s="176" t="str">
        <f t="shared" si="258"/>
        <v/>
      </c>
      <c r="CH282" s="135" t="str">
        <f t="shared" si="259"/>
        <v xml:space="preserve"> </v>
      </c>
      <c r="CI282" s="175" t="str">
        <f t="shared" si="260"/>
        <v/>
      </c>
      <c r="CJ282" s="176" t="str">
        <f t="shared" si="261"/>
        <v/>
      </c>
      <c r="CK282" s="135" t="str">
        <f t="shared" si="262"/>
        <v xml:space="preserve"> </v>
      </c>
      <c r="CL282" s="175" t="str">
        <f t="shared" si="263"/>
        <v/>
      </c>
      <c r="CM282" s="176" t="str">
        <f t="shared" si="264"/>
        <v/>
      </c>
      <c r="CN282" s="135" t="str">
        <f t="shared" si="265"/>
        <v xml:space="preserve"> </v>
      </c>
      <c r="CO282" s="185" t="str">
        <f t="shared" si="266"/>
        <v/>
      </c>
      <c r="CP282" s="186" t="str">
        <f t="shared" si="267"/>
        <v/>
      </c>
      <c r="CQ282" s="181" t="str">
        <f t="shared" si="268"/>
        <v xml:space="preserve"> </v>
      </c>
      <c r="CR282" s="135">
        <f>'Session Tracking'!P281</f>
        <v>0</v>
      </c>
      <c r="CS282" s="172"/>
      <c r="CT282" s="172">
        <f>COUNTIF('Session Tracking'!F281:O281,"Yes")</f>
        <v>0</v>
      </c>
      <c r="CU282" s="195">
        <f>COUNTIF('Session Tracking'!F281:O281,"No")</f>
        <v>0</v>
      </c>
      <c r="CV282" s="211">
        <f t="shared" si="226"/>
        <v>0</v>
      </c>
      <c r="CW282" s="195" t="str">
        <f t="shared" si="227"/>
        <v/>
      </c>
      <c r="CX282" s="195" t="str">
        <f t="shared" si="228"/>
        <v/>
      </c>
      <c r="CY282" s="195" t="str">
        <f t="shared" si="229"/>
        <v/>
      </c>
      <c r="CZ282" s="195" t="str">
        <f t="shared" si="230"/>
        <v/>
      </c>
      <c r="DA282" s="195" t="str">
        <f t="shared" si="231"/>
        <v/>
      </c>
      <c r="DB282" s="213" t="str">
        <f t="shared" si="232"/>
        <v/>
      </c>
      <c r="DC282" s="172" t="str">
        <f t="shared" si="233"/>
        <v/>
      </c>
      <c r="DD282" s="195" t="str">
        <f t="shared" si="234"/>
        <v/>
      </c>
      <c r="DE282" s="195" t="str">
        <f t="shared" si="235"/>
        <v/>
      </c>
      <c r="DF282" s="195" t="str">
        <f t="shared" si="236"/>
        <v/>
      </c>
      <c r="DG282" s="195" t="str">
        <f t="shared" si="237"/>
        <v/>
      </c>
      <c r="DH282" s="195" t="str">
        <f t="shared" si="238"/>
        <v/>
      </c>
      <c r="DI282" s="195" t="str">
        <f t="shared" si="239"/>
        <v/>
      </c>
      <c r="DJ282" s="195" t="str">
        <f t="shared" si="240"/>
        <v/>
      </c>
      <c r="DK282" s="173" t="str">
        <f t="shared" si="241"/>
        <v/>
      </c>
    </row>
    <row r="283" spans="1:115" x14ac:dyDescent="0.35">
      <c r="A283" s="182">
        <f>'Session Tracking'!A282</f>
        <v>0</v>
      </c>
      <c r="B283" s="183">
        <f>'Session Tracking'!T282</f>
        <v>0</v>
      </c>
      <c r="C283" s="183">
        <f>'Session Tracking'!C282</f>
        <v>0</v>
      </c>
      <c r="D283" s="184" t="str">
        <f>IF('Session Tracking'!D282,'Session Tracking'!D282,"")</f>
        <v/>
      </c>
      <c r="E283" s="184" t="str">
        <f>IF('Session Tracking'!E282,'Session Tracking'!E282,"")</f>
        <v/>
      </c>
      <c r="F283" s="123"/>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3"/>
      <c r="AL283" s="124"/>
      <c r="AM283" s="124"/>
      <c r="AN283" s="124"/>
      <c r="AO283" s="124"/>
      <c r="AP283" s="124"/>
      <c r="AQ283" s="124"/>
      <c r="AR283" s="124"/>
      <c r="AS283" s="124"/>
      <c r="AT283" s="124"/>
      <c r="AU283" s="124"/>
      <c r="AV283" s="124"/>
      <c r="AW283" s="124"/>
      <c r="AX283" s="124"/>
      <c r="AY283" s="124"/>
      <c r="AZ283" s="124"/>
      <c r="BA283" s="124"/>
      <c r="BB283" s="124"/>
      <c r="BC283" s="124"/>
      <c r="BD283" s="124"/>
      <c r="BE283" s="124"/>
      <c r="BF283" s="124"/>
      <c r="BG283" s="124"/>
      <c r="BH283" s="124"/>
      <c r="BI283" s="124"/>
      <c r="BJ283" s="124"/>
      <c r="BK283" s="124"/>
      <c r="BL283" s="124"/>
      <c r="BM283" s="124"/>
      <c r="BN283" s="124"/>
      <c r="BO283" s="124"/>
      <c r="BQ283" s="175" t="str">
        <f t="shared" si="242"/>
        <v/>
      </c>
      <c r="BR283" s="176" t="str">
        <f t="shared" si="243"/>
        <v/>
      </c>
      <c r="BS283" s="135" t="str">
        <f t="shared" si="244"/>
        <v xml:space="preserve"> </v>
      </c>
      <c r="BT283" s="175" t="str">
        <f t="shared" si="245"/>
        <v/>
      </c>
      <c r="BU283" s="176" t="str">
        <f t="shared" si="246"/>
        <v/>
      </c>
      <c r="BV283" s="135" t="str">
        <f t="shared" si="247"/>
        <v xml:space="preserve"> </v>
      </c>
      <c r="BW283" s="175" t="str">
        <f t="shared" si="248"/>
        <v/>
      </c>
      <c r="BX283" s="176" t="str">
        <f t="shared" si="249"/>
        <v/>
      </c>
      <c r="BY283" s="135" t="str">
        <f t="shared" si="250"/>
        <v xml:space="preserve"> </v>
      </c>
      <c r="BZ283" s="175" t="str">
        <f t="shared" si="251"/>
        <v/>
      </c>
      <c r="CA283" s="176" t="str">
        <f t="shared" si="252"/>
        <v/>
      </c>
      <c r="CB283" s="135" t="str">
        <f t="shared" si="253"/>
        <v xml:space="preserve"> </v>
      </c>
      <c r="CC283" s="185" t="str">
        <f t="shared" si="254"/>
        <v/>
      </c>
      <c r="CD283" s="186" t="str">
        <f t="shared" si="255"/>
        <v/>
      </c>
      <c r="CE283" s="181" t="str">
        <f t="shared" si="256"/>
        <v xml:space="preserve"> </v>
      </c>
      <c r="CF283" s="175" t="str">
        <f t="shared" si="257"/>
        <v/>
      </c>
      <c r="CG283" s="176" t="str">
        <f t="shared" si="258"/>
        <v/>
      </c>
      <c r="CH283" s="135" t="str">
        <f t="shared" si="259"/>
        <v xml:space="preserve"> </v>
      </c>
      <c r="CI283" s="175" t="str">
        <f t="shared" si="260"/>
        <v/>
      </c>
      <c r="CJ283" s="176" t="str">
        <f t="shared" si="261"/>
        <v/>
      </c>
      <c r="CK283" s="135" t="str">
        <f t="shared" si="262"/>
        <v xml:space="preserve"> </v>
      </c>
      <c r="CL283" s="175" t="str">
        <f t="shared" si="263"/>
        <v/>
      </c>
      <c r="CM283" s="176" t="str">
        <f t="shared" si="264"/>
        <v/>
      </c>
      <c r="CN283" s="135" t="str">
        <f t="shared" si="265"/>
        <v xml:space="preserve"> </v>
      </c>
      <c r="CO283" s="185" t="str">
        <f t="shared" si="266"/>
        <v/>
      </c>
      <c r="CP283" s="186" t="str">
        <f t="shared" si="267"/>
        <v/>
      </c>
      <c r="CQ283" s="181" t="str">
        <f t="shared" si="268"/>
        <v xml:space="preserve"> </v>
      </c>
      <c r="CR283" s="135">
        <f>'Session Tracking'!P282</f>
        <v>0</v>
      </c>
      <c r="CS283" s="172"/>
      <c r="CT283" s="172">
        <f>COUNTIF('Session Tracking'!F282:O282,"Yes")</f>
        <v>0</v>
      </c>
      <c r="CU283" s="195">
        <f>COUNTIF('Session Tracking'!F282:O282,"No")</f>
        <v>0</v>
      </c>
      <c r="CV283" s="211">
        <f t="shared" si="226"/>
        <v>0</v>
      </c>
      <c r="CW283" s="195" t="str">
        <f t="shared" si="227"/>
        <v/>
      </c>
      <c r="CX283" s="195" t="str">
        <f t="shared" si="228"/>
        <v/>
      </c>
      <c r="CY283" s="195" t="str">
        <f t="shared" si="229"/>
        <v/>
      </c>
      <c r="CZ283" s="195" t="str">
        <f t="shared" si="230"/>
        <v/>
      </c>
      <c r="DA283" s="195" t="str">
        <f t="shared" si="231"/>
        <v/>
      </c>
      <c r="DB283" s="213" t="str">
        <f t="shared" si="232"/>
        <v/>
      </c>
      <c r="DC283" s="172" t="str">
        <f t="shared" si="233"/>
        <v/>
      </c>
      <c r="DD283" s="195" t="str">
        <f t="shared" si="234"/>
        <v/>
      </c>
      <c r="DE283" s="195" t="str">
        <f t="shared" si="235"/>
        <v/>
      </c>
      <c r="DF283" s="195" t="str">
        <f t="shared" si="236"/>
        <v/>
      </c>
      <c r="DG283" s="195" t="str">
        <f t="shared" si="237"/>
        <v/>
      </c>
      <c r="DH283" s="195" t="str">
        <f t="shared" si="238"/>
        <v/>
      </c>
      <c r="DI283" s="195" t="str">
        <f t="shared" si="239"/>
        <v/>
      </c>
      <c r="DJ283" s="195" t="str">
        <f t="shared" si="240"/>
        <v/>
      </c>
      <c r="DK283" s="173" t="str">
        <f t="shared" si="241"/>
        <v/>
      </c>
    </row>
    <row r="284" spans="1:115" x14ac:dyDescent="0.35">
      <c r="A284" s="182">
        <f>'Session Tracking'!A283</f>
        <v>0</v>
      </c>
      <c r="B284" s="183">
        <f>'Session Tracking'!T283</f>
        <v>0</v>
      </c>
      <c r="C284" s="183">
        <f>'Session Tracking'!C283</f>
        <v>0</v>
      </c>
      <c r="D284" s="184" t="str">
        <f>IF('Session Tracking'!D283,'Session Tracking'!D283,"")</f>
        <v/>
      </c>
      <c r="E284" s="184" t="str">
        <f>IF('Session Tracking'!E283,'Session Tracking'!E283,"")</f>
        <v/>
      </c>
      <c r="F284" s="121"/>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1"/>
      <c r="AL284" s="122"/>
      <c r="AM284" s="122"/>
      <c r="AN284" s="122"/>
      <c r="AO284" s="122"/>
      <c r="AP284" s="122"/>
      <c r="AQ284" s="122"/>
      <c r="AR284" s="122"/>
      <c r="AS284" s="122"/>
      <c r="AT284" s="122"/>
      <c r="AU284" s="122"/>
      <c r="AV284" s="122"/>
      <c r="AW284" s="122"/>
      <c r="AX284" s="122"/>
      <c r="AY284" s="122"/>
      <c r="AZ284" s="122"/>
      <c r="BA284" s="122"/>
      <c r="BB284" s="122"/>
      <c r="BC284" s="122"/>
      <c r="BD284" s="122"/>
      <c r="BE284" s="122"/>
      <c r="BF284" s="122"/>
      <c r="BG284" s="122"/>
      <c r="BH284" s="122"/>
      <c r="BI284" s="122"/>
      <c r="BJ284" s="122"/>
      <c r="BK284" s="122"/>
      <c r="BL284" s="122"/>
      <c r="BM284" s="122"/>
      <c r="BN284" s="122"/>
      <c r="BO284" s="122"/>
      <c r="BQ284" s="175" t="str">
        <f t="shared" si="242"/>
        <v/>
      </c>
      <c r="BR284" s="176" t="str">
        <f t="shared" si="243"/>
        <v/>
      </c>
      <c r="BS284" s="135" t="str">
        <f t="shared" si="244"/>
        <v xml:space="preserve"> </v>
      </c>
      <c r="BT284" s="175" t="str">
        <f t="shared" si="245"/>
        <v/>
      </c>
      <c r="BU284" s="176" t="str">
        <f t="shared" si="246"/>
        <v/>
      </c>
      <c r="BV284" s="135" t="str">
        <f t="shared" si="247"/>
        <v xml:space="preserve"> </v>
      </c>
      <c r="BW284" s="175" t="str">
        <f t="shared" si="248"/>
        <v/>
      </c>
      <c r="BX284" s="176" t="str">
        <f t="shared" si="249"/>
        <v/>
      </c>
      <c r="BY284" s="135" t="str">
        <f t="shared" si="250"/>
        <v xml:space="preserve"> </v>
      </c>
      <c r="BZ284" s="175" t="str">
        <f t="shared" si="251"/>
        <v/>
      </c>
      <c r="CA284" s="176" t="str">
        <f t="shared" si="252"/>
        <v/>
      </c>
      <c r="CB284" s="135" t="str">
        <f t="shared" si="253"/>
        <v xml:space="preserve"> </v>
      </c>
      <c r="CC284" s="185" t="str">
        <f t="shared" si="254"/>
        <v/>
      </c>
      <c r="CD284" s="186" t="str">
        <f t="shared" si="255"/>
        <v/>
      </c>
      <c r="CE284" s="181" t="str">
        <f t="shared" si="256"/>
        <v xml:space="preserve"> </v>
      </c>
      <c r="CF284" s="175" t="str">
        <f t="shared" si="257"/>
        <v/>
      </c>
      <c r="CG284" s="176" t="str">
        <f t="shared" si="258"/>
        <v/>
      </c>
      <c r="CH284" s="135" t="str">
        <f t="shared" si="259"/>
        <v xml:space="preserve"> </v>
      </c>
      <c r="CI284" s="175" t="str">
        <f t="shared" si="260"/>
        <v/>
      </c>
      <c r="CJ284" s="176" t="str">
        <f t="shared" si="261"/>
        <v/>
      </c>
      <c r="CK284" s="135" t="str">
        <f t="shared" si="262"/>
        <v xml:space="preserve"> </v>
      </c>
      <c r="CL284" s="175" t="str">
        <f t="shared" si="263"/>
        <v/>
      </c>
      <c r="CM284" s="176" t="str">
        <f t="shared" si="264"/>
        <v/>
      </c>
      <c r="CN284" s="135" t="str">
        <f t="shared" si="265"/>
        <v xml:space="preserve"> </v>
      </c>
      <c r="CO284" s="185" t="str">
        <f t="shared" si="266"/>
        <v/>
      </c>
      <c r="CP284" s="186" t="str">
        <f t="shared" si="267"/>
        <v/>
      </c>
      <c r="CQ284" s="181" t="str">
        <f t="shared" si="268"/>
        <v xml:space="preserve"> </v>
      </c>
      <c r="CR284" s="135">
        <f>'Session Tracking'!P283</f>
        <v>0</v>
      </c>
      <c r="CS284" s="172"/>
      <c r="CT284" s="172">
        <f>COUNTIF('Session Tracking'!F283:O283,"Yes")</f>
        <v>0</v>
      </c>
      <c r="CU284" s="195">
        <f>COUNTIF('Session Tracking'!F283:O283,"No")</f>
        <v>0</v>
      </c>
      <c r="CV284" s="211">
        <f t="shared" si="226"/>
        <v>0</v>
      </c>
      <c r="CW284" s="195" t="str">
        <f t="shared" si="227"/>
        <v/>
      </c>
      <c r="CX284" s="195" t="str">
        <f t="shared" si="228"/>
        <v/>
      </c>
      <c r="CY284" s="195" t="str">
        <f t="shared" si="229"/>
        <v/>
      </c>
      <c r="CZ284" s="195" t="str">
        <f t="shared" si="230"/>
        <v/>
      </c>
      <c r="DA284" s="195" t="str">
        <f t="shared" si="231"/>
        <v/>
      </c>
      <c r="DB284" s="213" t="str">
        <f t="shared" si="232"/>
        <v/>
      </c>
      <c r="DC284" s="172" t="str">
        <f t="shared" si="233"/>
        <v/>
      </c>
      <c r="DD284" s="195" t="str">
        <f t="shared" si="234"/>
        <v/>
      </c>
      <c r="DE284" s="195" t="str">
        <f t="shared" si="235"/>
        <v/>
      </c>
      <c r="DF284" s="195" t="str">
        <f t="shared" si="236"/>
        <v/>
      </c>
      <c r="DG284" s="195" t="str">
        <f t="shared" si="237"/>
        <v/>
      </c>
      <c r="DH284" s="195" t="str">
        <f t="shared" si="238"/>
        <v/>
      </c>
      <c r="DI284" s="195" t="str">
        <f t="shared" si="239"/>
        <v/>
      </c>
      <c r="DJ284" s="195" t="str">
        <f t="shared" si="240"/>
        <v/>
      </c>
      <c r="DK284" s="173" t="str">
        <f t="shared" si="241"/>
        <v/>
      </c>
    </row>
    <row r="285" spans="1:115" x14ac:dyDescent="0.35">
      <c r="A285" s="182">
        <f>'Session Tracking'!A284</f>
        <v>0</v>
      </c>
      <c r="B285" s="183">
        <f>'Session Tracking'!T284</f>
        <v>0</v>
      </c>
      <c r="C285" s="183">
        <f>'Session Tracking'!C284</f>
        <v>0</v>
      </c>
      <c r="D285" s="184" t="str">
        <f>IF('Session Tracking'!D284,'Session Tracking'!D284,"")</f>
        <v/>
      </c>
      <c r="E285" s="184" t="str">
        <f>IF('Session Tracking'!E284,'Session Tracking'!E284,"")</f>
        <v/>
      </c>
      <c r="F285" s="123"/>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3"/>
      <c r="AL285" s="124"/>
      <c r="AM285" s="124"/>
      <c r="AN285" s="124"/>
      <c r="AO285" s="124"/>
      <c r="AP285" s="124"/>
      <c r="AQ285" s="124"/>
      <c r="AR285" s="124"/>
      <c r="AS285" s="124"/>
      <c r="AT285" s="124"/>
      <c r="AU285" s="124"/>
      <c r="AV285" s="124"/>
      <c r="AW285" s="124"/>
      <c r="AX285" s="124"/>
      <c r="AY285" s="124"/>
      <c r="AZ285" s="124"/>
      <c r="BA285" s="124"/>
      <c r="BB285" s="124"/>
      <c r="BC285" s="124"/>
      <c r="BD285" s="124"/>
      <c r="BE285" s="124"/>
      <c r="BF285" s="124"/>
      <c r="BG285" s="124"/>
      <c r="BH285" s="124"/>
      <c r="BI285" s="124"/>
      <c r="BJ285" s="124"/>
      <c r="BK285" s="124"/>
      <c r="BL285" s="124"/>
      <c r="BM285" s="124"/>
      <c r="BN285" s="124"/>
      <c r="BO285" s="124"/>
      <c r="BQ285" s="175" t="str">
        <f t="shared" si="242"/>
        <v/>
      </c>
      <c r="BR285" s="176" t="str">
        <f t="shared" si="243"/>
        <v/>
      </c>
      <c r="BS285" s="135" t="str">
        <f t="shared" si="244"/>
        <v xml:space="preserve"> </v>
      </c>
      <c r="BT285" s="175" t="str">
        <f t="shared" si="245"/>
        <v/>
      </c>
      <c r="BU285" s="176" t="str">
        <f t="shared" si="246"/>
        <v/>
      </c>
      <c r="BV285" s="135" t="str">
        <f t="shared" si="247"/>
        <v xml:space="preserve"> </v>
      </c>
      <c r="BW285" s="175" t="str">
        <f t="shared" si="248"/>
        <v/>
      </c>
      <c r="BX285" s="176" t="str">
        <f t="shared" si="249"/>
        <v/>
      </c>
      <c r="BY285" s="135" t="str">
        <f t="shared" si="250"/>
        <v xml:space="preserve"> </v>
      </c>
      <c r="BZ285" s="175" t="str">
        <f t="shared" si="251"/>
        <v/>
      </c>
      <c r="CA285" s="176" t="str">
        <f t="shared" si="252"/>
        <v/>
      </c>
      <c r="CB285" s="135" t="str">
        <f t="shared" si="253"/>
        <v xml:space="preserve"> </v>
      </c>
      <c r="CC285" s="185" t="str">
        <f t="shared" si="254"/>
        <v/>
      </c>
      <c r="CD285" s="186" t="str">
        <f t="shared" si="255"/>
        <v/>
      </c>
      <c r="CE285" s="181" t="str">
        <f t="shared" si="256"/>
        <v xml:space="preserve"> </v>
      </c>
      <c r="CF285" s="175" t="str">
        <f t="shared" si="257"/>
        <v/>
      </c>
      <c r="CG285" s="176" t="str">
        <f t="shared" si="258"/>
        <v/>
      </c>
      <c r="CH285" s="135" t="str">
        <f t="shared" si="259"/>
        <v xml:space="preserve"> </v>
      </c>
      <c r="CI285" s="175" t="str">
        <f t="shared" si="260"/>
        <v/>
      </c>
      <c r="CJ285" s="176" t="str">
        <f t="shared" si="261"/>
        <v/>
      </c>
      <c r="CK285" s="135" t="str">
        <f t="shared" si="262"/>
        <v xml:space="preserve"> </v>
      </c>
      <c r="CL285" s="175" t="str">
        <f t="shared" si="263"/>
        <v/>
      </c>
      <c r="CM285" s="176" t="str">
        <f t="shared" si="264"/>
        <v/>
      </c>
      <c r="CN285" s="135" t="str">
        <f t="shared" si="265"/>
        <v xml:space="preserve"> </v>
      </c>
      <c r="CO285" s="185" t="str">
        <f t="shared" si="266"/>
        <v/>
      </c>
      <c r="CP285" s="186" t="str">
        <f t="shared" si="267"/>
        <v/>
      </c>
      <c r="CQ285" s="181" t="str">
        <f t="shared" si="268"/>
        <v xml:space="preserve"> </v>
      </c>
      <c r="CR285" s="135">
        <f>'Session Tracking'!P284</f>
        <v>0</v>
      </c>
      <c r="CS285" s="172"/>
      <c r="CT285" s="172">
        <f>COUNTIF('Session Tracking'!F284:O284,"Yes")</f>
        <v>0</v>
      </c>
      <c r="CU285" s="195">
        <f>COUNTIF('Session Tracking'!F284:O284,"No")</f>
        <v>0</v>
      </c>
      <c r="CV285" s="211">
        <f t="shared" si="226"/>
        <v>0</v>
      </c>
      <c r="CW285" s="195" t="str">
        <f t="shared" si="227"/>
        <v/>
      </c>
      <c r="CX285" s="195" t="str">
        <f t="shared" si="228"/>
        <v/>
      </c>
      <c r="CY285" s="195" t="str">
        <f t="shared" si="229"/>
        <v/>
      </c>
      <c r="CZ285" s="195" t="str">
        <f t="shared" si="230"/>
        <v/>
      </c>
      <c r="DA285" s="195" t="str">
        <f t="shared" si="231"/>
        <v/>
      </c>
      <c r="DB285" s="213" t="str">
        <f t="shared" si="232"/>
        <v/>
      </c>
      <c r="DC285" s="172" t="str">
        <f t="shared" si="233"/>
        <v/>
      </c>
      <c r="DD285" s="195" t="str">
        <f t="shared" si="234"/>
        <v/>
      </c>
      <c r="DE285" s="195" t="str">
        <f t="shared" si="235"/>
        <v/>
      </c>
      <c r="DF285" s="195" t="str">
        <f t="shared" si="236"/>
        <v/>
      </c>
      <c r="DG285" s="195" t="str">
        <f t="shared" si="237"/>
        <v/>
      </c>
      <c r="DH285" s="195" t="str">
        <f t="shared" si="238"/>
        <v/>
      </c>
      <c r="DI285" s="195" t="str">
        <f t="shared" si="239"/>
        <v/>
      </c>
      <c r="DJ285" s="195" t="str">
        <f t="shared" si="240"/>
        <v/>
      </c>
      <c r="DK285" s="173" t="str">
        <f t="shared" si="241"/>
        <v/>
      </c>
    </row>
    <row r="286" spans="1:115" x14ac:dyDescent="0.35">
      <c r="A286" s="182">
        <f>'Session Tracking'!A285</f>
        <v>0</v>
      </c>
      <c r="B286" s="183">
        <f>'Session Tracking'!T285</f>
        <v>0</v>
      </c>
      <c r="C286" s="183">
        <f>'Session Tracking'!C285</f>
        <v>0</v>
      </c>
      <c r="D286" s="184" t="str">
        <f>IF('Session Tracking'!D285,'Session Tracking'!D285,"")</f>
        <v/>
      </c>
      <c r="E286" s="184" t="str">
        <f>IF('Session Tracking'!E285,'Session Tracking'!E285,"")</f>
        <v/>
      </c>
      <c r="F286" s="121"/>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1"/>
      <c r="AL286" s="122"/>
      <c r="AM286" s="122"/>
      <c r="AN286" s="122"/>
      <c r="AO286" s="122"/>
      <c r="AP286" s="122"/>
      <c r="AQ286" s="122"/>
      <c r="AR286" s="122"/>
      <c r="AS286" s="122"/>
      <c r="AT286" s="122"/>
      <c r="AU286" s="122"/>
      <c r="AV286" s="122"/>
      <c r="AW286" s="122"/>
      <c r="AX286" s="122"/>
      <c r="AY286" s="122"/>
      <c r="AZ286" s="122"/>
      <c r="BA286" s="122"/>
      <c r="BB286" s="122"/>
      <c r="BC286" s="122"/>
      <c r="BD286" s="122"/>
      <c r="BE286" s="122"/>
      <c r="BF286" s="122"/>
      <c r="BG286" s="122"/>
      <c r="BH286" s="122"/>
      <c r="BI286" s="122"/>
      <c r="BJ286" s="122"/>
      <c r="BK286" s="122"/>
      <c r="BL286" s="122"/>
      <c r="BM286" s="122"/>
      <c r="BN286" s="122"/>
      <c r="BO286" s="122"/>
      <c r="BQ286" s="175" t="str">
        <f t="shared" si="242"/>
        <v/>
      </c>
      <c r="BR286" s="176" t="str">
        <f t="shared" si="243"/>
        <v/>
      </c>
      <c r="BS286" s="135" t="str">
        <f t="shared" si="244"/>
        <v xml:space="preserve"> </v>
      </c>
      <c r="BT286" s="175" t="str">
        <f t="shared" si="245"/>
        <v/>
      </c>
      <c r="BU286" s="176" t="str">
        <f t="shared" si="246"/>
        <v/>
      </c>
      <c r="BV286" s="135" t="str">
        <f t="shared" si="247"/>
        <v xml:space="preserve"> </v>
      </c>
      <c r="BW286" s="175" t="str">
        <f t="shared" si="248"/>
        <v/>
      </c>
      <c r="BX286" s="176" t="str">
        <f t="shared" si="249"/>
        <v/>
      </c>
      <c r="BY286" s="135" t="str">
        <f t="shared" si="250"/>
        <v xml:space="preserve"> </v>
      </c>
      <c r="BZ286" s="175" t="str">
        <f t="shared" si="251"/>
        <v/>
      </c>
      <c r="CA286" s="176" t="str">
        <f t="shared" si="252"/>
        <v/>
      </c>
      <c r="CB286" s="135" t="str">
        <f t="shared" si="253"/>
        <v xml:space="preserve"> </v>
      </c>
      <c r="CC286" s="185" t="str">
        <f t="shared" si="254"/>
        <v/>
      </c>
      <c r="CD286" s="186" t="str">
        <f t="shared" si="255"/>
        <v/>
      </c>
      <c r="CE286" s="181" t="str">
        <f t="shared" si="256"/>
        <v xml:space="preserve"> </v>
      </c>
      <c r="CF286" s="175" t="str">
        <f t="shared" si="257"/>
        <v/>
      </c>
      <c r="CG286" s="176" t="str">
        <f t="shared" si="258"/>
        <v/>
      </c>
      <c r="CH286" s="135" t="str">
        <f t="shared" si="259"/>
        <v xml:space="preserve"> </v>
      </c>
      <c r="CI286" s="175" t="str">
        <f t="shared" si="260"/>
        <v/>
      </c>
      <c r="CJ286" s="176" t="str">
        <f t="shared" si="261"/>
        <v/>
      </c>
      <c r="CK286" s="135" t="str">
        <f t="shared" si="262"/>
        <v xml:space="preserve"> </v>
      </c>
      <c r="CL286" s="175" t="str">
        <f t="shared" si="263"/>
        <v/>
      </c>
      <c r="CM286" s="176" t="str">
        <f t="shared" si="264"/>
        <v/>
      </c>
      <c r="CN286" s="135" t="str">
        <f t="shared" si="265"/>
        <v xml:space="preserve"> </v>
      </c>
      <c r="CO286" s="185" t="str">
        <f t="shared" si="266"/>
        <v/>
      </c>
      <c r="CP286" s="186" t="str">
        <f t="shared" si="267"/>
        <v/>
      </c>
      <c r="CQ286" s="181" t="str">
        <f t="shared" si="268"/>
        <v xml:space="preserve"> </v>
      </c>
      <c r="CR286" s="135">
        <f>'Session Tracking'!P285</f>
        <v>0</v>
      </c>
      <c r="CS286" s="172"/>
      <c r="CT286" s="172">
        <f>COUNTIF('Session Tracking'!F285:O285,"Yes")</f>
        <v>0</v>
      </c>
      <c r="CU286" s="195">
        <f>COUNTIF('Session Tracking'!F285:O285,"No")</f>
        <v>0</v>
      </c>
      <c r="CV286" s="211">
        <f t="shared" si="226"/>
        <v>0</v>
      </c>
      <c r="CW286" s="195" t="str">
        <f t="shared" si="227"/>
        <v/>
      </c>
      <c r="CX286" s="195" t="str">
        <f t="shared" si="228"/>
        <v/>
      </c>
      <c r="CY286" s="195" t="str">
        <f t="shared" si="229"/>
        <v/>
      </c>
      <c r="CZ286" s="195" t="str">
        <f t="shared" si="230"/>
        <v/>
      </c>
      <c r="DA286" s="195" t="str">
        <f t="shared" si="231"/>
        <v/>
      </c>
      <c r="DB286" s="213" t="str">
        <f t="shared" si="232"/>
        <v/>
      </c>
      <c r="DC286" s="172" t="str">
        <f t="shared" si="233"/>
        <v/>
      </c>
      <c r="DD286" s="195" t="str">
        <f t="shared" si="234"/>
        <v/>
      </c>
      <c r="DE286" s="195" t="str">
        <f t="shared" si="235"/>
        <v/>
      </c>
      <c r="DF286" s="195" t="str">
        <f t="shared" si="236"/>
        <v/>
      </c>
      <c r="DG286" s="195" t="str">
        <f t="shared" si="237"/>
        <v/>
      </c>
      <c r="DH286" s="195" t="str">
        <f t="shared" si="238"/>
        <v/>
      </c>
      <c r="DI286" s="195" t="str">
        <f t="shared" si="239"/>
        <v/>
      </c>
      <c r="DJ286" s="195" t="str">
        <f t="shared" si="240"/>
        <v/>
      </c>
      <c r="DK286" s="173" t="str">
        <f t="shared" si="241"/>
        <v/>
      </c>
    </row>
    <row r="287" spans="1:115" x14ac:dyDescent="0.35">
      <c r="A287" s="182">
        <f>'Session Tracking'!A286</f>
        <v>0</v>
      </c>
      <c r="B287" s="183">
        <f>'Session Tracking'!T286</f>
        <v>0</v>
      </c>
      <c r="C287" s="183">
        <f>'Session Tracking'!C286</f>
        <v>0</v>
      </c>
      <c r="D287" s="184" t="str">
        <f>IF('Session Tracking'!D286,'Session Tracking'!D286,"")</f>
        <v/>
      </c>
      <c r="E287" s="184" t="str">
        <f>IF('Session Tracking'!E286,'Session Tracking'!E286,"")</f>
        <v/>
      </c>
      <c r="F287" s="123"/>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3"/>
      <c r="AL287" s="124"/>
      <c r="AM287" s="124"/>
      <c r="AN287" s="124"/>
      <c r="AO287" s="124"/>
      <c r="AP287" s="124"/>
      <c r="AQ287" s="124"/>
      <c r="AR287" s="124"/>
      <c r="AS287" s="124"/>
      <c r="AT287" s="124"/>
      <c r="AU287" s="124"/>
      <c r="AV287" s="124"/>
      <c r="AW287" s="124"/>
      <c r="AX287" s="124"/>
      <c r="AY287" s="124"/>
      <c r="AZ287" s="124"/>
      <c r="BA287" s="124"/>
      <c r="BB287" s="124"/>
      <c r="BC287" s="124"/>
      <c r="BD287" s="124"/>
      <c r="BE287" s="124"/>
      <c r="BF287" s="124"/>
      <c r="BG287" s="124"/>
      <c r="BH287" s="124"/>
      <c r="BI287" s="124"/>
      <c r="BJ287" s="124"/>
      <c r="BK287" s="124"/>
      <c r="BL287" s="124"/>
      <c r="BM287" s="124"/>
      <c r="BN287" s="124"/>
      <c r="BO287" s="124"/>
      <c r="BQ287" s="175" t="str">
        <f t="shared" si="242"/>
        <v/>
      </c>
      <c r="BR287" s="176" t="str">
        <f t="shared" si="243"/>
        <v/>
      </c>
      <c r="BS287" s="135" t="str">
        <f t="shared" si="244"/>
        <v xml:space="preserve"> </v>
      </c>
      <c r="BT287" s="175" t="str">
        <f t="shared" si="245"/>
        <v/>
      </c>
      <c r="BU287" s="176" t="str">
        <f t="shared" si="246"/>
        <v/>
      </c>
      <c r="BV287" s="135" t="str">
        <f t="shared" si="247"/>
        <v xml:space="preserve"> </v>
      </c>
      <c r="BW287" s="175" t="str">
        <f t="shared" si="248"/>
        <v/>
      </c>
      <c r="BX287" s="176" t="str">
        <f t="shared" si="249"/>
        <v/>
      </c>
      <c r="BY287" s="135" t="str">
        <f t="shared" si="250"/>
        <v xml:space="preserve"> </v>
      </c>
      <c r="BZ287" s="175" t="str">
        <f t="shared" si="251"/>
        <v/>
      </c>
      <c r="CA287" s="176" t="str">
        <f t="shared" si="252"/>
        <v/>
      </c>
      <c r="CB287" s="135" t="str">
        <f t="shared" si="253"/>
        <v xml:space="preserve"> </v>
      </c>
      <c r="CC287" s="185" t="str">
        <f t="shared" si="254"/>
        <v/>
      </c>
      <c r="CD287" s="186" t="str">
        <f t="shared" si="255"/>
        <v/>
      </c>
      <c r="CE287" s="181" t="str">
        <f t="shared" si="256"/>
        <v xml:space="preserve"> </v>
      </c>
      <c r="CF287" s="175" t="str">
        <f t="shared" si="257"/>
        <v/>
      </c>
      <c r="CG287" s="176" t="str">
        <f t="shared" si="258"/>
        <v/>
      </c>
      <c r="CH287" s="135" t="str">
        <f t="shared" si="259"/>
        <v xml:space="preserve"> </v>
      </c>
      <c r="CI287" s="175" t="str">
        <f t="shared" si="260"/>
        <v/>
      </c>
      <c r="CJ287" s="176" t="str">
        <f t="shared" si="261"/>
        <v/>
      </c>
      <c r="CK287" s="135" t="str">
        <f t="shared" si="262"/>
        <v xml:space="preserve"> </v>
      </c>
      <c r="CL287" s="175" t="str">
        <f t="shared" si="263"/>
        <v/>
      </c>
      <c r="CM287" s="176" t="str">
        <f t="shared" si="264"/>
        <v/>
      </c>
      <c r="CN287" s="135" t="str">
        <f t="shared" si="265"/>
        <v xml:space="preserve"> </v>
      </c>
      <c r="CO287" s="185" t="str">
        <f t="shared" si="266"/>
        <v/>
      </c>
      <c r="CP287" s="186" t="str">
        <f t="shared" si="267"/>
        <v/>
      </c>
      <c r="CQ287" s="181" t="str">
        <f t="shared" si="268"/>
        <v xml:space="preserve"> </v>
      </c>
      <c r="CR287" s="135">
        <f>'Session Tracking'!P286</f>
        <v>0</v>
      </c>
      <c r="CS287" s="172"/>
      <c r="CT287" s="172">
        <f>COUNTIF('Session Tracking'!F286:O286,"Yes")</f>
        <v>0</v>
      </c>
      <c r="CU287" s="195">
        <f>COUNTIF('Session Tracking'!F286:O286,"No")</f>
        <v>0</v>
      </c>
      <c r="CV287" s="211">
        <f t="shared" si="226"/>
        <v>0</v>
      </c>
      <c r="CW287" s="195" t="str">
        <f t="shared" si="227"/>
        <v/>
      </c>
      <c r="CX287" s="195" t="str">
        <f t="shared" si="228"/>
        <v/>
      </c>
      <c r="CY287" s="195" t="str">
        <f t="shared" si="229"/>
        <v/>
      </c>
      <c r="CZ287" s="195" t="str">
        <f t="shared" si="230"/>
        <v/>
      </c>
      <c r="DA287" s="195" t="str">
        <f t="shared" si="231"/>
        <v/>
      </c>
      <c r="DB287" s="213" t="str">
        <f t="shared" si="232"/>
        <v/>
      </c>
      <c r="DC287" s="172" t="str">
        <f t="shared" si="233"/>
        <v/>
      </c>
      <c r="DD287" s="195" t="str">
        <f t="shared" si="234"/>
        <v/>
      </c>
      <c r="DE287" s="195" t="str">
        <f t="shared" si="235"/>
        <v/>
      </c>
      <c r="DF287" s="195" t="str">
        <f t="shared" si="236"/>
        <v/>
      </c>
      <c r="DG287" s="195" t="str">
        <f t="shared" si="237"/>
        <v/>
      </c>
      <c r="DH287" s="195" t="str">
        <f t="shared" si="238"/>
        <v/>
      </c>
      <c r="DI287" s="195" t="str">
        <f t="shared" si="239"/>
        <v/>
      </c>
      <c r="DJ287" s="195" t="str">
        <f t="shared" si="240"/>
        <v/>
      </c>
      <c r="DK287" s="173" t="str">
        <f t="shared" si="241"/>
        <v/>
      </c>
    </row>
    <row r="288" spans="1:115" x14ac:dyDescent="0.35">
      <c r="A288" s="182">
        <f>'Session Tracking'!A287</f>
        <v>0</v>
      </c>
      <c r="B288" s="183">
        <f>'Session Tracking'!T287</f>
        <v>0</v>
      </c>
      <c r="C288" s="183">
        <f>'Session Tracking'!C287</f>
        <v>0</v>
      </c>
      <c r="D288" s="184" t="str">
        <f>IF('Session Tracking'!D287,'Session Tracking'!D287,"")</f>
        <v/>
      </c>
      <c r="E288" s="184" t="str">
        <f>IF('Session Tracking'!E287,'Session Tracking'!E287,"")</f>
        <v/>
      </c>
      <c r="F288" s="121"/>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1"/>
      <c r="AL288" s="122"/>
      <c r="AM288" s="122"/>
      <c r="AN288" s="122"/>
      <c r="AO288" s="122"/>
      <c r="AP288" s="122"/>
      <c r="AQ288" s="122"/>
      <c r="AR288" s="122"/>
      <c r="AS288" s="122"/>
      <c r="AT288" s="122"/>
      <c r="AU288" s="122"/>
      <c r="AV288" s="122"/>
      <c r="AW288" s="122"/>
      <c r="AX288" s="122"/>
      <c r="AY288" s="122"/>
      <c r="AZ288" s="122"/>
      <c r="BA288" s="122"/>
      <c r="BB288" s="122"/>
      <c r="BC288" s="122"/>
      <c r="BD288" s="122"/>
      <c r="BE288" s="122"/>
      <c r="BF288" s="122"/>
      <c r="BG288" s="122"/>
      <c r="BH288" s="122"/>
      <c r="BI288" s="122"/>
      <c r="BJ288" s="122"/>
      <c r="BK288" s="122"/>
      <c r="BL288" s="122"/>
      <c r="BM288" s="122"/>
      <c r="BN288" s="122"/>
      <c r="BO288" s="122"/>
      <c r="BQ288" s="175" t="str">
        <f t="shared" si="242"/>
        <v/>
      </c>
      <c r="BR288" s="176" t="str">
        <f t="shared" si="243"/>
        <v/>
      </c>
      <c r="BS288" s="135" t="str">
        <f t="shared" si="244"/>
        <v xml:space="preserve"> </v>
      </c>
      <c r="BT288" s="175" t="str">
        <f t="shared" si="245"/>
        <v/>
      </c>
      <c r="BU288" s="176" t="str">
        <f t="shared" si="246"/>
        <v/>
      </c>
      <c r="BV288" s="135" t="str">
        <f t="shared" si="247"/>
        <v xml:space="preserve"> </v>
      </c>
      <c r="BW288" s="175" t="str">
        <f t="shared" si="248"/>
        <v/>
      </c>
      <c r="BX288" s="176" t="str">
        <f t="shared" si="249"/>
        <v/>
      </c>
      <c r="BY288" s="135" t="str">
        <f t="shared" si="250"/>
        <v xml:space="preserve"> </v>
      </c>
      <c r="BZ288" s="175" t="str">
        <f t="shared" si="251"/>
        <v/>
      </c>
      <c r="CA288" s="176" t="str">
        <f t="shared" si="252"/>
        <v/>
      </c>
      <c r="CB288" s="135" t="str">
        <f t="shared" si="253"/>
        <v xml:space="preserve"> </v>
      </c>
      <c r="CC288" s="185" t="str">
        <f t="shared" si="254"/>
        <v/>
      </c>
      <c r="CD288" s="186" t="str">
        <f t="shared" si="255"/>
        <v/>
      </c>
      <c r="CE288" s="181" t="str">
        <f t="shared" si="256"/>
        <v xml:space="preserve"> </v>
      </c>
      <c r="CF288" s="175" t="str">
        <f t="shared" si="257"/>
        <v/>
      </c>
      <c r="CG288" s="176" t="str">
        <f t="shared" si="258"/>
        <v/>
      </c>
      <c r="CH288" s="135" t="str">
        <f t="shared" si="259"/>
        <v xml:space="preserve"> </v>
      </c>
      <c r="CI288" s="175" t="str">
        <f t="shared" si="260"/>
        <v/>
      </c>
      <c r="CJ288" s="176" t="str">
        <f t="shared" si="261"/>
        <v/>
      </c>
      <c r="CK288" s="135" t="str">
        <f t="shared" si="262"/>
        <v xml:space="preserve"> </v>
      </c>
      <c r="CL288" s="175" t="str">
        <f t="shared" si="263"/>
        <v/>
      </c>
      <c r="CM288" s="176" t="str">
        <f t="shared" si="264"/>
        <v/>
      </c>
      <c r="CN288" s="135" t="str">
        <f t="shared" si="265"/>
        <v xml:space="preserve"> </v>
      </c>
      <c r="CO288" s="185" t="str">
        <f t="shared" si="266"/>
        <v/>
      </c>
      <c r="CP288" s="186" t="str">
        <f t="shared" si="267"/>
        <v/>
      </c>
      <c r="CQ288" s="181" t="str">
        <f t="shared" si="268"/>
        <v xml:space="preserve"> </v>
      </c>
      <c r="CR288" s="135">
        <f>'Session Tracking'!P287</f>
        <v>0</v>
      </c>
      <c r="CS288" s="172"/>
      <c r="CT288" s="172">
        <f>COUNTIF('Session Tracking'!F287:O287,"Yes")</f>
        <v>0</v>
      </c>
      <c r="CU288" s="195">
        <f>COUNTIF('Session Tracking'!F287:O287,"No")</f>
        <v>0</v>
      </c>
      <c r="CV288" s="211">
        <f t="shared" si="226"/>
        <v>0</v>
      </c>
      <c r="CW288" s="195" t="str">
        <f t="shared" si="227"/>
        <v/>
      </c>
      <c r="CX288" s="195" t="str">
        <f t="shared" si="228"/>
        <v/>
      </c>
      <c r="CY288" s="195" t="str">
        <f t="shared" si="229"/>
        <v/>
      </c>
      <c r="CZ288" s="195" t="str">
        <f t="shared" si="230"/>
        <v/>
      </c>
      <c r="DA288" s="195" t="str">
        <f t="shared" si="231"/>
        <v/>
      </c>
      <c r="DB288" s="213" t="str">
        <f t="shared" si="232"/>
        <v/>
      </c>
      <c r="DC288" s="172" t="str">
        <f t="shared" si="233"/>
        <v/>
      </c>
      <c r="DD288" s="195" t="str">
        <f t="shared" si="234"/>
        <v/>
      </c>
      <c r="DE288" s="195" t="str">
        <f t="shared" si="235"/>
        <v/>
      </c>
      <c r="DF288" s="195" t="str">
        <f t="shared" si="236"/>
        <v/>
      </c>
      <c r="DG288" s="195" t="str">
        <f t="shared" si="237"/>
        <v/>
      </c>
      <c r="DH288" s="195" t="str">
        <f t="shared" si="238"/>
        <v/>
      </c>
      <c r="DI288" s="195" t="str">
        <f t="shared" si="239"/>
        <v/>
      </c>
      <c r="DJ288" s="195" t="str">
        <f t="shared" si="240"/>
        <v/>
      </c>
      <c r="DK288" s="173" t="str">
        <f t="shared" si="241"/>
        <v/>
      </c>
    </row>
    <row r="289" spans="1:115" x14ac:dyDescent="0.35">
      <c r="A289" s="182">
        <f>'Session Tracking'!A288</f>
        <v>0</v>
      </c>
      <c r="B289" s="183">
        <f>'Session Tracking'!T288</f>
        <v>0</v>
      </c>
      <c r="C289" s="183">
        <f>'Session Tracking'!C288</f>
        <v>0</v>
      </c>
      <c r="D289" s="184" t="str">
        <f>IF('Session Tracking'!D288,'Session Tracking'!D288,"")</f>
        <v/>
      </c>
      <c r="E289" s="184" t="str">
        <f>IF('Session Tracking'!E288,'Session Tracking'!E288,"")</f>
        <v/>
      </c>
      <c r="F289" s="123"/>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3"/>
      <c r="AL289" s="124"/>
      <c r="AM289" s="124"/>
      <c r="AN289" s="124"/>
      <c r="AO289" s="124"/>
      <c r="AP289" s="124"/>
      <c r="AQ289" s="124"/>
      <c r="AR289" s="124"/>
      <c r="AS289" s="124"/>
      <c r="AT289" s="124"/>
      <c r="AU289" s="124"/>
      <c r="AV289" s="124"/>
      <c r="AW289" s="124"/>
      <c r="AX289" s="124"/>
      <c r="AY289" s="124"/>
      <c r="AZ289" s="124"/>
      <c r="BA289" s="124"/>
      <c r="BB289" s="124"/>
      <c r="BC289" s="124"/>
      <c r="BD289" s="124"/>
      <c r="BE289" s="124"/>
      <c r="BF289" s="124"/>
      <c r="BG289" s="124"/>
      <c r="BH289" s="124"/>
      <c r="BI289" s="124"/>
      <c r="BJ289" s="124"/>
      <c r="BK289" s="124"/>
      <c r="BL289" s="124"/>
      <c r="BM289" s="124"/>
      <c r="BN289" s="124"/>
      <c r="BO289" s="124"/>
      <c r="BQ289" s="175" t="str">
        <f t="shared" si="242"/>
        <v/>
      </c>
      <c r="BR289" s="176" t="str">
        <f t="shared" si="243"/>
        <v/>
      </c>
      <c r="BS289" s="135" t="str">
        <f t="shared" si="244"/>
        <v xml:space="preserve"> </v>
      </c>
      <c r="BT289" s="175" t="str">
        <f t="shared" si="245"/>
        <v/>
      </c>
      <c r="BU289" s="176" t="str">
        <f t="shared" si="246"/>
        <v/>
      </c>
      <c r="BV289" s="135" t="str">
        <f t="shared" si="247"/>
        <v xml:space="preserve"> </v>
      </c>
      <c r="BW289" s="175" t="str">
        <f t="shared" si="248"/>
        <v/>
      </c>
      <c r="BX289" s="176" t="str">
        <f t="shared" si="249"/>
        <v/>
      </c>
      <c r="BY289" s="135" t="str">
        <f t="shared" si="250"/>
        <v xml:space="preserve"> </v>
      </c>
      <c r="BZ289" s="175" t="str">
        <f t="shared" si="251"/>
        <v/>
      </c>
      <c r="CA289" s="176" t="str">
        <f t="shared" si="252"/>
        <v/>
      </c>
      <c r="CB289" s="135" t="str">
        <f t="shared" si="253"/>
        <v xml:space="preserve"> </v>
      </c>
      <c r="CC289" s="185" t="str">
        <f t="shared" si="254"/>
        <v/>
      </c>
      <c r="CD289" s="186" t="str">
        <f t="shared" si="255"/>
        <v/>
      </c>
      <c r="CE289" s="181" t="str">
        <f t="shared" si="256"/>
        <v xml:space="preserve"> </v>
      </c>
      <c r="CF289" s="175" t="str">
        <f t="shared" si="257"/>
        <v/>
      </c>
      <c r="CG289" s="176" t="str">
        <f t="shared" si="258"/>
        <v/>
      </c>
      <c r="CH289" s="135" t="str">
        <f t="shared" si="259"/>
        <v xml:space="preserve"> </v>
      </c>
      <c r="CI289" s="175" t="str">
        <f t="shared" si="260"/>
        <v/>
      </c>
      <c r="CJ289" s="176" t="str">
        <f t="shared" si="261"/>
        <v/>
      </c>
      <c r="CK289" s="135" t="str">
        <f t="shared" si="262"/>
        <v xml:space="preserve"> </v>
      </c>
      <c r="CL289" s="175" t="str">
        <f t="shared" si="263"/>
        <v/>
      </c>
      <c r="CM289" s="176" t="str">
        <f t="shared" si="264"/>
        <v/>
      </c>
      <c r="CN289" s="135" t="str">
        <f t="shared" si="265"/>
        <v xml:space="preserve"> </v>
      </c>
      <c r="CO289" s="185" t="str">
        <f t="shared" si="266"/>
        <v/>
      </c>
      <c r="CP289" s="186" t="str">
        <f t="shared" si="267"/>
        <v/>
      </c>
      <c r="CQ289" s="181" t="str">
        <f t="shared" si="268"/>
        <v xml:space="preserve"> </v>
      </c>
      <c r="CR289" s="135">
        <f>'Session Tracking'!P288</f>
        <v>0</v>
      </c>
      <c r="CS289" s="172"/>
      <c r="CT289" s="172">
        <f>COUNTIF('Session Tracking'!F288:O288,"Yes")</f>
        <v>0</v>
      </c>
      <c r="CU289" s="195">
        <f>COUNTIF('Session Tracking'!F288:O288,"No")</f>
        <v>0</v>
      </c>
      <c r="CV289" s="211">
        <f t="shared" si="226"/>
        <v>0</v>
      </c>
      <c r="CW289" s="195" t="str">
        <f t="shared" si="227"/>
        <v/>
      </c>
      <c r="CX289" s="195" t="str">
        <f t="shared" si="228"/>
        <v/>
      </c>
      <c r="CY289" s="195" t="str">
        <f t="shared" si="229"/>
        <v/>
      </c>
      <c r="CZ289" s="195" t="str">
        <f t="shared" si="230"/>
        <v/>
      </c>
      <c r="DA289" s="195" t="str">
        <f t="shared" si="231"/>
        <v/>
      </c>
      <c r="DB289" s="213" t="str">
        <f t="shared" si="232"/>
        <v/>
      </c>
      <c r="DC289" s="172" t="str">
        <f t="shared" si="233"/>
        <v/>
      </c>
      <c r="DD289" s="195" t="str">
        <f t="shared" si="234"/>
        <v/>
      </c>
      <c r="DE289" s="195" t="str">
        <f t="shared" si="235"/>
        <v/>
      </c>
      <c r="DF289" s="195" t="str">
        <f t="shared" si="236"/>
        <v/>
      </c>
      <c r="DG289" s="195" t="str">
        <f t="shared" si="237"/>
        <v/>
      </c>
      <c r="DH289" s="195" t="str">
        <f t="shared" si="238"/>
        <v/>
      </c>
      <c r="DI289" s="195" t="str">
        <f t="shared" si="239"/>
        <v/>
      </c>
      <c r="DJ289" s="195" t="str">
        <f t="shared" si="240"/>
        <v/>
      </c>
      <c r="DK289" s="173" t="str">
        <f t="shared" si="241"/>
        <v/>
      </c>
    </row>
    <row r="290" spans="1:115" x14ac:dyDescent="0.35">
      <c r="A290" s="182">
        <f>'Session Tracking'!A289</f>
        <v>0</v>
      </c>
      <c r="B290" s="183">
        <f>'Session Tracking'!T289</f>
        <v>0</v>
      </c>
      <c r="C290" s="183">
        <f>'Session Tracking'!C289</f>
        <v>0</v>
      </c>
      <c r="D290" s="184" t="str">
        <f>IF('Session Tracking'!D289,'Session Tracking'!D289,"")</f>
        <v/>
      </c>
      <c r="E290" s="184" t="str">
        <f>IF('Session Tracking'!E289,'Session Tracking'!E289,"")</f>
        <v/>
      </c>
      <c r="F290" s="121"/>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1"/>
      <c r="AL290" s="122"/>
      <c r="AM290" s="122"/>
      <c r="AN290" s="122"/>
      <c r="AO290" s="122"/>
      <c r="AP290" s="122"/>
      <c r="AQ290" s="122"/>
      <c r="AR290" s="122"/>
      <c r="AS290" s="122"/>
      <c r="AT290" s="122"/>
      <c r="AU290" s="122"/>
      <c r="AV290" s="122"/>
      <c r="AW290" s="122"/>
      <c r="AX290" s="122"/>
      <c r="AY290" s="122"/>
      <c r="AZ290" s="122"/>
      <c r="BA290" s="122"/>
      <c r="BB290" s="122"/>
      <c r="BC290" s="122"/>
      <c r="BD290" s="122"/>
      <c r="BE290" s="122"/>
      <c r="BF290" s="122"/>
      <c r="BG290" s="122"/>
      <c r="BH290" s="122"/>
      <c r="BI290" s="122"/>
      <c r="BJ290" s="122"/>
      <c r="BK290" s="122"/>
      <c r="BL290" s="122"/>
      <c r="BM290" s="122"/>
      <c r="BN290" s="122"/>
      <c r="BO290" s="122"/>
      <c r="BQ290" s="175" t="str">
        <f t="shared" si="242"/>
        <v/>
      </c>
      <c r="BR290" s="176" t="str">
        <f t="shared" si="243"/>
        <v/>
      </c>
      <c r="BS290" s="135" t="str">
        <f t="shared" si="244"/>
        <v xml:space="preserve"> </v>
      </c>
      <c r="BT290" s="175" t="str">
        <f t="shared" si="245"/>
        <v/>
      </c>
      <c r="BU290" s="176" t="str">
        <f t="shared" si="246"/>
        <v/>
      </c>
      <c r="BV290" s="135" t="str">
        <f t="shared" si="247"/>
        <v xml:space="preserve"> </v>
      </c>
      <c r="BW290" s="175" t="str">
        <f t="shared" si="248"/>
        <v/>
      </c>
      <c r="BX290" s="176" t="str">
        <f t="shared" si="249"/>
        <v/>
      </c>
      <c r="BY290" s="135" t="str">
        <f t="shared" si="250"/>
        <v xml:space="preserve"> </v>
      </c>
      <c r="BZ290" s="175" t="str">
        <f t="shared" si="251"/>
        <v/>
      </c>
      <c r="CA290" s="176" t="str">
        <f t="shared" si="252"/>
        <v/>
      </c>
      <c r="CB290" s="135" t="str">
        <f t="shared" si="253"/>
        <v xml:space="preserve"> </v>
      </c>
      <c r="CC290" s="185" t="str">
        <f t="shared" si="254"/>
        <v/>
      </c>
      <c r="CD290" s="186" t="str">
        <f t="shared" si="255"/>
        <v/>
      </c>
      <c r="CE290" s="181" t="str">
        <f t="shared" si="256"/>
        <v xml:space="preserve"> </v>
      </c>
      <c r="CF290" s="175" t="str">
        <f t="shared" si="257"/>
        <v/>
      </c>
      <c r="CG290" s="176" t="str">
        <f t="shared" si="258"/>
        <v/>
      </c>
      <c r="CH290" s="135" t="str">
        <f t="shared" si="259"/>
        <v xml:space="preserve"> </v>
      </c>
      <c r="CI290" s="175" t="str">
        <f t="shared" si="260"/>
        <v/>
      </c>
      <c r="CJ290" s="176" t="str">
        <f t="shared" si="261"/>
        <v/>
      </c>
      <c r="CK290" s="135" t="str">
        <f t="shared" si="262"/>
        <v xml:space="preserve"> </v>
      </c>
      <c r="CL290" s="175" t="str">
        <f t="shared" si="263"/>
        <v/>
      </c>
      <c r="CM290" s="176" t="str">
        <f t="shared" si="264"/>
        <v/>
      </c>
      <c r="CN290" s="135" t="str">
        <f t="shared" si="265"/>
        <v xml:space="preserve"> </v>
      </c>
      <c r="CO290" s="185" t="str">
        <f t="shared" si="266"/>
        <v/>
      </c>
      <c r="CP290" s="186" t="str">
        <f t="shared" si="267"/>
        <v/>
      </c>
      <c r="CQ290" s="181" t="str">
        <f t="shared" si="268"/>
        <v xml:space="preserve"> </v>
      </c>
      <c r="CR290" s="135">
        <f>'Session Tracking'!P289</f>
        <v>0</v>
      </c>
      <c r="CS290" s="172"/>
      <c r="CT290" s="172">
        <f>COUNTIF('Session Tracking'!F289:O289,"Yes")</f>
        <v>0</v>
      </c>
      <c r="CU290" s="195">
        <f>COUNTIF('Session Tracking'!F289:O289,"No")</f>
        <v>0</v>
      </c>
      <c r="CV290" s="211">
        <f t="shared" si="226"/>
        <v>0</v>
      </c>
      <c r="CW290" s="195" t="str">
        <f t="shared" si="227"/>
        <v/>
      </c>
      <c r="CX290" s="195" t="str">
        <f t="shared" si="228"/>
        <v/>
      </c>
      <c r="CY290" s="195" t="str">
        <f t="shared" si="229"/>
        <v/>
      </c>
      <c r="CZ290" s="195" t="str">
        <f t="shared" si="230"/>
        <v/>
      </c>
      <c r="DA290" s="195" t="str">
        <f t="shared" si="231"/>
        <v/>
      </c>
      <c r="DB290" s="213" t="str">
        <f t="shared" si="232"/>
        <v/>
      </c>
      <c r="DC290" s="172" t="str">
        <f t="shared" si="233"/>
        <v/>
      </c>
      <c r="DD290" s="195" t="str">
        <f t="shared" si="234"/>
        <v/>
      </c>
      <c r="DE290" s="195" t="str">
        <f t="shared" si="235"/>
        <v/>
      </c>
      <c r="DF290" s="195" t="str">
        <f t="shared" si="236"/>
        <v/>
      </c>
      <c r="DG290" s="195" t="str">
        <f t="shared" si="237"/>
        <v/>
      </c>
      <c r="DH290" s="195" t="str">
        <f t="shared" si="238"/>
        <v/>
      </c>
      <c r="DI290" s="195" t="str">
        <f t="shared" si="239"/>
        <v/>
      </c>
      <c r="DJ290" s="195" t="str">
        <f t="shared" si="240"/>
        <v/>
      </c>
      <c r="DK290" s="173" t="str">
        <f t="shared" si="241"/>
        <v/>
      </c>
    </row>
    <row r="291" spans="1:115" x14ac:dyDescent="0.35">
      <c r="A291" s="182">
        <f>'Session Tracking'!A290</f>
        <v>0</v>
      </c>
      <c r="B291" s="183">
        <f>'Session Tracking'!T290</f>
        <v>0</v>
      </c>
      <c r="C291" s="183">
        <f>'Session Tracking'!C290</f>
        <v>0</v>
      </c>
      <c r="D291" s="184" t="str">
        <f>IF('Session Tracking'!D290,'Session Tracking'!D290,"")</f>
        <v/>
      </c>
      <c r="E291" s="184" t="str">
        <f>IF('Session Tracking'!E290,'Session Tracking'!E290,"")</f>
        <v/>
      </c>
      <c r="F291" s="123"/>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3"/>
      <c r="AL291" s="124"/>
      <c r="AM291" s="124"/>
      <c r="AN291" s="124"/>
      <c r="AO291" s="124"/>
      <c r="AP291" s="124"/>
      <c r="AQ291" s="124"/>
      <c r="AR291" s="124"/>
      <c r="AS291" s="124"/>
      <c r="AT291" s="124"/>
      <c r="AU291" s="124"/>
      <c r="AV291" s="124"/>
      <c r="AW291" s="124"/>
      <c r="AX291" s="124"/>
      <c r="AY291" s="124"/>
      <c r="AZ291" s="124"/>
      <c r="BA291" s="124"/>
      <c r="BB291" s="124"/>
      <c r="BC291" s="124"/>
      <c r="BD291" s="124"/>
      <c r="BE291" s="124"/>
      <c r="BF291" s="124"/>
      <c r="BG291" s="124"/>
      <c r="BH291" s="124"/>
      <c r="BI291" s="124"/>
      <c r="BJ291" s="124"/>
      <c r="BK291" s="124"/>
      <c r="BL291" s="124"/>
      <c r="BM291" s="124"/>
      <c r="BN291" s="124"/>
      <c r="BO291" s="124"/>
      <c r="BQ291" s="175" t="str">
        <f t="shared" si="242"/>
        <v/>
      </c>
      <c r="BR291" s="176" t="str">
        <f t="shared" si="243"/>
        <v/>
      </c>
      <c r="BS291" s="135" t="str">
        <f t="shared" si="244"/>
        <v xml:space="preserve"> </v>
      </c>
      <c r="BT291" s="175" t="str">
        <f t="shared" si="245"/>
        <v/>
      </c>
      <c r="BU291" s="176" t="str">
        <f t="shared" si="246"/>
        <v/>
      </c>
      <c r="BV291" s="135" t="str">
        <f t="shared" si="247"/>
        <v xml:space="preserve"> </v>
      </c>
      <c r="BW291" s="175" t="str">
        <f t="shared" si="248"/>
        <v/>
      </c>
      <c r="BX291" s="176" t="str">
        <f t="shared" si="249"/>
        <v/>
      </c>
      <c r="BY291" s="135" t="str">
        <f t="shared" si="250"/>
        <v xml:space="preserve"> </v>
      </c>
      <c r="BZ291" s="175" t="str">
        <f t="shared" si="251"/>
        <v/>
      </c>
      <c r="CA291" s="176" t="str">
        <f t="shared" si="252"/>
        <v/>
      </c>
      <c r="CB291" s="135" t="str">
        <f t="shared" si="253"/>
        <v xml:space="preserve"> </v>
      </c>
      <c r="CC291" s="185" t="str">
        <f t="shared" si="254"/>
        <v/>
      </c>
      <c r="CD291" s="186" t="str">
        <f t="shared" si="255"/>
        <v/>
      </c>
      <c r="CE291" s="181" t="str">
        <f t="shared" si="256"/>
        <v xml:space="preserve"> </v>
      </c>
      <c r="CF291" s="175" t="str">
        <f t="shared" si="257"/>
        <v/>
      </c>
      <c r="CG291" s="176" t="str">
        <f t="shared" si="258"/>
        <v/>
      </c>
      <c r="CH291" s="135" t="str">
        <f t="shared" si="259"/>
        <v xml:space="preserve"> </v>
      </c>
      <c r="CI291" s="175" t="str">
        <f t="shared" si="260"/>
        <v/>
      </c>
      <c r="CJ291" s="176" t="str">
        <f t="shared" si="261"/>
        <v/>
      </c>
      <c r="CK291" s="135" t="str">
        <f t="shared" si="262"/>
        <v xml:space="preserve"> </v>
      </c>
      <c r="CL291" s="175" t="str">
        <f t="shared" si="263"/>
        <v/>
      </c>
      <c r="CM291" s="176" t="str">
        <f t="shared" si="264"/>
        <v/>
      </c>
      <c r="CN291" s="135" t="str">
        <f t="shared" si="265"/>
        <v xml:space="preserve"> </v>
      </c>
      <c r="CO291" s="185" t="str">
        <f t="shared" si="266"/>
        <v/>
      </c>
      <c r="CP291" s="186" t="str">
        <f t="shared" si="267"/>
        <v/>
      </c>
      <c r="CQ291" s="181" t="str">
        <f t="shared" si="268"/>
        <v xml:space="preserve"> </v>
      </c>
      <c r="CR291" s="135">
        <f>'Session Tracking'!P290</f>
        <v>0</v>
      </c>
      <c r="CS291" s="172"/>
      <c r="CT291" s="172">
        <f>COUNTIF('Session Tracking'!F290:O290,"Yes")</f>
        <v>0</v>
      </c>
      <c r="CU291" s="195">
        <f>COUNTIF('Session Tracking'!F290:O290,"No")</f>
        <v>0</v>
      </c>
      <c r="CV291" s="211">
        <f t="shared" si="226"/>
        <v>0</v>
      </c>
      <c r="CW291" s="195" t="str">
        <f t="shared" si="227"/>
        <v/>
      </c>
      <c r="CX291" s="195" t="str">
        <f t="shared" si="228"/>
        <v/>
      </c>
      <c r="CY291" s="195" t="str">
        <f t="shared" si="229"/>
        <v/>
      </c>
      <c r="CZ291" s="195" t="str">
        <f t="shared" si="230"/>
        <v/>
      </c>
      <c r="DA291" s="195" t="str">
        <f t="shared" si="231"/>
        <v/>
      </c>
      <c r="DB291" s="213" t="str">
        <f t="shared" si="232"/>
        <v/>
      </c>
      <c r="DC291" s="172" t="str">
        <f t="shared" si="233"/>
        <v/>
      </c>
      <c r="DD291" s="195" t="str">
        <f t="shared" si="234"/>
        <v/>
      </c>
      <c r="DE291" s="195" t="str">
        <f t="shared" si="235"/>
        <v/>
      </c>
      <c r="DF291" s="195" t="str">
        <f t="shared" si="236"/>
        <v/>
      </c>
      <c r="DG291" s="195" t="str">
        <f t="shared" si="237"/>
        <v/>
      </c>
      <c r="DH291" s="195" t="str">
        <f t="shared" si="238"/>
        <v/>
      </c>
      <c r="DI291" s="195" t="str">
        <f t="shared" si="239"/>
        <v/>
      </c>
      <c r="DJ291" s="195" t="str">
        <f t="shared" si="240"/>
        <v/>
      </c>
      <c r="DK291" s="173" t="str">
        <f t="shared" si="241"/>
        <v/>
      </c>
    </row>
    <row r="292" spans="1:115" x14ac:dyDescent="0.35">
      <c r="A292" s="182">
        <f>'Session Tracking'!A291</f>
        <v>0</v>
      </c>
      <c r="B292" s="183">
        <f>'Session Tracking'!T291</f>
        <v>0</v>
      </c>
      <c r="C292" s="183">
        <f>'Session Tracking'!C291</f>
        <v>0</v>
      </c>
      <c r="D292" s="184" t="str">
        <f>IF('Session Tracking'!D291,'Session Tracking'!D291,"")</f>
        <v/>
      </c>
      <c r="E292" s="184" t="str">
        <f>IF('Session Tracking'!E291,'Session Tracking'!E291,"")</f>
        <v/>
      </c>
      <c r="F292" s="121"/>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1"/>
      <c r="AL292" s="122"/>
      <c r="AM292" s="122"/>
      <c r="AN292" s="122"/>
      <c r="AO292" s="122"/>
      <c r="AP292" s="122"/>
      <c r="AQ292" s="122"/>
      <c r="AR292" s="122"/>
      <c r="AS292" s="122"/>
      <c r="AT292" s="122"/>
      <c r="AU292" s="122"/>
      <c r="AV292" s="122"/>
      <c r="AW292" s="122"/>
      <c r="AX292" s="122"/>
      <c r="AY292" s="122"/>
      <c r="AZ292" s="122"/>
      <c r="BA292" s="122"/>
      <c r="BB292" s="122"/>
      <c r="BC292" s="122"/>
      <c r="BD292" s="122"/>
      <c r="BE292" s="122"/>
      <c r="BF292" s="122"/>
      <c r="BG292" s="122"/>
      <c r="BH292" s="122"/>
      <c r="BI292" s="122"/>
      <c r="BJ292" s="122"/>
      <c r="BK292" s="122"/>
      <c r="BL292" s="122"/>
      <c r="BM292" s="122"/>
      <c r="BN292" s="122"/>
      <c r="BO292" s="122"/>
      <c r="BQ292" s="175" t="str">
        <f t="shared" si="242"/>
        <v/>
      </c>
      <c r="BR292" s="176" t="str">
        <f t="shared" si="243"/>
        <v/>
      </c>
      <c r="BS292" s="135" t="str">
        <f t="shared" si="244"/>
        <v xml:space="preserve"> </v>
      </c>
      <c r="BT292" s="175" t="str">
        <f t="shared" si="245"/>
        <v/>
      </c>
      <c r="BU292" s="176" t="str">
        <f t="shared" si="246"/>
        <v/>
      </c>
      <c r="BV292" s="135" t="str">
        <f t="shared" si="247"/>
        <v xml:space="preserve"> </v>
      </c>
      <c r="BW292" s="175" t="str">
        <f t="shared" si="248"/>
        <v/>
      </c>
      <c r="BX292" s="176" t="str">
        <f t="shared" si="249"/>
        <v/>
      </c>
      <c r="BY292" s="135" t="str">
        <f t="shared" si="250"/>
        <v xml:space="preserve"> </v>
      </c>
      <c r="BZ292" s="175" t="str">
        <f t="shared" si="251"/>
        <v/>
      </c>
      <c r="CA292" s="176" t="str">
        <f t="shared" si="252"/>
        <v/>
      </c>
      <c r="CB292" s="135" t="str">
        <f t="shared" si="253"/>
        <v xml:space="preserve"> </v>
      </c>
      <c r="CC292" s="185" t="str">
        <f t="shared" si="254"/>
        <v/>
      </c>
      <c r="CD292" s="186" t="str">
        <f t="shared" si="255"/>
        <v/>
      </c>
      <c r="CE292" s="181" t="str">
        <f t="shared" si="256"/>
        <v xml:space="preserve"> </v>
      </c>
      <c r="CF292" s="175" t="str">
        <f t="shared" si="257"/>
        <v/>
      </c>
      <c r="CG292" s="176" t="str">
        <f t="shared" si="258"/>
        <v/>
      </c>
      <c r="CH292" s="135" t="str">
        <f t="shared" si="259"/>
        <v xml:space="preserve"> </v>
      </c>
      <c r="CI292" s="175" t="str">
        <f t="shared" si="260"/>
        <v/>
      </c>
      <c r="CJ292" s="176" t="str">
        <f t="shared" si="261"/>
        <v/>
      </c>
      <c r="CK292" s="135" t="str">
        <f t="shared" si="262"/>
        <v xml:space="preserve"> </v>
      </c>
      <c r="CL292" s="175" t="str">
        <f t="shared" si="263"/>
        <v/>
      </c>
      <c r="CM292" s="176" t="str">
        <f t="shared" si="264"/>
        <v/>
      </c>
      <c r="CN292" s="135" t="str">
        <f t="shared" si="265"/>
        <v xml:space="preserve"> </v>
      </c>
      <c r="CO292" s="185" t="str">
        <f t="shared" si="266"/>
        <v/>
      </c>
      <c r="CP292" s="186" t="str">
        <f t="shared" si="267"/>
        <v/>
      </c>
      <c r="CQ292" s="181" t="str">
        <f t="shared" si="268"/>
        <v xml:space="preserve"> </v>
      </c>
      <c r="CR292" s="135">
        <f>'Session Tracking'!P291</f>
        <v>0</v>
      </c>
      <c r="CS292" s="172"/>
      <c r="CT292" s="172">
        <f>COUNTIF('Session Tracking'!F291:O291,"Yes")</f>
        <v>0</v>
      </c>
      <c r="CU292" s="195">
        <f>COUNTIF('Session Tracking'!F291:O291,"No")</f>
        <v>0</v>
      </c>
      <c r="CV292" s="211">
        <f t="shared" si="226"/>
        <v>0</v>
      </c>
      <c r="CW292" s="195" t="str">
        <f t="shared" si="227"/>
        <v/>
      </c>
      <c r="CX292" s="195" t="str">
        <f t="shared" si="228"/>
        <v/>
      </c>
      <c r="CY292" s="195" t="str">
        <f t="shared" si="229"/>
        <v/>
      </c>
      <c r="CZ292" s="195" t="str">
        <f t="shared" si="230"/>
        <v/>
      </c>
      <c r="DA292" s="195" t="str">
        <f t="shared" si="231"/>
        <v/>
      </c>
      <c r="DB292" s="213" t="str">
        <f t="shared" si="232"/>
        <v/>
      </c>
      <c r="DC292" s="172" t="str">
        <f t="shared" si="233"/>
        <v/>
      </c>
      <c r="DD292" s="195" t="str">
        <f t="shared" si="234"/>
        <v/>
      </c>
      <c r="DE292" s="195" t="str">
        <f t="shared" si="235"/>
        <v/>
      </c>
      <c r="DF292" s="195" t="str">
        <f t="shared" si="236"/>
        <v/>
      </c>
      <c r="DG292" s="195" t="str">
        <f t="shared" si="237"/>
        <v/>
      </c>
      <c r="DH292" s="195" t="str">
        <f t="shared" si="238"/>
        <v/>
      </c>
      <c r="DI292" s="195" t="str">
        <f t="shared" si="239"/>
        <v/>
      </c>
      <c r="DJ292" s="195" t="str">
        <f t="shared" si="240"/>
        <v/>
      </c>
      <c r="DK292" s="173" t="str">
        <f t="shared" si="241"/>
        <v/>
      </c>
    </row>
    <row r="293" spans="1:115" x14ac:dyDescent="0.35">
      <c r="A293" s="182">
        <f>'Session Tracking'!A292</f>
        <v>0</v>
      </c>
      <c r="B293" s="183">
        <f>'Session Tracking'!T292</f>
        <v>0</v>
      </c>
      <c r="C293" s="183">
        <f>'Session Tracking'!C292</f>
        <v>0</v>
      </c>
      <c r="D293" s="184" t="str">
        <f>IF('Session Tracking'!D292,'Session Tracking'!D292,"")</f>
        <v/>
      </c>
      <c r="E293" s="184" t="str">
        <f>IF('Session Tracking'!E292,'Session Tracking'!E292,"")</f>
        <v/>
      </c>
      <c r="F293" s="123"/>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3"/>
      <c r="AL293" s="124"/>
      <c r="AM293" s="124"/>
      <c r="AN293" s="124"/>
      <c r="AO293" s="124"/>
      <c r="AP293" s="124"/>
      <c r="AQ293" s="124"/>
      <c r="AR293" s="124"/>
      <c r="AS293" s="124"/>
      <c r="AT293" s="124"/>
      <c r="AU293" s="124"/>
      <c r="AV293" s="124"/>
      <c r="AW293" s="124"/>
      <c r="AX293" s="124"/>
      <c r="AY293" s="124"/>
      <c r="AZ293" s="124"/>
      <c r="BA293" s="124"/>
      <c r="BB293" s="124"/>
      <c r="BC293" s="124"/>
      <c r="BD293" s="124"/>
      <c r="BE293" s="124"/>
      <c r="BF293" s="124"/>
      <c r="BG293" s="124"/>
      <c r="BH293" s="124"/>
      <c r="BI293" s="124"/>
      <c r="BJ293" s="124"/>
      <c r="BK293" s="124"/>
      <c r="BL293" s="124"/>
      <c r="BM293" s="124"/>
      <c r="BN293" s="124"/>
      <c r="BO293" s="124"/>
      <c r="BQ293" s="175" t="str">
        <f t="shared" si="242"/>
        <v/>
      </c>
      <c r="BR293" s="176" t="str">
        <f t="shared" si="243"/>
        <v/>
      </c>
      <c r="BS293" s="135" t="str">
        <f t="shared" si="244"/>
        <v xml:space="preserve"> </v>
      </c>
      <c r="BT293" s="175" t="str">
        <f t="shared" si="245"/>
        <v/>
      </c>
      <c r="BU293" s="176" t="str">
        <f t="shared" si="246"/>
        <v/>
      </c>
      <c r="BV293" s="135" t="str">
        <f t="shared" si="247"/>
        <v xml:space="preserve"> </v>
      </c>
      <c r="BW293" s="175" t="str">
        <f t="shared" si="248"/>
        <v/>
      </c>
      <c r="BX293" s="176" t="str">
        <f t="shared" si="249"/>
        <v/>
      </c>
      <c r="BY293" s="135" t="str">
        <f t="shared" si="250"/>
        <v xml:space="preserve"> </v>
      </c>
      <c r="BZ293" s="175" t="str">
        <f t="shared" si="251"/>
        <v/>
      </c>
      <c r="CA293" s="176" t="str">
        <f t="shared" si="252"/>
        <v/>
      </c>
      <c r="CB293" s="135" t="str">
        <f t="shared" si="253"/>
        <v xml:space="preserve"> </v>
      </c>
      <c r="CC293" s="185" t="str">
        <f t="shared" si="254"/>
        <v/>
      </c>
      <c r="CD293" s="186" t="str">
        <f t="shared" si="255"/>
        <v/>
      </c>
      <c r="CE293" s="181" t="str">
        <f t="shared" si="256"/>
        <v xml:space="preserve"> </v>
      </c>
      <c r="CF293" s="175" t="str">
        <f t="shared" si="257"/>
        <v/>
      </c>
      <c r="CG293" s="176" t="str">
        <f t="shared" si="258"/>
        <v/>
      </c>
      <c r="CH293" s="135" t="str">
        <f t="shared" si="259"/>
        <v xml:space="preserve"> </v>
      </c>
      <c r="CI293" s="175" t="str">
        <f t="shared" si="260"/>
        <v/>
      </c>
      <c r="CJ293" s="176" t="str">
        <f t="shared" si="261"/>
        <v/>
      </c>
      <c r="CK293" s="135" t="str">
        <f t="shared" si="262"/>
        <v xml:space="preserve"> </v>
      </c>
      <c r="CL293" s="175" t="str">
        <f t="shared" si="263"/>
        <v/>
      </c>
      <c r="CM293" s="176" t="str">
        <f t="shared" si="264"/>
        <v/>
      </c>
      <c r="CN293" s="135" t="str">
        <f t="shared" si="265"/>
        <v xml:space="preserve"> </v>
      </c>
      <c r="CO293" s="185" t="str">
        <f t="shared" si="266"/>
        <v/>
      </c>
      <c r="CP293" s="186" t="str">
        <f t="shared" si="267"/>
        <v/>
      </c>
      <c r="CQ293" s="181" t="str">
        <f t="shared" si="268"/>
        <v xml:space="preserve"> </v>
      </c>
      <c r="CR293" s="135">
        <f>'Session Tracking'!P292</f>
        <v>0</v>
      </c>
      <c r="CS293" s="172"/>
      <c r="CT293" s="172">
        <f>COUNTIF('Session Tracking'!F292:O292,"Yes")</f>
        <v>0</v>
      </c>
      <c r="CU293" s="195">
        <f>COUNTIF('Session Tracking'!F292:O292,"No")</f>
        <v>0</v>
      </c>
      <c r="CV293" s="211">
        <f t="shared" si="226"/>
        <v>0</v>
      </c>
      <c r="CW293" s="195" t="str">
        <f t="shared" si="227"/>
        <v/>
      </c>
      <c r="CX293" s="195" t="str">
        <f t="shared" si="228"/>
        <v/>
      </c>
      <c r="CY293" s="195" t="str">
        <f t="shared" si="229"/>
        <v/>
      </c>
      <c r="CZ293" s="195" t="str">
        <f t="shared" si="230"/>
        <v/>
      </c>
      <c r="DA293" s="195" t="str">
        <f t="shared" si="231"/>
        <v/>
      </c>
      <c r="DB293" s="213" t="str">
        <f t="shared" si="232"/>
        <v/>
      </c>
      <c r="DC293" s="172" t="str">
        <f t="shared" si="233"/>
        <v/>
      </c>
      <c r="DD293" s="195" t="str">
        <f t="shared" si="234"/>
        <v/>
      </c>
      <c r="DE293" s="195" t="str">
        <f t="shared" si="235"/>
        <v/>
      </c>
      <c r="DF293" s="195" t="str">
        <f t="shared" si="236"/>
        <v/>
      </c>
      <c r="DG293" s="195" t="str">
        <f t="shared" si="237"/>
        <v/>
      </c>
      <c r="DH293" s="195" t="str">
        <f t="shared" si="238"/>
        <v/>
      </c>
      <c r="DI293" s="195" t="str">
        <f t="shared" si="239"/>
        <v/>
      </c>
      <c r="DJ293" s="195" t="str">
        <f t="shared" si="240"/>
        <v/>
      </c>
      <c r="DK293" s="173" t="str">
        <f t="shared" si="241"/>
        <v/>
      </c>
    </row>
    <row r="294" spans="1:115" x14ac:dyDescent="0.35">
      <c r="A294" s="182">
        <f>'Session Tracking'!A293</f>
        <v>0</v>
      </c>
      <c r="B294" s="183">
        <f>'Session Tracking'!T293</f>
        <v>0</v>
      </c>
      <c r="C294" s="183">
        <f>'Session Tracking'!C293</f>
        <v>0</v>
      </c>
      <c r="D294" s="184" t="str">
        <f>IF('Session Tracking'!D293,'Session Tracking'!D293,"")</f>
        <v/>
      </c>
      <c r="E294" s="184" t="str">
        <f>IF('Session Tracking'!E293,'Session Tracking'!E293,"")</f>
        <v/>
      </c>
      <c r="F294" s="121"/>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1"/>
      <c r="AL294" s="122"/>
      <c r="AM294" s="122"/>
      <c r="AN294" s="122"/>
      <c r="AO294" s="122"/>
      <c r="AP294" s="122"/>
      <c r="AQ294" s="122"/>
      <c r="AR294" s="122"/>
      <c r="AS294" s="122"/>
      <c r="AT294" s="122"/>
      <c r="AU294" s="122"/>
      <c r="AV294" s="122"/>
      <c r="AW294" s="122"/>
      <c r="AX294" s="122"/>
      <c r="AY294" s="122"/>
      <c r="AZ294" s="122"/>
      <c r="BA294" s="122"/>
      <c r="BB294" s="122"/>
      <c r="BC294" s="122"/>
      <c r="BD294" s="122"/>
      <c r="BE294" s="122"/>
      <c r="BF294" s="122"/>
      <c r="BG294" s="122"/>
      <c r="BH294" s="122"/>
      <c r="BI294" s="122"/>
      <c r="BJ294" s="122"/>
      <c r="BK294" s="122"/>
      <c r="BL294" s="122"/>
      <c r="BM294" s="122"/>
      <c r="BN294" s="122"/>
      <c r="BO294" s="122"/>
      <c r="BQ294" s="175" t="str">
        <f t="shared" si="242"/>
        <v/>
      </c>
      <c r="BR294" s="176" t="str">
        <f t="shared" si="243"/>
        <v/>
      </c>
      <c r="BS294" s="135" t="str">
        <f t="shared" si="244"/>
        <v xml:space="preserve"> </v>
      </c>
      <c r="BT294" s="175" t="str">
        <f t="shared" si="245"/>
        <v/>
      </c>
      <c r="BU294" s="176" t="str">
        <f t="shared" si="246"/>
        <v/>
      </c>
      <c r="BV294" s="135" t="str">
        <f t="shared" si="247"/>
        <v xml:space="preserve"> </v>
      </c>
      <c r="BW294" s="175" t="str">
        <f t="shared" si="248"/>
        <v/>
      </c>
      <c r="BX294" s="176" t="str">
        <f t="shared" si="249"/>
        <v/>
      </c>
      <c r="BY294" s="135" t="str">
        <f t="shared" si="250"/>
        <v xml:space="preserve"> </v>
      </c>
      <c r="BZ294" s="175" t="str">
        <f t="shared" si="251"/>
        <v/>
      </c>
      <c r="CA294" s="176" t="str">
        <f t="shared" si="252"/>
        <v/>
      </c>
      <c r="CB294" s="135" t="str">
        <f t="shared" si="253"/>
        <v xml:space="preserve"> </v>
      </c>
      <c r="CC294" s="185" t="str">
        <f t="shared" si="254"/>
        <v/>
      </c>
      <c r="CD294" s="186" t="str">
        <f t="shared" si="255"/>
        <v/>
      </c>
      <c r="CE294" s="181" t="str">
        <f t="shared" si="256"/>
        <v xml:space="preserve"> </v>
      </c>
      <c r="CF294" s="175" t="str">
        <f t="shared" si="257"/>
        <v/>
      </c>
      <c r="CG294" s="176" t="str">
        <f t="shared" si="258"/>
        <v/>
      </c>
      <c r="CH294" s="135" t="str">
        <f t="shared" si="259"/>
        <v xml:space="preserve"> </v>
      </c>
      <c r="CI294" s="175" t="str">
        <f t="shared" si="260"/>
        <v/>
      </c>
      <c r="CJ294" s="176" t="str">
        <f t="shared" si="261"/>
        <v/>
      </c>
      <c r="CK294" s="135" t="str">
        <f t="shared" si="262"/>
        <v xml:space="preserve"> </v>
      </c>
      <c r="CL294" s="175" t="str">
        <f t="shared" si="263"/>
        <v/>
      </c>
      <c r="CM294" s="176" t="str">
        <f t="shared" si="264"/>
        <v/>
      </c>
      <c r="CN294" s="135" t="str">
        <f t="shared" si="265"/>
        <v xml:space="preserve"> </v>
      </c>
      <c r="CO294" s="185" t="str">
        <f t="shared" si="266"/>
        <v/>
      </c>
      <c r="CP294" s="186" t="str">
        <f t="shared" si="267"/>
        <v/>
      </c>
      <c r="CQ294" s="181" t="str">
        <f t="shared" si="268"/>
        <v xml:space="preserve"> </v>
      </c>
      <c r="CR294" s="135">
        <f>'Session Tracking'!P293</f>
        <v>0</v>
      </c>
      <c r="CS294" s="172"/>
      <c r="CT294" s="172">
        <f>COUNTIF('Session Tracking'!F293:O293,"Yes")</f>
        <v>0</v>
      </c>
      <c r="CU294" s="195">
        <f>COUNTIF('Session Tracking'!F293:O293,"No")</f>
        <v>0</v>
      </c>
      <c r="CV294" s="211">
        <f t="shared" si="226"/>
        <v>0</v>
      </c>
      <c r="CW294" s="195" t="str">
        <f t="shared" si="227"/>
        <v/>
      </c>
      <c r="CX294" s="195" t="str">
        <f t="shared" si="228"/>
        <v/>
      </c>
      <c r="CY294" s="195" t="str">
        <f t="shared" si="229"/>
        <v/>
      </c>
      <c r="CZ294" s="195" t="str">
        <f t="shared" si="230"/>
        <v/>
      </c>
      <c r="DA294" s="195" t="str">
        <f t="shared" si="231"/>
        <v/>
      </c>
      <c r="DB294" s="213" t="str">
        <f t="shared" si="232"/>
        <v/>
      </c>
      <c r="DC294" s="172" t="str">
        <f t="shared" si="233"/>
        <v/>
      </c>
      <c r="DD294" s="195" t="str">
        <f t="shared" si="234"/>
        <v/>
      </c>
      <c r="DE294" s="195" t="str">
        <f t="shared" si="235"/>
        <v/>
      </c>
      <c r="DF294" s="195" t="str">
        <f t="shared" si="236"/>
        <v/>
      </c>
      <c r="DG294" s="195" t="str">
        <f t="shared" si="237"/>
        <v/>
      </c>
      <c r="DH294" s="195" t="str">
        <f t="shared" si="238"/>
        <v/>
      </c>
      <c r="DI294" s="195" t="str">
        <f t="shared" si="239"/>
        <v/>
      </c>
      <c r="DJ294" s="195" t="str">
        <f t="shared" si="240"/>
        <v/>
      </c>
      <c r="DK294" s="173" t="str">
        <f t="shared" si="241"/>
        <v/>
      </c>
    </row>
    <row r="295" spans="1:115" x14ac:dyDescent="0.35">
      <c r="A295" s="182">
        <f>'Session Tracking'!A294</f>
        <v>0</v>
      </c>
      <c r="B295" s="183">
        <f>'Session Tracking'!T294</f>
        <v>0</v>
      </c>
      <c r="C295" s="183">
        <f>'Session Tracking'!C294</f>
        <v>0</v>
      </c>
      <c r="D295" s="184" t="str">
        <f>IF('Session Tracking'!D294,'Session Tracking'!D294,"")</f>
        <v/>
      </c>
      <c r="E295" s="184" t="str">
        <f>IF('Session Tracking'!E294,'Session Tracking'!E294,"")</f>
        <v/>
      </c>
      <c r="F295" s="123"/>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3"/>
      <c r="AL295" s="124"/>
      <c r="AM295" s="124"/>
      <c r="AN295" s="124"/>
      <c r="AO295" s="124"/>
      <c r="AP295" s="124"/>
      <c r="AQ295" s="124"/>
      <c r="AR295" s="124"/>
      <c r="AS295" s="124"/>
      <c r="AT295" s="124"/>
      <c r="AU295" s="124"/>
      <c r="AV295" s="124"/>
      <c r="AW295" s="124"/>
      <c r="AX295" s="124"/>
      <c r="AY295" s="124"/>
      <c r="AZ295" s="124"/>
      <c r="BA295" s="124"/>
      <c r="BB295" s="124"/>
      <c r="BC295" s="124"/>
      <c r="BD295" s="124"/>
      <c r="BE295" s="124"/>
      <c r="BF295" s="124"/>
      <c r="BG295" s="124"/>
      <c r="BH295" s="124"/>
      <c r="BI295" s="124"/>
      <c r="BJ295" s="124"/>
      <c r="BK295" s="124"/>
      <c r="BL295" s="124"/>
      <c r="BM295" s="124"/>
      <c r="BN295" s="124"/>
      <c r="BO295" s="124"/>
      <c r="BQ295" s="175" t="str">
        <f t="shared" si="242"/>
        <v/>
      </c>
      <c r="BR295" s="176" t="str">
        <f t="shared" si="243"/>
        <v/>
      </c>
      <c r="BS295" s="135" t="str">
        <f t="shared" si="244"/>
        <v xml:space="preserve"> </v>
      </c>
      <c r="BT295" s="175" t="str">
        <f t="shared" si="245"/>
        <v/>
      </c>
      <c r="BU295" s="176" t="str">
        <f t="shared" si="246"/>
        <v/>
      </c>
      <c r="BV295" s="135" t="str">
        <f t="shared" si="247"/>
        <v xml:space="preserve"> </v>
      </c>
      <c r="BW295" s="175" t="str">
        <f t="shared" si="248"/>
        <v/>
      </c>
      <c r="BX295" s="176" t="str">
        <f t="shared" si="249"/>
        <v/>
      </c>
      <c r="BY295" s="135" t="str">
        <f t="shared" si="250"/>
        <v xml:space="preserve"> </v>
      </c>
      <c r="BZ295" s="175" t="str">
        <f t="shared" si="251"/>
        <v/>
      </c>
      <c r="CA295" s="176" t="str">
        <f t="shared" si="252"/>
        <v/>
      </c>
      <c r="CB295" s="135" t="str">
        <f t="shared" si="253"/>
        <v xml:space="preserve"> </v>
      </c>
      <c r="CC295" s="185" t="str">
        <f t="shared" si="254"/>
        <v/>
      </c>
      <c r="CD295" s="186" t="str">
        <f t="shared" si="255"/>
        <v/>
      </c>
      <c r="CE295" s="181" t="str">
        <f t="shared" si="256"/>
        <v xml:space="preserve"> </v>
      </c>
      <c r="CF295" s="175" t="str">
        <f t="shared" si="257"/>
        <v/>
      </c>
      <c r="CG295" s="176" t="str">
        <f t="shared" si="258"/>
        <v/>
      </c>
      <c r="CH295" s="135" t="str">
        <f t="shared" si="259"/>
        <v xml:space="preserve"> </v>
      </c>
      <c r="CI295" s="175" t="str">
        <f t="shared" si="260"/>
        <v/>
      </c>
      <c r="CJ295" s="176" t="str">
        <f t="shared" si="261"/>
        <v/>
      </c>
      <c r="CK295" s="135" t="str">
        <f t="shared" si="262"/>
        <v xml:space="preserve"> </v>
      </c>
      <c r="CL295" s="175" t="str">
        <f t="shared" si="263"/>
        <v/>
      </c>
      <c r="CM295" s="176" t="str">
        <f t="shared" si="264"/>
        <v/>
      </c>
      <c r="CN295" s="135" t="str">
        <f t="shared" si="265"/>
        <v xml:space="preserve"> </v>
      </c>
      <c r="CO295" s="185" t="str">
        <f t="shared" si="266"/>
        <v/>
      </c>
      <c r="CP295" s="186" t="str">
        <f t="shared" si="267"/>
        <v/>
      </c>
      <c r="CQ295" s="181" t="str">
        <f t="shared" si="268"/>
        <v xml:space="preserve"> </v>
      </c>
      <c r="CR295" s="135">
        <f>'Session Tracking'!P294</f>
        <v>0</v>
      </c>
      <c r="CS295" s="172"/>
      <c r="CT295" s="172">
        <f>COUNTIF('Session Tracking'!F294:O294,"Yes")</f>
        <v>0</v>
      </c>
      <c r="CU295" s="195">
        <f>COUNTIF('Session Tracking'!F294:O294,"No")</f>
        <v>0</v>
      </c>
      <c r="CV295" s="211">
        <f t="shared" si="226"/>
        <v>0</v>
      </c>
      <c r="CW295" s="195" t="str">
        <f t="shared" si="227"/>
        <v/>
      </c>
      <c r="CX295" s="195" t="str">
        <f t="shared" si="228"/>
        <v/>
      </c>
      <c r="CY295" s="195" t="str">
        <f t="shared" si="229"/>
        <v/>
      </c>
      <c r="CZ295" s="195" t="str">
        <f t="shared" si="230"/>
        <v/>
      </c>
      <c r="DA295" s="195" t="str">
        <f t="shared" si="231"/>
        <v/>
      </c>
      <c r="DB295" s="213" t="str">
        <f t="shared" si="232"/>
        <v/>
      </c>
      <c r="DC295" s="172" t="str">
        <f t="shared" si="233"/>
        <v/>
      </c>
      <c r="DD295" s="195" t="str">
        <f t="shared" si="234"/>
        <v/>
      </c>
      <c r="DE295" s="195" t="str">
        <f t="shared" si="235"/>
        <v/>
      </c>
      <c r="DF295" s="195" t="str">
        <f t="shared" si="236"/>
        <v/>
      </c>
      <c r="DG295" s="195" t="str">
        <f t="shared" si="237"/>
        <v/>
      </c>
      <c r="DH295" s="195" t="str">
        <f t="shared" si="238"/>
        <v/>
      </c>
      <c r="DI295" s="195" t="str">
        <f t="shared" si="239"/>
        <v/>
      </c>
      <c r="DJ295" s="195" t="str">
        <f t="shared" si="240"/>
        <v/>
      </c>
      <c r="DK295" s="173" t="str">
        <f t="shared" si="241"/>
        <v/>
      </c>
    </row>
    <row r="296" spans="1:115" x14ac:dyDescent="0.35">
      <c r="A296" s="182">
        <f>'Session Tracking'!A295</f>
        <v>0</v>
      </c>
      <c r="B296" s="183">
        <f>'Session Tracking'!T295</f>
        <v>0</v>
      </c>
      <c r="C296" s="183">
        <f>'Session Tracking'!C295</f>
        <v>0</v>
      </c>
      <c r="D296" s="184" t="str">
        <f>IF('Session Tracking'!D295,'Session Tracking'!D295,"")</f>
        <v/>
      </c>
      <c r="E296" s="184" t="str">
        <f>IF('Session Tracking'!E295,'Session Tracking'!E295,"")</f>
        <v/>
      </c>
      <c r="F296" s="121"/>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1"/>
      <c r="AL296" s="122"/>
      <c r="AM296" s="122"/>
      <c r="AN296" s="122"/>
      <c r="AO296" s="122"/>
      <c r="AP296" s="122"/>
      <c r="AQ296" s="122"/>
      <c r="AR296" s="122"/>
      <c r="AS296" s="122"/>
      <c r="AT296" s="122"/>
      <c r="AU296" s="122"/>
      <c r="AV296" s="122"/>
      <c r="AW296" s="122"/>
      <c r="AX296" s="122"/>
      <c r="AY296" s="122"/>
      <c r="AZ296" s="122"/>
      <c r="BA296" s="122"/>
      <c r="BB296" s="122"/>
      <c r="BC296" s="122"/>
      <c r="BD296" s="122"/>
      <c r="BE296" s="122"/>
      <c r="BF296" s="122"/>
      <c r="BG296" s="122"/>
      <c r="BH296" s="122"/>
      <c r="BI296" s="122"/>
      <c r="BJ296" s="122"/>
      <c r="BK296" s="122"/>
      <c r="BL296" s="122"/>
      <c r="BM296" s="122"/>
      <c r="BN296" s="122"/>
      <c r="BO296" s="122"/>
      <c r="BQ296" s="175" t="str">
        <f t="shared" si="242"/>
        <v/>
      </c>
      <c r="BR296" s="176" t="str">
        <f t="shared" si="243"/>
        <v/>
      </c>
      <c r="BS296" s="135" t="str">
        <f t="shared" si="244"/>
        <v xml:space="preserve"> </v>
      </c>
      <c r="BT296" s="175" t="str">
        <f t="shared" si="245"/>
        <v/>
      </c>
      <c r="BU296" s="176" t="str">
        <f t="shared" si="246"/>
        <v/>
      </c>
      <c r="BV296" s="135" t="str">
        <f t="shared" si="247"/>
        <v xml:space="preserve"> </v>
      </c>
      <c r="BW296" s="175" t="str">
        <f t="shared" si="248"/>
        <v/>
      </c>
      <c r="BX296" s="176" t="str">
        <f t="shared" si="249"/>
        <v/>
      </c>
      <c r="BY296" s="135" t="str">
        <f t="shared" si="250"/>
        <v xml:space="preserve"> </v>
      </c>
      <c r="BZ296" s="175" t="str">
        <f t="shared" si="251"/>
        <v/>
      </c>
      <c r="CA296" s="176" t="str">
        <f t="shared" si="252"/>
        <v/>
      </c>
      <c r="CB296" s="135" t="str">
        <f t="shared" si="253"/>
        <v xml:space="preserve"> </v>
      </c>
      <c r="CC296" s="185" t="str">
        <f t="shared" si="254"/>
        <v/>
      </c>
      <c r="CD296" s="186" t="str">
        <f t="shared" si="255"/>
        <v/>
      </c>
      <c r="CE296" s="181" t="str">
        <f t="shared" si="256"/>
        <v xml:space="preserve"> </v>
      </c>
      <c r="CF296" s="175" t="str">
        <f t="shared" si="257"/>
        <v/>
      </c>
      <c r="CG296" s="176" t="str">
        <f t="shared" si="258"/>
        <v/>
      </c>
      <c r="CH296" s="135" t="str">
        <f t="shared" si="259"/>
        <v xml:space="preserve"> </v>
      </c>
      <c r="CI296" s="175" t="str">
        <f t="shared" si="260"/>
        <v/>
      </c>
      <c r="CJ296" s="176" t="str">
        <f t="shared" si="261"/>
        <v/>
      </c>
      <c r="CK296" s="135" t="str">
        <f t="shared" si="262"/>
        <v xml:space="preserve"> </v>
      </c>
      <c r="CL296" s="175" t="str">
        <f t="shared" si="263"/>
        <v/>
      </c>
      <c r="CM296" s="176" t="str">
        <f t="shared" si="264"/>
        <v/>
      </c>
      <c r="CN296" s="135" t="str">
        <f t="shared" si="265"/>
        <v xml:space="preserve"> </v>
      </c>
      <c r="CO296" s="185" t="str">
        <f t="shared" si="266"/>
        <v/>
      </c>
      <c r="CP296" s="186" t="str">
        <f t="shared" si="267"/>
        <v/>
      </c>
      <c r="CQ296" s="181" t="str">
        <f t="shared" si="268"/>
        <v xml:space="preserve"> </v>
      </c>
      <c r="CR296" s="135">
        <f>'Session Tracking'!P295</f>
        <v>0</v>
      </c>
      <c r="CS296" s="172"/>
      <c r="CT296" s="172">
        <f>COUNTIF('Session Tracking'!F295:O295,"Yes")</f>
        <v>0</v>
      </c>
      <c r="CU296" s="195">
        <f>COUNTIF('Session Tracking'!F295:O295,"No")</f>
        <v>0</v>
      </c>
      <c r="CV296" s="211">
        <f t="shared" si="226"/>
        <v>0</v>
      </c>
      <c r="CW296" s="195" t="str">
        <f t="shared" si="227"/>
        <v/>
      </c>
      <c r="CX296" s="195" t="str">
        <f t="shared" si="228"/>
        <v/>
      </c>
      <c r="CY296" s="195" t="str">
        <f t="shared" si="229"/>
        <v/>
      </c>
      <c r="CZ296" s="195" t="str">
        <f t="shared" si="230"/>
        <v/>
      </c>
      <c r="DA296" s="195" t="str">
        <f t="shared" si="231"/>
        <v/>
      </c>
      <c r="DB296" s="213" t="str">
        <f t="shared" si="232"/>
        <v/>
      </c>
      <c r="DC296" s="172" t="str">
        <f t="shared" si="233"/>
        <v/>
      </c>
      <c r="DD296" s="195" t="str">
        <f t="shared" si="234"/>
        <v/>
      </c>
      <c r="DE296" s="195" t="str">
        <f t="shared" si="235"/>
        <v/>
      </c>
      <c r="DF296" s="195" t="str">
        <f t="shared" si="236"/>
        <v/>
      </c>
      <c r="DG296" s="195" t="str">
        <f t="shared" si="237"/>
        <v/>
      </c>
      <c r="DH296" s="195" t="str">
        <f t="shared" si="238"/>
        <v/>
      </c>
      <c r="DI296" s="195" t="str">
        <f t="shared" si="239"/>
        <v/>
      </c>
      <c r="DJ296" s="195" t="str">
        <f t="shared" si="240"/>
        <v/>
      </c>
      <c r="DK296" s="173" t="str">
        <f t="shared" si="241"/>
        <v/>
      </c>
    </row>
    <row r="297" spans="1:115" x14ac:dyDescent="0.35">
      <c r="A297" s="182">
        <f>'Session Tracking'!A296</f>
        <v>0</v>
      </c>
      <c r="B297" s="183">
        <f>'Session Tracking'!T296</f>
        <v>0</v>
      </c>
      <c r="C297" s="183">
        <f>'Session Tracking'!C296</f>
        <v>0</v>
      </c>
      <c r="D297" s="184" t="str">
        <f>IF('Session Tracking'!D296,'Session Tracking'!D296,"")</f>
        <v/>
      </c>
      <c r="E297" s="184" t="str">
        <f>IF('Session Tracking'!E296,'Session Tracking'!E296,"")</f>
        <v/>
      </c>
      <c r="F297" s="123"/>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3"/>
      <c r="AL297" s="124"/>
      <c r="AM297" s="124"/>
      <c r="AN297" s="124"/>
      <c r="AO297" s="124"/>
      <c r="AP297" s="124"/>
      <c r="AQ297" s="124"/>
      <c r="AR297" s="124"/>
      <c r="AS297" s="124"/>
      <c r="AT297" s="124"/>
      <c r="AU297" s="124"/>
      <c r="AV297" s="124"/>
      <c r="AW297" s="124"/>
      <c r="AX297" s="124"/>
      <c r="AY297" s="124"/>
      <c r="AZ297" s="124"/>
      <c r="BA297" s="124"/>
      <c r="BB297" s="124"/>
      <c r="BC297" s="124"/>
      <c r="BD297" s="124"/>
      <c r="BE297" s="124"/>
      <c r="BF297" s="124"/>
      <c r="BG297" s="124"/>
      <c r="BH297" s="124"/>
      <c r="BI297" s="124"/>
      <c r="BJ297" s="124"/>
      <c r="BK297" s="124"/>
      <c r="BL297" s="124"/>
      <c r="BM297" s="124"/>
      <c r="BN297" s="124"/>
      <c r="BO297" s="124"/>
      <c r="BQ297" s="175" t="str">
        <f t="shared" si="242"/>
        <v/>
      </c>
      <c r="BR297" s="176" t="str">
        <f t="shared" si="243"/>
        <v/>
      </c>
      <c r="BS297" s="135" t="str">
        <f t="shared" si="244"/>
        <v xml:space="preserve"> </v>
      </c>
      <c r="BT297" s="175" t="str">
        <f t="shared" si="245"/>
        <v/>
      </c>
      <c r="BU297" s="176" t="str">
        <f t="shared" si="246"/>
        <v/>
      </c>
      <c r="BV297" s="135" t="str">
        <f t="shared" si="247"/>
        <v xml:space="preserve"> </v>
      </c>
      <c r="BW297" s="175" t="str">
        <f t="shared" si="248"/>
        <v/>
      </c>
      <c r="BX297" s="176" t="str">
        <f t="shared" si="249"/>
        <v/>
      </c>
      <c r="BY297" s="135" t="str">
        <f t="shared" si="250"/>
        <v xml:space="preserve"> </v>
      </c>
      <c r="BZ297" s="175" t="str">
        <f t="shared" si="251"/>
        <v/>
      </c>
      <c r="CA297" s="176" t="str">
        <f t="shared" si="252"/>
        <v/>
      </c>
      <c r="CB297" s="135" t="str">
        <f t="shared" si="253"/>
        <v xml:space="preserve"> </v>
      </c>
      <c r="CC297" s="185" t="str">
        <f t="shared" si="254"/>
        <v/>
      </c>
      <c r="CD297" s="186" t="str">
        <f t="shared" si="255"/>
        <v/>
      </c>
      <c r="CE297" s="181" t="str">
        <f t="shared" si="256"/>
        <v xml:space="preserve"> </v>
      </c>
      <c r="CF297" s="175" t="str">
        <f t="shared" si="257"/>
        <v/>
      </c>
      <c r="CG297" s="176" t="str">
        <f t="shared" si="258"/>
        <v/>
      </c>
      <c r="CH297" s="135" t="str">
        <f t="shared" si="259"/>
        <v xml:space="preserve"> </v>
      </c>
      <c r="CI297" s="175" t="str">
        <f t="shared" si="260"/>
        <v/>
      </c>
      <c r="CJ297" s="176" t="str">
        <f t="shared" si="261"/>
        <v/>
      </c>
      <c r="CK297" s="135" t="str">
        <f t="shared" si="262"/>
        <v xml:space="preserve"> </v>
      </c>
      <c r="CL297" s="175" t="str">
        <f t="shared" si="263"/>
        <v/>
      </c>
      <c r="CM297" s="176" t="str">
        <f t="shared" si="264"/>
        <v/>
      </c>
      <c r="CN297" s="135" t="str">
        <f t="shared" si="265"/>
        <v xml:space="preserve"> </v>
      </c>
      <c r="CO297" s="185" t="str">
        <f t="shared" si="266"/>
        <v/>
      </c>
      <c r="CP297" s="186" t="str">
        <f t="shared" si="267"/>
        <v/>
      </c>
      <c r="CQ297" s="181" t="str">
        <f t="shared" si="268"/>
        <v xml:space="preserve"> </v>
      </c>
      <c r="CR297" s="135">
        <f>'Session Tracking'!P296</f>
        <v>0</v>
      </c>
      <c r="CS297" s="172"/>
      <c r="CT297" s="172">
        <f>COUNTIF('Session Tracking'!F296:O296,"Yes")</f>
        <v>0</v>
      </c>
      <c r="CU297" s="195">
        <f>COUNTIF('Session Tracking'!F296:O296,"No")</f>
        <v>0</v>
      </c>
      <c r="CV297" s="211">
        <f t="shared" si="226"/>
        <v>0</v>
      </c>
      <c r="CW297" s="195" t="str">
        <f t="shared" si="227"/>
        <v/>
      </c>
      <c r="CX297" s="195" t="str">
        <f t="shared" si="228"/>
        <v/>
      </c>
      <c r="CY297" s="195" t="str">
        <f t="shared" si="229"/>
        <v/>
      </c>
      <c r="CZ297" s="195" t="str">
        <f t="shared" si="230"/>
        <v/>
      </c>
      <c r="DA297" s="195" t="str">
        <f t="shared" si="231"/>
        <v/>
      </c>
      <c r="DB297" s="213" t="str">
        <f t="shared" si="232"/>
        <v/>
      </c>
      <c r="DC297" s="172" t="str">
        <f t="shared" si="233"/>
        <v/>
      </c>
      <c r="DD297" s="195" t="str">
        <f t="shared" si="234"/>
        <v/>
      </c>
      <c r="DE297" s="195" t="str">
        <f t="shared" si="235"/>
        <v/>
      </c>
      <c r="DF297" s="195" t="str">
        <f t="shared" si="236"/>
        <v/>
      </c>
      <c r="DG297" s="195" t="str">
        <f t="shared" si="237"/>
        <v/>
      </c>
      <c r="DH297" s="195" t="str">
        <f t="shared" si="238"/>
        <v/>
      </c>
      <c r="DI297" s="195" t="str">
        <f t="shared" si="239"/>
        <v/>
      </c>
      <c r="DJ297" s="195" t="str">
        <f t="shared" si="240"/>
        <v/>
      </c>
      <c r="DK297" s="173" t="str">
        <f t="shared" si="241"/>
        <v/>
      </c>
    </row>
    <row r="298" spans="1:115" x14ac:dyDescent="0.35">
      <c r="A298" s="182">
        <f>'Session Tracking'!A297</f>
        <v>0</v>
      </c>
      <c r="B298" s="183">
        <f>'Session Tracking'!T297</f>
        <v>0</v>
      </c>
      <c r="C298" s="183">
        <f>'Session Tracking'!C297</f>
        <v>0</v>
      </c>
      <c r="D298" s="184" t="str">
        <f>IF('Session Tracking'!D297,'Session Tracking'!D297,"")</f>
        <v/>
      </c>
      <c r="E298" s="184" t="str">
        <f>IF('Session Tracking'!E297,'Session Tracking'!E297,"")</f>
        <v/>
      </c>
      <c r="F298" s="121"/>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1"/>
      <c r="AL298" s="122"/>
      <c r="AM298" s="122"/>
      <c r="AN298" s="122"/>
      <c r="AO298" s="122"/>
      <c r="AP298" s="122"/>
      <c r="AQ298" s="122"/>
      <c r="AR298" s="122"/>
      <c r="AS298" s="122"/>
      <c r="AT298" s="122"/>
      <c r="AU298" s="122"/>
      <c r="AV298" s="122"/>
      <c r="AW298" s="122"/>
      <c r="AX298" s="122"/>
      <c r="AY298" s="122"/>
      <c r="AZ298" s="122"/>
      <c r="BA298" s="122"/>
      <c r="BB298" s="122"/>
      <c r="BC298" s="122"/>
      <c r="BD298" s="122"/>
      <c r="BE298" s="122"/>
      <c r="BF298" s="122"/>
      <c r="BG298" s="122"/>
      <c r="BH298" s="122"/>
      <c r="BI298" s="122"/>
      <c r="BJ298" s="122"/>
      <c r="BK298" s="122"/>
      <c r="BL298" s="122"/>
      <c r="BM298" s="122"/>
      <c r="BN298" s="122"/>
      <c r="BO298" s="122"/>
      <c r="BQ298" s="175" t="str">
        <f t="shared" si="242"/>
        <v/>
      </c>
      <c r="BR298" s="176" t="str">
        <f t="shared" si="243"/>
        <v/>
      </c>
      <c r="BS298" s="135" t="str">
        <f t="shared" si="244"/>
        <v xml:space="preserve"> </v>
      </c>
      <c r="BT298" s="175" t="str">
        <f t="shared" si="245"/>
        <v/>
      </c>
      <c r="BU298" s="176" t="str">
        <f t="shared" si="246"/>
        <v/>
      </c>
      <c r="BV298" s="135" t="str">
        <f t="shared" si="247"/>
        <v xml:space="preserve"> </v>
      </c>
      <c r="BW298" s="175" t="str">
        <f t="shared" si="248"/>
        <v/>
      </c>
      <c r="BX298" s="176" t="str">
        <f t="shared" si="249"/>
        <v/>
      </c>
      <c r="BY298" s="135" t="str">
        <f t="shared" si="250"/>
        <v xml:space="preserve"> </v>
      </c>
      <c r="BZ298" s="175" t="str">
        <f t="shared" si="251"/>
        <v/>
      </c>
      <c r="CA298" s="176" t="str">
        <f t="shared" si="252"/>
        <v/>
      </c>
      <c r="CB298" s="135" t="str">
        <f t="shared" si="253"/>
        <v xml:space="preserve"> </v>
      </c>
      <c r="CC298" s="185" t="str">
        <f t="shared" si="254"/>
        <v/>
      </c>
      <c r="CD298" s="186" t="str">
        <f t="shared" si="255"/>
        <v/>
      </c>
      <c r="CE298" s="181" t="str">
        <f t="shared" si="256"/>
        <v xml:space="preserve"> </v>
      </c>
      <c r="CF298" s="175" t="str">
        <f t="shared" si="257"/>
        <v/>
      </c>
      <c r="CG298" s="176" t="str">
        <f t="shared" si="258"/>
        <v/>
      </c>
      <c r="CH298" s="135" t="str">
        <f t="shared" si="259"/>
        <v xml:space="preserve"> </v>
      </c>
      <c r="CI298" s="175" t="str">
        <f t="shared" si="260"/>
        <v/>
      </c>
      <c r="CJ298" s="176" t="str">
        <f t="shared" si="261"/>
        <v/>
      </c>
      <c r="CK298" s="135" t="str">
        <f t="shared" si="262"/>
        <v xml:space="preserve"> </v>
      </c>
      <c r="CL298" s="175" t="str">
        <f t="shared" si="263"/>
        <v/>
      </c>
      <c r="CM298" s="176" t="str">
        <f t="shared" si="264"/>
        <v/>
      </c>
      <c r="CN298" s="135" t="str">
        <f t="shared" si="265"/>
        <v xml:space="preserve"> </v>
      </c>
      <c r="CO298" s="185" t="str">
        <f t="shared" si="266"/>
        <v/>
      </c>
      <c r="CP298" s="186" t="str">
        <f t="shared" si="267"/>
        <v/>
      </c>
      <c r="CQ298" s="181" t="str">
        <f t="shared" si="268"/>
        <v xml:space="preserve"> </v>
      </c>
      <c r="CR298" s="135">
        <f>'Session Tracking'!P297</f>
        <v>0</v>
      </c>
      <c r="CS298" s="172"/>
      <c r="CT298" s="172">
        <f>COUNTIF('Session Tracking'!F297:O297,"Yes")</f>
        <v>0</v>
      </c>
      <c r="CU298" s="195">
        <f>COUNTIF('Session Tracking'!F297:O297,"No")</f>
        <v>0</v>
      </c>
      <c r="CV298" s="211">
        <f t="shared" si="226"/>
        <v>0</v>
      </c>
      <c r="CW298" s="195" t="str">
        <f t="shared" si="227"/>
        <v/>
      </c>
      <c r="CX298" s="195" t="str">
        <f t="shared" si="228"/>
        <v/>
      </c>
      <c r="CY298" s="195" t="str">
        <f t="shared" si="229"/>
        <v/>
      </c>
      <c r="CZ298" s="195" t="str">
        <f t="shared" si="230"/>
        <v/>
      </c>
      <c r="DA298" s="195" t="str">
        <f t="shared" si="231"/>
        <v/>
      </c>
      <c r="DB298" s="213" t="str">
        <f t="shared" si="232"/>
        <v/>
      </c>
      <c r="DC298" s="172" t="str">
        <f t="shared" si="233"/>
        <v/>
      </c>
      <c r="DD298" s="195" t="str">
        <f t="shared" si="234"/>
        <v/>
      </c>
      <c r="DE298" s="195" t="str">
        <f t="shared" si="235"/>
        <v/>
      </c>
      <c r="DF298" s="195" t="str">
        <f t="shared" si="236"/>
        <v/>
      </c>
      <c r="DG298" s="195" t="str">
        <f t="shared" si="237"/>
        <v/>
      </c>
      <c r="DH298" s="195" t="str">
        <f t="shared" si="238"/>
        <v/>
      </c>
      <c r="DI298" s="195" t="str">
        <f t="shared" si="239"/>
        <v/>
      </c>
      <c r="DJ298" s="195" t="str">
        <f t="shared" si="240"/>
        <v/>
      </c>
      <c r="DK298" s="173" t="str">
        <f t="shared" si="241"/>
        <v/>
      </c>
    </row>
    <row r="299" spans="1:115" x14ac:dyDescent="0.35">
      <c r="A299" s="182">
        <f>'Session Tracking'!A298</f>
        <v>0</v>
      </c>
      <c r="B299" s="183">
        <f>'Session Tracking'!T298</f>
        <v>0</v>
      </c>
      <c r="C299" s="183">
        <f>'Session Tracking'!C298</f>
        <v>0</v>
      </c>
      <c r="D299" s="184" t="str">
        <f>IF('Session Tracking'!D298,'Session Tracking'!D298,"")</f>
        <v/>
      </c>
      <c r="E299" s="184" t="str">
        <f>IF('Session Tracking'!E298,'Session Tracking'!E298,"")</f>
        <v/>
      </c>
      <c r="F299" s="123"/>
      <c r="G299" s="124"/>
      <c r="H299" s="124"/>
      <c r="I299" s="124"/>
      <c r="J299" s="124"/>
      <c r="K299" s="124"/>
      <c r="L299" s="124"/>
      <c r="M299" s="124"/>
      <c r="N299" s="124"/>
      <c r="O299" s="124"/>
      <c r="P299" s="124"/>
      <c r="Q299" s="124"/>
      <c r="R299" s="124"/>
      <c r="S299" s="124"/>
      <c r="T299" s="124"/>
      <c r="U299" s="124"/>
      <c r="V299" s="124"/>
      <c r="W299" s="124"/>
      <c r="X299" s="124"/>
      <c r="Y299" s="124"/>
      <c r="Z299" s="124"/>
      <c r="AA299" s="124"/>
      <c r="AB299" s="124"/>
      <c r="AC299" s="124"/>
      <c r="AD299" s="124"/>
      <c r="AE299" s="124"/>
      <c r="AF299" s="124"/>
      <c r="AG299" s="124"/>
      <c r="AH299" s="124"/>
      <c r="AI299" s="124"/>
      <c r="AJ299" s="124"/>
      <c r="AK299" s="123"/>
      <c r="AL299" s="124"/>
      <c r="AM299" s="124"/>
      <c r="AN299" s="124"/>
      <c r="AO299" s="124"/>
      <c r="AP299" s="124"/>
      <c r="AQ299" s="124"/>
      <c r="AR299" s="124"/>
      <c r="AS299" s="124"/>
      <c r="AT299" s="124"/>
      <c r="AU299" s="124"/>
      <c r="AV299" s="124"/>
      <c r="AW299" s="124"/>
      <c r="AX299" s="124"/>
      <c r="AY299" s="124"/>
      <c r="AZ299" s="124"/>
      <c r="BA299" s="124"/>
      <c r="BB299" s="124"/>
      <c r="BC299" s="124"/>
      <c r="BD299" s="124"/>
      <c r="BE299" s="124"/>
      <c r="BF299" s="124"/>
      <c r="BG299" s="124"/>
      <c r="BH299" s="124"/>
      <c r="BI299" s="124"/>
      <c r="BJ299" s="124"/>
      <c r="BK299" s="124"/>
      <c r="BL299" s="124"/>
      <c r="BM299" s="124"/>
      <c r="BN299" s="124"/>
      <c r="BO299" s="124"/>
      <c r="BQ299" s="175" t="str">
        <f t="shared" si="242"/>
        <v/>
      </c>
      <c r="BR299" s="176" t="str">
        <f t="shared" si="243"/>
        <v/>
      </c>
      <c r="BS299" s="135" t="str">
        <f t="shared" si="244"/>
        <v xml:space="preserve"> </v>
      </c>
      <c r="BT299" s="175" t="str">
        <f t="shared" si="245"/>
        <v/>
      </c>
      <c r="BU299" s="176" t="str">
        <f t="shared" si="246"/>
        <v/>
      </c>
      <c r="BV299" s="135" t="str">
        <f t="shared" si="247"/>
        <v xml:space="preserve"> </v>
      </c>
      <c r="BW299" s="175" t="str">
        <f t="shared" si="248"/>
        <v/>
      </c>
      <c r="BX299" s="176" t="str">
        <f t="shared" si="249"/>
        <v/>
      </c>
      <c r="BY299" s="135" t="str">
        <f t="shared" si="250"/>
        <v xml:space="preserve"> </v>
      </c>
      <c r="BZ299" s="175" t="str">
        <f t="shared" si="251"/>
        <v/>
      </c>
      <c r="CA299" s="176" t="str">
        <f t="shared" si="252"/>
        <v/>
      </c>
      <c r="CB299" s="135" t="str">
        <f t="shared" si="253"/>
        <v xml:space="preserve"> </v>
      </c>
      <c r="CC299" s="185" t="str">
        <f t="shared" si="254"/>
        <v/>
      </c>
      <c r="CD299" s="186" t="str">
        <f t="shared" si="255"/>
        <v/>
      </c>
      <c r="CE299" s="181" t="str">
        <f t="shared" si="256"/>
        <v xml:space="preserve"> </v>
      </c>
      <c r="CF299" s="175" t="str">
        <f t="shared" si="257"/>
        <v/>
      </c>
      <c r="CG299" s="176" t="str">
        <f t="shared" si="258"/>
        <v/>
      </c>
      <c r="CH299" s="135" t="str">
        <f t="shared" si="259"/>
        <v xml:space="preserve"> </v>
      </c>
      <c r="CI299" s="175" t="str">
        <f t="shared" si="260"/>
        <v/>
      </c>
      <c r="CJ299" s="176" t="str">
        <f t="shared" si="261"/>
        <v/>
      </c>
      <c r="CK299" s="135" t="str">
        <f t="shared" si="262"/>
        <v xml:space="preserve"> </v>
      </c>
      <c r="CL299" s="175" t="str">
        <f t="shared" si="263"/>
        <v/>
      </c>
      <c r="CM299" s="176" t="str">
        <f t="shared" si="264"/>
        <v/>
      </c>
      <c r="CN299" s="135" t="str">
        <f t="shared" si="265"/>
        <v xml:space="preserve"> </v>
      </c>
      <c r="CO299" s="185" t="str">
        <f t="shared" si="266"/>
        <v/>
      </c>
      <c r="CP299" s="186" t="str">
        <f t="shared" si="267"/>
        <v/>
      </c>
      <c r="CQ299" s="181" t="str">
        <f t="shared" si="268"/>
        <v xml:space="preserve"> </v>
      </c>
      <c r="CR299" s="135">
        <f>'Session Tracking'!P298</f>
        <v>0</v>
      </c>
      <c r="CS299" s="172"/>
      <c r="CT299" s="172">
        <f>COUNTIF('Session Tracking'!F298:O298,"Yes")</f>
        <v>0</v>
      </c>
      <c r="CU299" s="195">
        <f>COUNTIF('Session Tracking'!F298:O298,"No")</f>
        <v>0</v>
      </c>
      <c r="CV299" s="211">
        <f t="shared" si="226"/>
        <v>0</v>
      </c>
      <c r="CW299" s="195" t="str">
        <f t="shared" si="227"/>
        <v/>
      </c>
      <c r="CX299" s="195" t="str">
        <f t="shared" si="228"/>
        <v/>
      </c>
      <c r="CY299" s="195" t="str">
        <f t="shared" si="229"/>
        <v/>
      </c>
      <c r="CZ299" s="195" t="str">
        <f t="shared" si="230"/>
        <v/>
      </c>
      <c r="DA299" s="195" t="str">
        <f t="shared" si="231"/>
        <v/>
      </c>
      <c r="DB299" s="213" t="str">
        <f t="shared" si="232"/>
        <v/>
      </c>
      <c r="DC299" s="172" t="str">
        <f t="shared" si="233"/>
        <v/>
      </c>
      <c r="DD299" s="195" t="str">
        <f t="shared" si="234"/>
        <v/>
      </c>
      <c r="DE299" s="195" t="str">
        <f t="shared" si="235"/>
        <v/>
      </c>
      <c r="DF299" s="195" t="str">
        <f t="shared" si="236"/>
        <v/>
      </c>
      <c r="DG299" s="195" t="str">
        <f t="shared" si="237"/>
        <v/>
      </c>
      <c r="DH299" s="195" t="str">
        <f t="shared" si="238"/>
        <v/>
      </c>
      <c r="DI299" s="195" t="str">
        <f t="shared" si="239"/>
        <v/>
      </c>
      <c r="DJ299" s="195" t="str">
        <f t="shared" si="240"/>
        <v/>
      </c>
      <c r="DK299" s="173" t="str">
        <f t="shared" si="241"/>
        <v/>
      </c>
    </row>
    <row r="300" spans="1:115" x14ac:dyDescent="0.35">
      <c r="A300" s="182">
        <f>'Session Tracking'!A299</f>
        <v>0</v>
      </c>
      <c r="B300" s="183">
        <f>'Session Tracking'!T299</f>
        <v>0</v>
      </c>
      <c r="C300" s="183">
        <f>'Session Tracking'!C299</f>
        <v>0</v>
      </c>
      <c r="D300" s="184" t="str">
        <f>IF('Session Tracking'!D299,'Session Tracking'!D299,"")</f>
        <v/>
      </c>
      <c r="E300" s="184" t="str">
        <f>IF('Session Tracking'!E299,'Session Tracking'!E299,"")</f>
        <v/>
      </c>
      <c r="F300" s="121"/>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1"/>
      <c r="AL300" s="122"/>
      <c r="AM300" s="122"/>
      <c r="AN300" s="122"/>
      <c r="AO300" s="122"/>
      <c r="AP300" s="122"/>
      <c r="AQ300" s="122"/>
      <c r="AR300" s="122"/>
      <c r="AS300" s="122"/>
      <c r="AT300" s="122"/>
      <c r="AU300" s="122"/>
      <c r="AV300" s="122"/>
      <c r="AW300" s="122"/>
      <c r="AX300" s="122"/>
      <c r="AY300" s="122"/>
      <c r="AZ300" s="122"/>
      <c r="BA300" s="122"/>
      <c r="BB300" s="122"/>
      <c r="BC300" s="122"/>
      <c r="BD300" s="122"/>
      <c r="BE300" s="122"/>
      <c r="BF300" s="122"/>
      <c r="BG300" s="122"/>
      <c r="BH300" s="122"/>
      <c r="BI300" s="122"/>
      <c r="BJ300" s="122"/>
      <c r="BK300" s="122"/>
      <c r="BL300" s="122"/>
      <c r="BM300" s="122"/>
      <c r="BN300" s="122"/>
      <c r="BO300" s="122"/>
      <c r="BQ300" s="175" t="str">
        <f t="shared" si="242"/>
        <v/>
      </c>
      <c r="BR300" s="176" t="str">
        <f t="shared" si="243"/>
        <v/>
      </c>
      <c r="BS300" s="135" t="str">
        <f t="shared" si="244"/>
        <v xml:space="preserve"> </v>
      </c>
      <c r="BT300" s="175" t="str">
        <f t="shared" si="245"/>
        <v/>
      </c>
      <c r="BU300" s="176" t="str">
        <f t="shared" si="246"/>
        <v/>
      </c>
      <c r="BV300" s="135" t="str">
        <f t="shared" si="247"/>
        <v xml:space="preserve"> </v>
      </c>
      <c r="BW300" s="175" t="str">
        <f t="shared" si="248"/>
        <v/>
      </c>
      <c r="BX300" s="176" t="str">
        <f t="shared" si="249"/>
        <v/>
      </c>
      <c r="BY300" s="135" t="str">
        <f t="shared" si="250"/>
        <v xml:space="preserve"> </v>
      </c>
      <c r="BZ300" s="175" t="str">
        <f t="shared" si="251"/>
        <v/>
      </c>
      <c r="CA300" s="176" t="str">
        <f t="shared" si="252"/>
        <v/>
      </c>
      <c r="CB300" s="135" t="str">
        <f t="shared" si="253"/>
        <v xml:space="preserve"> </v>
      </c>
      <c r="CC300" s="185" t="str">
        <f t="shared" si="254"/>
        <v/>
      </c>
      <c r="CD300" s="186" t="str">
        <f t="shared" si="255"/>
        <v/>
      </c>
      <c r="CE300" s="181" t="str">
        <f t="shared" si="256"/>
        <v xml:space="preserve"> </v>
      </c>
      <c r="CF300" s="175" t="str">
        <f t="shared" si="257"/>
        <v/>
      </c>
      <c r="CG300" s="176" t="str">
        <f t="shared" si="258"/>
        <v/>
      </c>
      <c r="CH300" s="135" t="str">
        <f t="shared" si="259"/>
        <v xml:space="preserve"> </v>
      </c>
      <c r="CI300" s="175" t="str">
        <f t="shared" si="260"/>
        <v/>
      </c>
      <c r="CJ300" s="176" t="str">
        <f t="shared" si="261"/>
        <v/>
      </c>
      <c r="CK300" s="135" t="str">
        <f t="shared" si="262"/>
        <v xml:space="preserve"> </v>
      </c>
      <c r="CL300" s="175" t="str">
        <f t="shared" si="263"/>
        <v/>
      </c>
      <c r="CM300" s="176" t="str">
        <f t="shared" si="264"/>
        <v/>
      </c>
      <c r="CN300" s="135" t="str">
        <f t="shared" si="265"/>
        <v xml:space="preserve"> </v>
      </c>
      <c r="CO300" s="185" t="str">
        <f t="shared" si="266"/>
        <v/>
      </c>
      <c r="CP300" s="186" t="str">
        <f t="shared" si="267"/>
        <v/>
      </c>
      <c r="CQ300" s="181" t="str">
        <f t="shared" si="268"/>
        <v xml:space="preserve"> </v>
      </c>
      <c r="CR300" s="135">
        <f>'Session Tracking'!P299</f>
        <v>0</v>
      </c>
      <c r="CS300" s="172"/>
      <c r="CT300" s="172">
        <f>COUNTIF('Session Tracking'!F299:O299,"Yes")</f>
        <v>0</v>
      </c>
      <c r="CU300" s="195">
        <f>COUNTIF('Session Tracking'!F299:O299,"No")</f>
        <v>0</v>
      </c>
      <c r="CV300" s="211">
        <f t="shared" si="226"/>
        <v>0</v>
      </c>
      <c r="CW300" s="195" t="str">
        <f t="shared" si="227"/>
        <v/>
      </c>
      <c r="CX300" s="195" t="str">
        <f t="shared" si="228"/>
        <v/>
      </c>
      <c r="CY300" s="195" t="str">
        <f t="shared" si="229"/>
        <v/>
      </c>
      <c r="CZ300" s="195" t="str">
        <f t="shared" si="230"/>
        <v/>
      </c>
      <c r="DA300" s="195" t="str">
        <f t="shared" si="231"/>
        <v/>
      </c>
      <c r="DB300" s="213" t="str">
        <f t="shared" si="232"/>
        <v/>
      </c>
      <c r="DC300" s="172" t="str">
        <f t="shared" si="233"/>
        <v/>
      </c>
      <c r="DD300" s="195" t="str">
        <f t="shared" si="234"/>
        <v/>
      </c>
      <c r="DE300" s="195" t="str">
        <f t="shared" si="235"/>
        <v/>
      </c>
      <c r="DF300" s="195" t="str">
        <f t="shared" si="236"/>
        <v/>
      </c>
      <c r="DG300" s="195" t="str">
        <f t="shared" si="237"/>
        <v/>
      </c>
      <c r="DH300" s="195" t="str">
        <f t="shared" si="238"/>
        <v/>
      </c>
      <c r="DI300" s="195" t="str">
        <f t="shared" si="239"/>
        <v/>
      </c>
      <c r="DJ300" s="195" t="str">
        <f t="shared" si="240"/>
        <v/>
      </c>
      <c r="DK300" s="173" t="str">
        <f t="shared" si="241"/>
        <v/>
      </c>
    </row>
    <row r="301" spans="1:115" x14ac:dyDescent="0.35">
      <c r="A301" s="182">
        <f>'Session Tracking'!A300</f>
        <v>0</v>
      </c>
      <c r="B301" s="183">
        <f>'Session Tracking'!T300</f>
        <v>0</v>
      </c>
      <c r="C301" s="183">
        <f>'Session Tracking'!C300</f>
        <v>0</v>
      </c>
      <c r="D301" s="184" t="str">
        <f>IF('Session Tracking'!D300,'Session Tracking'!D300,"")</f>
        <v/>
      </c>
      <c r="E301" s="184" t="str">
        <f>IF('Session Tracking'!E300,'Session Tracking'!E300,"")</f>
        <v/>
      </c>
      <c r="F301" s="123"/>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3"/>
      <c r="AL301" s="124"/>
      <c r="AM301" s="124"/>
      <c r="AN301" s="124"/>
      <c r="AO301" s="124"/>
      <c r="AP301" s="124"/>
      <c r="AQ301" s="124"/>
      <c r="AR301" s="124"/>
      <c r="AS301" s="124"/>
      <c r="AT301" s="124"/>
      <c r="AU301" s="124"/>
      <c r="AV301" s="124"/>
      <c r="AW301" s="124"/>
      <c r="AX301" s="124"/>
      <c r="AY301" s="124"/>
      <c r="AZ301" s="124"/>
      <c r="BA301" s="124"/>
      <c r="BB301" s="124"/>
      <c r="BC301" s="124"/>
      <c r="BD301" s="124"/>
      <c r="BE301" s="124"/>
      <c r="BF301" s="124"/>
      <c r="BG301" s="124"/>
      <c r="BH301" s="124"/>
      <c r="BI301" s="124"/>
      <c r="BJ301" s="124"/>
      <c r="BK301" s="124"/>
      <c r="BL301" s="124"/>
      <c r="BM301" s="124"/>
      <c r="BN301" s="124"/>
      <c r="BO301" s="124"/>
      <c r="BQ301" s="175" t="str">
        <f t="shared" si="242"/>
        <v/>
      </c>
      <c r="BR301" s="176" t="str">
        <f t="shared" si="243"/>
        <v/>
      </c>
      <c r="BS301" s="135" t="str">
        <f t="shared" si="244"/>
        <v xml:space="preserve"> </v>
      </c>
      <c r="BT301" s="175" t="str">
        <f t="shared" si="245"/>
        <v/>
      </c>
      <c r="BU301" s="176" t="str">
        <f t="shared" si="246"/>
        <v/>
      </c>
      <c r="BV301" s="135" t="str">
        <f t="shared" si="247"/>
        <v xml:space="preserve"> </v>
      </c>
      <c r="BW301" s="175" t="str">
        <f t="shared" si="248"/>
        <v/>
      </c>
      <c r="BX301" s="176" t="str">
        <f t="shared" si="249"/>
        <v/>
      </c>
      <c r="BY301" s="135" t="str">
        <f t="shared" si="250"/>
        <v xml:space="preserve"> </v>
      </c>
      <c r="BZ301" s="175" t="str">
        <f t="shared" si="251"/>
        <v/>
      </c>
      <c r="CA301" s="176" t="str">
        <f t="shared" si="252"/>
        <v/>
      </c>
      <c r="CB301" s="135" t="str">
        <f t="shared" si="253"/>
        <v xml:space="preserve"> </v>
      </c>
      <c r="CC301" s="185" t="str">
        <f t="shared" si="254"/>
        <v/>
      </c>
      <c r="CD301" s="186" t="str">
        <f t="shared" si="255"/>
        <v/>
      </c>
      <c r="CE301" s="181" t="str">
        <f t="shared" si="256"/>
        <v xml:space="preserve"> </v>
      </c>
      <c r="CF301" s="175" t="str">
        <f t="shared" si="257"/>
        <v/>
      </c>
      <c r="CG301" s="176" t="str">
        <f t="shared" si="258"/>
        <v/>
      </c>
      <c r="CH301" s="135" t="str">
        <f t="shared" si="259"/>
        <v xml:space="preserve"> </v>
      </c>
      <c r="CI301" s="175" t="str">
        <f t="shared" si="260"/>
        <v/>
      </c>
      <c r="CJ301" s="176" t="str">
        <f t="shared" si="261"/>
        <v/>
      </c>
      <c r="CK301" s="135" t="str">
        <f t="shared" si="262"/>
        <v xml:space="preserve"> </v>
      </c>
      <c r="CL301" s="175" t="str">
        <f t="shared" si="263"/>
        <v/>
      </c>
      <c r="CM301" s="176" t="str">
        <f t="shared" si="264"/>
        <v/>
      </c>
      <c r="CN301" s="135" t="str">
        <f t="shared" si="265"/>
        <v xml:space="preserve"> </v>
      </c>
      <c r="CO301" s="185" t="str">
        <f t="shared" si="266"/>
        <v/>
      </c>
      <c r="CP301" s="186" t="str">
        <f t="shared" si="267"/>
        <v/>
      </c>
      <c r="CQ301" s="181" t="str">
        <f t="shared" si="268"/>
        <v xml:space="preserve"> </v>
      </c>
      <c r="CR301" s="135">
        <f>'Session Tracking'!P300</f>
        <v>0</v>
      </c>
      <c r="CS301" s="172"/>
      <c r="CT301" s="172">
        <f>COUNTIF('Session Tracking'!F300:O300,"Yes")</f>
        <v>0</v>
      </c>
      <c r="CU301" s="195">
        <f>COUNTIF('Session Tracking'!F300:O300,"No")</f>
        <v>0</v>
      </c>
      <c r="CV301" s="211">
        <f t="shared" si="226"/>
        <v>0</v>
      </c>
      <c r="CW301" s="195" t="str">
        <f t="shared" si="227"/>
        <v/>
      </c>
      <c r="CX301" s="195" t="str">
        <f t="shared" si="228"/>
        <v/>
      </c>
      <c r="CY301" s="195" t="str">
        <f t="shared" si="229"/>
        <v/>
      </c>
      <c r="CZ301" s="195" t="str">
        <f t="shared" si="230"/>
        <v/>
      </c>
      <c r="DA301" s="195" t="str">
        <f t="shared" si="231"/>
        <v/>
      </c>
      <c r="DB301" s="213" t="str">
        <f t="shared" si="232"/>
        <v/>
      </c>
      <c r="DC301" s="172" t="str">
        <f t="shared" si="233"/>
        <v/>
      </c>
      <c r="DD301" s="195" t="str">
        <f t="shared" si="234"/>
        <v/>
      </c>
      <c r="DE301" s="195" t="str">
        <f t="shared" si="235"/>
        <v/>
      </c>
      <c r="DF301" s="195" t="str">
        <f t="shared" si="236"/>
        <v/>
      </c>
      <c r="DG301" s="195" t="str">
        <f t="shared" si="237"/>
        <v/>
      </c>
      <c r="DH301" s="195" t="str">
        <f t="shared" si="238"/>
        <v/>
      </c>
      <c r="DI301" s="195" t="str">
        <f t="shared" si="239"/>
        <v/>
      </c>
      <c r="DJ301" s="195" t="str">
        <f t="shared" si="240"/>
        <v/>
      </c>
      <c r="DK301" s="173" t="str">
        <f t="shared" si="241"/>
        <v/>
      </c>
    </row>
    <row r="302" spans="1:115" x14ac:dyDescent="0.35">
      <c r="A302" s="182">
        <f>'Session Tracking'!A301</f>
        <v>0</v>
      </c>
      <c r="B302" s="183">
        <f>'Session Tracking'!T301</f>
        <v>0</v>
      </c>
      <c r="C302" s="183">
        <f>'Session Tracking'!C301</f>
        <v>0</v>
      </c>
      <c r="D302" s="184" t="str">
        <f>IF('Session Tracking'!D301,'Session Tracking'!D301,"")</f>
        <v/>
      </c>
      <c r="E302" s="184" t="str">
        <f>IF('Session Tracking'!E301,'Session Tracking'!E301,"")</f>
        <v/>
      </c>
      <c r="F302" s="121"/>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1"/>
      <c r="AL302" s="122"/>
      <c r="AM302" s="122"/>
      <c r="AN302" s="122"/>
      <c r="AO302" s="122"/>
      <c r="AP302" s="122"/>
      <c r="AQ302" s="122"/>
      <c r="AR302" s="122"/>
      <c r="AS302" s="122"/>
      <c r="AT302" s="122"/>
      <c r="AU302" s="122"/>
      <c r="AV302" s="122"/>
      <c r="AW302" s="122"/>
      <c r="AX302" s="122"/>
      <c r="AY302" s="122"/>
      <c r="AZ302" s="122"/>
      <c r="BA302" s="122"/>
      <c r="BB302" s="122"/>
      <c r="BC302" s="122"/>
      <c r="BD302" s="122"/>
      <c r="BE302" s="122"/>
      <c r="BF302" s="122"/>
      <c r="BG302" s="122"/>
      <c r="BH302" s="122"/>
      <c r="BI302" s="122"/>
      <c r="BJ302" s="122"/>
      <c r="BK302" s="122"/>
      <c r="BL302" s="122"/>
      <c r="BM302" s="122"/>
      <c r="BN302" s="122"/>
      <c r="BO302" s="122"/>
      <c r="BQ302" s="175" t="str">
        <f t="shared" si="242"/>
        <v/>
      </c>
      <c r="BR302" s="176" t="str">
        <f t="shared" si="243"/>
        <v/>
      </c>
      <c r="BS302" s="135" t="str">
        <f t="shared" si="244"/>
        <v xml:space="preserve"> </v>
      </c>
      <c r="BT302" s="175" t="str">
        <f t="shared" si="245"/>
        <v/>
      </c>
      <c r="BU302" s="176" t="str">
        <f t="shared" si="246"/>
        <v/>
      </c>
      <c r="BV302" s="135" t="str">
        <f t="shared" si="247"/>
        <v xml:space="preserve"> </v>
      </c>
      <c r="BW302" s="175" t="str">
        <f t="shared" si="248"/>
        <v/>
      </c>
      <c r="BX302" s="176" t="str">
        <f t="shared" si="249"/>
        <v/>
      </c>
      <c r="BY302" s="135" t="str">
        <f t="shared" si="250"/>
        <v xml:space="preserve"> </v>
      </c>
      <c r="BZ302" s="175" t="str">
        <f t="shared" si="251"/>
        <v/>
      </c>
      <c r="CA302" s="176" t="str">
        <f t="shared" si="252"/>
        <v/>
      </c>
      <c r="CB302" s="135" t="str">
        <f t="shared" si="253"/>
        <v xml:space="preserve"> </v>
      </c>
      <c r="CC302" s="185" t="str">
        <f t="shared" si="254"/>
        <v/>
      </c>
      <c r="CD302" s="186" t="str">
        <f t="shared" si="255"/>
        <v/>
      </c>
      <c r="CE302" s="181" t="str">
        <f t="shared" si="256"/>
        <v xml:space="preserve"> </v>
      </c>
      <c r="CF302" s="175" t="str">
        <f t="shared" si="257"/>
        <v/>
      </c>
      <c r="CG302" s="176" t="str">
        <f t="shared" si="258"/>
        <v/>
      </c>
      <c r="CH302" s="135" t="str">
        <f t="shared" si="259"/>
        <v xml:space="preserve"> </v>
      </c>
      <c r="CI302" s="175" t="str">
        <f t="shared" si="260"/>
        <v/>
      </c>
      <c r="CJ302" s="176" t="str">
        <f t="shared" si="261"/>
        <v/>
      </c>
      <c r="CK302" s="135" t="str">
        <f t="shared" si="262"/>
        <v xml:space="preserve"> </v>
      </c>
      <c r="CL302" s="175" t="str">
        <f t="shared" si="263"/>
        <v/>
      </c>
      <c r="CM302" s="176" t="str">
        <f t="shared" si="264"/>
        <v/>
      </c>
      <c r="CN302" s="135" t="str">
        <f t="shared" si="265"/>
        <v xml:space="preserve"> </v>
      </c>
      <c r="CO302" s="185" t="str">
        <f t="shared" si="266"/>
        <v/>
      </c>
      <c r="CP302" s="186" t="str">
        <f t="shared" si="267"/>
        <v/>
      </c>
      <c r="CQ302" s="181" t="str">
        <f t="shared" si="268"/>
        <v xml:space="preserve"> </v>
      </c>
      <c r="CR302" s="135">
        <f>'Session Tracking'!P301</f>
        <v>0</v>
      </c>
      <c r="CS302" s="172"/>
      <c r="CT302" s="172">
        <f>COUNTIF('Session Tracking'!F301:O301,"Yes")</f>
        <v>0</v>
      </c>
      <c r="CU302" s="195">
        <f>COUNTIF('Session Tracking'!F301:O301,"No")</f>
        <v>0</v>
      </c>
      <c r="CV302" s="211">
        <f t="shared" si="226"/>
        <v>0</v>
      </c>
      <c r="CW302" s="195" t="str">
        <f t="shared" si="227"/>
        <v/>
      </c>
      <c r="CX302" s="195" t="str">
        <f t="shared" si="228"/>
        <v/>
      </c>
      <c r="CY302" s="195" t="str">
        <f t="shared" si="229"/>
        <v/>
      </c>
      <c r="CZ302" s="195" t="str">
        <f t="shared" si="230"/>
        <v/>
      </c>
      <c r="DA302" s="195" t="str">
        <f t="shared" si="231"/>
        <v/>
      </c>
      <c r="DB302" s="213" t="str">
        <f t="shared" si="232"/>
        <v/>
      </c>
      <c r="DC302" s="172" t="str">
        <f t="shared" si="233"/>
        <v/>
      </c>
      <c r="DD302" s="195" t="str">
        <f t="shared" si="234"/>
        <v/>
      </c>
      <c r="DE302" s="195" t="str">
        <f t="shared" si="235"/>
        <v/>
      </c>
      <c r="DF302" s="195" t="str">
        <f t="shared" si="236"/>
        <v/>
      </c>
      <c r="DG302" s="195" t="str">
        <f t="shared" si="237"/>
        <v/>
      </c>
      <c r="DH302" s="195" t="str">
        <f t="shared" si="238"/>
        <v/>
      </c>
      <c r="DI302" s="195" t="str">
        <f t="shared" si="239"/>
        <v/>
      </c>
      <c r="DJ302" s="195" t="str">
        <f t="shared" si="240"/>
        <v/>
      </c>
      <c r="DK302" s="173" t="str">
        <f t="shared" si="241"/>
        <v/>
      </c>
    </row>
    <row r="303" spans="1:115" x14ac:dyDescent="0.35">
      <c r="A303" s="182">
        <f>'Session Tracking'!A302</f>
        <v>0</v>
      </c>
      <c r="B303" s="183">
        <f>'Session Tracking'!T302</f>
        <v>0</v>
      </c>
      <c r="C303" s="183">
        <f>'Session Tracking'!C302</f>
        <v>0</v>
      </c>
      <c r="D303" s="184" t="str">
        <f>IF('Session Tracking'!D302,'Session Tracking'!D302,"")</f>
        <v/>
      </c>
      <c r="E303" s="184" t="str">
        <f>IF('Session Tracking'!E302,'Session Tracking'!E302,"")</f>
        <v/>
      </c>
      <c r="F303" s="123"/>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3"/>
      <c r="AL303" s="124"/>
      <c r="AM303" s="124"/>
      <c r="AN303" s="124"/>
      <c r="AO303" s="124"/>
      <c r="AP303" s="124"/>
      <c r="AQ303" s="124"/>
      <c r="AR303" s="124"/>
      <c r="AS303" s="124"/>
      <c r="AT303" s="124"/>
      <c r="AU303" s="124"/>
      <c r="AV303" s="124"/>
      <c r="AW303" s="124"/>
      <c r="AX303" s="124"/>
      <c r="AY303" s="124"/>
      <c r="AZ303" s="124"/>
      <c r="BA303" s="124"/>
      <c r="BB303" s="124"/>
      <c r="BC303" s="124"/>
      <c r="BD303" s="124"/>
      <c r="BE303" s="124"/>
      <c r="BF303" s="124"/>
      <c r="BG303" s="124"/>
      <c r="BH303" s="124"/>
      <c r="BI303" s="124"/>
      <c r="BJ303" s="124"/>
      <c r="BK303" s="124"/>
      <c r="BL303" s="124"/>
      <c r="BM303" s="124"/>
      <c r="BN303" s="124"/>
      <c r="BO303" s="124"/>
      <c r="BQ303" s="175" t="str">
        <f t="shared" si="242"/>
        <v/>
      </c>
      <c r="BR303" s="176" t="str">
        <f t="shared" si="243"/>
        <v/>
      </c>
      <c r="BS303" s="135" t="str">
        <f t="shared" si="244"/>
        <v xml:space="preserve"> </v>
      </c>
      <c r="BT303" s="175" t="str">
        <f t="shared" si="245"/>
        <v/>
      </c>
      <c r="BU303" s="176" t="str">
        <f t="shared" si="246"/>
        <v/>
      </c>
      <c r="BV303" s="135" t="str">
        <f t="shared" si="247"/>
        <v xml:space="preserve"> </v>
      </c>
      <c r="BW303" s="175" t="str">
        <f t="shared" si="248"/>
        <v/>
      </c>
      <c r="BX303" s="176" t="str">
        <f t="shared" si="249"/>
        <v/>
      </c>
      <c r="BY303" s="135" t="str">
        <f t="shared" si="250"/>
        <v xml:space="preserve"> </v>
      </c>
      <c r="BZ303" s="175" t="str">
        <f t="shared" si="251"/>
        <v/>
      </c>
      <c r="CA303" s="176" t="str">
        <f t="shared" si="252"/>
        <v/>
      </c>
      <c r="CB303" s="135" t="str">
        <f t="shared" si="253"/>
        <v xml:space="preserve"> </v>
      </c>
      <c r="CC303" s="185" t="str">
        <f t="shared" si="254"/>
        <v/>
      </c>
      <c r="CD303" s="186" t="str">
        <f t="shared" si="255"/>
        <v/>
      </c>
      <c r="CE303" s="181" t="str">
        <f t="shared" si="256"/>
        <v xml:space="preserve"> </v>
      </c>
      <c r="CF303" s="175" t="str">
        <f t="shared" si="257"/>
        <v/>
      </c>
      <c r="CG303" s="176" t="str">
        <f t="shared" si="258"/>
        <v/>
      </c>
      <c r="CH303" s="135" t="str">
        <f t="shared" si="259"/>
        <v xml:space="preserve"> </v>
      </c>
      <c r="CI303" s="175" t="str">
        <f t="shared" si="260"/>
        <v/>
      </c>
      <c r="CJ303" s="176" t="str">
        <f t="shared" si="261"/>
        <v/>
      </c>
      <c r="CK303" s="135" t="str">
        <f t="shared" si="262"/>
        <v xml:space="preserve"> </v>
      </c>
      <c r="CL303" s="175" t="str">
        <f t="shared" si="263"/>
        <v/>
      </c>
      <c r="CM303" s="176" t="str">
        <f t="shared" si="264"/>
        <v/>
      </c>
      <c r="CN303" s="135" t="str">
        <f t="shared" si="265"/>
        <v xml:space="preserve"> </v>
      </c>
      <c r="CO303" s="185" t="str">
        <f t="shared" si="266"/>
        <v/>
      </c>
      <c r="CP303" s="186" t="str">
        <f t="shared" si="267"/>
        <v/>
      </c>
      <c r="CQ303" s="181" t="str">
        <f t="shared" si="268"/>
        <v xml:space="preserve"> </v>
      </c>
      <c r="CR303" s="135">
        <f>'Session Tracking'!P302</f>
        <v>0</v>
      </c>
      <c r="CS303" s="172"/>
      <c r="CT303" s="172">
        <f>COUNTIF('Session Tracking'!F302:O302,"Yes")</f>
        <v>0</v>
      </c>
      <c r="CU303" s="195">
        <f>COUNTIF('Session Tracking'!F302:O302,"No")</f>
        <v>0</v>
      </c>
      <c r="CV303" s="211">
        <f t="shared" si="226"/>
        <v>0</v>
      </c>
      <c r="CW303" s="195" t="str">
        <f t="shared" si="227"/>
        <v/>
      </c>
      <c r="CX303" s="195" t="str">
        <f t="shared" si="228"/>
        <v/>
      </c>
      <c r="CY303" s="195" t="str">
        <f t="shared" si="229"/>
        <v/>
      </c>
      <c r="CZ303" s="195" t="str">
        <f t="shared" si="230"/>
        <v/>
      </c>
      <c r="DA303" s="195" t="str">
        <f t="shared" si="231"/>
        <v/>
      </c>
      <c r="DB303" s="213" t="str">
        <f t="shared" si="232"/>
        <v/>
      </c>
      <c r="DC303" s="172" t="str">
        <f t="shared" si="233"/>
        <v/>
      </c>
      <c r="DD303" s="195" t="str">
        <f t="shared" si="234"/>
        <v/>
      </c>
      <c r="DE303" s="195" t="str">
        <f t="shared" si="235"/>
        <v/>
      </c>
      <c r="DF303" s="195" t="str">
        <f t="shared" si="236"/>
        <v/>
      </c>
      <c r="DG303" s="195" t="str">
        <f t="shared" si="237"/>
        <v/>
      </c>
      <c r="DH303" s="195" t="str">
        <f t="shared" si="238"/>
        <v/>
      </c>
      <c r="DI303" s="195" t="str">
        <f t="shared" si="239"/>
        <v/>
      </c>
      <c r="DJ303" s="195" t="str">
        <f t="shared" si="240"/>
        <v/>
      </c>
      <c r="DK303" s="173" t="str">
        <f t="shared" si="241"/>
        <v/>
      </c>
    </row>
    <row r="304" spans="1:115" x14ac:dyDescent="0.35">
      <c r="A304" s="182">
        <f>'Session Tracking'!A303</f>
        <v>0</v>
      </c>
      <c r="B304" s="183">
        <f>'Session Tracking'!T303</f>
        <v>0</v>
      </c>
      <c r="C304" s="183">
        <f>'Session Tracking'!C303</f>
        <v>0</v>
      </c>
      <c r="D304" s="184" t="str">
        <f>IF('Session Tracking'!D303,'Session Tracking'!D303,"")</f>
        <v/>
      </c>
      <c r="E304" s="184" t="str">
        <f>IF('Session Tracking'!E303,'Session Tracking'!E303,"")</f>
        <v/>
      </c>
      <c r="F304" s="121"/>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1"/>
      <c r="AL304" s="122"/>
      <c r="AM304" s="122"/>
      <c r="AN304" s="122"/>
      <c r="AO304" s="122"/>
      <c r="AP304" s="122"/>
      <c r="AQ304" s="122"/>
      <c r="AR304" s="122"/>
      <c r="AS304" s="122"/>
      <c r="AT304" s="122"/>
      <c r="AU304" s="122"/>
      <c r="AV304" s="122"/>
      <c r="AW304" s="122"/>
      <c r="AX304" s="122"/>
      <c r="AY304" s="122"/>
      <c r="AZ304" s="122"/>
      <c r="BA304" s="122"/>
      <c r="BB304" s="122"/>
      <c r="BC304" s="122"/>
      <c r="BD304" s="122"/>
      <c r="BE304" s="122"/>
      <c r="BF304" s="122"/>
      <c r="BG304" s="122"/>
      <c r="BH304" s="122"/>
      <c r="BI304" s="122"/>
      <c r="BJ304" s="122"/>
      <c r="BK304" s="122"/>
      <c r="BL304" s="122"/>
      <c r="BM304" s="122"/>
      <c r="BN304" s="122"/>
      <c r="BO304" s="122"/>
      <c r="BQ304" s="175" t="str">
        <f t="shared" si="242"/>
        <v/>
      </c>
      <c r="BR304" s="176" t="str">
        <f t="shared" si="243"/>
        <v/>
      </c>
      <c r="BS304" s="135" t="str">
        <f t="shared" si="244"/>
        <v xml:space="preserve"> </v>
      </c>
      <c r="BT304" s="175" t="str">
        <f t="shared" si="245"/>
        <v/>
      </c>
      <c r="BU304" s="176" t="str">
        <f t="shared" si="246"/>
        <v/>
      </c>
      <c r="BV304" s="135" t="str">
        <f t="shared" si="247"/>
        <v xml:space="preserve"> </v>
      </c>
      <c r="BW304" s="175" t="str">
        <f t="shared" si="248"/>
        <v/>
      </c>
      <c r="BX304" s="176" t="str">
        <f t="shared" si="249"/>
        <v/>
      </c>
      <c r="BY304" s="135" t="str">
        <f t="shared" si="250"/>
        <v xml:space="preserve"> </v>
      </c>
      <c r="BZ304" s="175" t="str">
        <f t="shared" si="251"/>
        <v/>
      </c>
      <c r="CA304" s="176" t="str">
        <f t="shared" si="252"/>
        <v/>
      </c>
      <c r="CB304" s="135" t="str">
        <f t="shared" si="253"/>
        <v xml:space="preserve"> </v>
      </c>
      <c r="CC304" s="185" t="str">
        <f t="shared" si="254"/>
        <v/>
      </c>
      <c r="CD304" s="186" t="str">
        <f t="shared" si="255"/>
        <v/>
      </c>
      <c r="CE304" s="181" t="str">
        <f t="shared" si="256"/>
        <v xml:space="preserve"> </v>
      </c>
      <c r="CF304" s="175" t="str">
        <f t="shared" si="257"/>
        <v/>
      </c>
      <c r="CG304" s="176" t="str">
        <f t="shared" si="258"/>
        <v/>
      </c>
      <c r="CH304" s="135" t="str">
        <f t="shared" si="259"/>
        <v xml:space="preserve"> </v>
      </c>
      <c r="CI304" s="175" t="str">
        <f t="shared" si="260"/>
        <v/>
      </c>
      <c r="CJ304" s="176" t="str">
        <f t="shared" si="261"/>
        <v/>
      </c>
      <c r="CK304" s="135" t="str">
        <f t="shared" si="262"/>
        <v xml:space="preserve"> </v>
      </c>
      <c r="CL304" s="175" t="str">
        <f t="shared" si="263"/>
        <v/>
      </c>
      <c r="CM304" s="176" t="str">
        <f t="shared" si="264"/>
        <v/>
      </c>
      <c r="CN304" s="135" t="str">
        <f t="shared" si="265"/>
        <v xml:space="preserve"> </v>
      </c>
      <c r="CO304" s="185" t="str">
        <f t="shared" si="266"/>
        <v/>
      </c>
      <c r="CP304" s="186" t="str">
        <f t="shared" si="267"/>
        <v/>
      </c>
      <c r="CQ304" s="181" t="str">
        <f t="shared" si="268"/>
        <v xml:space="preserve"> </v>
      </c>
      <c r="CR304" s="135">
        <f>'Session Tracking'!P303</f>
        <v>0</v>
      </c>
      <c r="CS304" s="172"/>
      <c r="CT304" s="172">
        <f>COUNTIF('Session Tracking'!F303:O303,"Yes")</f>
        <v>0</v>
      </c>
      <c r="CU304" s="195">
        <f>COUNTIF('Session Tracking'!F303:O303,"No")</f>
        <v>0</v>
      </c>
      <c r="CV304" s="211">
        <f t="shared" si="226"/>
        <v>0</v>
      </c>
      <c r="CW304" s="195" t="str">
        <f t="shared" si="227"/>
        <v/>
      </c>
      <c r="CX304" s="195" t="str">
        <f t="shared" si="228"/>
        <v/>
      </c>
      <c r="CY304" s="195" t="str">
        <f t="shared" si="229"/>
        <v/>
      </c>
      <c r="CZ304" s="195" t="str">
        <f t="shared" si="230"/>
        <v/>
      </c>
      <c r="DA304" s="195" t="str">
        <f t="shared" si="231"/>
        <v/>
      </c>
      <c r="DB304" s="213" t="str">
        <f t="shared" si="232"/>
        <v/>
      </c>
      <c r="DC304" s="172" t="str">
        <f t="shared" si="233"/>
        <v/>
      </c>
      <c r="DD304" s="195" t="str">
        <f t="shared" si="234"/>
        <v/>
      </c>
      <c r="DE304" s="195" t="str">
        <f t="shared" si="235"/>
        <v/>
      </c>
      <c r="DF304" s="195" t="str">
        <f t="shared" si="236"/>
        <v/>
      </c>
      <c r="DG304" s="195" t="str">
        <f t="shared" si="237"/>
        <v/>
      </c>
      <c r="DH304" s="195" t="str">
        <f t="shared" si="238"/>
        <v/>
      </c>
      <c r="DI304" s="195" t="str">
        <f t="shared" si="239"/>
        <v/>
      </c>
      <c r="DJ304" s="195" t="str">
        <f t="shared" si="240"/>
        <v/>
      </c>
      <c r="DK304" s="173" t="str">
        <f t="shared" si="241"/>
        <v/>
      </c>
    </row>
    <row r="305" spans="1:115" x14ac:dyDescent="0.35">
      <c r="A305" s="182">
        <f>'Session Tracking'!A304</f>
        <v>0</v>
      </c>
      <c r="B305" s="183">
        <f>'Session Tracking'!T304</f>
        <v>0</v>
      </c>
      <c r="C305" s="183">
        <f>'Session Tracking'!C304</f>
        <v>0</v>
      </c>
      <c r="D305" s="184" t="str">
        <f>IF('Session Tracking'!D304,'Session Tracking'!D304,"")</f>
        <v/>
      </c>
      <c r="E305" s="184" t="str">
        <f>IF('Session Tracking'!E304,'Session Tracking'!E304,"")</f>
        <v/>
      </c>
      <c r="F305" s="123"/>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3"/>
      <c r="AL305" s="124"/>
      <c r="AM305" s="124"/>
      <c r="AN305" s="124"/>
      <c r="AO305" s="124"/>
      <c r="AP305" s="124"/>
      <c r="AQ305" s="124"/>
      <c r="AR305" s="124"/>
      <c r="AS305" s="124"/>
      <c r="AT305" s="124"/>
      <c r="AU305" s="124"/>
      <c r="AV305" s="124"/>
      <c r="AW305" s="124"/>
      <c r="AX305" s="124"/>
      <c r="AY305" s="124"/>
      <c r="AZ305" s="124"/>
      <c r="BA305" s="124"/>
      <c r="BB305" s="124"/>
      <c r="BC305" s="124"/>
      <c r="BD305" s="124"/>
      <c r="BE305" s="124"/>
      <c r="BF305" s="124"/>
      <c r="BG305" s="124"/>
      <c r="BH305" s="124"/>
      <c r="BI305" s="124"/>
      <c r="BJ305" s="124"/>
      <c r="BK305" s="124"/>
      <c r="BL305" s="124"/>
      <c r="BM305" s="124"/>
      <c r="BN305" s="124"/>
      <c r="BO305" s="124"/>
      <c r="BQ305" s="175" t="str">
        <f t="shared" si="242"/>
        <v/>
      </c>
      <c r="BR305" s="176" t="str">
        <f t="shared" si="243"/>
        <v/>
      </c>
      <c r="BS305" s="135" t="str">
        <f t="shared" si="244"/>
        <v xml:space="preserve"> </v>
      </c>
      <c r="BT305" s="175" t="str">
        <f t="shared" si="245"/>
        <v/>
      </c>
      <c r="BU305" s="176" t="str">
        <f t="shared" si="246"/>
        <v/>
      </c>
      <c r="BV305" s="135" t="str">
        <f t="shared" si="247"/>
        <v xml:space="preserve"> </v>
      </c>
      <c r="BW305" s="175" t="str">
        <f t="shared" si="248"/>
        <v/>
      </c>
      <c r="BX305" s="176" t="str">
        <f t="shared" si="249"/>
        <v/>
      </c>
      <c r="BY305" s="135" t="str">
        <f t="shared" si="250"/>
        <v xml:space="preserve"> </v>
      </c>
      <c r="BZ305" s="175" t="str">
        <f t="shared" si="251"/>
        <v/>
      </c>
      <c r="CA305" s="176" t="str">
        <f t="shared" si="252"/>
        <v/>
      </c>
      <c r="CB305" s="135" t="str">
        <f t="shared" si="253"/>
        <v xml:space="preserve"> </v>
      </c>
      <c r="CC305" s="185" t="str">
        <f t="shared" si="254"/>
        <v/>
      </c>
      <c r="CD305" s="186" t="str">
        <f t="shared" si="255"/>
        <v/>
      </c>
      <c r="CE305" s="181" t="str">
        <f t="shared" si="256"/>
        <v xml:space="preserve"> </v>
      </c>
      <c r="CF305" s="175" t="str">
        <f t="shared" si="257"/>
        <v/>
      </c>
      <c r="CG305" s="176" t="str">
        <f t="shared" si="258"/>
        <v/>
      </c>
      <c r="CH305" s="135" t="str">
        <f t="shared" si="259"/>
        <v xml:space="preserve"> </v>
      </c>
      <c r="CI305" s="175" t="str">
        <f t="shared" si="260"/>
        <v/>
      </c>
      <c r="CJ305" s="176" t="str">
        <f t="shared" si="261"/>
        <v/>
      </c>
      <c r="CK305" s="135" t="str">
        <f t="shared" si="262"/>
        <v xml:space="preserve"> </v>
      </c>
      <c r="CL305" s="175" t="str">
        <f t="shared" si="263"/>
        <v/>
      </c>
      <c r="CM305" s="176" t="str">
        <f t="shared" si="264"/>
        <v/>
      </c>
      <c r="CN305" s="135" t="str">
        <f t="shared" si="265"/>
        <v xml:space="preserve"> </v>
      </c>
      <c r="CO305" s="185" t="str">
        <f t="shared" si="266"/>
        <v/>
      </c>
      <c r="CP305" s="186" t="str">
        <f t="shared" si="267"/>
        <v/>
      </c>
      <c r="CQ305" s="181" t="str">
        <f t="shared" si="268"/>
        <v xml:space="preserve"> </v>
      </c>
      <c r="CR305" s="135">
        <f>'Session Tracking'!P304</f>
        <v>0</v>
      </c>
      <c r="CS305" s="172"/>
      <c r="CT305" s="172">
        <f>COUNTIF('Session Tracking'!F304:O304,"Yes")</f>
        <v>0</v>
      </c>
      <c r="CU305" s="195">
        <f>COUNTIF('Session Tracking'!F304:O304,"No")</f>
        <v>0</v>
      </c>
      <c r="CV305" s="211">
        <f t="shared" si="226"/>
        <v>0</v>
      </c>
      <c r="CW305" s="195" t="str">
        <f t="shared" si="227"/>
        <v/>
      </c>
      <c r="CX305" s="195" t="str">
        <f t="shared" si="228"/>
        <v/>
      </c>
      <c r="CY305" s="195" t="str">
        <f t="shared" si="229"/>
        <v/>
      </c>
      <c r="CZ305" s="195" t="str">
        <f t="shared" si="230"/>
        <v/>
      </c>
      <c r="DA305" s="195" t="str">
        <f t="shared" si="231"/>
        <v/>
      </c>
      <c r="DB305" s="213" t="str">
        <f t="shared" si="232"/>
        <v/>
      </c>
      <c r="DC305" s="172" t="str">
        <f t="shared" si="233"/>
        <v/>
      </c>
      <c r="DD305" s="195" t="str">
        <f t="shared" si="234"/>
        <v/>
      </c>
      <c r="DE305" s="195" t="str">
        <f t="shared" si="235"/>
        <v/>
      </c>
      <c r="DF305" s="195" t="str">
        <f t="shared" si="236"/>
        <v/>
      </c>
      <c r="DG305" s="195" t="str">
        <f t="shared" si="237"/>
        <v/>
      </c>
      <c r="DH305" s="195" t="str">
        <f t="shared" si="238"/>
        <v/>
      </c>
      <c r="DI305" s="195" t="str">
        <f t="shared" si="239"/>
        <v/>
      </c>
      <c r="DJ305" s="195" t="str">
        <f t="shared" si="240"/>
        <v/>
      </c>
      <c r="DK305" s="173" t="str">
        <f t="shared" si="241"/>
        <v/>
      </c>
    </row>
    <row r="306" spans="1:115" x14ac:dyDescent="0.35">
      <c r="A306" s="182">
        <f>'Session Tracking'!A305</f>
        <v>0</v>
      </c>
      <c r="B306" s="183">
        <f>'Session Tracking'!T305</f>
        <v>0</v>
      </c>
      <c r="C306" s="183">
        <f>'Session Tracking'!C305</f>
        <v>0</v>
      </c>
      <c r="D306" s="184" t="str">
        <f>IF('Session Tracking'!D305,'Session Tracking'!D305,"")</f>
        <v/>
      </c>
      <c r="E306" s="184" t="str">
        <f>IF('Session Tracking'!E305,'Session Tracking'!E305,"")</f>
        <v/>
      </c>
      <c r="F306" s="121"/>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1"/>
      <c r="AL306" s="122"/>
      <c r="AM306" s="122"/>
      <c r="AN306" s="122"/>
      <c r="AO306" s="122"/>
      <c r="AP306" s="122"/>
      <c r="AQ306" s="122"/>
      <c r="AR306" s="122"/>
      <c r="AS306" s="122"/>
      <c r="AT306" s="122"/>
      <c r="AU306" s="122"/>
      <c r="AV306" s="122"/>
      <c r="AW306" s="122"/>
      <c r="AX306" s="122"/>
      <c r="AY306" s="122"/>
      <c r="AZ306" s="122"/>
      <c r="BA306" s="122"/>
      <c r="BB306" s="122"/>
      <c r="BC306" s="122"/>
      <c r="BD306" s="122"/>
      <c r="BE306" s="122"/>
      <c r="BF306" s="122"/>
      <c r="BG306" s="122"/>
      <c r="BH306" s="122"/>
      <c r="BI306" s="122"/>
      <c r="BJ306" s="122"/>
      <c r="BK306" s="122"/>
      <c r="BL306" s="122"/>
      <c r="BM306" s="122"/>
      <c r="BN306" s="122"/>
      <c r="BO306" s="122"/>
      <c r="BQ306" s="175" t="str">
        <f t="shared" si="242"/>
        <v/>
      </c>
      <c r="BR306" s="176" t="str">
        <f t="shared" si="243"/>
        <v/>
      </c>
      <c r="BS306" s="135" t="str">
        <f t="shared" si="244"/>
        <v xml:space="preserve"> </v>
      </c>
      <c r="BT306" s="175" t="str">
        <f t="shared" si="245"/>
        <v/>
      </c>
      <c r="BU306" s="176" t="str">
        <f t="shared" si="246"/>
        <v/>
      </c>
      <c r="BV306" s="135" t="str">
        <f t="shared" si="247"/>
        <v xml:space="preserve"> </v>
      </c>
      <c r="BW306" s="175" t="str">
        <f t="shared" si="248"/>
        <v/>
      </c>
      <c r="BX306" s="176" t="str">
        <f t="shared" si="249"/>
        <v/>
      </c>
      <c r="BY306" s="135" t="str">
        <f t="shared" si="250"/>
        <v xml:space="preserve"> </v>
      </c>
      <c r="BZ306" s="175" t="str">
        <f t="shared" si="251"/>
        <v/>
      </c>
      <c r="CA306" s="176" t="str">
        <f t="shared" si="252"/>
        <v/>
      </c>
      <c r="CB306" s="135" t="str">
        <f t="shared" si="253"/>
        <v xml:space="preserve"> </v>
      </c>
      <c r="CC306" s="185" t="str">
        <f t="shared" si="254"/>
        <v/>
      </c>
      <c r="CD306" s="186" t="str">
        <f t="shared" si="255"/>
        <v/>
      </c>
      <c r="CE306" s="181" t="str">
        <f t="shared" si="256"/>
        <v xml:space="preserve"> </v>
      </c>
      <c r="CF306" s="175" t="str">
        <f t="shared" si="257"/>
        <v/>
      </c>
      <c r="CG306" s="176" t="str">
        <f t="shared" si="258"/>
        <v/>
      </c>
      <c r="CH306" s="135" t="str">
        <f t="shared" si="259"/>
        <v xml:space="preserve"> </v>
      </c>
      <c r="CI306" s="175" t="str">
        <f t="shared" si="260"/>
        <v/>
      </c>
      <c r="CJ306" s="176" t="str">
        <f t="shared" si="261"/>
        <v/>
      </c>
      <c r="CK306" s="135" t="str">
        <f t="shared" si="262"/>
        <v xml:space="preserve"> </v>
      </c>
      <c r="CL306" s="175" t="str">
        <f t="shared" si="263"/>
        <v/>
      </c>
      <c r="CM306" s="176" t="str">
        <f t="shared" si="264"/>
        <v/>
      </c>
      <c r="CN306" s="135" t="str">
        <f t="shared" si="265"/>
        <v xml:space="preserve"> </v>
      </c>
      <c r="CO306" s="185" t="str">
        <f t="shared" si="266"/>
        <v/>
      </c>
      <c r="CP306" s="186" t="str">
        <f t="shared" si="267"/>
        <v/>
      </c>
      <c r="CQ306" s="181" t="str">
        <f t="shared" si="268"/>
        <v xml:space="preserve"> </v>
      </c>
      <c r="CR306" s="135">
        <f>'Session Tracking'!P305</f>
        <v>0</v>
      </c>
      <c r="CS306" s="172"/>
      <c r="CT306" s="172">
        <f>COUNTIF('Session Tracking'!F305:O305,"Yes")</f>
        <v>0</v>
      </c>
      <c r="CU306" s="195">
        <f>COUNTIF('Session Tracking'!F305:O305,"No")</f>
        <v>0</v>
      </c>
      <c r="CV306" s="211">
        <f t="shared" si="226"/>
        <v>0</v>
      </c>
      <c r="CW306" s="195" t="str">
        <f t="shared" si="227"/>
        <v/>
      </c>
      <c r="CX306" s="195" t="str">
        <f t="shared" si="228"/>
        <v/>
      </c>
      <c r="CY306" s="195" t="str">
        <f t="shared" si="229"/>
        <v/>
      </c>
      <c r="CZ306" s="195" t="str">
        <f t="shared" si="230"/>
        <v/>
      </c>
      <c r="DA306" s="195" t="str">
        <f t="shared" si="231"/>
        <v/>
      </c>
      <c r="DB306" s="213" t="str">
        <f t="shared" si="232"/>
        <v/>
      </c>
      <c r="DC306" s="172" t="str">
        <f t="shared" si="233"/>
        <v/>
      </c>
      <c r="DD306" s="195" t="str">
        <f t="shared" si="234"/>
        <v/>
      </c>
      <c r="DE306" s="195" t="str">
        <f t="shared" si="235"/>
        <v/>
      </c>
      <c r="DF306" s="195" t="str">
        <f t="shared" si="236"/>
        <v/>
      </c>
      <c r="DG306" s="195" t="str">
        <f t="shared" si="237"/>
        <v/>
      </c>
      <c r="DH306" s="195" t="str">
        <f t="shared" si="238"/>
        <v/>
      </c>
      <c r="DI306" s="195" t="str">
        <f t="shared" si="239"/>
        <v/>
      </c>
      <c r="DJ306" s="195" t="str">
        <f t="shared" si="240"/>
        <v/>
      </c>
      <c r="DK306" s="173" t="str">
        <f t="shared" si="241"/>
        <v/>
      </c>
    </row>
    <row r="307" spans="1:115" x14ac:dyDescent="0.35">
      <c r="A307" s="182">
        <f>'Session Tracking'!A306</f>
        <v>0</v>
      </c>
      <c r="B307" s="183">
        <f>'Session Tracking'!T306</f>
        <v>0</v>
      </c>
      <c r="C307" s="183">
        <f>'Session Tracking'!C306</f>
        <v>0</v>
      </c>
      <c r="D307" s="184" t="str">
        <f>IF('Session Tracking'!D306,'Session Tracking'!D306,"")</f>
        <v/>
      </c>
      <c r="E307" s="184" t="str">
        <f>IF('Session Tracking'!E306,'Session Tracking'!E306,"")</f>
        <v/>
      </c>
      <c r="F307" s="123"/>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3"/>
      <c r="AL307" s="124"/>
      <c r="AM307" s="124"/>
      <c r="AN307" s="124"/>
      <c r="AO307" s="124"/>
      <c r="AP307" s="124"/>
      <c r="AQ307" s="124"/>
      <c r="AR307" s="124"/>
      <c r="AS307" s="124"/>
      <c r="AT307" s="124"/>
      <c r="AU307" s="124"/>
      <c r="AV307" s="124"/>
      <c r="AW307" s="124"/>
      <c r="AX307" s="124"/>
      <c r="AY307" s="124"/>
      <c r="AZ307" s="124"/>
      <c r="BA307" s="124"/>
      <c r="BB307" s="124"/>
      <c r="BC307" s="124"/>
      <c r="BD307" s="124"/>
      <c r="BE307" s="124"/>
      <c r="BF307" s="124"/>
      <c r="BG307" s="124"/>
      <c r="BH307" s="124"/>
      <c r="BI307" s="124"/>
      <c r="BJ307" s="124"/>
      <c r="BK307" s="124"/>
      <c r="BL307" s="124"/>
      <c r="BM307" s="124"/>
      <c r="BN307" s="124"/>
      <c r="BO307" s="124"/>
      <c r="BQ307" s="175" t="str">
        <f t="shared" si="242"/>
        <v/>
      </c>
      <c r="BR307" s="176" t="str">
        <f t="shared" si="243"/>
        <v/>
      </c>
      <c r="BS307" s="135" t="str">
        <f t="shared" si="244"/>
        <v xml:space="preserve"> </v>
      </c>
      <c r="BT307" s="175" t="str">
        <f t="shared" si="245"/>
        <v/>
      </c>
      <c r="BU307" s="176" t="str">
        <f t="shared" si="246"/>
        <v/>
      </c>
      <c r="BV307" s="135" t="str">
        <f t="shared" si="247"/>
        <v xml:space="preserve"> </v>
      </c>
      <c r="BW307" s="175" t="str">
        <f t="shared" si="248"/>
        <v/>
      </c>
      <c r="BX307" s="176" t="str">
        <f t="shared" si="249"/>
        <v/>
      </c>
      <c r="BY307" s="135" t="str">
        <f t="shared" si="250"/>
        <v xml:space="preserve"> </v>
      </c>
      <c r="BZ307" s="175" t="str">
        <f t="shared" si="251"/>
        <v/>
      </c>
      <c r="CA307" s="176" t="str">
        <f t="shared" si="252"/>
        <v/>
      </c>
      <c r="CB307" s="135" t="str">
        <f t="shared" si="253"/>
        <v xml:space="preserve"> </v>
      </c>
      <c r="CC307" s="185" t="str">
        <f t="shared" si="254"/>
        <v/>
      </c>
      <c r="CD307" s="186" t="str">
        <f t="shared" si="255"/>
        <v/>
      </c>
      <c r="CE307" s="181" t="str">
        <f t="shared" si="256"/>
        <v xml:space="preserve"> </v>
      </c>
      <c r="CF307" s="175" t="str">
        <f t="shared" si="257"/>
        <v/>
      </c>
      <c r="CG307" s="176" t="str">
        <f t="shared" si="258"/>
        <v/>
      </c>
      <c r="CH307" s="135" t="str">
        <f t="shared" si="259"/>
        <v xml:space="preserve"> </v>
      </c>
      <c r="CI307" s="175" t="str">
        <f t="shared" si="260"/>
        <v/>
      </c>
      <c r="CJ307" s="176" t="str">
        <f t="shared" si="261"/>
        <v/>
      </c>
      <c r="CK307" s="135" t="str">
        <f t="shared" si="262"/>
        <v xml:space="preserve"> </v>
      </c>
      <c r="CL307" s="175" t="str">
        <f t="shared" si="263"/>
        <v/>
      </c>
      <c r="CM307" s="176" t="str">
        <f t="shared" si="264"/>
        <v/>
      </c>
      <c r="CN307" s="135" t="str">
        <f t="shared" si="265"/>
        <v xml:space="preserve"> </v>
      </c>
      <c r="CO307" s="185" t="str">
        <f t="shared" si="266"/>
        <v/>
      </c>
      <c r="CP307" s="186" t="str">
        <f t="shared" si="267"/>
        <v/>
      </c>
      <c r="CQ307" s="181" t="str">
        <f t="shared" si="268"/>
        <v xml:space="preserve"> </v>
      </c>
      <c r="CR307" s="135">
        <f>'Session Tracking'!P306</f>
        <v>0</v>
      </c>
      <c r="CS307" s="172"/>
      <c r="CT307" s="172">
        <f>COUNTIF('Session Tracking'!F306:O306,"Yes")</f>
        <v>0</v>
      </c>
      <c r="CU307" s="195">
        <f>COUNTIF('Session Tracking'!F306:O306,"No")</f>
        <v>0</v>
      </c>
      <c r="CV307" s="211">
        <f t="shared" si="226"/>
        <v>0</v>
      </c>
      <c r="CW307" s="195" t="str">
        <f t="shared" si="227"/>
        <v/>
      </c>
      <c r="CX307" s="195" t="str">
        <f t="shared" si="228"/>
        <v/>
      </c>
      <c r="CY307" s="195" t="str">
        <f t="shared" si="229"/>
        <v/>
      </c>
      <c r="CZ307" s="195" t="str">
        <f t="shared" si="230"/>
        <v/>
      </c>
      <c r="DA307" s="195" t="str">
        <f t="shared" si="231"/>
        <v/>
      </c>
      <c r="DB307" s="213" t="str">
        <f t="shared" si="232"/>
        <v/>
      </c>
      <c r="DC307" s="172" t="str">
        <f t="shared" si="233"/>
        <v/>
      </c>
      <c r="DD307" s="195" t="str">
        <f t="shared" si="234"/>
        <v/>
      </c>
      <c r="DE307" s="195" t="str">
        <f t="shared" si="235"/>
        <v/>
      </c>
      <c r="DF307" s="195" t="str">
        <f t="shared" si="236"/>
        <v/>
      </c>
      <c r="DG307" s="195" t="str">
        <f t="shared" si="237"/>
        <v/>
      </c>
      <c r="DH307" s="195" t="str">
        <f t="shared" si="238"/>
        <v/>
      </c>
      <c r="DI307" s="195" t="str">
        <f t="shared" si="239"/>
        <v/>
      </c>
      <c r="DJ307" s="195" t="str">
        <f t="shared" si="240"/>
        <v/>
      </c>
      <c r="DK307" s="173" t="str">
        <f t="shared" si="241"/>
        <v/>
      </c>
    </row>
    <row r="308" spans="1:115" x14ac:dyDescent="0.35">
      <c r="A308" s="182">
        <f>'Session Tracking'!A307</f>
        <v>0</v>
      </c>
      <c r="B308" s="183">
        <f>'Session Tracking'!T307</f>
        <v>0</v>
      </c>
      <c r="C308" s="183">
        <f>'Session Tracking'!C307</f>
        <v>0</v>
      </c>
      <c r="D308" s="184" t="str">
        <f>IF('Session Tracking'!D307,'Session Tracking'!D307,"")</f>
        <v/>
      </c>
      <c r="E308" s="184" t="str">
        <f>IF('Session Tracking'!E307,'Session Tracking'!E307,"")</f>
        <v/>
      </c>
      <c r="F308" s="121"/>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1"/>
      <c r="AL308" s="122"/>
      <c r="AM308" s="122"/>
      <c r="AN308" s="122"/>
      <c r="AO308" s="122"/>
      <c r="AP308" s="122"/>
      <c r="AQ308" s="122"/>
      <c r="AR308" s="122"/>
      <c r="AS308" s="122"/>
      <c r="AT308" s="122"/>
      <c r="AU308" s="122"/>
      <c r="AV308" s="122"/>
      <c r="AW308" s="122"/>
      <c r="AX308" s="122"/>
      <c r="AY308" s="122"/>
      <c r="AZ308" s="122"/>
      <c r="BA308" s="122"/>
      <c r="BB308" s="122"/>
      <c r="BC308" s="122"/>
      <c r="BD308" s="122"/>
      <c r="BE308" s="122"/>
      <c r="BF308" s="122"/>
      <c r="BG308" s="122"/>
      <c r="BH308" s="122"/>
      <c r="BI308" s="122"/>
      <c r="BJ308" s="122"/>
      <c r="BK308" s="122"/>
      <c r="BL308" s="122"/>
      <c r="BM308" s="122"/>
      <c r="BN308" s="122"/>
      <c r="BO308" s="122"/>
      <c r="BQ308" s="175" t="str">
        <f t="shared" si="242"/>
        <v/>
      </c>
      <c r="BR308" s="176" t="str">
        <f t="shared" si="243"/>
        <v/>
      </c>
      <c r="BS308" s="135" t="str">
        <f t="shared" si="244"/>
        <v xml:space="preserve"> </v>
      </c>
      <c r="BT308" s="175" t="str">
        <f t="shared" si="245"/>
        <v/>
      </c>
      <c r="BU308" s="176" t="str">
        <f t="shared" si="246"/>
        <v/>
      </c>
      <c r="BV308" s="135" t="str">
        <f t="shared" si="247"/>
        <v xml:space="preserve"> </v>
      </c>
      <c r="BW308" s="175" t="str">
        <f t="shared" si="248"/>
        <v/>
      </c>
      <c r="BX308" s="176" t="str">
        <f t="shared" si="249"/>
        <v/>
      </c>
      <c r="BY308" s="135" t="str">
        <f t="shared" si="250"/>
        <v xml:space="preserve"> </v>
      </c>
      <c r="BZ308" s="175" t="str">
        <f t="shared" si="251"/>
        <v/>
      </c>
      <c r="CA308" s="176" t="str">
        <f t="shared" si="252"/>
        <v/>
      </c>
      <c r="CB308" s="135" t="str">
        <f t="shared" si="253"/>
        <v xml:space="preserve"> </v>
      </c>
      <c r="CC308" s="185" t="str">
        <f t="shared" si="254"/>
        <v/>
      </c>
      <c r="CD308" s="186" t="str">
        <f t="shared" si="255"/>
        <v/>
      </c>
      <c r="CE308" s="181" t="str">
        <f t="shared" si="256"/>
        <v xml:space="preserve"> </v>
      </c>
      <c r="CF308" s="175" t="str">
        <f t="shared" si="257"/>
        <v/>
      </c>
      <c r="CG308" s="176" t="str">
        <f t="shared" si="258"/>
        <v/>
      </c>
      <c r="CH308" s="135" t="str">
        <f t="shared" si="259"/>
        <v xml:space="preserve"> </v>
      </c>
      <c r="CI308" s="175" t="str">
        <f t="shared" si="260"/>
        <v/>
      </c>
      <c r="CJ308" s="176" t="str">
        <f t="shared" si="261"/>
        <v/>
      </c>
      <c r="CK308" s="135" t="str">
        <f t="shared" si="262"/>
        <v xml:space="preserve"> </v>
      </c>
      <c r="CL308" s="175" t="str">
        <f t="shared" si="263"/>
        <v/>
      </c>
      <c r="CM308" s="176" t="str">
        <f t="shared" si="264"/>
        <v/>
      </c>
      <c r="CN308" s="135" t="str">
        <f t="shared" si="265"/>
        <v xml:space="preserve"> </v>
      </c>
      <c r="CO308" s="185" t="str">
        <f t="shared" si="266"/>
        <v/>
      </c>
      <c r="CP308" s="186" t="str">
        <f t="shared" si="267"/>
        <v/>
      </c>
      <c r="CQ308" s="181" t="str">
        <f t="shared" si="268"/>
        <v xml:space="preserve"> </v>
      </c>
      <c r="CR308" s="135">
        <f>'Session Tracking'!P307</f>
        <v>0</v>
      </c>
      <c r="CS308" s="172"/>
      <c r="CT308" s="172">
        <f>COUNTIF('Session Tracking'!F307:O307,"Yes")</f>
        <v>0</v>
      </c>
      <c r="CU308" s="195">
        <f>COUNTIF('Session Tracking'!F307:O307,"No")</f>
        <v>0</v>
      </c>
      <c r="CV308" s="211">
        <f t="shared" si="226"/>
        <v>0</v>
      </c>
      <c r="CW308" s="195" t="str">
        <f t="shared" si="227"/>
        <v/>
      </c>
      <c r="CX308" s="195" t="str">
        <f t="shared" si="228"/>
        <v/>
      </c>
      <c r="CY308" s="195" t="str">
        <f t="shared" si="229"/>
        <v/>
      </c>
      <c r="CZ308" s="195" t="str">
        <f t="shared" si="230"/>
        <v/>
      </c>
      <c r="DA308" s="195" t="str">
        <f t="shared" si="231"/>
        <v/>
      </c>
      <c r="DB308" s="213" t="str">
        <f t="shared" si="232"/>
        <v/>
      </c>
      <c r="DC308" s="172" t="str">
        <f t="shared" si="233"/>
        <v/>
      </c>
      <c r="DD308" s="195" t="str">
        <f t="shared" si="234"/>
        <v/>
      </c>
      <c r="DE308" s="195" t="str">
        <f t="shared" si="235"/>
        <v/>
      </c>
      <c r="DF308" s="195" t="str">
        <f t="shared" si="236"/>
        <v/>
      </c>
      <c r="DG308" s="195" t="str">
        <f t="shared" si="237"/>
        <v/>
      </c>
      <c r="DH308" s="195" t="str">
        <f t="shared" si="238"/>
        <v/>
      </c>
      <c r="DI308" s="195" t="str">
        <f t="shared" si="239"/>
        <v/>
      </c>
      <c r="DJ308" s="195" t="str">
        <f t="shared" si="240"/>
        <v/>
      </c>
      <c r="DK308" s="173" t="str">
        <f t="shared" si="241"/>
        <v/>
      </c>
    </row>
    <row r="309" spans="1:115" x14ac:dyDescent="0.35">
      <c r="A309" s="182">
        <f>'Session Tracking'!A308</f>
        <v>0</v>
      </c>
      <c r="B309" s="183">
        <f>'Session Tracking'!T308</f>
        <v>0</v>
      </c>
      <c r="C309" s="183">
        <f>'Session Tracking'!C308</f>
        <v>0</v>
      </c>
      <c r="D309" s="184" t="str">
        <f>IF('Session Tracking'!D308,'Session Tracking'!D308,"")</f>
        <v/>
      </c>
      <c r="E309" s="184" t="str">
        <f>IF('Session Tracking'!E308,'Session Tracking'!E308,"")</f>
        <v/>
      </c>
      <c r="F309" s="123"/>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3"/>
      <c r="AL309" s="124"/>
      <c r="AM309" s="124"/>
      <c r="AN309" s="124"/>
      <c r="AO309" s="124"/>
      <c r="AP309" s="124"/>
      <c r="AQ309" s="124"/>
      <c r="AR309" s="124"/>
      <c r="AS309" s="124"/>
      <c r="AT309" s="124"/>
      <c r="AU309" s="124"/>
      <c r="AV309" s="124"/>
      <c r="AW309" s="124"/>
      <c r="AX309" s="124"/>
      <c r="AY309" s="124"/>
      <c r="AZ309" s="124"/>
      <c r="BA309" s="124"/>
      <c r="BB309" s="124"/>
      <c r="BC309" s="124"/>
      <c r="BD309" s="124"/>
      <c r="BE309" s="124"/>
      <c r="BF309" s="124"/>
      <c r="BG309" s="124"/>
      <c r="BH309" s="124"/>
      <c r="BI309" s="124"/>
      <c r="BJ309" s="124"/>
      <c r="BK309" s="124"/>
      <c r="BL309" s="124"/>
      <c r="BM309" s="124"/>
      <c r="BN309" s="124"/>
      <c r="BO309" s="124"/>
      <c r="BQ309" s="175" t="str">
        <f t="shared" si="242"/>
        <v/>
      </c>
      <c r="BR309" s="176" t="str">
        <f t="shared" si="243"/>
        <v/>
      </c>
      <c r="BS309" s="135" t="str">
        <f t="shared" si="244"/>
        <v xml:space="preserve"> </v>
      </c>
      <c r="BT309" s="175" t="str">
        <f t="shared" si="245"/>
        <v/>
      </c>
      <c r="BU309" s="176" t="str">
        <f t="shared" si="246"/>
        <v/>
      </c>
      <c r="BV309" s="135" t="str">
        <f t="shared" si="247"/>
        <v xml:space="preserve"> </v>
      </c>
      <c r="BW309" s="175" t="str">
        <f t="shared" si="248"/>
        <v/>
      </c>
      <c r="BX309" s="176" t="str">
        <f t="shared" si="249"/>
        <v/>
      </c>
      <c r="BY309" s="135" t="str">
        <f t="shared" si="250"/>
        <v xml:space="preserve"> </v>
      </c>
      <c r="BZ309" s="175" t="str">
        <f t="shared" si="251"/>
        <v/>
      </c>
      <c r="CA309" s="176" t="str">
        <f t="shared" si="252"/>
        <v/>
      </c>
      <c r="CB309" s="135" t="str">
        <f t="shared" si="253"/>
        <v xml:space="preserve"> </v>
      </c>
      <c r="CC309" s="185" t="str">
        <f t="shared" si="254"/>
        <v/>
      </c>
      <c r="CD309" s="186" t="str">
        <f t="shared" si="255"/>
        <v/>
      </c>
      <c r="CE309" s="181" t="str">
        <f t="shared" si="256"/>
        <v xml:space="preserve"> </v>
      </c>
      <c r="CF309" s="175" t="str">
        <f t="shared" si="257"/>
        <v/>
      </c>
      <c r="CG309" s="176" t="str">
        <f t="shared" si="258"/>
        <v/>
      </c>
      <c r="CH309" s="135" t="str">
        <f t="shared" si="259"/>
        <v xml:space="preserve"> </v>
      </c>
      <c r="CI309" s="175" t="str">
        <f t="shared" si="260"/>
        <v/>
      </c>
      <c r="CJ309" s="176" t="str">
        <f t="shared" si="261"/>
        <v/>
      </c>
      <c r="CK309" s="135" t="str">
        <f t="shared" si="262"/>
        <v xml:space="preserve"> </v>
      </c>
      <c r="CL309" s="175" t="str">
        <f t="shared" si="263"/>
        <v/>
      </c>
      <c r="CM309" s="176" t="str">
        <f t="shared" si="264"/>
        <v/>
      </c>
      <c r="CN309" s="135" t="str">
        <f t="shared" si="265"/>
        <v xml:space="preserve"> </v>
      </c>
      <c r="CO309" s="185" t="str">
        <f t="shared" si="266"/>
        <v/>
      </c>
      <c r="CP309" s="186" t="str">
        <f t="shared" si="267"/>
        <v/>
      </c>
      <c r="CQ309" s="181" t="str">
        <f t="shared" si="268"/>
        <v xml:space="preserve"> </v>
      </c>
      <c r="CR309" s="135">
        <f>'Session Tracking'!P308</f>
        <v>0</v>
      </c>
      <c r="CS309" s="172"/>
      <c r="CT309" s="172">
        <f>COUNTIF('Session Tracking'!F308:O308,"Yes")</f>
        <v>0</v>
      </c>
      <c r="CU309" s="195">
        <f>COUNTIF('Session Tracking'!F308:O308,"No")</f>
        <v>0</v>
      </c>
      <c r="CV309" s="211">
        <f t="shared" si="226"/>
        <v>0</v>
      </c>
      <c r="CW309" s="195" t="str">
        <f t="shared" si="227"/>
        <v/>
      </c>
      <c r="CX309" s="195" t="str">
        <f t="shared" si="228"/>
        <v/>
      </c>
      <c r="CY309" s="195" t="str">
        <f t="shared" si="229"/>
        <v/>
      </c>
      <c r="CZ309" s="195" t="str">
        <f t="shared" si="230"/>
        <v/>
      </c>
      <c r="DA309" s="195" t="str">
        <f t="shared" si="231"/>
        <v/>
      </c>
      <c r="DB309" s="213" t="str">
        <f t="shared" si="232"/>
        <v/>
      </c>
      <c r="DC309" s="172" t="str">
        <f t="shared" si="233"/>
        <v/>
      </c>
      <c r="DD309" s="195" t="str">
        <f t="shared" si="234"/>
        <v/>
      </c>
      <c r="DE309" s="195" t="str">
        <f t="shared" si="235"/>
        <v/>
      </c>
      <c r="DF309" s="195" t="str">
        <f t="shared" si="236"/>
        <v/>
      </c>
      <c r="DG309" s="195" t="str">
        <f t="shared" si="237"/>
        <v/>
      </c>
      <c r="DH309" s="195" t="str">
        <f t="shared" si="238"/>
        <v/>
      </c>
      <c r="DI309" s="195" t="str">
        <f t="shared" si="239"/>
        <v/>
      </c>
      <c r="DJ309" s="195" t="str">
        <f t="shared" si="240"/>
        <v/>
      </c>
      <c r="DK309" s="173" t="str">
        <f t="shared" si="241"/>
        <v/>
      </c>
    </row>
    <row r="310" spans="1:115" x14ac:dyDescent="0.35">
      <c r="A310" s="182">
        <f>'Session Tracking'!A309</f>
        <v>0</v>
      </c>
      <c r="B310" s="183">
        <f>'Session Tracking'!T309</f>
        <v>0</v>
      </c>
      <c r="C310" s="183">
        <f>'Session Tracking'!C309</f>
        <v>0</v>
      </c>
      <c r="D310" s="184" t="str">
        <f>IF('Session Tracking'!D309,'Session Tracking'!D309,"")</f>
        <v/>
      </c>
      <c r="E310" s="184" t="str">
        <f>IF('Session Tracking'!E309,'Session Tracking'!E309,"")</f>
        <v/>
      </c>
      <c r="F310" s="121"/>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1"/>
      <c r="AL310" s="122"/>
      <c r="AM310" s="122"/>
      <c r="AN310" s="122"/>
      <c r="AO310" s="122"/>
      <c r="AP310" s="122"/>
      <c r="AQ310" s="122"/>
      <c r="AR310" s="122"/>
      <c r="AS310" s="122"/>
      <c r="AT310" s="122"/>
      <c r="AU310" s="122"/>
      <c r="AV310" s="122"/>
      <c r="AW310" s="122"/>
      <c r="AX310" s="122"/>
      <c r="AY310" s="122"/>
      <c r="AZ310" s="122"/>
      <c r="BA310" s="122"/>
      <c r="BB310" s="122"/>
      <c r="BC310" s="122"/>
      <c r="BD310" s="122"/>
      <c r="BE310" s="122"/>
      <c r="BF310" s="122"/>
      <c r="BG310" s="122"/>
      <c r="BH310" s="122"/>
      <c r="BI310" s="122"/>
      <c r="BJ310" s="122"/>
      <c r="BK310" s="122"/>
      <c r="BL310" s="122"/>
      <c r="BM310" s="122"/>
      <c r="BN310" s="122"/>
      <c r="BO310" s="122"/>
      <c r="BQ310" s="175" t="str">
        <f t="shared" si="242"/>
        <v/>
      </c>
      <c r="BR310" s="176" t="str">
        <f t="shared" si="243"/>
        <v/>
      </c>
      <c r="BS310" s="135" t="str">
        <f t="shared" si="244"/>
        <v xml:space="preserve"> </v>
      </c>
      <c r="BT310" s="175" t="str">
        <f t="shared" si="245"/>
        <v/>
      </c>
      <c r="BU310" s="176" t="str">
        <f t="shared" si="246"/>
        <v/>
      </c>
      <c r="BV310" s="135" t="str">
        <f t="shared" si="247"/>
        <v xml:space="preserve"> </v>
      </c>
      <c r="BW310" s="175" t="str">
        <f t="shared" si="248"/>
        <v/>
      </c>
      <c r="BX310" s="176" t="str">
        <f t="shared" si="249"/>
        <v/>
      </c>
      <c r="BY310" s="135" t="str">
        <f t="shared" si="250"/>
        <v xml:space="preserve"> </v>
      </c>
      <c r="BZ310" s="175" t="str">
        <f t="shared" si="251"/>
        <v/>
      </c>
      <c r="CA310" s="176" t="str">
        <f t="shared" si="252"/>
        <v/>
      </c>
      <c r="CB310" s="135" t="str">
        <f t="shared" si="253"/>
        <v xml:space="preserve"> </v>
      </c>
      <c r="CC310" s="185" t="str">
        <f t="shared" si="254"/>
        <v/>
      </c>
      <c r="CD310" s="186" t="str">
        <f t="shared" si="255"/>
        <v/>
      </c>
      <c r="CE310" s="181" t="str">
        <f t="shared" si="256"/>
        <v xml:space="preserve"> </v>
      </c>
      <c r="CF310" s="175" t="str">
        <f t="shared" si="257"/>
        <v/>
      </c>
      <c r="CG310" s="176" t="str">
        <f t="shared" si="258"/>
        <v/>
      </c>
      <c r="CH310" s="135" t="str">
        <f t="shared" si="259"/>
        <v xml:space="preserve"> </v>
      </c>
      <c r="CI310" s="175" t="str">
        <f t="shared" si="260"/>
        <v/>
      </c>
      <c r="CJ310" s="176" t="str">
        <f t="shared" si="261"/>
        <v/>
      </c>
      <c r="CK310" s="135" t="str">
        <f t="shared" si="262"/>
        <v xml:space="preserve"> </v>
      </c>
      <c r="CL310" s="175" t="str">
        <f t="shared" si="263"/>
        <v/>
      </c>
      <c r="CM310" s="176" t="str">
        <f t="shared" si="264"/>
        <v/>
      </c>
      <c r="CN310" s="135" t="str">
        <f t="shared" si="265"/>
        <v xml:space="preserve"> </v>
      </c>
      <c r="CO310" s="185" t="str">
        <f t="shared" si="266"/>
        <v/>
      </c>
      <c r="CP310" s="186" t="str">
        <f t="shared" si="267"/>
        <v/>
      </c>
      <c r="CQ310" s="181" t="str">
        <f t="shared" si="268"/>
        <v xml:space="preserve"> </v>
      </c>
      <c r="CR310" s="135">
        <f>'Session Tracking'!P309</f>
        <v>0</v>
      </c>
      <c r="CS310" s="172"/>
      <c r="CT310" s="172">
        <f>COUNTIF('Session Tracking'!F309:O309,"Yes")</f>
        <v>0</v>
      </c>
      <c r="CU310" s="195">
        <f>COUNTIF('Session Tracking'!F309:O309,"No")</f>
        <v>0</v>
      </c>
      <c r="CV310" s="211">
        <f t="shared" si="226"/>
        <v>0</v>
      </c>
      <c r="CW310" s="195" t="str">
        <f t="shared" si="227"/>
        <v/>
      </c>
      <c r="CX310" s="195" t="str">
        <f t="shared" si="228"/>
        <v/>
      </c>
      <c r="CY310" s="195" t="str">
        <f t="shared" si="229"/>
        <v/>
      </c>
      <c r="CZ310" s="195" t="str">
        <f t="shared" si="230"/>
        <v/>
      </c>
      <c r="DA310" s="195" t="str">
        <f t="shared" si="231"/>
        <v/>
      </c>
      <c r="DB310" s="213" t="str">
        <f t="shared" si="232"/>
        <v/>
      </c>
      <c r="DC310" s="172" t="str">
        <f t="shared" si="233"/>
        <v/>
      </c>
      <c r="DD310" s="195" t="str">
        <f t="shared" si="234"/>
        <v/>
      </c>
      <c r="DE310" s="195" t="str">
        <f t="shared" si="235"/>
        <v/>
      </c>
      <c r="DF310" s="195" t="str">
        <f t="shared" si="236"/>
        <v/>
      </c>
      <c r="DG310" s="195" t="str">
        <f t="shared" si="237"/>
        <v/>
      </c>
      <c r="DH310" s="195" t="str">
        <f t="shared" si="238"/>
        <v/>
      </c>
      <c r="DI310" s="195" t="str">
        <f t="shared" si="239"/>
        <v/>
      </c>
      <c r="DJ310" s="195" t="str">
        <f t="shared" si="240"/>
        <v/>
      </c>
      <c r="DK310" s="173" t="str">
        <f t="shared" si="241"/>
        <v/>
      </c>
    </row>
    <row r="311" spans="1:115" x14ac:dyDescent="0.35">
      <c r="A311" s="182">
        <f>'Session Tracking'!A310</f>
        <v>0</v>
      </c>
      <c r="B311" s="183">
        <f>'Session Tracking'!T310</f>
        <v>0</v>
      </c>
      <c r="C311" s="183">
        <f>'Session Tracking'!C310</f>
        <v>0</v>
      </c>
      <c r="D311" s="184" t="str">
        <f>IF('Session Tracking'!D310,'Session Tracking'!D310,"")</f>
        <v/>
      </c>
      <c r="E311" s="184" t="str">
        <f>IF('Session Tracking'!E310,'Session Tracking'!E310,"")</f>
        <v/>
      </c>
      <c r="F311" s="123"/>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3"/>
      <c r="AL311" s="124"/>
      <c r="AM311" s="124"/>
      <c r="AN311" s="124"/>
      <c r="AO311" s="124"/>
      <c r="AP311" s="124"/>
      <c r="AQ311" s="124"/>
      <c r="AR311" s="124"/>
      <c r="AS311" s="124"/>
      <c r="AT311" s="124"/>
      <c r="AU311" s="124"/>
      <c r="AV311" s="124"/>
      <c r="AW311" s="124"/>
      <c r="AX311" s="124"/>
      <c r="AY311" s="124"/>
      <c r="AZ311" s="124"/>
      <c r="BA311" s="124"/>
      <c r="BB311" s="124"/>
      <c r="BC311" s="124"/>
      <c r="BD311" s="124"/>
      <c r="BE311" s="124"/>
      <c r="BF311" s="124"/>
      <c r="BG311" s="124"/>
      <c r="BH311" s="124"/>
      <c r="BI311" s="124"/>
      <c r="BJ311" s="124"/>
      <c r="BK311" s="124"/>
      <c r="BL311" s="124"/>
      <c r="BM311" s="124"/>
      <c r="BN311" s="124"/>
      <c r="BO311" s="124"/>
      <c r="BQ311" s="175" t="str">
        <f t="shared" si="242"/>
        <v/>
      </c>
      <c r="BR311" s="176" t="str">
        <f t="shared" si="243"/>
        <v/>
      </c>
      <c r="BS311" s="135" t="str">
        <f t="shared" si="244"/>
        <v xml:space="preserve"> </v>
      </c>
      <c r="BT311" s="175" t="str">
        <f t="shared" si="245"/>
        <v/>
      </c>
      <c r="BU311" s="176" t="str">
        <f t="shared" si="246"/>
        <v/>
      </c>
      <c r="BV311" s="135" t="str">
        <f t="shared" si="247"/>
        <v xml:space="preserve"> </v>
      </c>
      <c r="BW311" s="175" t="str">
        <f t="shared" si="248"/>
        <v/>
      </c>
      <c r="BX311" s="176" t="str">
        <f t="shared" si="249"/>
        <v/>
      </c>
      <c r="BY311" s="135" t="str">
        <f t="shared" si="250"/>
        <v xml:space="preserve"> </v>
      </c>
      <c r="BZ311" s="175" t="str">
        <f t="shared" si="251"/>
        <v/>
      </c>
      <c r="CA311" s="176" t="str">
        <f t="shared" si="252"/>
        <v/>
      </c>
      <c r="CB311" s="135" t="str">
        <f t="shared" si="253"/>
        <v xml:space="preserve"> </v>
      </c>
      <c r="CC311" s="185" t="str">
        <f t="shared" si="254"/>
        <v/>
      </c>
      <c r="CD311" s="186" t="str">
        <f t="shared" si="255"/>
        <v/>
      </c>
      <c r="CE311" s="181" t="str">
        <f t="shared" si="256"/>
        <v xml:space="preserve"> </v>
      </c>
      <c r="CF311" s="175" t="str">
        <f t="shared" si="257"/>
        <v/>
      </c>
      <c r="CG311" s="176" t="str">
        <f t="shared" si="258"/>
        <v/>
      </c>
      <c r="CH311" s="135" t="str">
        <f t="shared" si="259"/>
        <v xml:space="preserve"> </v>
      </c>
      <c r="CI311" s="175" t="str">
        <f t="shared" si="260"/>
        <v/>
      </c>
      <c r="CJ311" s="176" t="str">
        <f t="shared" si="261"/>
        <v/>
      </c>
      <c r="CK311" s="135" t="str">
        <f t="shared" si="262"/>
        <v xml:space="preserve"> </v>
      </c>
      <c r="CL311" s="175" t="str">
        <f t="shared" si="263"/>
        <v/>
      </c>
      <c r="CM311" s="176" t="str">
        <f t="shared" si="264"/>
        <v/>
      </c>
      <c r="CN311" s="135" t="str">
        <f t="shared" si="265"/>
        <v xml:space="preserve"> </v>
      </c>
      <c r="CO311" s="185" t="str">
        <f t="shared" si="266"/>
        <v/>
      </c>
      <c r="CP311" s="186" t="str">
        <f t="shared" si="267"/>
        <v/>
      </c>
      <c r="CQ311" s="181" t="str">
        <f t="shared" si="268"/>
        <v xml:space="preserve"> </v>
      </c>
      <c r="CR311" s="135">
        <f>'Session Tracking'!P310</f>
        <v>0</v>
      </c>
      <c r="CS311" s="172"/>
      <c r="CT311" s="172">
        <f>COUNTIF('Session Tracking'!F310:O310,"Yes")</f>
        <v>0</v>
      </c>
      <c r="CU311" s="195">
        <f>COUNTIF('Session Tracking'!F310:O310,"No")</f>
        <v>0</v>
      </c>
      <c r="CV311" s="211">
        <f t="shared" si="226"/>
        <v>0</v>
      </c>
      <c r="CW311" s="195" t="str">
        <f t="shared" si="227"/>
        <v/>
      </c>
      <c r="CX311" s="195" t="str">
        <f t="shared" si="228"/>
        <v/>
      </c>
      <c r="CY311" s="195" t="str">
        <f t="shared" si="229"/>
        <v/>
      </c>
      <c r="CZ311" s="195" t="str">
        <f t="shared" si="230"/>
        <v/>
      </c>
      <c r="DA311" s="195" t="str">
        <f t="shared" si="231"/>
        <v/>
      </c>
      <c r="DB311" s="213" t="str">
        <f t="shared" si="232"/>
        <v/>
      </c>
      <c r="DC311" s="172" t="str">
        <f t="shared" si="233"/>
        <v/>
      </c>
      <c r="DD311" s="195" t="str">
        <f t="shared" si="234"/>
        <v/>
      </c>
      <c r="DE311" s="195" t="str">
        <f t="shared" si="235"/>
        <v/>
      </c>
      <c r="DF311" s="195" t="str">
        <f t="shared" si="236"/>
        <v/>
      </c>
      <c r="DG311" s="195" t="str">
        <f t="shared" si="237"/>
        <v/>
      </c>
      <c r="DH311" s="195" t="str">
        <f t="shared" si="238"/>
        <v/>
      </c>
      <c r="DI311" s="195" t="str">
        <f t="shared" si="239"/>
        <v/>
      </c>
      <c r="DJ311" s="195" t="str">
        <f t="shared" si="240"/>
        <v/>
      </c>
      <c r="DK311" s="173" t="str">
        <f t="shared" si="241"/>
        <v/>
      </c>
    </row>
    <row r="312" spans="1:115" x14ac:dyDescent="0.35">
      <c r="A312" s="182">
        <f>'Session Tracking'!A311</f>
        <v>0</v>
      </c>
      <c r="B312" s="183">
        <f>'Session Tracking'!T311</f>
        <v>0</v>
      </c>
      <c r="C312" s="183">
        <f>'Session Tracking'!C311</f>
        <v>0</v>
      </c>
      <c r="D312" s="184" t="str">
        <f>IF('Session Tracking'!D311,'Session Tracking'!D311,"")</f>
        <v/>
      </c>
      <c r="E312" s="184" t="str">
        <f>IF('Session Tracking'!E311,'Session Tracking'!E311,"")</f>
        <v/>
      </c>
      <c r="F312" s="121"/>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1"/>
      <c r="AL312" s="122"/>
      <c r="AM312" s="122"/>
      <c r="AN312" s="122"/>
      <c r="AO312" s="122"/>
      <c r="AP312" s="122"/>
      <c r="AQ312" s="122"/>
      <c r="AR312" s="122"/>
      <c r="AS312" s="122"/>
      <c r="AT312" s="122"/>
      <c r="AU312" s="122"/>
      <c r="AV312" s="122"/>
      <c r="AW312" s="122"/>
      <c r="AX312" s="122"/>
      <c r="AY312" s="122"/>
      <c r="AZ312" s="122"/>
      <c r="BA312" s="122"/>
      <c r="BB312" s="122"/>
      <c r="BC312" s="122"/>
      <c r="BD312" s="122"/>
      <c r="BE312" s="122"/>
      <c r="BF312" s="122"/>
      <c r="BG312" s="122"/>
      <c r="BH312" s="122"/>
      <c r="BI312" s="122"/>
      <c r="BJ312" s="122"/>
      <c r="BK312" s="122"/>
      <c r="BL312" s="122"/>
      <c r="BM312" s="122"/>
      <c r="BN312" s="122"/>
      <c r="BO312" s="122"/>
      <c r="BQ312" s="175" t="str">
        <f t="shared" si="242"/>
        <v/>
      </c>
      <c r="BR312" s="176" t="str">
        <f t="shared" si="243"/>
        <v/>
      </c>
      <c r="BS312" s="135" t="str">
        <f t="shared" si="244"/>
        <v xml:space="preserve"> </v>
      </c>
      <c r="BT312" s="175" t="str">
        <f t="shared" si="245"/>
        <v/>
      </c>
      <c r="BU312" s="176" t="str">
        <f t="shared" si="246"/>
        <v/>
      </c>
      <c r="BV312" s="135" t="str">
        <f t="shared" si="247"/>
        <v xml:space="preserve"> </v>
      </c>
      <c r="BW312" s="175" t="str">
        <f t="shared" si="248"/>
        <v/>
      </c>
      <c r="BX312" s="176" t="str">
        <f t="shared" si="249"/>
        <v/>
      </c>
      <c r="BY312" s="135" t="str">
        <f t="shared" si="250"/>
        <v xml:space="preserve"> </v>
      </c>
      <c r="BZ312" s="175" t="str">
        <f t="shared" si="251"/>
        <v/>
      </c>
      <c r="CA312" s="176" t="str">
        <f t="shared" si="252"/>
        <v/>
      </c>
      <c r="CB312" s="135" t="str">
        <f t="shared" si="253"/>
        <v xml:space="preserve"> </v>
      </c>
      <c r="CC312" s="185" t="str">
        <f t="shared" si="254"/>
        <v/>
      </c>
      <c r="CD312" s="186" t="str">
        <f t="shared" si="255"/>
        <v/>
      </c>
      <c r="CE312" s="181" t="str">
        <f t="shared" si="256"/>
        <v xml:space="preserve"> </v>
      </c>
      <c r="CF312" s="175" t="str">
        <f t="shared" si="257"/>
        <v/>
      </c>
      <c r="CG312" s="176" t="str">
        <f t="shared" si="258"/>
        <v/>
      </c>
      <c r="CH312" s="135" t="str">
        <f t="shared" si="259"/>
        <v xml:space="preserve"> </v>
      </c>
      <c r="CI312" s="175" t="str">
        <f t="shared" si="260"/>
        <v/>
      </c>
      <c r="CJ312" s="176" t="str">
        <f t="shared" si="261"/>
        <v/>
      </c>
      <c r="CK312" s="135" t="str">
        <f t="shared" si="262"/>
        <v xml:space="preserve"> </v>
      </c>
      <c r="CL312" s="175" t="str">
        <f t="shared" si="263"/>
        <v/>
      </c>
      <c r="CM312" s="176" t="str">
        <f t="shared" si="264"/>
        <v/>
      </c>
      <c r="CN312" s="135" t="str">
        <f t="shared" si="265"/>
        <v xml:space="preserve"> </v>
      </c>
      <c r="CO312" s="185" t="str">
        <f t="shared" si="266"/>
        <v/>
      </c>
      <c r="CP312" s="186" t="str">
        <f t="shared" si="267"/>
        <v/>
      </c>
      <c r="CQ312" s="181" t="str">
        <f t="shared" si="268"/>
        <v xml:space="preserve"> </v>
      </c>
      <c r="CR312" s="135">
        <f>'Session Tracking'!P311</f>
        <v>0</v>
      </c>
      <c r="CS312" s="172"/>
      <c r="CT312" s="172">
        <f>COUNTIF('Session Tracking'!F311:O311,"Yes")</f>
        <v>0</v>
      </c>
      <c r="CU312" s="195">
        <f>COUNTIF('Session Tracking'!F311:O311,"No")</f>
        <v>0</v>
      </c>
      <c r="CV312" s="211">
        <f t="shared" si="226"/>
        <v>0</v>
      </c>
      <c r="CW312" s="195" t="str">
        <f t="shared" si="227"/>
        <v/>
      </c>
      <c r="CX312" s="195" t="str">
        <f t="shared" si="228"/>
        <v/>
      </c>
      <c r="CY312" s="195" t="str">
        <f t="shared" si="229"/>
        <v/>
      </c>
      <c r="CZ312" s="195" t="str">
        <f t="shared" si="230"/>
        <v/>
      </c>
      <c r="DA312" s="195" t="str">
        <f t="shared" si="231"/>
        <v/>
      </c>
      <c r="DB312" s="213" t="str">
        <f t="shared" si="232"/>
        <v/>
      </c>
      <c r="DC312" s="172" t="str">
        <f t="shared" si="233"/>
        <v/>
      </c>
      <c r="DD312" s="195" t="str">
        <f t="shared" si="234"/>
        <v/>
      </c>
      <c r="DE312" s="195" t="str">
        <f t="shared" si="235"/>
        <v/>
      </c>
      <c r="DF312" s="195" t="str">
        <f t="shared" si="236"/>
        <v/>
      </c>
      <c r="DG312" s="195" t="str">
        <f t="shared" si="237"/>
        <v/>
      </c>
      <c r="DH312" s="195" t="str">
        <f t="shared" si="238"/>
        <v/>
      </c>
      <c r="DI312" s="195" t="str">
        <f t="shared" si="239"/>
        <v/>
      </c>
      <c r="DJ312" s="195" t="str">
        <f t="shared" si="240"/>
        <v/>
      </c>
      <c r="DK312" s="173" t="str">
        <f t="shared" si="241"/>
        <v/>
      </c>
    </row>
    <row r="313" spans="1:115" x14ac:dyDescent="0.35">
      <c r="A313" s="182">
        <f>'Session Tracking'!A312</f>
        <v>0</v>
      </c>
      <c r="B313" s="183">
        <f>'Session Tracking'!T312</f>
        <v>0</v>
      </c>
      <c r="C313" s="183">
        <f>'Session Tracking'!C312</f>
        <v>0</v>
      </c>
      <c r="D313" s="184" t="str">
        <f>IF('Session Tracking'!D312,'Session Tracking'!D312,"")</f>
        <v/>
      </c>
      <c r="E313" s="184" t="str">
        <f>IF('Session Tracking'!E312,'Session Tracking'!E312,"")</f>
        <v/>
      </c>
      <c r="F313" s="123"/>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3"/>
      <c r="AL313" s="124"/>
      <c r="AM313" s="124"/>
      <c r="AN313" s="124"/>
      <c r="AO313" s="124"/>
      <c r="AP313" s="124"/>
      <c r="AQ313" s="124"/>
      <c r="AR313" s="124"/>
      <c r="AS313" s="124"/>
      <c r="AT313" s="124"/>
      <c r="AU313" s="124"/>
      <c r="AV313" s="124"/>
      <c r="AW313" s="124"/>
      <c r="AX313" s="124"/>
      <c r="AY313" s="124"/>
      <c r="AZ313" s="124"/>
      <c r="BA313" s="124"/>
      <c r="BB313" s="124"/>
      <c r="BC313" s="124"/>
      <c r="BD313" s="124"/>
      <c r="BE313" s="124"/>
      <c r="BF313" s="124"/>
      <c r="BG313" s="124"/>
      <c r="BH313" s="124"/>
      <c r="BI313" s="124"/>
      <c r="BJ313" s="124"/>
      <c r="BK313" s="124"/>
      <c r="BL313" s="124"/>
      <c r="BM313" s="124"/>
      <c r="BN313" s="124"/>
      <c r="BO313" s="124"/>
      <c r="BQ313" s="175" t="str">
        <f t="shared" si="242"/>
        <v/>
      </c>
      <c r="BR313" s="176" t="str">
        <f t="shared" si="243"/>
        <v/>
      </c>
      <c r="BS313" s="135" t="str">
        <f t="shared" si="244"/>
        <v xml:space="preserve"> </v>
      </c>
      <c r="BT313" s="175" t="str">
        <f t="shared" si="245"/>
        <v/>
      </c>
      <c r="BU313" s="176" t="str">
        <f t="shared" si="246"/>
        <v/>
      </c>
      <c r="BV313" s="135" t="str">
        <f t="shared" si="247"/>
        <v xml:space="preserve"> </v>
      </c>
      <c r="BW313" s="175" t="str">
        <f t="shared" si="248"/>
        <v/>
      </c>
      <c r="BX313" s="176" t="str">
        <f t="shared" si="249"/>
        <v/>
      </c>
      <c r="BY313" s="135" t="str">
        <f t="shared" si="250"/>
        <v xml:space="preserve"> </v>
      </c>
      <c r="BZ313" s="175" t="str">
        <f t="shared" si="251"/>
        <v/>
      </c>
      <c r="CA313" s="176" t="str">
        <f t="shared" si="252"/>
        <v/>
      </c>
      <c r="CB313" s="135" t="str">
        <f t="shared" si="253"/>
        <v xml:space="preserve"> </v>
      </c>
      <c r="CC313" s="185" t="str">
        <f t="shared" si="254"/>
        <v/>
      </c>
      <c r="CD313" s="186" t="str">
        <f t="shared" si="255"/>
        <v/>
      </c>
      <c r="CE313" s="181" t="str">
        <f t="shared" si="256"/>
        <v xml:space="preserve"> </v>
      </c>
      <c r="CF313" s="175" t="str">
        <f t="shared" si="257"/>
        <v/>
      </c>
      <c r="CG313" s="176" t="str">
        <f t="shared" si="258"/>
        <v/>
      </c>
      <c r="CH313" s="135" t="str">
        <f t="shared" si="259"/>
        <v xml:space="preserve"> </v>
      </c>
      <c r="CI313" s="175" t="str">
        <f t="shared" si="260"/>
        <v/>
      </c>
      <c r="CJ313" s="176" t="str">
        <f t="shared" si="261"/>
        <v/>
      </c>
      <c r="CK313" s="135" t="str">
        <f t="shared" si="262"/>
        <v xml:space="preserve"> </v>
      </c>
      <c r="CL313" s="175" t="str">
        <f t="shared" si="263"/>
        <v/>
      </c>
      <c r="CM313" s="176" t="str">
        <f t="shared" si="264"/>
        <v/>
      </c>
      <c r="CN313" s="135" t="str">
        <f t="shared" si="265"/>
        <v xml:space="preserve"> </v>
      </c>
      <c r="CO313" s="185" t="str">
        <f t="shared" si="266"/>
        <v/>
      </c>
      <c r="CP313" s="186" t="str">
        <f t="shared" si="267"/>
        <v/>
      </c>
      <c r="CQ313" s="181" t="str">
        <f t="shared" si="268"/>
        <v xml:space="preserve"> </v>
      </c>
      <c r="CR313" s="135">
        <f>'Session Tracking'!P312</f>
        <v>0</v>
      </c>
      <c r="CS313" s="172"/>
      <c r="CT313" s="172">
        <f>COUNTIF('Session Tracking'!F312:O312,"Yes")</f>
        <v>0</v>
      </c>
      <c r="CU313" s="195">
        <f>COUNTIF('Session Tracking'!F312:O312,"No")</f>
        <v>0</v>
      </c>
      <c r="CV313" s="211">
        <f t="shared" si="226"/>
        <v>0</v>
      </c>
      <c r="CW313" s="195" t="str">
        <f t="shared" si="227"/>
        <v/>
      </c>
      <c r="CX313" s="195" t="str">
        <f t="shared" si="228"/>
        <v/>
      </c>
      <c r="CY313" s="195" t="str">
        <f t="shared" si="229"/>
        <v/>
      </c>
      <c r="CZ313" s="195" t="str">
        <f t="shared" si="230"/>
        <v/>
      </c>
      <c r="DA313" s="195" t="str">
        <f t="shared" si="231"/>
        <v/>
      </c>
      <c r="DB313" s="213" t="str">
        <f t="shared" si="232"/>
        <v/>
      </c>
      <c r="DC313" s="172" t="str">
        <f t="shared" si="233"/>
        <v/>
      </c>
      <c r="DD313" s="195" t="str">
        <f t="shared" si="234"/>
        <v/>
      </c>
      <c r="DE313" s="195" t="str">
        <f t="shared" si="235"/>
        <v/>
      </c>
      <c r="DF313" s="195" t="str">
        <f t="shared" si="236"/>
        <v/>
      </c>
      <c r="DG313" s="195" t="str">
        <f t="shared" si="237"/>
        <v/>
      </c>
      <c r="DH313" s="195" t="str">
        <f t="shared" si="238"/>
        <v/>
      </c>
      <c r="DI313" s="195" t="str">
        <f t="shared" si="239"/>
        <v/>
      </c>
      <c r="DJ313" s="195" t="str">
        <f t="shared" si="240"/>
        <v/>
      </c>
      <c r="DK313" s="173" t="str">
        <f t="shared" si="241"/>
        <v/>
      </c>
    </row>
    <row r="314" spans="1:115" x14ac:dyDescent="0.35">
      <c r="A314" s="182">
        <f>'Session Tracking'!A313</f>
        <v>0</v>
      </c>
      <c r="B314" s="183">
        <f>'Session Tracking'!T313</f>
        <v>0</v>
      </c>
      <c r="C314" s="183">
        <f>'Session Tracking'!C313</f>
        <v>0</v>
      </c>
      <c r="D314" s="184" t="str">
        <f>IF('Session Tracking'!D313,'Session Tracking'!D313,"")</f>
        <v/>
      </c>
      <c r="E314" s="184" t="str">
        <f>IF('Session Tracking'!E313,'Session Tracking'!E313,"")</f>
        <v/>
      </c>
      <c r="F314" s="121"/>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1"/>
      <c r="AL314" s="122"/>
      <c r="AM314" s="122"/>
      <c r="AN314" s="122"/>
      <c r="AO314" s="122"/>
      <c r="AP314" s="122"/>
      <c r="AQ314" s="122"/>
      <c r="AR314" s="122"/>
      <c r="AS314" s="122"/>
      <c r="AT314" s="122"/>
      <c r="AU314" s="122"/>
      <c r="AV314" s="122"/>
      <c r="AW314" s="122"/>
      <c r="AX314" s="122"/>
      <c r="AY314" s="122"/>
      <c r="AZ314" s="122"/>
      <c r="BA314" s="122"/>
      <c r="BB314" s="122"/>
      <c r="BC314" s="122"/>
      <c r="BD314" s="122"/>
      <c r="BE314" s="122"/>
      <c r="BF314" s="122"/>
      <c r="BG314" s="122"/>
      <c r="BH314" s="122"/>
      <c r="BI314" s="122"/>
      <c r="BJ314" s="122"/>
      <c r="BK314" s="122"/>
      <c r="BL314" s="122"/>
      <c r="BM314" s="122"/>
      <c r="BN314" s="122"/>
      <c r="BO314" s="122"/>
      <c r="BQ314" s="175" t="str">
        <f t="shared" si="242"/>
        <v/>
      </c>
      <c r="BR314" s="176" t="str">
        <f t="shared" si="243"/>
        <v/>
      </c>
      <c r="BS314" s="135" t="str">
        <f t="shared" si="244"/>
        <v xml:space="preserve"> </v>
      </c>
      <c r="BT314" s="175" t="str">
        <f t="shared" si="245"/>
        <v/>
      </c>
      <c r="BU314" s="176" t="str">
        <f t="shared" si="246"/>
        <v/>
      </c>
      <c r="BV314" s="135" t="str">
        <f t="shared" si="247"/>
        <v xml:space="preserve"> </v>
      </c>
      <c r="BW314" s="175" t="str">
        <f t="shared" si="248"/>
        <v/>
      </c>
      <c r="BX314" s="176" t="str">
        <f t="shared" si="249"/>
        <v/>
      </c>
      <c r="BY314" s="135" t="str">
        <f t="shared" si="250"/>
        <v xml:space="preserve"> </v>
      </c>
      <c r="BZ314" s="175" t="str">
        <f t="shared" si="251"/>
        <v/>
      </c>
      <c r="CA314" s="176" t="str">
        <f t="shared" si="252"/>
        <v/>
      </c>
      <c r="CB314" s="135" t="str">
        <f t="shared" si="253"/>
        <v xml:space="preserve"> </v>
      </c>
      <c r="CC314" s="185" t="str">
        <f t="shared" si="254"/>
        <v/>
      </c>
      <c r="CD314" s="186" t="str">
        <f t="shared" si="255"/>
        <v/>
      </c>
      <c r="CE314" s="181" t="str">
        <f t="shared" si="256"/>
        <v xml:space="preserve"> </v>
      </c>
      <c r="CF314" s="175" t="str">
        <f t="shared" si="257"/>
        <v/>
      </c>
      <c r="CG314" s="176" t="str">
        <f t="shared" si="258"/>
        <v/>
      </c>
      <c r="CH314" s="135" t="str">
        <f t="shared" si="259"/>
        <v xml:space="preserve"> </v>
      </c>
      <c r="CI314" s="175" t="str">
        <f t="shared" si="260"/>
        <v/>
      </c>
      <c r="CJ314" s="176" t="str">
        <f t="shared" si="261"/>
        <v/>
      </c>
      <c r="CK314" s="135" t="str">
        <f t="shared" si="262"/>
        <v xml:space="preserve"> </v>
      </c>
      <c r="CL314" s="175" t="str">
        <f t="shared" si="263"/>
        <v/>
      </c>
      <c r="CM314" s="176" t="str">
        <f t="shared" si="264"/>
        <v/>
      </c>
      <c r="CN314" s="135" t="str">
        <f t="shared" si="265"/>
        <v xml:space="preserve"> </v>
      </c>
      <c r="CO314" s="185" t="str">
        <f t="shared" si="266"/>
        <v/>
      </c>
      <c r="CP314" s="186" t="str">
        <f t="shared" si="267"/>
        <v/>
      </c>
      <c r="CQ314" s="181" t="str">
        <f t="shared" si="268"/>
        <v xml:space="preserve"> </v>
      </c>
      <c r="CR314" s="135">
        <f>'Session Tracking'!P313</f>
        <v>0</v>
      </c>
      <c r="CS314" s="172"/>
      <c r="CT314" s="172">
        <f>COUNTIF('Session Tracking'!F313:O313,"Yes")</f>
        <v>0</v>
      </c>
      <c r="CU314" s="195">
        <f>COUNTIF('Session Tracking'!F313:O313,"No")</f>
        <v>0</v>
      </c>
      <c r="CV314" s="211">
        <f t="shared" si="226"/>
        <v>0</v>
      </c>
      <c r="CW314" s="195" t="str">
        <f t="shared" si="227"/>
        <v/>
      </c>
      <c r="CX314" s="195" t="str">
        <f t="shared" si="228"/>
        <v/>
      </c>
      <c r="CY314" s="195" t="str">
        <f t="shared" si="229"/>
        <v/>
      </c>
      <c r="CZ314" s="195" t="str">
        <f t="shared" si="230"/>
        <v/>
      </c>
      <c r="DA314" s="195" t="str">
        <f t="shared" si="231"/>
        <v/>
      </c>
      <c r="DB314" s="213" t="str">
        <f t="shared" si="232"/>
        <v/>
      </c>
      <c r="DC314" s="172" t="str">
        <f t="shared" si="233"/>
        <v/>
      </c>
      <c r="DD314" s="195" t="str">
        <f t="shared" si="234"/>
        <v/>
      </c>
      <c r="DE314" s="195" t="str">
        <f t="shared" si="235"/>
        <v/>
      </c>
      <c r="DF314" s="195" t="str">
        <f t="shared" si="236"/>
        <v/>
      </c>
      <c r="DG314" s="195" t="str">
        <f t="shared" si="237"/>
        <v/>
      </c>
      <c r="DH314" s="195" t="str">
        <f t="shared" si="238"/>
        <v/>
      </c>
      <c r="DI314" s="195" t="str">
        <f t="shared" si="239"/>
        <v/>
      </c>
      <c r="DJ314" s="195" t="str">
        <f t="shared" si="240"/>
        <v/>
      </c>
      <c r="DK314" s="173" t="str">
        <f t="shared" si="241"/>
        <v/>
      </c>
    </row>
    <row r="315" spans="1:115" x14ac:dyDescent="0.35">
      <c r="A315" s="182">
        <f>'Session Tracking'!A314</f>
        <v>0</v>
      </c>
      <c r="B315" s="183">
        <f>'Session Tracking'!T314</f>
        <v>0</v>
      </c>
      <c r="C315" s="183">
        <f>'Session Tracking'!C314</f>
        <v>0</v>
      </c>
      <c r="D315" s="184" t="str">
        <f>IF('Session Tracking'!D314,'Session Tracking'!D314,"")</f>
        <v/>
      </c>
      <c r="E315" s="184" t="str">
        <f>IF('Session Tracking'!E314,'Session Tracking'!E314,"")</f>
        <v/>
      </c>
      <c r="F315" s="123"/>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3"/>
      <c r="AL315" s="124"/>
      <c r="AM315" s="124"/>
      <c r="AN315" s="124"/>
      <c r="AO315" s="124"/>
      <c r="AP315" s="124"/>
      <c r="AQ315" s="124"/>
      <c r="AR315" s="124"/>
      <c r="AS315" s="124"/>
      <c r="AT315" s="124"/>
      <c r="AU315" s="124"/>
      <c r="AV315" s="124"/>
      <c r="AW315" s="124"/>
      <c r="AX315" s="124"/>
      <c r="AY315" s="124"/>
      <c r="AZ315" s="124"/>
      <c r="BA315" s="124"/>
      <c r="BB315" s="124"/>
      <c r="BC315" s="124"/>
      <c r="BD315" s="124"/>
      <c r="BE315" s="124"/>
      <c r="BF315" s="124"/>
      <c r="BG315" s="124"/>
      <c r="BH315" s="124"/>
      <c r="BI315" s="124"/>
      <c r="BJ315" s="124"/>
      <c r="BK315" s="124"/>
      <c r="BL315" s="124"/>
      <c r="BM315" s="124"/>
      <c r="BN315" s="124"/>
      <c r="BO315" s="124"/>
      <c r="BQ315" s="175" t="str">
        <f t="shared" si="242"/>
        <v/>
      </c>
      <c r="BR315" s="176" t="str">
        <f t="shared" si="243"/>
        <v/>
      </c>
      <c r="BS315" s="135" t="str">
        <f t="shared" si="244"/>
        <v xml:space="preserve"> </v>
      </c>
      <c r="BT315" s="175" t="str">
        <f t="shared" si="245"/>
        <v/>
      </c>
      <c r="BU315" s="176" t="str">
        <f t="shared" si="246"/>
        <v/>
      </c>
      <c r="BV315" s="135" t="str">
        <f t="shared" si="247"/>
        <v xml:space="preserve"> </v>
      </c>
      <c r="BW315" s="175" t="str">
        <f t="shared" si="248"/>
        <v/>
      </c>
      <c r="BX315" s="176" t="str">
        <f t="shared" si="249"/>
        <v/>
      </c>
      <c r="BY315" s="135" t="str">
        <f t="shared" si="250"/>
        <v xml:space="preserve"> </v>
      </c>
      <c r="BZ315" s="175" t="str">
        <f t="shared" si="251"/>
        <v/>
      </c>
      <c r="CA315" s="176" t="str">
        <f t="shared" si="252"/>
        <v/>
      </c>
      <c r="CB315" s="135" t="str">
        <f t="shared" si="253"/>
        <v xml:space="preserve"> </v>
      </c>
      <c r="CC315" s="185" t="str">
        <f t="shared" si="254"/>
        <v/>
      </c>
      <c r="CD315" s="186" t="str">
        <f t="shared" si="255"/>
        <v/>
      </c>
      <c r="CE315" s="181" t="str">
        <f t="shared" si="256"/>
        <v xml:space="preserve"> </v>
      </c>
      <c r="CF315" s="175" t="str">
        <f t="shared" si="257"/>
        <v/>
      </c>
      <c r="CG315" s="176" t="str">
        <f t="shared" si="258"/>
        <v/>
      </c>
      <c r="CH315" s="135" t="str">
        <f t="shared" si="259"/>
        <v xml:space="preserve"> </v>
      </c>
      <c r="CI315" s="175" t="str">
        <f t="shared" si="260"/>
        <v/>
      </c>
      <c r="CJ315" s="176" t="str">
        <f t="shared" si="261"/>
        <v/>
      </c>
      <c r="CK315" s="135" t="str">
        <f t="shared" si="262"/>
        <v xml:space="preserve"> </v>
      </c>
      <c r="CL315" s="175" t="str">
        <f t="shared" si="263"/>
        <v/>
      </c>
      <c r="CM315" s="176" t="str">
        <f t="shared" si="264"/>
        <v/>
      </c>
      <c r="CN315" s="135" t="str">
        <f t="shared" si="265"/>
        <v xml:space="preserve"> </v>
      </c>
      <c r="CO315" s="185" t="str">
        <f t="shared" si="266"/>
        <v/>
      </c>
      <c r="CP315" s="186" t="str">
        <f t="shared" si="267"/>
        <v/>
      </c>
      <c r="CQ315" s="181" t="str">
        <f t="shared" si="268"/>
        <v xml:space="preserve"> </v>
      </c>
      <c r="CR315" s="135">
        <f>'Session Tracking'!P314</f>
        <v>0</v>
      </c>
      <c r="CS315" s="172"/>
      <c r="CT315" s="172">
        <f>COUNTIF('Session Tracking'!F314:O314,"Yes")</f>
        <v>0</v>
      </c>
      <c r="CU315" s="195">
        <f>COUNTIF('Session Tracking'!F314:O314,"No")</f>
        <v>0</v>
      </c>
      <c r="CV315" s="211">
        <f t="shared" si="226"/>
        <v>0</v>
      </c>
      <c r="CW315" s="195" t="str">
        <f t="shared" si="227"/>
        <v/>
      </c>
      <c r="CX315" s="195" t="str">
        <f t="shared" si="228"/>
        <v/>
      </c>
      <c r="CY315" s="195" t="str">
        <f t="shared" si="229"/>
        <v/>
      </c>
      <c r="CZ315" s="195" t="str">
        <f t="shared" si="230"/>
        <v/>
      </c>
      <c r="DA315" s="195" t="str">
        <f t="shared" si="231"/>
        <v/>
      </c>
      <c r="DB315" s="213" t="str">
        <f t="shared" si="232"/>
        <v/>
      </c>
      <c r="DC315" s="172" t="str">
        <f t="shared" si="233"/>
        <v/>
      </c>
      <c r="DD315" s="195" t="str">
        <f t="shared" si="234"/>
        <v/>
      </c>
      <c r="DE315" s="195" t="str">
        <f t="shared" si="235"/>
        <v/>
      </c>
      <c r="DF315" s="195" t="str">
        <f t="shared" si="236"/>
        <v/>
      </c>
      <c r="DG315" s="195" t="str">
        <f t="shared" si="237"/>
        <v/>
      </c>
      <c r="DH315" s="195" t="str">
        <f t="shared" si="238"/>
        <v/>
      </c>
      <c r="DI315" s="195" t="str">
        <f t="shared" si="239"/>
        <v/>
      </c>
      <c r="DJ315" s="195" t="str">
        <f t="shared" si="240"/>
        <v/>
      </c>
      <c r="DK315" s="173" t="str">
        <f t="shared" si="241"/>
        <v/>
      </c>
    </row>
    <row r="316" spans="1:115" x14ac:dyDescent="0.35">
      <c r="A316" s="182">
        <f>'Session Tracking'!A315</f>
        <v>0</v>
      </c>
      <c r="B316" s="183">
        <f>'Session Tracking'!T315</f>
        <v>0</v>
      </c>
      <c r="C316" s="183">
        <f>'Session Tracking'!C315</f>
        <v>0</v>
      </c>
      <c r="D316" s="184" t="str">
        <f>IF('Session Tracking'!D315,'Session Tracking'!D315,"")</f>
        <v/>
      </c>
      <c r="E316" s="184" t="str">
        <f>IF('Session Tracking'!E315,'Session Tracking'!E315,"")</f>
        <v/>
      </c>
      <c r="F316" s="121"/>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1"/>
      <c r="AL316" s="122"/>
      <c r="AM316" s="122"/>
      <c r="AN316" s="122"/>
      <c r="AO316" s="122"/>
      <c r="AP316" s="122"/>
      <c r="AQ316" s="122"/>
      <c r="AR316" s="122"/>
      <c r="AS316" s="122"/>
      <c r="AT316" s="122"/>
      <c r="AU316" s="122"/>
      <c r="AV316" s="122"/>
      <c r="AW316" s="122"/>
      <c r="AX316" s="122"/>
      <c r="AY316" s="122"/>
      <c r="AZ316" s="122"/>
      <c r="BA316" s="122"/>
      <c r="BB316" s="122"/>
      <c r="BC316" s="122"/>
      <c r="BD316" s="122"/>
      <c r="BE316" s="122"/>
      <c r="BF316" s="122"/>
      <c r="BG316" s="122"/>
      <c r="BH316" s="122"/>
      <c r="BI316" s="122"/>
      <c r="BJ316" s="122"/>
      <c r="BK316" s="122"/>
      <c r="BL316" s="122"/>
      <c r="BM316" s="122"/>
      <c r="BN316" s="122"/>
      <c r="BO316" s="122"/>
      <c r="BQ316" s="175" t="str">
        <f t="shared" si="242"/>
        <v/>
      </c>
      <c r="BR316" s="176" t="str">
        <f t="shared" si="243"/>
        <v/>
      </c>
      <c r="BS316" s="135" t="str">
        <f t="shared" si="244"/>
        <v xml:space="preserve"> </v>
      </c>
      <c r="BT316" s="175" t="str">
        <f t="shared" si="245"/>
        <v/>
      </c>
      <c r="BU316" s="176" t="str">
        <f t="shared" si="246"/>
        <v/>
      </c>
      <c r="BV316" s="135" t="str">
        <f t="shared" si="247"/>
        <v xml:space="preserve"> </v>
      </c>
      <c r="BW316" s="175" t="str">
        <f t="shared" si="248"/>
        <v/>
      </c>
      <c r="BX316" s="176" t="str">
        <f t="shared" si="249"/>
        <v/>
      </c>
      <c r="BY316" s="135" t="str">
        <f t="shared" si="250"/>
        <v xml:space="preserve"> </v>
      </c>
      <c r="BZ316" s="175" t="str">
        <f t="shared" si="251"/>
        <v/>
      </c>
      <c r="CA316" s="176" t="str">
        <f t="shared" si="252"/>
        <v/>
      </c>
      <c r="CB316" s="135" t="str">
        <f t="shared" si="253"/>
        <v xml:space="preserve"> </v>
      </c>
      <c r="CC316" s="185" t="str">
        <f t="shared" si="254"/>
        <v/>
      </c>
      <c r="CD316" s="186" t="str">
        <f t="shared" si="255"/>
        <v/>
      </c>
      <c r="CE316" s="181" t="str">
        <f t="shared" si="256"/>
        <v xml:space="preserve"> </v>
      </c>
      <c r="CF316" s="175" t="str">
        <f t="shared" si="257"/>
        <v/>
      </c>
      <c r="CG316" s="176" t="str">
        <f t="shared" si="258"/>
        <v/>
      </c>
      <c r="CH316" s="135" t="str">
        <f t="shared" si="259"/>
        <v xml:space="preserve"> </v>
      </c>
      <c r="CI316" s="175" t="str">
        <f t="shared" si="260"/>
        <v/>
      </c>
      <c r="CJ316" s="176" t="str">
        <f t="shared" si="261"/>
        <v/>
      </c>
      <c r="CK316" s="135" t="str">
        <f t="shared" si="262"/>
        <v xml:space="preserve"> </v>
      </c>
      <c r="CL316" s="175" t="str">
        <f t="shared" si="263"/>
        <v/>
      </c>
      <c r="CM316" s="176" t="str">
        <f t="shared" si="264"/>
        <v/>
      </c>
      <c r="CN316" s="135" t="str">
        <f t="shared" si="265"/>
        <v xml:space="preserve"> </v>
      </c>
      <c r="CO316" s="185" t="str">
        <f t="shared" si="266"/>
        <v/>
      </c>
      <c r="CP316" s="186" t="str">
        <f t="shared" si="267"/>
        <v/>
      </c>
      <c r="CQ316" s="181" t="str">
        <f t="shared" si="268"/>
        <v xml:space="preserve"> </v>
      </c>
      <c r="CR316" s="135">
        <f>'Session Tracking'!P315</f>
        <v>0</v>
      </c>
      <c r="CS316" s="172"/>
      <c r="CT316" s="172">
        <f>COUNTIF('Session Tracking'!F315:O315,"Yes")</f>
        <v>0</v>
      </c>
      <c r="CU316" s="195">
        <f>COUNTIF('Session Tracking'!F315:O315,"No")</f>
        <v>0</v>
      </c>
      <c r="CV316" s="211">
        <f t="shared" si="226"/>
        <v>0</v>
      </c>
      <c r="CW316" s="195" t="str">
        <f t="shared" si="227"/>
        <v/>
      </c>
      <c r="CX316" s="195" t="str">
        <f t="shared" si="228"/>
        <v/>
      </c>
      <c r="CY316" s="195" t="str">
        <f t="shared" si="229"/>
        <v/>
      </c>
      <c r="CZ316" s="195" t="str">
        <f t="shared" si="230"/>
        <v/>
      </c>
      <c r="DA316" s="195" t="str">
        <f t="shared" si="231"/>
        <v/>
      </c>
      <c r="DB316" s="213" t="str">
        <f t="shared" si="232"/>
        <v/>
      </c>
      <c r="DC316" s="172" t="str">
        <f t="shared" si="233"/>
        <v/>
      </c>
      <c r="DD316" s="195" t="str">
        <f t="shared" si="234"/>
        <v/>
      </c>
      <c r="DE316" s="195" t="str">
        <f t="shared" si="235"/>
        <v/>
      </c>
      <c r="DF316" s="195" t="str">
        <f t="shared" si="236"/>
        <v/>
      </c>
      <c r="DG316" s="195" t="str">
        <f t="shared" si="237"/>
        <v/>
      </c>
      <c r="DH316" s="195" t="str">
        <f t="shared" si="238"/>
        <v/>
      </c>
      <c r="DI316" s="195" t="str">
        <f t="shared" si="239"/>
        <v/>
      </c>
      <c r="DJ316" s="195" t="str">
        <f t="shared" si="240"/>
        <v/>
      </c>
      <c r="DK316" s="173" t="str">
        <f t="shared" si="241"/>
        <v/>
      </c>
    </row>
    <row r="317" spans="1:115" x14ac:dyDescent="0.35">
      <c r="A317" s="182">
        <f>'Session Tracking'!A316</f>
        <v>0</v>
      </c>
      <c r="B317" s="183">
        <f>'Session Tracking'!T316</f>
        <v>0</v>
      </c>
      <c r="C317" s="183">
        <f>'Session Tracking'!C316</f>
        <v>0</v>
      </c>
      <c r="D317" s="184" t="str">
        <f>IF('Session Tracking'!D316,'Session Tracking'!D316,"")</f>
        <v/>
      </c>
      <c r="E317" s="184" t="str">
        <f>IF('Session Tracking'!E316,'Session Tracking'!E316,"")</f>
        <v/>
      </c>
      <c r="F317" s="123"/>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3"/>
      <c r="AL317" s="124"/>
      <c r="AM317" s="124"/>
      <c r="AN317" s="124"/>
      <c r="AO317" s="124"/>
      <c r="AP317" s="124"/>
      <c r="AQ317" s="124"/>
      <c r="AR317" s="124"/>
      <c r="AS317" s="124"/>
      <c r="AT317" s="124"/>
      <c r="AU317" s="124"/>
      <c r="AV317" s="124"/>
      <c r="AW317" s="124"/>
      <c r="AX317" s="124"/>
      <c r="AY317" s="124"/>
      <c r="AZ317" s="124"/>
      <c r="BA317" s="124"/>
      <c r="BB317" s="124"/>
      <c r="BC317" s="124"/>
      <c r="BD317" s="124"/>
      <c r="BE317" s="124"/>
      <c r="BF317" s="124"/>
      <c r="BG317" s="124"/>
      <c r="BH317" s="124"/>
      <c r="BI317" s="124"/>
      <c r="BJ317" s="124"/>
      <c r="BK317" s="124"/>
      <c r="BL317" s="124"/>
      <c r="BM317" s="124"/>
      <c r="BN317" s="124"/>
      <c r="BO317" s="124"/>
      <c r="BQ317" s="175" t="str">
        <f t="shared" si="242"/>
        <v/>
      </c>
      <c r="BR317" s="176" t="str">
        <f t="shared" si="243"/>
        <v/>
      </c>
      <c r="BS317" s="135" t="str">
        <f t="shared" si="244"/>
        <v xml:space="preserve"> </v>
      </c>
      <c r="BT317" s="175" t="str">
        <f t="shared" si="245"/>
        <v/>
      </c>
      <c r="BU317" s="176" t="str">
        <f t="shared" si="246"/>
        <v/>
      </c>
      <c r="BV317" s="135" t="str">
        <f t="shared" si="247"/>
        <v xml:space="preserve"> </v>
      </c>
      <c r="BW317" s="175" t="str">
        <f t="shared" si="248"/>
        <v/>
      </c>
      <c r="BX317" s="176" t="str">
        <f t="shared" si="249"/>
        <v/>
      </c>
      <c r="BY317" s="135" t="str">
        <f t="shared" si="250"/>
        <v xml:space="preserve"> </v>
      </c>
      <c r="BZ317" s="175" t="str">
        <f t="shared" si="251"/>
        <v/>
      </c>
      <c r="CA317" s="176" t="str">
        <f t="shared" si="252"/>
        <v/>
      </c>
      <c r="CB317" s="135" t="str">
        <f t="shared" si="253"/>
        <v xml:space="preserve"> </v>
      </c>
      <c r="CC317" s="185" t="str">
        <f t="shared" si="254"/>
        <v/>
      </c>
      <c r="CD317" s="186" t="str">
        <f t="shared" si="255"/>
        <v/>
      </c>
      <c r="CE317" s="181" t="str">
        <f t="shared" si="256"/>
        <v xml:space="preserve"> </v>
      </c>
      <c r="CF317" s="175" t="str">
        <f t="shared" si="257"/>
        <v/>
      </c>
      <c r="CG317" s="176" t="str">
        <f t="shared" si="258"/>
        <v/>
      </c>
      <c r="CH317" s="135" t="str">
        <f t="shared" si="259"/>
        <v xml:space="preserve"> </v>
      </c>
      <c r="CI317" s="175" t="str">
        <f t="shared" si="260"/>
        <v/>
      </c>
      <c r="CJ317" s="176" t="str">
        <f t="shared" si="261"/>
        <v/>
      </c>
      <c r="CK317" s="135" t="str">
        <f t="shared" si="262"/>
        <v xml:space="preserve"> </v>
      </c>
      <c r="CL317" s="175" t="str">
        <f t="shared" si="263"/>
        <v/>
      </c>
      <c r="CM317" s="176" t="str">
        <f t="shared" si="264"/>
        <v/>
      </c>
      <c r="CN317" s="135" t="str">
        <f t="shared" si="265"/>
        <v xml:space="preserve"> </v>
      </c>
      <c r="CO317" s="185" t="str">
        <f t="shared" si="266"/>
        <v/>
      </c>
      <c r="CP317" s="186" t="str">
        <f t="shared" si="267"/>
        <v/>
      </c>
      <c r="CQ317" s="181" t="str">
        <f t="shared" si="268"/>
        <v xml:space="preserve"> </v>
      </c>
      <c r="CR317" s="135">
        <f>'Session Tracking'!P316</f>
        <v>0</v>
      </c>
      <c r="CS317" s="172"/>
      <c r="CT317" s="172">
        <f>COUNTIF('Session Tracking'!F316:O316,"Yes")</f>
        <v>0</v>
      </c>
      <c r="CU317" s="195">
        <f>COUNTIF('Session Tracking'!F316:O316,"No")</f>
        <v>0</v>
      </c>
      <c r="CV317" s="211">
        <f t="shared" si="226"/>
        <v>0</v>
      </c>
      <c r="CW317" s="195" t="str">
        <f t="shared" si="227"/>
        <v/>
      </c>
      <c r="CX317" s="195" t="str">
        <f t="shared" si="228"/>
        <v/>
      </c>
      <c r="CY317" s="195" t="str">
        <f t="shared" si="229"/>
        <v/>
      </c>
      <c r="CZ317" s="195" t="str">
        <f t="shared" si="230"/>
        <v/>
      </c>
      <c r="DA317" s="195" t="str">
        <f t="shared" si="231"/>
        <v/>
      </c>
      <c r="DB317" s="213" t="str">
        <f t="shared" si="232"/>
        <v/>
      </c>
      <c r="DC317" s="172" t="str">
        <f t="shared" si="233"/>
        <v/>
      </c>
      <c r="DD317" s="195" t="str">
        <f t="shared" si="234"/>
        <v/>
      </c>
      <c r="DE317" s="195" t="str">
        <f t="shared" si="235"/>
        <v/>
      </c>
      <c r="DF317" s="195" t="str">
        <f t="shared" si="236"/>
        <v/>
      </c>
      <c r="DG317" s="195" t="str">
        <f t="shared" si="237"/>
        <v/>
      </c>
      <c r="DH317" s="195" t="str">
        <f t="shared" si="238"/>
        <v/>
      </c>
      <c r="DI317" s="195" t="str">
        <f t="shared" si="239"/>
        <v/>
      </c>
      <c r="DJ317" s="195" t="str">
        <f t="shared" si="240"/>
        <v/>
      </c>
      <c r="DK317" s="173" t="str">
        <f t="shared" si="241"/>
        <v/>
      </c>
    </row>
    <row r="318" spans="1:115" x14ac:dyDescent="0.35">
      <c r="A318" s="182">
        <f>'Session Tracking'!A317</f>
        <v>0</v>
      </c>
      <c r="B318" s="183">
        <f>'Session Tracking'!T317</f>
        <v>0</v>
      </c>
      <c r="C318" s="183">
        <f>'Session Tracking'!C317</f>
        <v>0</v>
      </c>
      <c r="D318" s="184" t="str">
        <f>IF('Session Tracking'!D317,'Session Tracking'!D317,"")</f>
        <v/>
      </c>
      <c r="E318" s="184" t="str">
        <f>IF('Session Tracking'!E317,'Session Tracking'!E317,"")</f>
        <v/>
      </c>
      <c r="F318" s="121"/>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1"/>
      <c r="AL318" s="122"/>
      <c r="AM318" s="122"/>
      <c r="AN318" s="122"/>
      <c r="AO318" s="122"/>
      <c r="AP318" s="122"/>
      <c r="AQ318" s="122"/>
      <c r="AR318" s="122"/>
      <c r="AS318" s="122"/>
      <c r="AT318" s="122"/>
      <c r="AU318" s="122"/>
      <c r="AV318" s="122"/>
      <c r="AW318" s="122"/>
      <c r="AX318" s="122"/>
      <c r="AY318" s="122"/>
      <c r="AZ318" s="122"/>
      <c r="BA318" s="122"/>
      <c r="BB318" s="122"/>
      <c r="BC318" s="122"/>
      <c r="BD318" s="122"/>
      <c r="BE318" s="122"/>
      <c r="BF318" s="122"/>
      <c r="BG318" s="122"/>
      <c r="BH318" s="122"/>
      <c r="BI318" s="122"/>
      <c r="BJ318" s="122"/>
      <c r="BK318" s="122"/>
      <c r="BL318" s="122"/>
      <c r="BM318" s="122"/>
      <c r="BN318" s="122"/>
      <c r="BO318" s="122"/>
      <c r="BQ318" s="175" t="str">
        <f t="shared" si="242"/>
        <v/>
      </c>
      <c r="BR318" s="176" t="str">
        <f t="shared" si="243"/>
        <v/>
      </c>
      <c r="BS318" s="135" t="str">
        <f t="shared" si="244"/>
        <v xml:space="preserve"> </v>
      </c>
      <c r="BT318" s="175" t="str">
        <f t="shared" si="245"/>
        <v/>
      </c>
      <c r="BU318" s="176" t="str">
        <f t="shared" si="246"/>
        <v/>
      </c>
      <c r="BV318" s="135" t="str">
        <f t="shared" si="247"/>
        <v xml:space="preserve"> </v>
      </c>
      <c r="BW318" s="175" t="str">
        <f t="shared" si="248"/>
        <v/>
      </c>
      <c r="BX318" s="176" t="str">
        <f t="shared" si="249"/>
        <v/>
      </c>
      <c r="BY318" s="135" t="str">
        <f t="shared" si="250"/>
        <v xml:space="preserve"> </v>
      </c>
      <c r="BZ318" s="175" t="str">
        <f t="shared" si="251"/>
        <v/>
      </c>
      <c r="CA318" s="176" t="str">
        <f t="shared" si="252"/>
        <v/>
      </c>
      <c r="CB318" s="135" t="str">
        <f t="shared" si="253"/>
        <v xml:space="preserve"> </v>
      </c>
      <c r="CC318" s="185" t="str">
        <f t="shared" si="254"/>
        <v/>
      </c>
      <c r="CD318" s="186" t="str">
        <f t="shared" si="255"/>
        <v/>
      </c>
      <c r="CE318" s="181" t="str">
        <f t="shared" si="256"/>
        <v xml:space="preserve"> </v>
      </c>
      <c r="CF318" s="175" t="str">
        <f t="shared" si="257"/>
        <v/>
      </c>
      <c r="CG318" s="176" t="str">
        <f t="shared" si="258"/>
        <v/>
      </c>
      <c r="CH318" s="135" t="str">
        <f t="shared" si="259"/>
        <v xml:space="preserve"> </v>
      </c>
      <c r="CI318" s="175" t="str">
        <f t="shared" si="260"/>
        <v/>
      </c>
      <c r="CJ318" s="176" t="str">
        <f t="shared" si="261"/>
        <v/>
      </c>
      <c r="CK318" s="135" t="str">
        <f t="shared" si="262"/>
        <v xml:space="preserve"> </v>
      </c>
      <c r="CL318" s="175" t="str">
        <f t="shared" si="263"/>
        <v/>
      </c>
      <c r="CM318" s="176" t="str">
        <f t="shared" si="264"/>
        <v/>
      </c>
      <c r="CN318" s="135" t="str">
        <f t="shared" si="265"/>
        <v xml:space="preserve"> </v>
      </c>
      <c r="CO318" s="185" t="str">
        <f t="shared" si="266"/>
        <v/>
      </c>
      <c r="CP318" s="186" t="str">
        <f t="shared" si="267"/>
        <v/>
      </c>
      <c r="CQ318" s="181" t="str">
        <f t="shared" si="268"/>
        <v xml:space="preserve"> </v>
      </c>
      <c r="CR318" s="135">
        <f>'Session Tracking'!P317</f>
        <v>0</v>
      </c>
      <c r="CS318" s="172"/>
      <c r="CT318" s="172">
        <f>COUNTIF('Session Tracking'!F317:O317,"Yes")</f>
        <v>0</v>
      </c>
      <c r="CU318" s="195">
        <f>COUNTIF('Session Tracking'!F317:O317,"No")</f>
        <v>0</v>
      </c>
      <c r="CV318" s="211">
        <f t="shared" si="226"/>
        <v>0</v>
      </c>
      <c r="CW318" s="195" t="str">
        <f t="shared" si="227"/>
        <v/>
      </c>
      <c r="CX318" s="195" t="str">
        <f t="shared" si="228"/>
        <v/>
      </c>
      <c r="CY318" s="195" t="str">
        <f t="shared" si="229"/>
        <v/>
      </c>
      <c r="CZ318" s="195" t="str">
        <f t="shared" si="230"/>
        <v/>
      </c>
      <c r="DA318" s="195" t="str">
        <f t="shared" si="231"/>
        <v/>
      </c>
      <c r="DB318" s="213" t="str">
        <f t="shared" si="232"/>
        <v/>
      </c>
      <c r="DC318" s="172" t="str">
        <f t="shared" si="233"/>
        <v/>
      </c>
      <c r="DD318" s="195" t="str">
        <f t="shared" si="234"/>
        <v/>
      </c>
      <c r="DE318" s="195" t="str">
        <f t="shared" si="235"/>
        <v/>
      </c>
      <c r="DF318" s="195" t="str">
        <f t="shared" si="236"/>
        <v/>
      </c>
      <c r="DG318" s="195" t="str">
        <f t="shared" si="237"/>
        <v/>
      </c>
      <c r="DH318" s="195" t="str">
        <f t="shared" si="238"/>
        <v/>
      </c>
      <c r="DI318" s="195" t="str">
        <f t="shared" si="239"/>
        <v/>
      </c>
      <c r="DJ318" s="195" t="str">
        <f t="shared" si="240"/>
        <v/>
      </c>
      <c r="DK318" s="173" t="str">
        <f t="shared" si="241"/>
        <v/>
      </c>
    </row>
    <row r="319" spans="1:115" x14ac:dyDescent="0.35">
      <c r="A319" s="182">
        <f>'Session Tracking'!A318</f>
        <v>0</v>
      </c>
      <c r="B319" s="183">
        <f>'Session Tracking'!T318</f>
        <v>0</v>
      </c>
      <c r="C319" s="183">
        <f>'Session Tracking'!C318</f>
        <v>0</v>
      </c>
      <c r="D319" s="184" t="str">
        <f>IF('Session Tracking'!D318,'Session Tracking'!D318,"")</f>
        <v/>
      </c>
      <c r="E319" s="184" t="str">
        <f>IF('Session Tracking'!E318,'Session Tracking'!E318,"")</f>
        <v/>
      </c>
      <c r="F319" s="123"/>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3"/>
      <c r="AL319" s="124"/>
      <c r="AM319" s="124"/>
      <c r="AN319" s="124"/>
      <c r="AO319" s="124"/>
      <c r="AP319" s="124"/>
      <c r="AQ319" s="124"/>
      <c r="AR319" s="124"/>
      <c r="AS319" s="124"/>
      <c r="AT319" s="124"/>
      <c r="AU319" s="124"/>
      <c r="AV319" s="124"/>
      <c r="AW319" s="124"/>
      <c r="AX319" s="124"/>
      <c r="AY319" s="124"/>
      <c r="AZ319" s="124"/>
      <c r="BA319" s="124"/>
      <c r="BB319" s="124"/>
      <c r="BC319" s="124"/>
      <c r="BD319" s="124"/>
      <c r="BE319" s="124"/>
      <c r="BF319" s="124"/>
      <c r="BG319" s="124"/>
      <c r="BH319" s="124"/>
      <c r="BI319" s="124"/>
      <c r="BJ319" s="124"/>
      <c r="BK319" s="124"/>
      <c r="BL319" s="124"/>
      <c r="BM319" s="124"/>
      <c r="BN319" s="124"/>
      <c r="BO319" s="124"/>
      <c r="BQ319" s="175" t="str">
        <f t="shared" si="242"/>
        <v/>
      </c>
      <c r="BR319" s="176" t="str">
        <f t="shared" si="243"/>
        <v/>
      </c>
      <c r="BS319" s="135" t="str">
        <f t="shared" si="244"/>
        <v xml:space="preserve"> </v>
      </c>
      <c r="BT319" s="175" t="str">
        <f t="shared" si="245"/>
        <v/>
      </c>
      <c r="BU319" s="176" t="str">
        <f t="shared" si="246"/>
        <v/>
      </c>
      <c r="BV319" s="135" t="str">
        <f t="shared" si="247"/>
        <v xml:space="preserve"> </v>
      </c>
      <c r="BW319" s="175" t="str">
        <f t="shared" si="248"/>
        <v/>
      </c>
      <c r="BX319" s="176" t="str">
        <f t="shared" si="249"/>
        <v/>
      </c>
      <c r="BY319" s="135" t="str">
        <f t="shared" si="250"/>
        <v xml:space="preserve"> </v>
      </c>
      <c r="BZ319" s="175" t="str">
        <f t="shared" si="251"/>
        <v/>
      </c>
      <c r="CA319" s="176" t="str">
        <f t="shared" si="252"/>
        <v/>
      </c>
      <c r="CB319" s="135" t="str">
        <f t="shared" si="253"/>
        <v xml:space="preserve"> </v>
      </c>
      <c r="CC319" s="185" t="str">
        <f t="shared" si="254"/>
        <v/>
      </c>
      <c r="CD319" s="186" t="str">
        <f t="shared" si="255"/>
        <v/>
      </c>
      <c r="CE319" s="181" t="str">
        <f t="shared" si="256"/>
        <v xml:space="preserve"> </v>
      </c>
      <c r="CF319" s="175" t="str">
        <f t="shared" si="257"/>
        <v/>
      </c>
      <c r="CG319" s="176" t="str">
        <f t="shared" si="258"/>
        <v/>
      </c>
      <c r="CH319" s="135" t="str">
        <f t="shared" si="259"/>
        <v xml:space="preserve"> </v>
      </c>
      <c r="CI319" s="175" t="str">
        <f t="shared" si="260"/>
        <v/>
      </c>
      <c r="CJ319" s="176" t="str">
        <f t="shared" si="261"/>
        <v/>
      </c>
      <c r="CK319" s="135" t="str">
        <f t="shared" si="262"/>
        <v xml:space="preserve"> </v>
      </c>
      <c r="CL319" s="175" t="str">
        <f t="shared" si="263"/>
        <v/>
      </c>
      <c r="CM319" s="176" t="str">
        <f t="shared" si="264"/>
        <v/>
      </c>
      <c r="CN319" s="135" t="str">
        <f t="shared" si="265"/>
        <v xml:space="preserve"> </v>
      </c>
      <c r="CO319" s="185" t="str">
        <f t="shared" si="266"/>
        <v/>
      </c>
      <c r="CP319" s="186" t="str">
        <f t="shared" si="267"/>
        <v/>
      </c>
      <c r="CQ319" s="181" t="str">
        <f t="shared" si="268"/>
        <v xml:space="preserve"> </v>
      </c>
      <c r="CR319" s="135">
        <f>'Session Tracking'!P318</f>
        <v>0</v>
      </c>
      <c r="CS319" s="172"/>
      <c r="CT319" s="172">
        <f>COUNTIF('Session Tracking'!F318:O318,"Yes")</f>
        <v>0</v>
      </c>
      <c r="CU319" s="195">
        <f>COUNTIF('Session Tracking'!F318:O318,"No")</f>
        <v>0</v>
      </c>
      <c r="CV319" s="211">
        <f t="shared" si="226"/>
        <v>0</v>
      </c>
      <c r="CW319" s="195" t="str">
        <f t="shared" si="227"/>
        <v/>
      </c>
      <c r="CX319" s="195" t="str">
        <f t="shared" si="228"/>
        <v/>
      </c>
      <c r="CY319" s="195" t="str">
        <f t="shared" si="229"/>
        <v/>
      </c>
      <c r="CZ319" s="195" t="str">
        <f t="shared" si="230"/>
        <v/>
      </c>
      <c r="DA319" s="195" t="str">
        <f t="shared" si="231"/>
        <v/>
      </c>
      <c r="DB319" s="213" t="str">
        <f t="shared" si="232"/>
        <v/>
      </c>
      <c r="DC319" s="172" t="str">
        <f t="shared" si="233"/>
        <v/>
      </c>
      <c r="DD319" s="195" t="str">
        <f t="shared" si="234"/>
        <v/>
      </c>
      <c r="DE319" s="195" t="str">
        <f t="shared" si="235"/>
        <v/>
      </c>
      <c r="DF319" s="195" t="str">
        <f t="shared" si="236"/>
        <v/>
      </c>
      <c r="DG319" s="195" t="str">
        <f t="shared" si="237"/>
        <v/>
      </c>
      <c r="DH319" s="195" t="str">
        <f t="shared" si="238"/>
        <v/>
      </c>
      <c r="DI319" s="195" t="str">
        <f t="shared" si="239"/>
        <v/>
      </c>
      <c r="DJ319" s="195" t="str">
        <f t="shared" si="240"/>
        <v/>
      </c>
      <c r="DK319" s="173" t="str">
        <f t="shared" si="241"/>
        <v/>
      </c>
    </row>
    <row r="320" spans="1:115" x14ac:dyDescent="0.35">
      <c r="A320" s="182">
        <f>'Session Tracking'!A319</f>
        <v>0</v>
      </c>
      <c r="B320" s="183">
        <f>'Session Tracking'!T319</f>
        <v>0</v>
      </c>
      <c r="C320" s="183">
        <f>'Session Tracking'!C319</f>
        <v>0</v>
      </c>
      <c r="D320" s="184" t="str">
        <f>IF('Session Tracking'!D319,'Session Tracking'!D319,"")</f>
        <v/>
      </c>
      <c r="E320" s="184" t="str">
        <f>IF('Session Tracking'!E319,'Session Tracking'!E319,"")</f>
        <v/>
      </c>
      <c r="F320" s="121"/>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1"/>
      <c r="AL320" s="122"/>
      <c r="AM320" s="122"/>
      <c r="AN320" s="122"/>
      <c r="AO320" s="122"/>
      <c r="AP320" s="122"/>
      <c r="AQ320" s="122"/>
      <c r="AR320" s="122"/>
      <c r="AS320" s="122"/>
      <c r="AT320" s="122"/>
      <c r="AU320" s="122"/>
      <c r="AV320" s="122"/>
      <c r="AW320" s="122"/>
      <c r="AX320" s="122"/>
      <c r="AY320" s="122"/>
      <c r="AZ320" s="122"/>
      <c r="BA320" s="122"/>
      <c r="BB320" s="122"/>
      <c r="BC320" s="122"/>
      <c r="BD320" s="122"/>
      <c r="BE320" s="122"/>
      <c r="BF320" s="122"/>
      <c r="BG320" s="122"/>
      <c r="BH320" s="122"/>
      <c r="BI320" s="122"/>
      <c r="BJ320" s="122"/>
      <c r="BK320" s="122"/>
      <c r="BL320" s="122"/>
      <c r="BM320" s="122"/>
      <c r="BN320" s="122"/>
      <c r="BO320" s="122"/>
      <c r="BQ320" s="175" t="str">
        <f t="shared" si="242"/>
        <v/>
      </c>
      <c r="BR320" s="176" t="str">
        <f t="shared" si="243"/>
        <v/>
      </c>
      <c r="BS320" s="135" t="str">
        <f t="shared" si="244"/>
        <v xml:space="preserve"> </v>
      </c>
      <c r="BT320" s="175" t="str">
        <f t="shared" si="245"/>
        <v/>
      </c>
      <c r="BU320" s="176" t="str">
        <f t="shared" si="246"/>
        <v/>
      </c>
      <c r="BV320" s="135" t="str">
        <f t="shared" si="247"/>
        <v xml:space="preserve"> </v>
      </c>
      <c r="BW320" s="175" t="str">
        <f t="shared" si="248"/>
        <v/>
      </c>
      <c r="BX320" s="176" t="str">
        <f t="shared" si="249"/>
        <v/>
      </c>
      <c r="BY320" s="135" t="str">
        <f t="shared" si="250"/>
        <v xml:space="preserve"> </v>
      </c>
      <c r="BZ320" s="175" t="str">
        <f t="shared" si="251"/>
        <v/>
      </c>
      <c r="CA320" s="176" t="str">
        <f t="shared" si="252"/>
        <v/>
      </c>
      <c r="CB320" s="135" t="str">
        <f t="shared" si="253"/>
        <v xml:space="preserve"> </v>
      </c>
      <c r="CC320" s="185" t="str">
        <f t="shared" si="254"/>
        <v/>
      </c>
      <c r="CD320" s="186" t="str">
        <f t="shared" si="255"/>
        <v/>
      </c>
      <c r="CE320" s="181" t="str">
        <f t="shared" si="256"/>
        <v xml:space="preserve"> </v>
      </c>
      <c r="CF320" s="175" t="str">
        <f t="shared" si="257"/>
        <v/>
      </c>
      <c r="CG320" s="176" t="str">
        <f t="shared" si="258"/>
        <v/>
      </c>
      <c r="CH320" s="135" t="str">
        <f t="shared" si="259"/>
        <v xml:space="preserve"> </v>
      </c>
      <c r="CI320" s="175" t="str">
        <f t="shared" si="260"/>
        <v/>
      </c>
      <c r="CJ320" s="176" t="str">
        <f t="shared" si="261"/>
        <v/>
      </c>
      <c r="CK320" s="135" t="str">
        <f t="shared" si="262"/>
        <v xml:space="preserve"> </v>
      </c>
      <c r="CL320" s="175" t="str">
        <f t="shared" si="263"/>
        <v/>
      </c>
      <c r="CM320" s="176" t="str">
        <f t="shared" si="264"/>
        <v/>
      </c>
      <c r="CN320" s="135" t="str">
        <f t="shared" si="265"/>
        <v xml:space="preserve"> </v>
      </c>
      <c r="CO320" s="185" t="str">
        <f t="shared" si="266"/>
        <v/>
      </c>
      <c r="CP320" s="186" t="str">
        <f t="shared" si="267"/>
        <v/>
      </c>
      <c r="CQ320" s="181" t="str">
        <f t="shared" si="268"/>
        <v xml:space="preserve"> </v>
      </c>
      <c r="CR320" s="135">
        <f>'Session Tracking'!P319</f>
        <v>0</v>
      </c>
      <c r="CS320" s="172"/>
      <c r="CT320" s="172">
        <f>COUNTIF('Session Tracking'!F319:O319,"Yes")</f>
        <v>0</v>
      </c>
      <c r="CU320" s="195">
        <f>COUNTIF('Session Tracking'!F319:O319,"No")</f>
        <v>0</v>
      </c>
      <c r="CV320" s="211">
        <f t="shared" si="226"/>
        <v>0</v>
      </c>
      <c r="CW320" s="195" t="str">
        <f t="shared" si="227"/>
        <v/>
      </c>
      <c r="CX320" s="195" t="str">
        <f t="shared" si="228"/>
        <v/>
      </c>
      <c r="CY320" s="195" t="str">
        <f t="shared" si="229"/>
        <v/>
      </c>
      <c r="CZ320" s="195" t="str">
        <f t="shared" si="230"/>
        <v/>
      </c>
      <c r="DA320" s="195" t="str">
        <f t="shared" si="231"/>
        <v/>
      </c>
      <c r="DB320" s="213" t="str">
        <f t="shared" si="232"/>
        <v/>
      </c>
      <c r="DC320" s="172" t="str">
        <f t="shared" si="233"/>
        <v/>
      </c>
      <c r="DD320" s="195" t="str">
        <f t="shared" si="234"/>
        <v/>
      </c>
      <c r="DE320" s="195" t="str">
        <f t="shared" si="235"/>
        <v/>
      </c>
      <c r="DF320" s="195" t="str">
        <f t="shared" si="236"/>
        <v/>
      </c>
      <c r="DG320" s="195" t="str">
        <f t="shared" si="237"/>
        <v/>
      </c>
      <c r="DH320" s="195" t="str">
        <f t="shared" si="238"/>
        <v/>
      </c>
      <c r="DI320" s="195" t="str">
        <f t="shared" si="239"/>
        <v/>
      </c>
      <c r="DJ320" s="195" t="str">
        <f t="shared" si="240"/>
        <v/>
      </c>
      <c r="DK320" s="173" t="str">
        <f t="shared" si="241"/>
        <v/>
      </c>
    </row>
    <row r="321" spans="1:115" x14ac:dyDescent="0.35">
      <c r="A321" s="182">
        <f>'Session Tracking'!A320</f>
        <v>0</v>
      </c>
      <c r="B321" s="183">
        <f>'Session Tracking'!T320</f>
        <v>0</v>
      </c>
      <c r="C321" s="183">
        <f>'Session Tracking'!C320</f>
        <v>0</v>
      </c>
      <c r="D321" s="184" t="str">
        <f>IF('Session Tracking'!D320,'Session Tracking'!D320,"")</f>
        <v/>
      </c>
      <c r="E321" s="184" t="str">
        <f>IF('Session Tracking'!E320,'Session Tracking'!E320,"")</f>
        <v/>
      </c>
      <c r="F321" s="123"/>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3"/>
      <c r="AL321" s="124"/>
      <c r="AM321" s="124"/>
      <c r="AN321" s="124"/>
      <c r="AO321" s="124"/>
      <c r="AP321" s="124"/>
      <c r="AQ321" s="124"/>
      <c r="AR321" s="124"/>
      <c r="AS321" s="124"/>
      <c r="AT321" s="124"/>
      <c r="AU321" s="124"/>
      <c r="AV321" s="124"/>
      <c r="AW321" s="124"/>
      <c r="AX321" s="124"/>
      <c r="AY321" s="124"/>
      <c r="AZ321" s="124"/>
      <c r="BA321" s="124"/>
      <c r="BB321" s="124"/>
      <c r="BC321" s="124"/>
      <c r="BD321" s="124"/>
      <c r="BE321" s="124"/>
      <c r="BF321" s="124"/>
      <c r="BG321" s="124"/>
      <c r="BH321" s="124"/>
      <c r="BI321" s="124"/>
      <c r="BJ321" s="124"/>
      <c r="BK321" s="124"/>
      <c r="BL321" s="124"/>
      <c r="BM321" s="124"/>
      <c r="BN321" s="124"/>
      <c r="BO321" s="124"/>
      <c r="BQ321" s="175" t="str">
        <f t="shared" si="242"/>
        <v/>
      </c>
      <c r="BR321" s="176" t="str">
        <f t="shared" si="243"/>
        <v/>
      </c>
      <c r="BS321" s="135" t="str">
        <f t="shared" si="244"/>
        <v xml:space="preserve"> </v>
      </c>
      <c r="BT321" s="175" t="str">
        <f t="shared" si="245"/>
        <v/>
      </c>
      <c r="BU321" s="176" t="str">
        <f t="shared" si="246"/>
        <v/>
      </c>
      <c r="BV321" s="135" t="str">
        <f t="shared" si="247"/>
        <v xml:space="preserve"> </v>
      </c>
      <c r="BW321" s="175" t="str">
        <f t="shared" si="248"/>
        <v/>
      </c>
      <c r="BX321" s="176" t="str">
        <f t="shared" si="249"/>
        <v/>
      </c>
      <c r="BY321" s="135" t="str">
        <f t="shared" si="250"/>
        <v xml:space="preserve"> </v>
      </c>
      <c r="BZ321" s="175" t="str">
        <f t="shared" si="251"/>
        <v/>
      </c>
      <c r="CA321" s="176" t="str">
        <f t="shared" si="252"/>
        <v/>
      </c>
      <c r="CB321" s="135" t="str">
        <f t="shared" si="253"/>
        <v xml:space="preserve"> </v>
      </c>
      <c r="CC321" s="185" t="str">
        <f t="shared" si="254"/>
        <v/>
      </c>
      <c r="CD321" s="186" t="str">
        <f t="shared" si="255"/>
        <v/>
      </c>
      <c r="CE321" s="181" t="str">
        <f t="shared" si="256"/>
        <v xml:space="preserve"> </v>
      </c>
      <c r="CF321" s="175" t="str">
        <f t="shared" si="257"/>
        <v/>
      </c>
      <c r="CG321" s="176" t="str">
        <f t="shared" si="258"/>
        <v/>
      </c>
      <c r="CH321" s="135" t="str">
        <f t="shared" si="259"/>
        <v xml:space="preserve"> </v>
      </c>
      <c r="CI321" s="175" t="str">
        <f t="shared" si="260"/>
        <v/>
      </c>
      <c r="CJ321" s="176" t="str">
        <f t="shared" si="261"/>
        <v/>
      </c>
      <c r="CK321" s="135" t="str">
        <f t="shared" si="262"/>
        <v xml:space="preserve"> </v>
      </c>
      <c r="CL321" s="175" t="str">
        <f t="shared" si="263"/>
        <v/>
      </c>
      <c r="CM321" s="176" t="str">
        <f t="shared" si="264"/>
        <v/>
      </c>
      <c r="CN321" s="135" t="str">
        <f t="shared" si="265"/>
        <v xml:space="preserve"> </v>
      </c>
      <c r="CO321" s="185" t="str">
        <f t="shared" si="266"/>
        <v/>
      </c>
      <c r="CP321" s="186" t="str">
        <f t="shared" si="267"/>
        <v/>
      </c>
      <c r="CQ321" s="181" t="str">
        <f t="shared" si="268"/>
        <v xml:space="preserve"> </v>
      </c>
      <c r="CR321" s="135">
        <f>'Session Tracking'!P320</f>
        <v>0</v>
      </c>
      <c r="CS321" s="172"/>
      <c r="CT321" s="172">
        <f>COUNTIF('Session Tracking'!F320:O320,"Yes")</f>
        <v>0</v>
      </c>
      <c r="CU321" s="195">
        <f>COUNTIF('Session Tracking'!F320:O320,"No")</f>
        <v>0</v>
      </c>
      <c r="CV321" s="211">
        <f t="shared" si="226"/>
        <v>0</v>
      </c>
      <c r="CW321" s="195" t="str">
        <f t="shared" si="227"/>
        <v/>
      </c>
      <c r="CX321" s="195" t="str">
        <f t="shared" si="228"/>
        <v/>
      </c>
      <c r="CY321" s="195" t="str">
        <f t="shared" si="229"/>
        <v/>
      </c>
      <c r="CZ321" s="195" t="str">
        <f t="shared" si="230"/>
        <v/>
      </c>
      <c r="DA321" s="195" t="str">
        <f t="shared" si="231"/>
        <v/>
      </c>
      <c r="DB321" s="213" t="str">
        <f t="shared" si="232"/>
        <v/>
      </c>
      <c r="DC321" s="172" t="str">
        <f t="shared" si="233"/>
        <v/>
      </c>
      <c r="DD321" s="195" t="str">
        <f t="shared" si="234"/>
        <v/>
      </c>
      <c r="DE321" s="195" t="str">
        <f t="shared" si="235"/>
        <v/>
      </c>
      <c r="DF321" s="195" t="str">
        <f t="shared" si="236"/>
        <v/>
      </c>
      <c r="DG321" s="195" t="str">
        <f t="shared" si="237"/>
        <v/>
      </c>
      <c r="DH321" s="195" t="str">
        <f t="shared" si="238"/>
        <v/>
      </c>
      <c r="DI321" s="195" t="str">
        <f t="shared" si="239"/>
        <v/>
      </c>
      <c r="DJ321" s="195" t="str">
        <f t="shared" si="240"/>
        <v/>
      </c>
      <c r="DK321" s="173" t="str">
        <f t="shared" si="241"/>
        <v/>
      </c>
    </row>
    <row r="322" spans="1:115" x14ac:dyDescent="0.35">
      <c r="A322" s="182">
        <f>'Session Tracking'!A321</f>
        <v>0</v>
      </c>
      <c r="B322" s="183">
        <f>'Session Tracking'!T321</f>
        <v>0</v>
      </c>
      <c r="C322" s="183">
        <f>'Session Tracking'!C321</f>
        <v>0</v>
      </c>
      <c r="D322" s="184" t="str">
        <f>IF('Session Tracking'!D321,'Session Tracking'!D321,"")</f>
        <v/>
      </c>
      <c r="E322" s="184" t="str">
        <f>IF('Session Tracking'!E321,'Session Tracking'!E321,"")</f>
        <v/>
      </c>
      <c r="F322" s="121"/>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1"/>
      <c r="AL322" s="122"/>
      <c r="AM322" s="122"/>
      <c r="AN322" s="122"/>
      <c r="AO322" s="122"/>
      <c r="AP322" s="122"/>
      <c r="AQ322" s="122"/>
      <c r="AR322" s="122"/>
      <c r="AS322" s="122"/>
      <c r="AT322" s="122"/>
      <c r="AU322" s="122"/>
      <c r="AV322" s="122"/>
      <c r="AW322" s="122"/>
      <c r="AX322" s="122"/>
      <c r="AY322" s="122"/>
      <c r="AZ322" s="122"/>
      <c r="BA322" s="122"/>
      <c r="BB322" s="122"/>
      <c r="BC322" s="122"/>
      <c r="BD322" s="122"/>
      <c r="BE322" s="122"/>
      <c r="BF322" s="122"/>
      <c r="BG322" s="122"/>
      <c r="BH322" s="122"/>
      <c r="BI322" s="122"/>
      <c r="BJ322" s="122"/>
      <c r="BK322" s="122"/>
      <c r="BL322" s="122"/>
      <c r="BM322" s="122"/>
      <c r="BN322" s="122"/>
      <c r="BO322" s="122"/>
      <c r="BQ322" s="175" t="str">
        <f t="shared" si="242"/>
        <v/>
      </c>
      <c r="BR322" s="176" t="str">
        <f t="shared" si="243"/>
        <v/>
      </c>
      <c r="BS322" s="135" t="str">
        <f t="shared" si="244"/>
        <v xml:space="preserve"> </v>
      </c>
      <c r="BT322" s="175" t="str">
        <f t="shared" si="245"/>
        <v/>
      </c>
      <c r="BU322" s="176" t="str">
        <f t="shared" si="246"/>
        <v/>
      </c>
      <c r="BV322" s="135" t="str">
        <f t="shared" si="247"/>
        <v xml:space="preserve"> </v>
      </c>
      <c r="BW322" s="175" t="str">
        <f t="shared" si="248"/>
        <v/>
      </c>
      <c r="BX322" s="176" t="str">
        <f t="shared" si="249"/>
        <v/>
      </c>
      <c r="BY322" s="135" t="str">
        <f t="shared" si="250"/>
        <v xml:space="preserve"> </v>
      </c>
      <c r="BZ322" s="175" t="str">
        <f t="shared" si="251"/>
        <v/>
      </c>
      <c r="CA322" s="176" t="str">
        <f t="shared" si="252"/>
        <v/>
      </c>
      <c r="CB322" s="135" t="str">
        <f t="shared" si="253"/>
        <v xml:space="preserve"> </v>
      </c>
      <c r="CC322" s="185" t="str">
        <f t="shared" si="254"/>
        <v/>
      </c>
      <c r="CD322" s="186" t="str">
        <f t="shared" si="255"/>
        <v/>
      </c>
      <c r="CE322" s="181" t="str">
        <f t="shared" si="256"/>
        <v xml:space="preserve"> </v>
      </c>
      <c r="CF322" s="175" t="str">
        <f t="shared" si="257"/>
        <v/>
      </c>
      <c r="CG322" s="176" t="str">
        <f t="shared" si="258"/>
        <v/>
      </c>
      <c r="CH322" s="135" t="str">
        <f t="shared" si="259"/>
        <v xml:space="preserve"> </v>
      </c>
      <c r="CI322" s="175" t="str">
        <f t="shared" si="260"/>
        <v/>
      </c>
      <c r="CJ322" s="176" t="str">
        <f t="shared" si="261"/>
        <v/>
      </c>
      <c r="CK322" s="135" t="str">
        <f t="shared" si="262"/>
        <v xml:space="preserve"> </v>
      </c>
      <c r="CL322" s="175" t="str">
        <f t="shared" si="263"/>
        <v/>
      </c>
      <c r="CM322" s="176" t="str">
        <f t="shared" si="264"/>
        <v/>
      </c>
      <c r="CN322" s="135" t="str">
        <f t="shared" si="265"/>
        <v xml:space="preserve"> </v>
      </c>
      <c r="CO322" s="185" t="str">
        <f t="shared" si="266"/>
        <v/>
      </c>
      <c r="CP322" s="186" t="str">
        <f t="shared" si="267"/>
        <v/>
      </c>
      <c r="CQ322" s="181" t="str">
        <f t="shared" si="268"/>
        <v xml:space="preserve"> </v>
      </c>
      <c r="CR322" s="135">
        <f>'Session Tracking'!P321</f>
        <v>0</v>
      </c>
      <c r="CS322" s="172"/>
      <c r="CT322" s="172">
        <f>COUNTIF('Session Tracking'!F321:O321,"Yes")</f>
        <v>0</v>
      </c>
      <c r="CU322" s="195">
        <f>COUNTIF('Session Tracking'!F321:O321,"No")</f>
        <v>0</v>
      </c>
      <c r="CV322" s="211">
        <f t="shared" si="226"/>
        <v>0</v>
      </c>
      <c r="CW322" s="195" t="str">
        <f t="shared" si="227"/>
        <v/>
      </c>
      <c r="CX322" s="195" t="str">
        <f t="shared" si="228"/>
        <v/>
      </c>
      <c r="CY322" s="195" t="str">
        <f t="shared" si="229"/>
        <v/>
      </c>
      <c r="CZ322" s="195" t="str">
        <f t="shared" si="230"/>
        <v/>
      </c>
      <c r="DA322" s="195" t="str">
        <f t="shared" si="231"/>
        <v/>
      </c>
      <c r="DB322" s="213" t="str">
        <f t="shared" si="232"/>
        <v/>
      </c>
      <c r="DC322" s="172" t="str">
        <f t="shared" si="233"/>
        <v/>
      </c>
      <c r="DD322" s="195" t="str">
        <f t="shared" si="234"/>
        <v/>
      </c>
      <c r="DE322" s="195" t="str">
        <f t="shared" si="235"/>
        <v/>
      </c>
      <c r="DF322" s="195" t="str">
        <f t="shared" si="236"/>
        <v/>
      </c>
      <c r="DG322" s="195" t="str">
        <f t="shared" si="237"/>
        <v/>
      </c>
      <c r="DH322" s="195" t="str">
        <f t="shared" si="238"/>
        <v/>
      </c>
      <c r="DI322" s="195" t="str">
        <f t="shared" si="239"/>
        <v/>
      </c>
      <c r="DJ322" s="195" t="str">
        <f t="shared" si="240"/>
        <v/>
      </c>
      <c r="DK322" s="173" t="str">
        <f t="shared" si="241"/>
        <v/>
      </c>
    </row>
    <row r="323" spans="1:115" x14ac:dyDescent="0.35">
      <c r="A323" s="182">
        <f>'Session Tracking'!A322</f>
        <v>0</v>
      </c>
      <c r="B323" s="183">
        <f>'Session Tracking'!T322</f>
        <v>0</v>
      </c>
      <c r="C323" s="183">
        <f>'Session Tracking'!C322</f>
        <v>0</v>
      </c>
      <c r="D323" s="184" t="str">
        <f>IF('Session Tracking'!D322,'Session Tracking'!D322,"")</f>
        <v/>
      </c>
      <c r="E323" s="184" t="str">
        <f>IF('Session Tracking'!E322,'Session Tracking'!E322,"")</f>
        <v/>
      </c>
      <c r="F323" s="123"/>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3"/>
      <c r="AL323" s="124"/>
      <c r="AM323" s="124"/>
      <c r="AN323" s="124"/>
      <c r="AO323" s="124"/>
      <c r="AP323" s="124"/>
      <c r="AQ323" s="124"/>
      <c r="AR323" s="124"/>
      <c r="AS323" s="124"/>
      <c r="AT323" s="124"/>
      <c r="AU323" s="124"/>
      <c r="AV323" s="124"/>
      <c r="AW323" s="124"/>
      <c r="AX323" s="124"/>
      <c r="AY323" s="124"/>
      <c r="AZ323" s="124"/>
      <c r="BA323" s="124"/>
      <c r="BB323" s="124"/>
      <c r="BC323" s="124"/>
      <c r="BD323" s="124"/>
      <c r="BE323" s="124"/>
      <c r="BF323" s="124"/>
      <c r="BG323" s="124"/>
      <c r="BH323" s="124"/>
      <c r="BI323" s="124"/>
      <c r="BJ323" s="124"/>
      <c r="BK323" s="124"/>
      <c r="BL323" s="124"/>
      <c r="BM323" s="124"/>
      <c r="BN323" s="124"/>
      <c r="BO323" s="124"/>
      <c r="BQ323" s="175" t="str">
        <f t="shared" si="242"/>
        <v/>
      </c>
      <c r="BR323" s="176" t="str">
        <f t="shared" si="243"/>
        <v/>
      </c>
      <c r="BS323" s="135" t="str">
        <f t="shared" si="244"/>
        <v xml:space="preserve"> </v>
      </c>
      <c r="BT323" s="175" t="str">
        <f t="shared" si="245"/>
        <v/>
      </c>
      <c r="BU323" s="176" t="str">
        <f t="shared" si="246"/>
        <v/>
      </c>
      <c r="BV323" s="135" t="str">
        <f t="shared" si="247"/>
        <v xml:space="preserve"> </v>
      </c>
      <c r="BW323" s="175" t="str">
        <f t="shared" si="248"/>
        <v/>
      </c>
      <c r="BX323" s="176" t="str">
        <f t="shared" si="249"/>
        <v/>
      </c>
      <c r="BY323" s="135" t="str">
        <f t="shared" si="250"/>
        <v xml:space="preserve"> </v>
      </c>
      <c r="BZ323" s="175" t="str">
        <f t="shared" si="251"/>
        <v/>
      </c>
      <c r="CA323" s="176" t="str">
        <f t="shared" si="252"/>
        <v/>
      </c>
      <c r="CB323" s="135" t="str">
        <f t="shared" si="253"/>
        <v xml:space="preserve"> </v>
      </c>
      <c r="CC323" s="185" t="str">
        <f t="shared" si="254"/>
        <v/>
      </c>
      <c r="CD323" s="186" t="str">
        <f t="shared" si="255"/>
        <v/>
      </c>
      <c r="CE323" s="181" t="str">
        <f t="shared" si="256"/>
        <v xml:space="preserve"> </v>
      </c>
      <c r="CF323" s="175" t="str">
        <f t="shared" si="257"/>
        <v/>
      </c>
      <c r="CG323" s="176" t="str">
        <f t="shared" si="258"/>
        <v/>
      </c>
      <c r="CH323" s="135" t="str">
        <f t="shared" si="259"/>
        <v xml:space="preserve"> </v>
      </c>
      <c r="CI323" s="175" t="str">
        <f t="shared" si="260"/>
        <v/>
      </c>
      <c r="CJ323" s="176" t="str">
        <f t="shared" si="261"/>
        <v/>
      </c>
      <c r="CK323" s="135" t="str">
        <f t="shared" si="262"/>
        <v xml:space="preserve"> </v>
      </c>
      <c r="CL323" s="175" t="str">
        <f t="shared" si="263"/>
        <v/>
      </c>
      <c r="CM323" s="176" t="str">
        <f t="shared" si="264"/>
        <v/>
      </c>
      <c r="CN323" s="135" t="str">
        <f t="shared" si="265"/>
        <v xml:space="preserve"> </v>
      </c>
      <c r="CO323" s="185" t="str">
        <f t="shared" si="266"/>
        <v/>
      </c>
      <c r="CP323" s="186" t="str">
        <f t="shared" si="267"/>
        <v/>
      </c>
      <c r="CQ323" s="181" t="str">
        <f t="shared" si="268"/>
        <v xml:space="preserve"> </v>
      </c>
      <c r="CR323" s="135">
        <f>'Session Tracking'!P322</f>
        <v>0</v>
      </c>
      <c r="CS323" s="172"/>
      <c r="CT323" s="172">
        <f>COUNTIF('Session Tracking'!F322:O322,"Yes")</f>
        <v>0</v>
      </c>
      <c r="CU323" s="195">
        <f>COUNTIF('Session Tracking'!F322:O322,"No")</f>
        <v>0</v>
      </c>
      <c r="CV323" s="211">
        <f t="shared" si="226"/>
        <v>0</v>
      </c>
      <c r="CW323" s="195" t="str">
        <f t="shared" si="227"/>
        <v/>
      </c>
      <c r="CX323" s="195" t="str">
        <f t="shared" si="228"/>
        <v/>
      </c>
      <c r="CY323" s="195" t="str">
        <f t="shared" si="229"/>
        <v/>
      </c>
      <c r="CZ323" s="195" t="str">
        <f t="shared" si="230"/>
        <v/>
      </c>
      <c r="DA323" s="195" t="str">
        <f t="shared" si="231"/>
        <v/>
      </c>
      <c r="DB323" s="213" t="str">
        <f t="shared" si="232"/>
        <v/>
      </c>
      <c r="DC323" s="172" t="str">
        <f t="shared" si="233"/>
        <v/>
      </c>
      <c r="DD323" s="195" t="str">
        <f t="shared" si="234"/>
        <v/>
      </c>
      <c r="DE323" s="195" t="str">
        <f t="shared" si="235"/>
        <v/>
      </c>
      <c r="DF323" s="195" t="str">
        <f t="shared" si="236"/>
        <v/>
      </c>
      <c r="DG323" s="195" t="str">
        <f t="shared" si="237"/>
        <v/>
      </c>
      <c r="DH323" s="195" t="str">
        <f t="shared" si="238"/>
        <v/>
      </c>
      <c r="DI323" s="195" t="str">
        <f t="shared" si="239"/>
        <v/>
      </c>
      <c r="DJ323" s="195" t="str">
        <f t="shared" si="240"/>
        <v/>
      </c>
      <c r="DK323" s="173" t="str">
        <f t="shared" si="241"/>
        <v/>
      </c>
    </row>
    <row r="324" spans="1:115" x14ac:dyDescent="0.35">
      <c r="A324" s="182">
        <f>'Session Tracking'!A323</f>
        <v>0</v>
      </c>
      <c r="B324" s="183">
        <f>'Session Tracking'!T323</f>
        <v>0</v>
      </c>
      <c r="C324" s="183">
        <f>'Session Tracking'!C323</f>
        <v>0</v>
      </c>
      <c r="D324" s="184" t="str">
        <f>IF('Session Tracking'!D323,'Session Tracking'!D323,"")</f>
        <v/>
      </c>
      <c r="E324" s="184" t="str">
        <f>IF('Session Tracking'!E323,'Session Tracking'!E323,"")</f>
        <v/>
      </c>
      <c r="F324" s="121"/>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1"/>
      <c r="AL324" s="122"/>
      <c r="AM324" s="122"/>
      <c r="AN324" s="122"/>
      <c r="AO324" s="122"/>
      <c r="AP324" s="122"/>
      <c r="AQ324" s="122"/>
      <c r="AR324" s="122"/>
      <c r="AS324" s="122"/>
      <c r="AT324" s="122"/>
      <c r="AU324" s="122"/>
      <c r="AV324" s="122"/>
      <c r="AW324" s="122"/>
      <c r="AX324" s="122"/>
      <c r="AY324" s="122"/>
      <c r="AZ324" s="122"/>
      <c r="BA324" s="122"/>
      <c r="BB324" s="122"/>
      <c r="BC324" s="122"/>
      <c r="BD324" s="122"/>
      <c r="BE324" s="122"/>
      <c r="BF324" s="122"/>
      <c r="BG324" s="122"/>
      <c r="BH324" s="122"/>
      <c r="BI324" s="122"/>
      <c r="BJ324" s="122"/>
      <c r="BK324" s="122"/>
      <c r="BL324" s="122"/>
      <c r="BM324" s="122"/>
      <c r="BN324" s="122"/>
      <c r="BO324" s="122"/>
      <c r="BQ324" s="175" t="str">
        <f t="shared" si="242"/>
        <v/>
      </c>
      <c r="BR324" s="176" t="str">
        <f t="shared" si="243"/>
        <v/>
      </c>
      <c r="BS324" s="135" t="str">
        <f t="shared" si="244"/>
        <v xml:space="preserve"> </v>
      </c>
      <c r="BT324" s="175" t="str">
        <f t="shared" si="245"/>
        <v/>
      </c>
      <c r="BU324" s="176" t="str">
        <f t="shared" si="246"/>
        <v/>
      </c>
      <c r="BV324" s="135" t="str">
        <f t="shared" si="247"/>
        <v xml:space="preserve"> </v>
      </c>
      <c r="BW324" s="175" t="str">
        <f t="shared" si="248"/>
        <v/>
      </c>
      <c r="BX324" s="176" t="str">
        <f t="shared" si="249"/>
        <v/>
      </c>
      <c r="BY324" s="135" t="str">
        <f t="shared" si="250"/>
        <v xml:space="preserve"> </v>
      </c>
      <c r="BZ324" s="175" t="str">
        <f t="shared" si="251"/>
        <v/>
      </c>
      <c r="CA324" s="176" t="str">
        <f t="shared" si="252"/>
        <v/>
      </c>
      <c r="CB324" s="135" t="str">
        <f t="shared" si="253"/>
        <v xml:space="preserve"> </v>
      </c>
      <c r="CC324" s="185" t="str">
        <f t="shared" si="254"/>
        <v/>
      </c>
      <c r="CD324" s="186" t="str">
        <f t="shared" si="255"/>
        <v/>
      </c>
      <c r="CE324" s="181" t="str">
        <f t="shared" si="256"/>
        <v xml:space="preserve"> </v>
      </c>
      <c r="CF324" s="175" t="str">
        <f t="shared" si="257"/>
        <v/>
      </c>
      <c r="CG324" s="176" t="str">
        <f t="shared" si="258"/>
        <v/>
      </c>
      <c r="CH324" s="135" t="str">
        <f t="shared" si="259"/>
        <v xml:space="preserve"> </v>
      </c>
      <c r="CI324" s="175" t="str">
        <f t="shared" si="260"/>
        <v/>
      </c>
      <c r="CJ324" s="176" t="str">
        <f t="shared" si="261"/>
        <v/>
      </c>
      <c r="CK324" s="135" t="str">
        <f t="shared" si="262"/>
        <v xml:space="preserve"> </v>
      </c>
      <c r="CL324" s="175" t="str">
        <f t="shared" si="263"/>
        <v/>
      </c>
      <c r="CM324" s="176" t="str">
        <f t="shared" si="264"/>
        <v/>
      </c>
      <c r="CN324" s="135" t="str">
        <f t="shared" si="265"/>
        <v xml:space="preserve"> </v>
      </c>
      <c r="CO324" s="185" t="str">
        <f t="shared" si="266"/>
        <v/>
      </c>
      <c r="CP324" s="186" t="str">
        <f t="shared" si="267"/>
        <v/>
      </c>
      <c r="CQ324" s="181" t="str">
        <f t="shared" si="268"/>
        <v xml:space="preserve"> </v>
      </c>
      <c r="CR324" s="135">
        <f>'Session Tracking'!P323</f>
        <v>0</v>
      </c>
      <c r="CS324" s="172"/>
      <c r="CT324" s="172">
        <f>COUNTIF('Session Tracking'!F323:O323,"Yes")</f>
        <v>0</v>
      </c>
      <c r="CU324" s="195">
        <f>COUNTIF('Session Tracking'!F323:O323,"No")</f>
        <v>0</v>
      </c>
      <c r="CV324" s="211">
        <f t="shared" si="226"/>
        <v>0</v>
      </c>
      <c r="CW324" s="195" t="str">
        <f t="shared" si="227"/>
        <v/>
      </c>
      <c r="CX324" s="195" t="str">
        <f t="shared" si="228"/>
        <v/>
      </c>
      <c r="CY324" s="195" t="str">
        <f t="shared" si="229"/>
        <v/>
      </c>
      <c r="CZ324" s="195" t="str">
        <f t="shared" si="230"/>
        <v/>
      </c>
      <c r="DA324" s="195" t="str">
        <f t="shared" si="231"/>
        <v/>
      </c>
      <c r="DB324" s="213" t="str">
        <f t="shared" si="232"/>
        <v/>
      </c>
      <c r="DC324" s="172" t="str">
        <f t="shared" si="233"/>
        <v/>
      </c>
      <c r="DD324" s="195" t="str">
        <f t="shared" si="234"/>
        <v/>
      </c>
      <c r="DE324" s="195" t="str">
        <f t="shared" si="235"/>
        <v/>
      </c>
      <c r="DF324" s="195" t="str">
        <f t="shared" si="236"/>
        <v/>
      </c>
      <c r="DG324" s="195" t="str">
        <f t="shared" si="237"/>
        <v/>
      </c>
      <c r="DH324" s="195" t="str">
        <f t="shared" si="238"/>
        <v/>
      </c>
      <c r="DI324" s="195" t="str">
        <f t="shared" si="239"/>
        <v/>
      </c>
      <c r="DJ324" s="195" t="str">
        <f t="shared" si="240"/>
        <v/>
      </c>
      <c r="DK324" s="173" t="str">
        <f t="shared" si="241"/>
        <v/>
      </c>
    </row>
    <row r="325" spans="1:115" x14ac:dyDescent="0.35">
      <c r="A325" s="182">
        <f>'Session Tracking'!A324</f>
        <v>0</v>
      </c>
      <c r="B325" s="183">
        <f>'Session Tracking'!T324</f>
        <v>0</v>
      </c>
      <c r="C325" s="183">
        <f>'Session Tracking'!C324</f>
        <v>0</v>
      </c>
      <c r="D325" s="184" t="str">
        <f>IF('Session Tracking'!D324,'Session Tracking'!D324,"")</f>
        <v/>
      </c>
      <c r="E325" s="184" t="str">
        <f>IF('Session Tracking'!E324,'Session Tracking'!E324,"")</f>
        <v/>
      </c>
      <c r="F325" s="123"/>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3"/>
      <c r="AL325" s="124"/>
      <c r="AM325" s="124"/>
      <c r="AN325" s="124"/>
      <c r="AO325" s="124"/>
      <c r="AP325" s="124"/>
      <c r="AQ325" s="124"/>
      <c r="AR325" s="124"/>
      <c r="AS325" s="124"/>
      <c r="AT325" s="124"/>
      <c r="AU325" s="124"/>
      <c r="AV325" s="124"/>
      <c r="AW325" s="124"/>
      <c r="AX325" s="124"/>
      <c r="AY325" s="124"/>
      <c r="AZ325" s="124"/>
      <c r="BA325" s="124"/>
      <c r="BB325" s="124"/>
      <c r="BC325" s="124"/>
      <c r="BD325" s="124"/>
      <c r="BE325" s="124"/>
      <c r="BF325" s="124"/>
      <c r="BG325" s="124"/>
      <c r="BH325" s="124"/>
      <c r="BI325" s="124"/>
      <c r="BJ325" s="124"/>
      <c r="BK325" s="124"/>
      <c r="BL325" s="124"/>
      <c r="BM325" s="124"/>
      <c r="BN325" s="124"/>
      <c r="BO325" s="124"/>
      <c r="BQ325" s="175" t="str">
        <f t="shared" si="242"/>
        <v/>
      </c>
      <c r="BR325" s="176" t="str">
        <f t="shared" si="243"/>
        <v/>
      </c>
      <c r="BS325" s="135" t="str">
        <f t="shared" si="244"/>
        <v xml:space="preserve"> </v>
      </c>
      <c r="BT325" s="175" t="str">
        <f t="shared" si="245"/>
        <v/>
      </c>
      <c r="BU325" s="176" t="str">
        <f t="shared" si="246"/>
        <v/>
      </c>
      <c r="BV325" s="135" t="str">
        <f t="shared" si="247"/>
        <v xml:space="preserve"> </v>
      </c>
      <c r="BW325" s="175" t="str">
        <f t="shared" si="248"/>
        <v/>
      </c>
      <c r="BX325" s="176" t="str">
        <f t="shared" si="249"/>
        <v/>
      </c>
      <c r="BY325" s="135" t="str">
        <f t="shared" si="250"/>
        <v xml:space="preserve"> </v>
      </c>
      <c r="BZ325" s="175" t="str">
        <f t="shared" si="251"/>
        <v/>
      </c>
      <c r="CA325" s="176" t="str">
        <f t="shared" si="252"/>
        <v/>
      </c>
      <c r="CB325" s="135" t="str">
        <f t="shared" si="253"/>
        <v xml:space="preserve"> </v>
      </c>
      <c r="CC325" s="185" t="str">
        <f t="shared" si="254"/>
        <v/>
      </c>
      <c r="CD325" s="186" t="str">
        <f t="shared" si="255"/>
        <v/>
      </c>
      <c r="CE325" s="181" t="str">
        <f t="shared" si="256"/>
        <v xml:space="preserve"> </v>
      </c>
      <c r="CF325" s="175" t="str">
        <f t="shared" si="257"/>
        <v/>
      </c>
      <c r="CG325" s="176" t="str">
        <f t="shared" si="258"/>
        <v/>
      </c>
      <c r="CH325" s="135" t="str">
        <f t="shared" si="259"/>
        <v xml:space="preserve"> </v>
      </c>
      <c r="CI325" s="175" t="str">
        <f t="shared" si="260"/>
        <v/>
      </c>
      <c r="CJ325" s="176" t="str">
        <f t="shared" si="261"/>
        <v/>
      </c>
      <c r="CK325" s="135" t="str">
        <f t="shared" si="262"/>
        <v xml:space="preserve"> </v>
      </c>
      <c r="CL325" s="175" t="str">
        <f t="shared" si="263"/>
        <v/>
      </c>
      <c r="CM325" s="176" t="str">
        <f t="shared" si="264"/>
        <v/>
      </c>
      <c r="CN325" s="135" t="str">
        <f t="shared" si="265"/>
        <v xml:space="preserve"> </v>
      </c>
      <c r="CO325" s="185" t="str">
        <f t="shared" si="266"/>
        <v/>
      </c>
      <c r="CP325" s="186" t="str">
        <f t="shared" si="267"/>
        <v/>
      </c>
      <c r="CQ325" s="181" t="str">
        <f t="shared" si="268"/>
        <v xml:space="preserve"> </v>
      </c>
      <c r="CR325" s="135">
        <f>'Session Tracking'!P324</f>
        <v>0</v>
      </c>
      <c r="CS325" s="172"/>
      <c r="CT325" s="172">
        <f>COUNTIF('Session Tracking'!F324:O324,"Yes")</f>
        <v>0</v>
      </c>
      <c r="CU325" s="195">
        <f>COUNTIF('Session Tracking'!F324:O324,"No")</f>
        <v>0</v>
      </c>
      <c r="CV325" s="211">
        <f t="shared" ref="CV325:CV388" si="269">IF(AND(CT325+CU325&gt;0,CR325&lt;&gt;"N/A"),CT325/(CT325+CU325),0)</f>
        <v>0</v>
      </c>
      <c r="CW325" s="195" t="str">
        <f t="shared" ref="CW325:CW388" si="270">IF(D325="","",INT((((YEAR(D325)-YEAR($CW$1))*12+MONTH(D325)-MONTH($CW$1)+1)+2)/3))</f>
        <v/>
      </c>
      <c r="CX325" s="195" t="str">
        <f t="shared" ref="CX325:CX388" si="271">IF(E325="","",INT((((YEAR(E325)-YEAR($CW$1))*12+MONTH(E325)-MONTH($CW$1)+1)+2)/3))</f>
        <v/>
      </c>
      <c r="CY325" s="195" t="str">
        <f t="shared" ref="CY325:CY388" si="272">IF(AND(CX325&gt;0,CR325="yes"),CX325,"")</f>
        <v/>
      </c>
      <c r="CZ325" s="195" t="str">
        <f t="shared" ref="CZ325:CZ388" si="273">IF(CX325&gt;0,CX325,"")</f>
        <v/>
      </c>
      <c r="DA325" s="195" t="str">
        <f t="shared" ref="DA325:DA388" si="274">IF(AND(CX325&gt;0,CV325&gt;=0.75),CX325,"")</f>
        <v/>
      </c>
      <c r="DB325" s="213" t="str">
        <f t="shared" ref="DB325:DB388" si="275">IF(AND(COUNT(F325:AG325)&gt;=23,COUNT(AK325:BL325)&gt;=23),IF(AK325="","",INT((((YEAR(AK325)-YEAR($CW$1))*12+MONTH(AK325)-MONTH($CW$1)+1)+2)/3)),"")</f>
        <v/>
      </c>
      <c r="DC325" s="172" t="str">
        <f t="shared" ref="DC325:DC388" si="276">IF(AND($DB325&gt;0,CE325&lt;0),$DB325,"")</f>
        <v/>
      </c>
      <c r="DD325" s="195" t="str">
        <f t="shared" ref="DD325:DD388" si="277">IF(AND($DB325&gt;0,BS325&lt;0),$DB325,"")</f>
        <v/>
      </c>
      <c r="DE325" s="195" t="str">
        <f t="shared" ref="DE325:DE388" si="278">IF(AND($DB325&gt;0,BV325&lt;0),$DB325,"")</f>
        <v/>
      </c>
      <c r="DF325" s="195" t="str">
        <f t="shared" ref="DF325:DF388" si="279">IF(AND($DB325&gt;0,BY325&lt;0),$DB325,"")</f>
        <v/>
      </c>
      <c r="DG325" s="195" t="str">
        <f t="shared" ref="DG325:DG388" si="280">IF(AND($DB325&gt;0,CB325&lt;0),$DB325,"")</f>
        <v/>
      </c>
      <c r="DH325" s="195" t="str">
        <f t="shared" ref="DH325:DH388" si="281">IF(AND($DB325&gt;0,CQ325&lt;0),$DB325,"")</f>
        <v/>
      </c>
      <c r="DI325" s="195" t="str">
        <f t="shared" ref="DI325:DI388" si="282">IF(AND($DB325&gt;0,CH325&lt;0),$DB325,"")</f>
        <v/>
      </c>
      <c r="DJ325" s="195" t="str">
        <f t="shared" ref="DJ325:DJ388" si="283">IF(AND($DB325&gt;0,CK325&lt;0),$DB325,"")</f>
        <v/>
      </c>
      <c r="DK325" s="173" t="str">
        <f t="shared" ref="DK325:DK388" si="284">IF(AND($DB325&gt;0,CN325&lt;0),$DB325,"")</f>
        <v/>
      </c>
    </row>
    <row r="326" spans="1:115" x14ac:dyDescent="0.35">
      <c r="A326" s="182">
        <f>'Session Tracking'!A325</f>
        <v>0</v>
      </c>
      <c r="B326" s="183">
        <f>'Session Tracking'!T325</f>
        <v>0</v>
      </c>
      <c r="C326" s="183">
        <f>'Session Tracking'!C325</f>
        <v>0</v>
      </c>
      <c r="D326" s="184" t="str">
        <f>IF('Session Tracking'!D325,'Session Tracking'!D325,"")</f>
        <v/>
      </c>
      <c r="E326" s="184" t="str">
        <f>IF('Session Tracking'!E325,'Session Tracking'!E325,"")</f>
        <v/>
      </c>
      <c r="F326" s="121"/>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1"/>
      <c r="AL326" s="122"/>
      <c r="AM326" s="122"/>
      <c r="AN326" s="122"/>
      <c r="AO326" s="122"/>
      <c r="AP326" s="122"/>
      <c r="AQ326" s="122"/>
      <c r="AR326" s="122"/>
      <c r="AS326" s="122"/>
      <c r="AT326" s="122"/>
      <c r="AU326" s="122"/>
      <c r="AV326" s="122"/>
      <c r="AW326" s="122"/>
      <c r="AX326" s="122"/>
      <c r="AY326" s="122"/>
      <c r="AZ326" s="122"/>
      <c r="BA326" s="122"/>
      <c r="BB326" s="122"/>
      <c r="BC326" s="122"/>
      <c r="BD326" s="122"/>
      <c r="BE326" s="122"/>
      <c r="BF326" s="122"/>
      <c r="BG326" s="122"/>
      <c r="BH326" s="122"/>
      <c r="BI326" s="122"/>
      <c r="BJ326" s="122"/>
      <c r="BK326" s="122"/>
      <c r="BL326" s="122"/>
      <c r="BM326" s="122"/>
      <c r="BN326" s="122"/>
      <c r="BO326" s="122"/>
      <c r="BQ326" s="175" t="str">
        <f t="shared" si="242"/>
        <v/>
      </c>
      <c r="BR326" s="176" t="str">
        <f t="shared" si="243"/>
        <v/>
      </c>
      <c r="BS326" s="135" t="str">
        <f t="shared" si="244"/>
        <v xml:space="preserve"> </v>
      </c>
      <c r="BT326" s="175" t="str">
        <f t="shared" si="245"/>
        <v/>
      </c>
      <c r="BU326" s="176" t="str">
        <f t="shared" si="246"/>
        <v/>
      </c>
      <c r="BV326" s="135" t="str">
        <f t="shared" si="247"/>
        <v xml:space="preserve"> </v>
      </c>
      <c r="BW326" s="175" t="str">
        <f t="shared" si="248"/>
        <v/>
      </c>
      <c r="BX326" s="176" t="str">
        <f t="shared" si="249"/>
        <v/>
      </c>
      <c r="BY326" s="135" t="str">
        <f t="shared" si="250"/>
        <v xml:space="preserve"> </v>
      </c>
      <c r="BZ326" s="175" t="str">
        <f t="shared" si="251"/>
        <v/>
      </c>
      <c r="CA326" s="176" t="str">
        <f t="shared" si="252"/>
        <v/>
      </c>
      <c r="CB326" s="135" t="str">
        <f t="shared" si="253"/>
        <v xml:space="preserve"> </v>
      </c>
      <c r="CC326" s="185" t="str">
        <f t="shared" si="254"/>
        <v/>
      </c>
      <c r="CD326" s="186" t="str">
        <f t="shared" si="255"/>
        <v/>
      </c>
      <c r="CE326" s="181" t="str">
        <f t="shared" si="256"/>
        <v xml:space="preserve"> </v>
      </c>
      <c r="CF326" s="175" t="str">
        <f t="shared" si="257"/>
        <v/>
      </c>
      <c r="CG326" s="176" t="str">
        <f t="shared" si="258"/>
        <v/>
      </c>
      <c r="CH326" s="135" t="str">
        <f t="shared" si="259"/>
        <v xml:space="preserve"> </v>
      </c>
      <c r="CI326" s="175" t="str">
        <f t="shared" si="260"/>
        <v/>
      </c>
      <c r="CJ326" s="176" t="str">
        <f t="shared" si="261"/>
        <v/>
      </c>
      <c r="CK326" s="135" t="str">
        <f t="shared" si="262"/>
        <v xml:space="preserve"> </v>
      </c>
      <c r="CL326" s="175" t="str">
        <f t="shared" si="263"/>
        <v/>
      </c>
      <c r="CM326" s="176" t="str">
        <f t="shared" si="264"/>
        <v/>
      </c>
      <c r="CN326" s="135" t="str">
        <f t="shared" si="265"/>
        <v xml:space="preserve"> </v>
      </c>
      <c r="CO326" s="185" t="str">
        <f t="shared" si="266"/>
        <v/>
      </c>
      <c r="CP326" s="186" t="str">
        <f t="shared" si="267"/>
        <v/>
      </c>
      <c r="CQ326" s="181" t="str">
        <f t="shared" si="268"/>
        <v xml:space="preserve"> </v>
      </c>
      <c r="CR326" s="135">
        <f>'Session Tracking'!P325</f>
        <v>0</v>
      </c>
      <c r="CS326" s="172"/>
      <c r="CT326" s="172">
        <f>COUNTIF('Session Tracking'!F325:O325,"Yes")</f>
        <v>0</v>
      </c>
      <c r="CU326" s="195">
        <f>COUNTIF('Session Tracking'!F325:O325,"No")</f>
        <v>0</v>
      </c>
      <c r="CV326" s="211">
        <f t="shared" si="269"/>
        <v>0</v>
      </c>
      <c r="CW326" s="195" t="str">
        <f t="shared" si="270"/>
        <v/>
      </c>
      <c r="CX326" s="195" t="str">
        <f t="shared" si="271"/>
        <v/>
      </c>
      <c r="CY326" s="195" t="str">
        <f t="shared" si="272"/>
        <v/>
      </c>
      <c r="CZ326" s="195" t="str">
        <f t="shared" si="273"/>
        <v/>
      </c>
      <c r="DA326" s="195" t="str">
        <f t="shared" si="274"/>
        <v/>
      </c>
      <c r="DB326" s="213" t="str">
        <f t="shared" si="275"/>
        <v/>
      </c>
      <c r="DC326" s="172" t="str">
        <f t="shared" si="276"/>
        <v/>
      </c>
      <c r="DD326" s="195" t="str">
        <f t="shared" si="277"/>
        <v/>
      </c>
      <c r="DE326" s="195" t="str">
        <f t="shared" si="278"/>
        <v/>
      </c>
      <c r="DF326" s="195" t="str">
        <f t="shared" si="279"/>
        <v/>
      </c>
      <c r="DG326" s="195" t="str">
        <f t="shared" si="280"/>
        <v/>
      </c>
      <c r="DH326" s="195" t="str">
        <f t="shared" si="281"/>
        <v/>
      </c>
      <c r="DI326" s="195" t="str">
        <f t="shared" si="282"/>
        <v/>
      </c>
      <c r="DJ326" s="195" t="str">
        <f t="shared" si="283"/>
        <v/>
      </c>
      <c r="DK326" s="173" t="str">
        <f t="shared" si="284"/>
        <v/>
      </c>
    </row>
    <row r="327" spans="1:115" x14ac:dyDescent="0.35">
      <c r="A327" s="182">
        <f>'Session Tracking'!A326</f>
        <v>0</v>
      </c>
      <c r="B327" s="183">
        <f>'Session Tracking'!T326</f>
        <v>0</v>
      </c>
      <c r="C327" s="183">
        <f>'Session Tracking'!C326</f>
        <v>0</v>
      </c>
      <c r="D327" s="184" t="str">
        <f>IF('Session Tracking'!D326,'Session Tracking'!D326,"")</f>
        <v/>
      </c>
      <c r="E327" s="184" t="str">
        <f>IF('Session Tracking'!E326,'Session Tracking'!E326,"")</f>
        <v/>
      </c>
      <c r="F327" s="123"/>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3"/>
      <c r="AL327" s="124"/>
      <c r="AM327" s="124"/>
      <c r="AN327" s="124"/>
      <c r="AO327" s="124"/>
      <c r="AP327" s="124"/>
      <c r="AQ327" s="124"/>
      <c r="AR327" s="124"/>
      <c r="AS327" s="124"/>
      <c r="AT327" s="124"/>
      <c r="AU327" s="124"/>
      <c r="AV327" s="124"/>
      <c r="AW327" s="124"/>
      <c r="AX327" s="124"/>
      <c r="AY327" s="124"/>
      <c r="AZ327" s="124"/>
      <c r="BA327" s="124"/>
      <c r="BB327" s="124"/>
      <c r="BC327" s="124"/>
      <c r="BD327" s="124"/>
      <c r="BE327" s="124"/>
      <c r="BF327" s="124"/>
      <c r="BG327" s="124"/>
      <c r="BH327" s="124"/>
      <c r="BI327" s="124"/>
      <c r="BJ327" s="124"/>
      <c r="BK327" s="124"/>
      <c r="BL327" s="124"/>
      <c r="BM327" s="124"/>
      <c r="BN327" s="124"/>
      <c r="BO327" s="124"/>
      <c r="BQ327" s="175" t="str">
        <f t="shared" si="242"/>
        <v/>
      </c>
      <c r="BR327" s="176" t="str">
        <f t="shared" si="243"/>
        <v/>
      </c>
      <c r="BS327" s="135" t="str">
        <f t="shared" si="244"/>
        <v xml:space="preserve"> </v>
      </c>
      <c r="BT327" s="175" t="str">
        <f t="shared" si="245"/>
        <v/>
      </c>
      <c r="BU327" s="176" t="str">
        <f t="shared" si="246"/>
        <v/>
      </c>
      <c r="BV327" s="135" t="str">
        <f t="shared" si="247"/>
        <v xml:space="preserve"> </v>
      </c>
      <c r="BW327" s="175" t="str">
        <f t="shared" si="248"/>
        <v/>
      </c>
      <c r="BX327" s="176" t="str">
        <f t="shared" si="249"/>
        <v/>
      </c>
      <c r="BY327" s="135" t="str">
        <f t="shared" si="250"/>
        <v xml:space="preserve"> </v>
      </c>
      <c r="BZ327" s="175" t="str">
        <f t="shared" si="251"/>
        <v/>
      </c>
      <c r="CA327" s="176" t="str">
        <f t="shared" si="252"/>
        <v/>
      </c>
      <c r="CB327" s="135" t="str">
        <f t="shared" si="253"/>
        <v xml:space="preserve"> </v>
      </c>
      <c r="CC327" s="185" t="str">
        <f t="shared" si="254"/>
        <v/>
      </c>
      <c r="CD327" s="186" t="str">
        <f t="shared" si="255"/>
        <v/>
      </c>
      <c r="CE327" s="181" t="str">
        <f t="shared" si="256"/>
        <v xml:space="preserve"> </v>
      </c>
      <c r="CF327" s="175" t="str">
        <f t="shared" si="257"/>
        <v/>
      </c>
      <c r="CG327" s="176" t="str">
        <f t="shared" si="258"/>
        <v/>
      </c>
      <c r="CH327" s="135" t="str">
        <f t="shared" si="259"/>
        <v xml:space="preserve"> </v>
      </c>
      <c r="CI327" s="175" t="str">
        <f t="shared" si="260"/>
        <v/>
      </c>
      <c r="CJ327" s="176" t="str">
        <f t="shared" si="261"/>
        <v/>
      </c>
      <c r="CK327" s="135" t="str">
        <f t="shared" si="262"/>
        <v xml:space="preserve"> </v>
      </c>
      <c r="CL327" s="175" t="str">
        <f t="shared" si="263"/>
        <v/>
      </c>
      <c r="CM327" s="176" t="str">
        <f t="shared" si="264"/>
        <v/>
      </c>
      <c r="CN327" s="135" t="str">
        <f t="shared" si="265"/>
        <v xml:space="preserve"> </v>
      </c>
      <c r="CO327" s="185" t="str">
        <f t="shared" si="266"/>
        <v/>
      </c>
      <c r="CP327" s="186" t="str">
        <f t="shared" si="267"/>
        <v/>
      </c>
      <c r="CQ327" s="181" t="str">
        <f t="shared" si="268"/>
        <v xml:space="preserve"> </v>
      </c>
      <c r="CR327" s="135">
        <f>'Session Tracking'!P326</f>
        <v>0</v>
      </c>
      <c r="CS327" s="172"/>
      <c r="CT327" s="172">
        <f>COUNTIF('Session Tracking'!F326:O326,"Yes")</f>
        <v>0</v>
      </c>
      <c r="CU327" s="195">
        <f>COUNTIF('Session Tracking'!F326:O326,"No")</f>
        <v>0</v>
      </c>
      <c r="CV327" s="211">
        <f t="shared" si="269"/>
        <v>0</v>
      </c>
      <c r="CW327" s="195" t="str">
        <f t="shared" si="270"/>
        <v/>
      </c>
      <c r="CX327" s="195" t="str">
        <f t="shared" si="271"/>
        <v/>
      </c>
      <c r="CY327" s="195" t="str">
        <f t="shared" si="272"/>
        <v/>
      </c>
      <c r="CZ327" s="195" t="str">
        <f t="shared" si="273"/>
        <v/>
      </c>
      <c r="DA327" s="195" t="str">
        <f t="shared" si="274"/>
        <v/>
      </c>
      <c r="DB327" s="213" t="str">
        <f t="shared" si="275"/>
        <v/>
      </c>
      <c r="DC327" s="172" t="str">
        <f t="shared" si="276"/>
        <v/>
      </c>
      <c r="DD327" s="195" t="str">
        <f t="shared" si="277"/>
        <v/>
      </c>
      <c r="DE327" s="195" t="str">
        <f t="shared" si="278"/>
        <v/>
      </c>
      <c r="DF327" s="195" t="str">
        <f t="shared" si="279"/>
        <v/>
      </c>
      <c r="DG327" s="195" t="str">
        <f t="shared" si="280"/>
        <v/>
      </c>
      <c r="DH327" s="195" t="str">
        <f t="shared" si="281"/>
        <v/>
      </c>
      <c r="DI327" s="195" t="str">
        <f t="shared" si="282"/>
        <v/>
      </c>
      <c r="DJ327" s="195" t="str">
        <f t="shared" si="283"/>
        <v/>
      </c>
      <c r="DK327" s="173" t="str">
        <f t="shared" si="284"/>
        <v/>
      </c>
    </row>
    <row r="328" spans="1:115" x14ac:dyDescent="0.35">
      <c r="A328" s="182">
        <f>'Session Tracking'!A327</f>
        <v>0</v>
      </c>
      <c r="B328" s="183">
        <f>'Session Tracking'!T327</f>
        <v>0</v>
      </c>
      <c r="C328" s="183">
        <f>'Session Tracking'!C327</f>
        <v>0</v>
      </c>
      <c r="D328" s="184" t="str">
        <f>IF('Session Tracking'!D327,'Session Tracking'!D327,"")</f>
        <v/>
      </c>
      <c r="E328" s="184" t="str">
        <f>IF('Session Tracking'!E327,'Session Tracking'!E327,"")</f>
        <v/>
      </c>
      <c r="F328" s="121"/>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1"/>
      <c r="AL328" s="122"/>
      <c r="AM328" s="122"/>
      <c r="AN328" s="122"/>
      <c r="AO328" s="122"/>
      <c r="AP328" s="122"/>
      <c r="AQ328" s="122"/>
      <c r="AR328" s="122"/>
      <c r="AS328" s="122"/>
      <c r="AT328" s="122"/>
      <c r="AU328" s="122"/>
      <c r="AV328" s="122"/>
      <c r="AW328" s="122"/>
      <c r="AX328" s="122"/>
      <c r="AY328" s="122"/>
      <c r="AZ328" s="122"/>
      <c r="BA328" s="122"/>
      <c r="BB328" s="122"/>
      <c r="BC328" s="122"/>
      <c r="BD328" s="122"/>
      <c r="BE328" s="122"/>
      <c r="BF328" s="122"/>
      <c r="BG328" s="122"/>
      <c r="BH328" s="122"/>
      <c r="BI328" s="122"/>
      <c r="BJ328" s="122"/>
      <c r="BK328" s="122"/>
      <c r="BL328" s="122"/>
      <c r="BM328" s="122"/>
      <c r="BN328" s="122"/>
      <c r="BO328" s="122"/>
      <c r="BQ328" s="175" t="str">
        <f t="shared" si="242"/>
        <v/>
      </c>
      <c r="BR328" s="176" t="str">
        <f t="shared" si="243"/>
        <v/>
      </c>
      <c r="BS328" s="135" t="str">
        <f t="shared" si="244"/>
        <v xml:space="preserve"> </v>
      </c>
      <c r="BT328" s="175" t="str">
        <f t="shared" si="245"/>
        <v/>
      </c>
      <c r="BU328" s="176" t="str">
        <f t="shared" si="246"/>
        <v/>
      </c>
      <c r="BV328" s="135" t="str">
        <f t="shared" si="247"/>
        <v xml:space="preserve"> </v>
      </c>
      <c r="BW328" s="175" t="str">
        <f t="shared" si="248"/>
        <v/>
      </c>
      <c r="BX328" s="176" t="str">
        <f t="shared" si="249"/>
        <v/>
      </c>
      <c r="BY328" s="135" t="str">
        <f t="shared" si="250"/>
        <v xml:space="preserve"> </v>
      </c>
      <c r="BZ328" s="175" t="str">
        <f t="shared" si="251"/>
        <v/>
      </c>
      <c r="CA328" s="176" t="str">
        <f t="shared" si="252"/>
        <v/>
      </c>
      <c r="CB328" s="135" t="str">
        <f t="shared" si="253"/>
        <v xml:space="preserve"> </v>
      </c>
      <c r="CC328" s="185" t="str">
        <f t="shared" si="254"/>
        <v/>
      </c>
      <c r="CD328" s="186" t="str">
        <f t="shared" si="255"/>
        <v/>
      </c>
      <c r="CE328" s="181" t="str">
        <f t="shared" si="256"/>
        <v xml:space="preserve"> </v>
      </c>
      <c r="CF328" s="175" t="str">
        <f t="shared" si="257"/>
        <v/>
      </c>
      <c r="CG328" s="176" t="str">
        <f t="shared" si="258"/>
        <v/>
      </c>
      <c r="CH328" s="135" t="str">
        <f t="shared" si="259"/>
        <v xml:space="preserve"> </v>
      </c>
      <c r="CI328" s="175" t="str">
        <f t="shared" si="260"/>
        <v/>
      </c>
      <c r="CJ328" s="176" t="str">
        <f t="shared" si="261"/>
        <v/>
      </c>
      <c r="CK328" s="135" t="str">
        <f t="shared" si="262"/>
        <v xml:space="preserve"> </v>
      </c>
      <c r="CL328" s="175" t="str">
        <f t="shared" si="263"/>
        <v/>
      </c>
      <c r="CM328" s="176" t="str">
        <f t="shared" si="264"/>
        <v/>
      </c>
      <c r="CN328" s="135" t="str">
        <f t="shared" si="265"/>
        <v xml:space="preserve"> </v>
      </c>
      <c r="CO328" s="185" t="str">
        <f t="shared" si="266"/>
        <v/>
      </c>
      <c r="CP328" s="186" t="str">
        <f t="shared" si="267"/>
        <v/>
      </c>
      <c r="CQ328" s="181" t="str">
        <f t="shared" si="268"/>
        <v xml:space="preserve"> </v>
      </c>
      <c r="CR328" s="135">
        <f>'Session Tracking'!P327</f>
        <v>0</v>
      </c>
      <c r="CS328" s="172"/>
      <c r="CT328" s="172">
        <f>COUNTIF('Session Tracking'!F327:O327,"Yes")</f>
        <v>0</v>
      </c>
      <c r="CU328" s="195">
        <f>COUNTIF('Session Tracking'!F327:O327,"No")</f>
        <v>0</v>
      </c>
      <c r="CV328" s="211">
        <f t="shared" si="269"/>
        <v>0</v>
      </c>
      <c r="CW328" s="195" t="str">
        <f t="shared" si="270"/>
        <v/>
      </c>
      <c r="CX328" s="195" t="str">
        <f t="shared" si="271"/>
        <v/>
      </c>
      <c r="CY328" s="195" t="str">
        <f t="shared" si="272"/>
        <v/>
      </c>
      <c r="CZ328" s="195" t="str">
        <f t="shared" si="273"/>
        <v/>
      </c>
      <c r="DA328" s="195" t="str">
        <f t="shared" si="274"/>
        <v/>
      </c>
      <c r="DB328" s="213" t="str">
        <f t="shared" si="275"/>
        <v/>
      </c>
      <c r="DC328" s="172" t="str">
        <f t="shared" si="276"/>
        <v/>
      </c>
      <c r="DD328" s="195" t="str">
        <f t="shared" si="277"/>
        <v/>
      </c>
      <c r="DE328" s="195" t="str">
        <f t="shared" si="278"/>
        <v/>
      </c>
      <c r="DF328" s="195" t="str">
        <f t="shared" si="279"/>
        <v/>
      </c>
      <c r="DG328" s="195" t="str">
        <f t="shared" si="280"/>
        <v/>
      </c>
      <c r="DH328" s="195" t="str">
        <f t="shared" si="281"/>
        <v/>
      </c>
      <c r="DI328" s="195" t="str">
        <f t="shared" si="282"/>
        <v/>
      </c>
      <c r="DJ328" s="195" t="str">
        <f t="shared" si="283"/>
        <v/>
      </c>
      <c r="DK328" s="173" t="str">
        <f t="shared" si="284"/>
        <v/>
      </c>
    </row>
    <row r="329" spans="1:115" x14ac:dyDescent="0.35">
      <c r="A329" s="182">
        <f>'Session Tracking'!A328</f>
        <v>0</v>
      </c>
      <c r="B329" s="183">
        <f>'Session Tracking'!T328</f>
        <v>0</v>
      </c>
      <c r="C329" s="183">
        <f>'Session Tracking'!C328</f>
        <v>0</v>
      </c>
      <c r="D329" s="184" t="str">
        <f>IF('Session Tracking'!D328,'Session Tracking'!D328,"")</f>
        <v/>
      </c>
      <c r="E329" s="184" t="str">
        <f>IF('Session Tracking'!E328,'Session Tracking'!E328,"")</f>
        <v/>
      </c>
      <c r="F329" s="123"/>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3"/>
      <c r="AL329" s="124"/>
      <c r="AM329" s="124"/>
      <c r="AN329" s="124"/>
      <c r="AO329" s="124"/>
      <c r="AP329" s="124"/>
      <c r="AQ329" s="124"/>
      <c r="AR329" s="124"/>
      <c r="AS329" s="124"/>
      <c r="AT329" s="124"/>
      <c r="AU329" s="124"/>
      <c r="AV329" s="124"/>
      <c r="AW329" s="124"/>
      <c r="AX329" s="124"/>
      <c r="AY329" s="124"/>
      <c r="AZ329" s="124"/>
      <c r="BA329" s="124"/>
      <c r="BB329" s="124"/>
      <c r="BC329" s="124"/>
      <c r="BD329" s="124"/>
      <c r="BE329" s="124"/>
      <c r="BF329" s="124"/>
      <c r="BG329" s="124"/>
      <c r="BH329" s="124"/>
      <c r="BI329" s="124"/>
      <c r="BJ329" s="124"/>
      <c r="BK329" s="124"/>
      <c r="BL329" s="124"/>
      <c r="BM329" s="124"/>
      <c r="BN329" s="124"/>
      <c r="BO329" s="124"/>
      <c r="BQ329" s="175" t="str">
        <f t="shared" si="242"/>
        <v/>
      </c>
      <c r="BR329" s="176" t="str">
        <f t="shared" si="243"/>
        <v/>
      </c>
      <c r="BS329" s="135" t="str">
        <f t="shared" si="244"/>
        <v xml:space="preserve"> </v>
      </c>
      <c r="BT329" s="175" t="str">
        <f t="shared" si="245"/>
        <v/>
      </c>
      <c r="BU329" s="176" t="str">
        <f t="shared" si="246"/>
        <v/>
      </c>
      <c r="BV329" s="135" t="str">
        <f t="shared" si="247"/>
        <v xml:space="preserve"> </v>
      </c>
      <c r="BW329" s="175" t="str">
        <f t="shared" si="248"/>
        <v/>
      </c>
      <c r="BX329" s="176" t="str">
        <f t="shared" si="249"/>
        <v/>
      </c>
      <c r="BY329" s="135" t="str">
        <f t="shared" si="250"/>
        <v xml:space="preserve"> </v>
      </c>
      <c r="BZ329" s="175" t="str">
        <f t="shared" si="251"/>
        <v/>
      </c>
      <c r="CA329" s="176" t="str">
        <f t="shared" si="252"/>
        <v/>
      </c>
      <c r="CB329" s="135" t="str">
        <f t="shared" si="253"/>
        <v xml:space="preserve"> </v>
      </c>
      <c r="CC329" s="185" t="str">
        <f t="shared" si="254"/>
        <v/>
      </c>
      <c r="CD329" s="186" t="str">
        <f t="shared" si="255"/>
        <v/>
      </c>
      <c r="CE329" s="181" t="str">
        <f t="shared" si="256"/>
        <v xml:space="preserve"> </v>
      </c>
      <c r="CF329" s="175" t="str">
        <f t="shared" si="257"/>
        <v/>
      </c>
      <c r="CG329" s="176" t="str">
        <f t="shared" si="258"/>
        <v/>
      </c>
      <c r="CH329" s="135" t="str">
        <f t="shared" si="259"/>
        <v xml:space="preserve"> </v>
      </c>
      <c r="CI329" s="175" t="str">
        <f t="shared" si="260"/>
        <v/>
      </c>
      <c r="CJ329" s="176" t="str">
        <f t="shared" si="261"/>
        <v/>
      </c>
      <c r="CK329" s="135" t="str">
        <f t="shared" si="262"/>
        <v xml:space="preserve"> </v>
      </c>
      <c r="CL329" s="175" t="str">
        <f t="shared" si="263"/>
        <v/>
      </c>
      <c r="CM329" s="176" t="str">
        <f t="shared" si="264"/>
        <v/>
      </c>
      <c r="CN329" s="135" t="str">
        <f t="shared" si="265"/>
        <v xml:space="preserve"> </v>
      </c>
      <c r="CO329" s="185" t="str">
        <f t="shared" si="266"/>
        <v/>
      </c>
      <c r="CP329" s="186" t="str">
        <f t="shared" si="267"/>
        <v/>
      </c>
      <c r="CQ329" s="181" t="str">
        <f t="shared" si="268"/>
        <v xml:space="preserve"> </v>
      </c>
      <c r="CR329" s="135">
        <f>'Session Tracking'!P328</f>
        <v>0</v>
      </c>
      <c r="CS329" s="172"/>
      <c r="CT329" s="172">
        <f>COUNTIF('Session Tracking'!F328:O328,"Yes")</f>
        <v>0</v>
      </c>
      <c r="CU329" s="195">
        <f>COUNTIF('Session Tracking'!F328:O328,"No")</f>
        <v>0</v>
      </c>
      <c r="CV329" s="211">
        <f t="shared" si="269"/>
        <v>0</v>
      </c>
      <c r="CW329" s="195" t="str">
        <f t="shared" si="270"/>
        <v/>
      </c>
      <c r="CX329" s="195" t="str">
        <f t="shared" si="271"/>
        <v/>
      </c>
      <c r="CY329" s="195" t="str">
        <f t="shared" si="272"/>
        <v/>
      </c>
      <c r="CZ329" s="195" t="str">
        <f t="shared" si="273"/>
        <v/>
      </c>
      <c r="DA329" s="195" t="str">
        <f t="shared" si="274"/>
        <v/>
      </c>
      <c r="DB329" s="213" t="str">
        <f t="shared" si="275"/>
        <v/>
      </c>
      <c r="DC329" s="172" t="str">
        <f t="shared" si="276"/>
        <v/>
      </c>
      <c r="DD329" s="195" t="str">
        <f t="shared" si="277"/>
        <v/>
      </c>
      <c r="DE329" s="195" t="str">
        <f t="shared" si="278"/>
        <v/>
      </c>
      <c r="DF329" s="195" t="str">
        <f t="shared" si="279"/>
        <v/>
      </c>
      <c r="DG329" s="195" t="str">
        <f t="shared" si="280"/>
        <v/>
      </c>
      <c r="DH329" s="195" t="str">
        <f t="shared" si="281"/>
        <v/>
      </c>
      <c r="DI329" s="195" t="str">
        <f t="shared" si="282"/>
        <v/>
      </c>
      <c r="DJ329" s="195" t="str">
        <f t="shared" si="283"/>
        <v/>
      </c>
      <c r="DK329" s="173" t="str">
        <f t="shared" si="284"/>
        <v/>
      </c>
    </row>
    <row r="330" spans="1:115" x14ac:dyDescent="0.35">
      <c r="A330" s="182">
        <f>'Session Tracking'!A329</f>
        <v>0</v>
      </c>
      <c r="B330" s="183">
        <f>'Session Tracking'!T329</f>
        <v>0</v>
      </c>
      <c r="C330" s="183">
        <f>'Session Tracking'!C329</f>
        <v>0</v>
      </c>
      <c r="D330" s="184" t="str">
        <f>IF('Session Tracking'!D329,'Session Tracking'!D329,"")</f>
        <v/>
      </c>
      <c r="E330" s="184" t="str">
        <f>IF('Session Tracking'!E329,'Session Tracking'!E329,"")</f>
        <v/>
      </c>
      <c r="F330" s="121"/>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1"/>
      <c r="AL330" s="122"/>
      <c r="AM330" s="122"/>
      <c r="AN330" s="122"/>
      <c r="AO330" s="122"/>
      <c r="AP330" s="122"/>
      <c r="AQ330" s="122"/>
      <c r="AR330" s="122"/>
      <c r="AS330" s="122"/>
      <c r="AT330" s="122"/>
      <c r="AU330" s="122"/>
      <c r="AV330" s="122"/>
      <c r="AW330" s="122"/>
      <c r="AX330" s="122"/>
      <c r="AY330" s="122"/>
      <c r="AZ330" s="122"/>
      <c r="BA330" s="122"/>
      <c r="BB330" s="122"/>
      <c r="BC330" s="122"/>
      <c r="BD330" s="122"/>
      <c r="BE330" s="122"/>
      <c r="BF330" s="122"/>
      <c r="BG330" s="122"/>
      <c r="BH330" s="122"/>
      <c r="BI330" s="122"/>
      <c r="BJ330" s="122"/>
      <c r="BK330" s="122"/>
      <c r="BL330" s="122"/>
      <c r="BM330" s="122"/>
      <c r="BN330" s="122"/>
      <c r="BO330" s="122"/>
      <c r="BQ330" s="175" t="str">
        <f t="shared" ref="BQ330:BQ393" si="285">IF(COUNT(G330,I330,J330,Q330,R330)=5,G330+(3-I330)+J330+(3-Q330)+R330,"")</f>
        <v/>
      </c>
      <c r="BR330" s="176" t="str">
        <f t="shared" ref="BR330:BR393" si="286">IF(COUNT(AL330,AN330,AO330,AV330,AW330)=5,AL330+(3-AN330)+AO330+(3-AV330)+AW330,"")</f>
        <v/>
      </c>
      <c r="BS330" s="135" t="str">
        <f t="shared" ref="BS330:BS393" si="287">IF(OR(BQ330="",BR330="")," ",BR330-BQ330)</f>
        <v xml:space="preserve"> </v>
      </c>
      <c r="BT330" s="175" t="str">
        <f t="shared" ref="BT330:BT393" si="288">IF(COUNT(K330,M330,O330,P330,S330)=5,K330+M330+O330+P330+S330,"")</f>
        <v/>
      </c>
      <c r="BU330" s="176" t="str">
        <f t="shared" ref="BU330:BU393" si="289">IF(COUNT(AP330,AR330,AT330,AU330,AX330)=5,AP330+AR330+AT330+AU330+AX330,"")</f>
        <v/>
      </c>
      <c r="BV330" s="135" t="str">
        <f t="shared" ref="BV330:BV393" si="290">IF(OR(BT330="",BU330="")," ",BU330-BT330)</f>
        <v xml:space="preserve"> </v>
      </c>
      <c r="BW330" s="175" t="str">
        <f t="shared" ref="BW330:BW393" si="291">IF(COUNT(H330,L330,N330)=3,(3-H330)+(3-L330)+(3-N330),"")</f>
        <v/>
      </c>
      <c r="BX330" s="176" t="str">
        <f t="shared" ref="BX330:BX393" si="292">IF(COUNT(AM330,AQ330,AS330)=3,(3-AM330)+(3-AQ330)+(3-AS330),"")</f>
        <v/>
      </c>
      <c r="BY330" s="135" t="str">
        <f t="shared" ref="BY330:BY393" si="293">IF(OR(BW330="",BX330="")," ",BX330-BW330)</f>
        <v xml:space="preserve"> </v>
      </c>
      <c r="BZ330" s="175" t="str">
        <f t="shared" ref="BZ330:BZ393" si="294">IF(COUNT(T330,U330,V330,W330,X330)=5,(3-T330)+(3-U330)+(3-V330)+(3-W330)+(3-X330),"")</f>
        <v/>
      </c>
      <c r="CA330" s="176" t="str">
        <f t="shared" ref="CA330:CA393" si="295">IF(COUNT(AY330,AZ330,BA330,BB330,BC330)=5,(3-AY330)+(3-AZ330)+(3-BA330)+(3-BB330)+(3-BC330),"")</f>
        <v/>
      </c>
      <c r="CB330" s="135" t="str">
        <f t="shared" ref="CB330:CB393" si="296">IF(OR(BZ330="",CA330="")," ",CA330-BZ330)</f>
        <v xml:space="preserve"> </v>
      </c>
      <c r="CC330" s="185" t="str">
        <f t="shared" ref="CC330:CC393" si="297">IF(COUNT(BQ330,BT330,BW330,BZ330)=4,BQ330+BT330+BW330+BZ330,"")</f>
        <v/>
      </c>
      <c r="CD330" s="186" t="str">
        <f t="shared" ref="CD330:CD393" si="298">IF(COUNT(BR330,BU330,BX330,CA330)=4,BR330+BU330+BX330+CA330,"")</f>
        <v/>
      </c>
      <c r="CE330" s="181" t="str">
        <f t="shared" ref="CE330:CE393" si="299">IF(OR(CC330="",CD330="")," ",CD330-CC330)</f>
        <v xml:space="preserve"> </v>
      </c>
      <c r="CF330" s="175" t="str">
        <f t="shared" ref="CF330:CF393" si="300">IF(COUNT(Y330,Z330,AA330,AB330,AC330)=5,Y330+(3-Z330)+AA330+(3-AB330)+(3-AC330),"")</f>
        <v/>
      </c>
      <c r="CG330" s="176" t="str">
        <f t="shared" ref="CG330:CG393" si="301">IF(COUNT(BD330,BE330,BF330,BG330,BH330)=5,BD330+(3-BE330)+BF330+(3-BG330)+(3-BH330),"")</f>
        <v/>
      </c>
      <c r="CH330" s="135" t="str">
        <f t="shared" ref="CH330:CH393" si="302">IF(OR(CF330="",CG330="")," ",CG330-CF330)</f>
        <v xml:space="preserve"> </v>
      </c>
      <c r="CI330" s="175" t="str">
        <f t="shared" ref="CI330:CI393" si="303">IF(COUNT(AD330,AE330,AF330,AG330)=4,(3-AD330)+(3-AE330)+AF330+AG330,"")</f>
        <v/>
      </c>
      <c r="CJ330" s="176" t="str">
        <f t="shared" ref="CJ330:CJ393" si="304">IF(COUNT(BI330,BJ330,BK330,BL330)=4,(3-BI330)+(3-BJ330)+BK330+BL330,"")</f>
        <v/>
      </c>
      <c r="CK330" s="135" t="str">
        <f t="shared" ref="CK330:CK393" si="305">IF(OR(CI330="",CJ330="")," ",CJ330-CI330)</f>
        <v xml:space="preserve"> </v>
      </c>
      <c r="CL330" s="175" t="str">
        <f t="shared" ref="CL330:CL393" si="306">IF(COUNT(AH330,AI330,AJ330)=3,(3-AH330)+AI330+(3-AJ330),"")</f>
        <v/>
      </c>
      <c r="CM330" s="176" t="str">
        <f t="shared" ref="CM330:CM393" si="307">IF(COUNT(BM330,BN330,BO330)=3,(3-BM330)+BN330+(3-BO330),"")</f>
        <v/>
      </c>
      <c r="CN330" s="135" t="str">
        <f t="shared" ref="CN330:CN393" si="308">IF(OR(CL330="",CM330="")," ",CM330-CL330)</f>
        <v xml:space="preserve"> </v>
      </c>
      <c r="CO330" s="185" t="str">
        <f t="shared" ref="CO330:CO393" si="309">IF(COUNT(CF330,CI330,CL330)=3,CF330+CI330+CL330,"")</f>
        <v/>
      </c>
      <c r="CP330" s="186" t="str">
        <f t="shared" ref="CP330:CP393" si="310">IF(COUNT(CG330,CJ330,CM330)=3,CG330+CJ330+CM330,"")</f>
        <v/>
      </c>
      <c r="CQ330" s="181" t="str">
        <f t="shared" ref="CQ330:CQ393" si="311">IF(OR(CO330="",CP330="")," ",CP330-CO330)</f>
        <v xml:space="preserve"> </v>
      </c>
      <c r="CR330" s="135">
        <f>'Session Tracking'!P329</f>
        <v>0</v>
      </c>
      <c r="CS330" s="172"/>
      <c r="CT330" s="172">
        <f>COUNTIF('Session Tracking'!F329:O329,"Yes")</f>
        <v>0</v>
      </c>
      <c r="CU330" s="195">
        <f>COUNTIF('Session Tracking'!F329:O329,"No")</f>
        <v>0</v>
      </c>
      <c r="CV330" s="211">
        <f t="shared" si="269"/>
        <v>0</v>
      </c>
      <c r="CW330" s="195" t="str">
        <f t="shared" si="270"/>
        <v/>
      </c>
      <c r="CX330" s="195" t="str">
        <f t="shared" si="271"/>
        <v/>
      </c>
      <c r="CY330" s="195" t="str">
        <f t="shared" si="272"/>
        <v/>
      </c>
      <c r="CZ330" s="195" t="str">
        <f t="shared" si="273"/>
        <v/>
      </c>
      <c r="DA330" s="195" t="str">
        <f t="shared" si="274"/>
        <v/>
      </c>
      <c r="DB330" s="213" t="str">
        <f t="shared" si="275"/>
        <v/>
      </c>
      <c r="DC330" s="172" t="str">
        <f t="shared" si="276"/>
        <v/>
      </c>
      <c r="DD330" s="195" t="str">
        <f t="shared" si="277"/>
        <v/>
      </c>
      <c r="DE330" s="195" t="str">
        <f t="shared" si="278"/>
        <v/>
      </c>
      <c r="DF330" s="195" t="str">
        <f t="shared" si="279"/>
        <v/>
      </c>
      <c r="DG330" s="195" t="str">
        <f t="shared" si="280"/>
        <v/>
      </c>
      <c r="DH330" s="195" t="str">
        <f t="shared" si="281"/>
        <v/>
      </c>
      <c r="DI330" s="195" t="str">
        <f t="shared" si="282"/>
        <v/>
      </c>
      <c r="DJ330" s="195" t="str">
        <f t="shared" si="283"/>
        <v/>
      </c>
      <c r="DK330" s="173" t="str">
        <f t="shared" si="284"/>
        <v/>
      </c>
    </row>
    <row r="331" spans="1:115" x14ac:dyDescent="0.35">
      <c r="A331" s="182">
        <f>'Session Tracking'!A330</f>
        <v>0</v>
      </c>
      <c r="B331" s="183">
        <f>'Session Tracking'!T330</f>
        <v>0</v>
      </c>
      <c r="C331" s="183">
        <f>'Session Tracking'!C330</f>
        <v>0</v>
      </c>
      <c r="D331" s="184" t="str">
        <f>IF('Session Tracking'!D330,'Session Tracking'!D330,"")</f>
        <v/>
      </c>
      <c r="E331" s="184" t="str">
        <f>IF('Session Tracking'!E330,'Session Tracking'!E330,"")</f>
        <v/>
      </c>
      <c r="F331" s="123"/>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3"/>
      <c r="AL331" s="124"/>
      <c r="AM331" s="124"/>
      <c r="AN331" s="124"/>
      <c r="AO331" s="124"/>
      <c r="AP331" s="124"/>
      <c r="AQ331" s="124"/>
      <c r="AR331" s="124"/>
      <c r="AS331" s="124"/>
      <c r="AT331" s="124"/>
      <c r="AU331" s="124"/>
      <c r="AV331" s="124"/>
      <c r="AW331" s="124"/>
      <c r="AX331" s="124"/>
      <c r="AY331" s="124"/>
      <c r="AZ331" s="124"/>
      <c r="BA331" s="124"/>
      <c r="BB331" s="124"/>
      <c r="BC331" s="124"/>
      <c r="BD331" s="124"/>
      <c r="BE331" s="124"/>
      <c r="BF331" s="124"/>
      <c r="BG331" s="124"/>
      <c r="BH331" s="124"/>
      <c r="BI331" s="124"/>
      <c r="BJ331" s="124"/>
      <c r="BK331" s="124"/>
      <c r="BL331" s="124"/>
      <c r="BM331" s="124"/>
      <c r="BN331" s="124"/>
      <c r="BO331" s="124"/>
      <c r="BQ331" s="175" t="str">
        <f t="shared" si="285"/>
        <v/>
      </c>
      <c r="BR331" s="176" t="str">
        <f t="shared" si="286"/>
        <v/>
      </c>
      <c r="BS331" s="135" t="str">
        <f t="shared" si="287"/>
        <v xml:space="preserve"> </v>
      </c>
      <c r="BT331" s="175" t="str">
        <f t="shared" si="288"/>
        <v/>
      </c>
      <c r="BU331" s="176" t="str">
        <f t="shared" si="289"/>
        <v/>
      </c>
      <c r="BV331" s="135" t="str">
        <f t="shared" si="290"/>
        <v xml:space="preserve"> </v>
      </c>
      <c r="BW331" s="175" t="str">
        <f t="shared" si="291"/>
        <v/>
      </c>
      <c r="BX331" s="176" t="str">
        <f t="shared" si="292"/>
        <v/>
      </c>
      <c r="BY331" s="135" t="str">
        <f t="shared" si="293"/>
        <v xml:space="preserve"> </v>
      </c>
      <c r="BZ331" s="175" t="str">
        <f t="shared" si="294"/>
        <v/>
      </c>
      <c r="CA331" s="176" t="str">
        <f t="shared" si="295"/>
        <v/>
      </c>
      <c r="CB331" s="135" t="str">
        <f t="shared" si="296"/>
        <v xml:space="preserve"> </v>
      </c>
      <c r="CC331" s="185" t="str">
        <f t="shared" si="297"/>
        <v/>
      </c>
      <c r="CD331" s="186" t="str">
        <f t="shared" si="298"/>
        <v/>
      </c>
      <c r="CE331" s="181" t="str">
        <f t="shared" si="299"/>
        <v xml:space="preserve"> </v>
      </c>
      <c r="CF331" s="175" t="str">
        <f t="shared" si="300"/>
        <v/>
      </c>
      <c r="CG331" s="176" t="str">
        <f t="shared" si="301"/>
        <v/>
      </c>
      <c r="CH331" s="135" t="str">
        <f t="shared" si="302"/>
        <v xml:space="preserve"> </v>
      </c>
      <c r="CI331" s="175" t="str">
        <f t="shared" si="303"/>
        <v/>
      </c>
      <c r="CJ331" s="176" t="str">
        <f t="shared" si="304"/>
        <v/>
      </c>
      <c r="CK331" s="135" t="str">
        <f t="shared" si="305"/>
        <v xml:space="preserve"> </v>
      </c>
      <c r="CL331" s="175" t="str">
        <f t="shared" si="306"/>
        <v/>
      </c>
      <c r="CM331" s="176" t="str">
        <f t="shared" si="307"/>
        <v/>
      </c>
      <c r="CN331" s="135" t="str">
        <f t="shared" si="308"/>
        <v xml:space="preserve"> </v>
      </c>
      <c r="CO331" s="185" t="str">
        <f t="shared" si="309"/>
        <v/>
      </c>
      <c r="CP331" s="186" t="str">
        <f t="shared" si="310"/>
        <v/>
      </c>
      <c r="CQ331" s="181" t="str">
        <f t="shared" si="311"/>
        <v xml:space="preserve"> </v>
      </c>
      <c r="CR331" s="135">
        <f>'Session Tracking'!P330</f>
        <v>0</v>
      </c>
      <c r="CS331" s="172"/>
      <c r="CT331" s="172">
        <f>COUNTIF('Session Tracking'!F330:O330,"Yes")</f>
        <v>0</v>
      </c>
      <c r="CU331" s="195">
        <f>COUNTIF('Session Tracking'!F330:O330,"No")</f>
        <v>0</v>
      </c>
      <c r="CV331" s="211">
        <f t="shared" si="269"/>
        <v>0</v>
      </c>
      <c r="CW331" s="195" t="str">
        <f t="shared" si="270"/>
        <v/>
      </c>
      <c r="CX331" s="195" t="str">
        <f t="shared" si="271"/>
        <v/>
      </c>
      <c r="CY331" s="195" t="str">
        <f t="shared" si="272"/>
        <v/>
      </c>
      <c r="CZ331" s="195" t="str">
        <f t="shared" si="273"/>
        <v/>
      </c>
      <c r="DA331" s="195" t="str">
        <f t="shared" si="274"/>
        <v/>
      </c>
      <c r="DB331" s="213" t="str">
        <f t="shared" si="275"/>
        <v/>
      </c>
      <c r="DC331" s="172" t="str">
        <f t="shared" si="276"/>
        <v/>
      </c>
      <c r="DD331" s="195" t="str">
        <f t="shared" si="277"/>
        <v/>
      </c>
      <c r="DE331" s="195" t="str">
        <f t="shared" si="278"/>
        <v/>
      </c>
      <c r="DF331" s="195" t="str">
        <f t="shared" si="279"/>
        <v/>
      </c>
      <c r="DG331" s="195" t="str">
        <f t="shared" si="280"/>
        <v/>
      </c>
      <c r="DH331" s="195" t="str">
        <f t="shared" si="281"/>
        <v/>
      </c>
      <c r="DI331" s="195" t="str">
        <f t="shared" si="282"/>
        <v/>
      </c>
      <c r="DJ331" s="195" t="str">
        <f t="shared" si="283"/>
        <v/>
      </c>
      <c r="DK331" s="173" t="str">
        <f t="shared" si="284"/>
        <v/>
      </c>
    </row>
    <row r="332" spans="1:115" x14ac:dyDescent="0.35">
      <c r="A332" s="182">
        <f>'Session Tracking'!A331</f>
        <v>0</v>
      </c>
      <c r="B332" s="183">
        <f>'Session Tracking'!T331</f>
        <v>0</v>
      </c>
      <c r="C332" s="183">
        <f>'Session Tracking'!C331</f>
        <v>0</v>
      </c>
      <c r="D332" s="184" t="str">
        <f>IF('Session Tracking'!D331,'Session Tracking'!D331,"")</f>
        <v/>
      </c>
      <c r="E332" s="184" t="str">
        <f>IF('Session Tracking'!E331,'Session Tracking'!E331,"")</f>
        <v/>
      </c>
      <c r="F332" s="121"/>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1"/>
      <c r="AL332" s="122"/>
      <c r="AM332" s="122"/>
      <c r="AN332" s="122"/>
      <c r="AO332" s="122"/>
      <c r="AP332" s="122"/>
      <c r="AQ332" s="122"/>
      <c r="AR332" s="122"/>
      <c r="AS332" s="122"/>
      <c r="AT332" s="122"/>
      <c r="AU332" s="122"/>
      <c r="AV332" s="122"/>
      <c r="AW332" s="122"/>
      <c r="AX332" s="122"/>
      <c r="AY332" s="122"/>
      <c r="AZ332" s="122"/>
      <c r="BA332" s="122"/>
      <c r="BB332" s="122"/>
      <c r="BC332" s="122"/>
      <c r="BD332" s="122"/>
      <c r="BE332" s="122"/>
      <c r="BF332" s="122"/>
      <c r="BG332" s="122"/>
      <c r="BH332" s="122"/>
      <c r="BI332" s="122"/>
      <c r="BJ332" s="122"/>
      <c r="BK332" s="122"/>
      <c r="BL332" s="122"/>
      <c r="BM332" s="122"/>
      <c r="BN332" s="122"/>
      <c r="BO332" s="122"/>
      <c r="BQ332" s="175" t="str">
        <f t="shared" si="285"/>
        <v/>
      </c>
      <c r="BR332" s="176" t="str">
        <f t="shared" si="286"/>
        <v/>
      </c>
      <c r="BS332" s="135" t="str">
        <f t="shared" si="287"/>
        <v xml:space="preserve"> </v>
      </c>
      <c r="BT332" s="175" t="str">
        <f t="shared" si="288"/>
        <v/>
      </c>
      <c r="BU332" s="176" t="str">
        <f t="shared" si="289"/>
        <v/>
      </c>
      <c r="BV332" s="135" t="str">
        <f t="shared" si="290"/>
        <v xml:space="preserve"> </v>
      </c>
      <c r="BW332" s="175" t="str">
        <f t="shared" si="291"/>
        <v/>
      </c>
      <c r="BX332" s="176" t="str">
        <f t="shared" si="292"/>
        <v/>
      </c>
      <c r="BY332" s="135" t="str">
        <f t="shared" si="293"/>
        <v xml:space="preserve"> </v>
      </c>
      <c r="BZ332" s="175" t="str">
        <f t="shared" si="294"/>
        <v/>
      </c>
      <c r="CA332" s="176" t="str">
        <f t="shared" si="295"/>
        <v/>
      </c>
      <c r="CB332" s="135" t="str">
        <f t="shared" si="296"/>
        <v xml:space="preserve"> </v>
      </c>
      <c r="CC332" s="185" t="str">
        <f t="shared" si="297"/>
        <v/>
      </c>
      <c r="CD332" s="186" t="str">
        <f t="shared" si="298"/>
        <v/>
      </c>
      <c r="CE332" s="181" t="str">
        <f t="shared" si="299"/>
        <v xml:space="preserve"> </v>
      </c>
      <c r="CF332" s="175" t="str">
        <f t="shared" si="300"/>
        <v/>
      </c>
      <c r="CG332" s="176" t="str">
        <f t="shared" si="301"/>
        <v/>
      </c>
      <c r="CH332" s="135" t="str">
        <f t="shared" si="302"/>
        <v xml:space="preserve"> </v>
      </c>
      <c r="CI332" s="175" t="str">
        <f t="shared" si="303"/>
        <v/>
      </c>
      <c r="CJ332" s="176" t="str">
        <f t="shared" si="304"/>
        <v/>
      </c>
      <c r="CK332" s="135" t="str">
        <f t="shared" si="305"/>
        <v xml:space="preserve"> </v>
      </c>
      <c r="CL332" s="175" t="str">
        <f t="shared" si="306"/>
        <v/>
      </c>
      <c r="CM332" s="176" t="str">
        <f t="shared" si="307"/>
        <v/>
      </c>
      <c r="CN332" s="135" t="str">
        <f t="shared" si="308"/>
        <v xml:space="preserve"> </v>
      </c>
      <c r="CO332" s="185" t="str">
        <f t="shared" si="309"/>
        <v/>
      </c>
      <c r="CP332" s="186" t="str">
        <f t="shared" si="310"/>
        <v/>
      </c>
      <c r="CQ332" s="181" t="str">
        <f t="shared" si="311"/>
        <v xml:space="preserve"> </v>
      </c>
      <c r="CR332" s="135">
        <f>'Session Tracking'!P331</f>
        <v>0</v>
      </c>
      <c r="CS332" s="172"/>
      <c r="CT332" s="172">
        <f>COUNTIF('Session Tracking'!F331:O331,"Yes")</f>
        <v>0</v>
      </c>
      <c r="CU332" s="195">
        <f>COUNTIF('Session Tracking'!F331:O331,"No")</f>
        <v>0</v>
      </c>
      <c r="CV332" s="211">
        <f t="shared" si="269"/>
        <v>0</v>
      </c>
      <c r="CW332" s="195" t="str">
        <f t="shared" si="270"/>
        <v/>
      </c>
      <c r="CX332" s="195" t="str">
        <f t="shared" si="271"/>
        <v/>
      </c>
      <c r="CY332" s="195" t="str">
        <f t="shared" si="272"/>
        <v/>
      </c>
      <c r="CZ332" s="195" t="str">
        <f t="shared" si="273"/>
        <v/>
      </c>
      <c r="DA332" s="195" t="str">
        <f t="shared" si="274"/>
        <v/>
      </c>
      <c r="DB332" s="213" t="str">
        <f t="shared" si="275"/>
        <v/>
      </c>
      <c r="DC332" s="172" t="str">
        <f t="shared" si="276"/>
        <v/>
      </c>
      <c r="DD332" s="195" t="str">
        <f t="shared" si="277"/>
        <v/>
      </c>
      <c r="DE332" s="195" t="str">
        <f t="shared" si="278"/>
        <v/>
      </c>
      <c r="DF332" s="195" t="str">
        <f t="shared" si="279"/>
        <v/>
      </c>
      <c r="DG332" s="195" t="str">
        <f t="shared" si="280"/>
        <v/>
      </c>
      <c r="DH332" s="195" t="str">
        <f t="shared" si="281"/>
        <v/>
      </c>
      <c r="DI332" s="195" t="str">
        <f t="shared" si="282"/>
        <v/>
      </c>
      <c r="DJ332" s="195" t="str">
        <f t="shared" si="283"/>
        <v/>
      </c>
      <c r="DK332" s="173" t="str">
        <f t="shared" si="284"/>
        <v/>
      </c>
    </row>
    <row r="333" spans="1:115" x14ac:dyDescent="0.35">
      <c r="A333" s="182">
        <f>'Session Tracking'!A332</f>
        <v>0</v>
      </c>
      <c r="B333" s="183">
        <f>'Session Tracking'!T332</f>
        <v>0</v>
      </c>
      <c r="C333" s="183">
        <f>'Session Tracking'!C332</f>
        <v>0</v>
      </c>
      <c r="D333" s="184" t="str">
        <f>IF('Session Tracking'!D332,'Session Tracking'!D332,"")</f>
        <v/>
      </c>
      <c r="E333" s="184" t="str">
        <f>IF('Session Tracking'!E332,'Session Tracking'!E332,"")</f>
        <v/>
      </c>
      <c r="F333" s="123"/>
      <c r="G333" s="124"/>
      <c r="H333" s="124"/>
      <c r="I333" s="124"/>
      <c r="J333" s="124"/>
      <c r="K333" s="124"/>
      <c r="L333" s="124"/>
      <c r="M333" s="124"/>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3"/>
      <c r="AL333" s="124"/>
      <c r="AM333" s="124"/>
      <c r="AN333" s="124"/>
      <c r="AO333" s="124"/>
      <c r="AP333" s="124"/>
      <c r="AQ333" s="124"/>
      <c r="AR333" s="124"/>
      <c r="AS333" s="124"/>
      <c r="AT333" s="124"/>
      <c r="AU333" s="124"/>
      <c r="AV333" s="124"/>
      <c r="AW333" s="124"/>
      <c r="AX333" s="124"/>
      <c r="AY333" s="124"/>
      <c r="AZ333" s="124"/>
      <c r="BA333" s="124"/>
      <c r="BB333" s="124"/>
      <c r="BC333" s="124"/>
      <c r="BD333" s="124"/>
      <c r="BE333" s="124"/>
      <c r="BF333" s="124"/>
      <c r="BG333" s="124"/>
      <c r="BH333" s="124"/>
      <c r="BI333" s="124"/>
      <c r="BJ333" s="124"/>
      <c r="BK333" s="124"/>
      <c r="BL333" s="124"/>
      <c r="BM333" s="124"/>
      <c r="BN333" s="124"/>
      <c r="BO333" s="124"/>
      <c r="BQ333" s="175" t="str">
        <f t="shared" si="285"/>
        <v/>
      </c>
      <c r="BR333" s="176" t="str">
        <f t="shared" si="286"/>
        <v/>
      </c>
      <c r="BS333" s="135" t="str">
        <f t="shared" si="287"/>
        <v xml:space="preserve"> </v>
      </c>
      <c r="BT333" s="175" t="str">
        <f t="shared" si="288"/>
        <v/>
      </c>
      <c r="BU333" s="176" t="str">
        <f t="shared" si="289"/>
        <v/>
      </c>
      <c r="BV333" s="135" t="str">
        <f t="shared" si="290"/>
        <v xml:space="preserve"> </v>
      </c>
      <c r="BW333" s="175" t="str">
        <f t="shared" si="291"/>
        <v/>
      </c>
      <c r="BX333" s="176" t="str">
        <f t="shared" si="292"/>
        <v/>
      </c>
      <c r="BY333" s="135" t="str">
        <f t="shared" si="293"/>
        <v xml:space="preserve"> </v>
      </c>
      <c r="BZ333" s="175" t="str">
        <f t="shared" si="294"/>
        <v/>
      </c>
      <c r="CA333" s="176" t="str">
        <f t="shared" si="295"/>
        <v/>
      </c>
      <c r="CB333" s="135" t="str">
        <f t="shared" si="296"/>
        <v xml:space="preserve"> </v>
      </c>
      <c r="CC333" s="185" t="str">
        <f t="shared" si="297"/>
        <v/>
      </c>
      <c r="CD333" s="186" t="str">
        <f t="shared" si="298"/>
        <v/>
      </c>
      <c r="CE333" s="181" t="str">
        <f t="shared" si="299"/>
        <v xml:space="preserve"> </v>
      </c>
      <c r="CF333" s="175" t="str">
        <f t="shared" si="300"/>
        <v/>
      </c>
      <c r="CG333" s="176" t="str">
        <f t="shared" si="301"/>
        <v/>
      </c>
      <c r="CH333" s="135" t="str">
        <f t="shared" si="302"/>
        <v xml:space="preserve"> </v>
      </c>
      <c r="CI333" s="175" t="str">
        <f t="shared" si="303"/>
        <v/>
      </c>
      <c r="CJ333" s="176" t="str">
        <f t="shared" si="304"/>
        <v/>
      </c>
      <c r="CK333" s="135" t="str">
        <f t="shared" si="305"/>
        <v xml:space="preserve"> </v>
      </c>
      <c r="CL333" s="175" t="str">
        <f t="shared" si="306"/>
        <v/>
      </c>
      <c r="CM333" s="176" t="str">
        <f t="shared" si="307"/>
        <v/>
      </c>
      <c r="CN333" s="135" t="str">
        <f t="shared" si="308"/>
        <v xml:space="preserve"> </v>
      </c>
      <c r="CO333" s="185" t="str">
        <f t="shared" si="309"/>
        <v/>
      </c>
      <c r="CP333" s="186" t="str">
        <f t="shared" si="310"/>
        <v/>
      </c>
      <c r="CQ333" s="181" t="str">
        <f t="shared" si="311"/>
        <v xml:space="preserve"> </v>
      </c>
      <c r="CR333" s="135">
        <f>'Session Tracking'!P332</f>
        <v>0</v>
      </c>
      <c r="CS333" s="172"/>
      <c r="CT333" s="172">
        <f>COUNTIF('Session Tracking'!F332:O332,"Yes")</f>
        <v>0</v>
      </c>
      <c r="CU333" s="195">
        <f>COUNTIF('Session Tracking'!F332:O332,"No")</f>
        <v>0</v>
      </c>
      <c r="CV333" s="211">
        <f t="shared" si="269"/>
        <v>0</v>
      </c>
      <c r="CW333" s="195" t="str">
        <f t="shared" si="270"/>
        <v/>
      </c>
      <c r="CX333" s="195" t="str">
        <f t="shared" si="271"/>
        <v/>
      </c>
      <c r="CY333" s="195" t="str">
        <f t="shared" si="272"/>
        <v/>
      </c>
      <c r="CZ333" s="195" t="str">
        <f t="shared" si="273"/>
        <v/>
      </c>
      <c r="DA333" s="195" t="str">
        <f t="shared" si="274"/>
        <v/>
      </c>
      <c r="DB333" s="213" t="str">
        <f t="shared" si="275"/>
        <v/>
      </c>
      <c r="DC333" s="172" t="str">
        <f t="shared" si="276"/>
        <v/>
      </c>
      <c r="DD333" s="195" t="str">
        <f t="shared" si="277"/>
        <v/>
      </c>
      <c r="DE333" s="195" t="str">
        <f t="shared" si="278"/>
        <v/>
      </c>
      <c r="DF333" s="195" t="str">
        <f t="shared" si="279"/>
        <v/>
      </c>
      <c r="DG333" s="195" t="str">
        <f t="shared" si="280"/>
        <v/>
      </c>
      <c r="DH333" s="195" t="str">
        <f t="shared" si="281"/>
        <v/>
      </c>
      <c r="DI333" s="195" t="str">
        <f t="shared" si="282"/>
        <v/>
      </c>
      <c r="DJ333" s="195" t="str">
        <f t="shared" si="283"/>
        <v/>
      </c>
      <c r="DK333" s="173" t="str">
        <f t="shared" si="284"/>
        <v/>
      </c>
    </row>
    <row r="334" spans="1:115" x14ac:dyDescent="0.35">
      <c r="A334" s="182">
        <f>'Session Tracking'!A333</f>
        <v>0</v>
      </c>
      <c r="B334" s="183">
        <f>'Session Tracking'!T333</f>
        <v>0</v>
      </c>
      <c r="C334" s="183">
        <f>'Session Tracking'!C333</f>
        <v>0</v>
      </c>
      <c r="D334" s="184" t="str">
        <f>IF('Session Tracking'!D333,'Session Tracking'!D333,"")</f>
        <v/>
      </c>
      <c r="E334" s="184" t="str">
        <f>IF('Session Tracking'!E333,'Session Tracking'!E333,"")</f>
        <v/>
      </c>
      <c r="F334" s="121"/>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1"/>
      <c r="AL334" s="122"/>
      <c r="AM334" s="122"/>
      <c r="AN334" s="122"/>
      <c r="AO334" s="122"/>
      <c r="AP334" s="122"/>
      <c r="AQ334" s="122"/>
      <c r="AR334" s="122"/>
      <c r="AS334" s="122"/>
      <c r="AT334" s="122"/>
      <c r="AU334" s="122"/>
      <c r="AV334" s="122"/>
      <c r="AW334" s="122"/>
      <c r="AX334" s="122"/>
      <c r="AY334" s="122"/>
      <c r="AZ334" s="122"/>
      <c r="BA334" s="122"/>
      <c r="BB334" s="122"/>
      <c r="BC334" s="122"/>
      <c r="BD334" s="122"/>
      <c r="BE334" s="122"/>
      <c r="BF334" s="122"/>
      <c r="BG334" s="122"/>
      <c r="BH334" s="122"/>
      <c r="BI334" s="122"/>
      <c r="BJ334" s="122"/>
      <c r="BK334" s="122"/>
      <c r="BL334" s="122"/>
      <c r="BM334" s="122"/>
      <c r="BN334" s="122"/>
      <c r="BO334" s="122"/>
      <c r="BQ334" s="175" t="str">
        <f t="shared" si="285"/>
        <v/>
      </c>
      <c r="BR334" s="176" t="str">
        <f t="shared" si="286"/>
        <v/>
      </c>
      <c r="BS334" s="135" t="str">
        <f t="shared" si="287"/>
        <v xml:space="preserve"> </v>
      </c>
      <c r="BT334" s="175" t="str">
        <f t="shared" si="288"/>
        <v/>
      </c>
      <c r="BU334" s="176" t="str">
        <f t="shared" si="289"/>
        <v/>
      </c>
      <c r="BV334" s="135" t="str">
        <f t="shared" si="290"/>
        <v xml:space="preserve"> </v>
      </c>
      <c r="BW334" s="175" t="str">
        <f t="shared" si="291"/>
        <v/>
      </c>
      <c r="BX334" s="176" t="str">
        <f t="shared" si="292"/>
        <v/>
      </c>
      <c r="BY334" s="135" t="str">
        <f t="shared" si="293"/>
        <v xml:space="preserve"> </v>
      </c>
      <c r="BZ334" s="175" t="str">
        <f t="shared" si="294"/>
        <v/>
      </c>
      <c r="CA334" s="176" t="str">
        <f t="shared" si="295"/>
        <v/>
      </c>
      <c r="CB334" s="135" t="str">
        <f t="shared" si="296"/>
        <v xml:space="preserve"> </v>
      </c>
      <c r="CC334" s="185" t="str">
        <f t="shared" si="297"/>
        <v/>
      </c>
      <c r="CD334" s="186" t="str">
        <f t="shared" si="298"/>
        <v/>
      </c>
      <c r="CE334" s="181" t="str">
        <f t="shared" si="299"/>
        <v xml:space="preserve"> </v>
      </c>
      <c r="CF334" s="175" t="str">
        <f t="shared" si="300"/>
        <v/>
      </c>
      <c r="CG334" s="176" t="str">
        <f t="shared" si="301"/>
        <v/>
      </c>
      <c r="CH334" s="135" t="str">
        <f t="shared" si="302"/>
        <v xml:space="preserve"> </v>
      </c>
      <c r="CI334" s="175" t="str">
        <f t="shared" si="303"/>
        <v/>
      </c>
      <c r="CJ334" s="176" t="str">
        <f t="shared" si="304"/>
        <v/>
      </c>
      <c r="CK334" s="135" t="str">
        <f t="shared" si="305"/>
        <v xml:space="preserve"> </v>
      </c>
      <c r="CL334" s="175" t="str">
        <f t="shared" si="306"/>
        <v/>
      </c>
      <c r="CM334" s="176" t="str">
        <f t="shared" si="307"/>
        <v/>
      </c>
      <c r="CN334" s="135" t="str">
        <f t="shared" si="308"/>
        <v xml:space="preserve"> </v>
      </c>
      <c r="CO334" s="185" t="str">
        <f t="shared" si="309"/>
        <v/>
      </c>
      <c r="CP334" s="186" t="str">
        <f t="shared" si="310"/>
        <v/>
      </c>
      <c r="CQ334" s="181" t="str">
        <f t="shared" si="311"/>
        <v xml:space="preserve"> </v>
      </c>
      <c r="CR334" s="135">
        <f>'Session Tracking'!P333</f>
        <v>0</v>
      </c>
      <c r="CS334" s="172"/>
      <c r="CT334" s="172">
        <f>COUNTIF('Session Tracking'!F333:O333,"Yes")</f>
        <v>0</v>
      </c>
      <c r="CU334" s="195">
        <f>COUNTIF('Session Tracking'!F333:O333,"No")</f>
        <v>0</v>
      </c>
      <c r="CV334" s="211">
        <f t="shared" si="269"/>
        <v>0</v>
      </c>
      <c r="CW334" s="195" t="str">
        <f t="shared" si="270"/>
        <v/>
      </c>
      <c r="CX334" s="195" t="str">
        <f t="shared" si="271"/>
        <v/>
      </c>
      <c r="CY334" s="195" t="str">
        <f t="shared" si="272"/>
        <v/>
      </c>
      <c r="CZ334" s="195" t="str">
        <f t="shared" si="273"/>
        <v/>
      </c>
      <c r="DA334" s="195" t="str">
        <f t="shared" si="274"/>
        <v/>
      </c>
      <c r="DB334" s="213" t="str">
        <f t="shared" si="275"/>
        <v/>
      </c>
      <c r="DC334" s="172" t="str">
        <f t="shared" si="276"/>
        <v/>
      </c>
      <c r="DD334" s="195" t="str">
        <f t="shared" si="277"/>
        <v/>
      </c>
      <c r="DE334" s="195" t="str">
        <f t="shared" si="278"/>
        <v/>
      </c>
      <c r="DF334" s="195" t="str">
        <f t="shared" si="279"/>
        <v/>
      </c>
      <c r="DG334" s="195" t="str">
        <f t="shared" si="280"/>
        <v/>
      </c>
      <c r="DH334" s="195" t="str">
        <f t="shared" si="281"/>
        <v/>
      </c>
      <c r="DI334" s="195" t="str">
        <f t="shared" si="282"/>
        <v/>
      </c>
      <c r="DJ334" s="195" t="str">
        <f t="shared" si="283"/>
        <v/>
      </c>
      <c r="DK334" s="173" t="str">
        <f t="shared" si="284"/>
        <v/>
      </c>
    </row>
    <row r="335" spans="1:115" x14ac:dyDescent="0.35">
      <c r="A335" s="182">
        <f>'Session Tracking'!A334</f>
        <v>0</v>
      </c>
      <c r="B335" s="183">
        <f>'Session Tracking'!T334</f>
        <v>0</v>
      </c>
      <c r="C335" s="183">
        <f>'Session Tracking'!C334</f>
        <v>0</v>
      </c>
      <c r="D335" s="184" t="str">
        <f>IF('Session Tracking'!D334,'Session Tracking'!D334,"")</f>
        <v/>
      </c>
      <c r="E335" s="184" t="str">
        <f>IF('Session Tracking'!E334,'Session Tracking'!E334,"")</f>
        <v/>
      </c>
      <c r="F335" s="123"/>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3"/>
      <c r="AL335" s="124"/>
      <c r="AM335" s="124"/>
      <c r="AN335" s="124"/>
      <c r="AO335" s="124"/>
      <c r="AP335" s="124"/>
      <c r="AQ335" s="124"/>
      <c r="AR335" s="124"/>
      <c r="AS335" s="124"/>
      <c r="AT335" s="124"/>
      <c r="AU335" s="124"/>
      <c r="AV335" s="124"/>
      <c r="AW335" s="124"/>
      <c r="AX335" s="124"/>
      <c r="AY335" s="124"/>
      <c r="AZ335" s="124"/>
      <c r="BA335" s="124"/>
      <c r="BB335" s="124"/>
      <c r="BC335" s="124"/>
      <c r="BD335" s="124"/>
      <c r="BE335" s="124"/>
      <c r="BF335" s="124"/>
      <c r="BG335" s="124"/>
      <c r="BH335" s="124"/>
      <c r="BI335" s="124"/>
      <c r="BJ335" s="124"/>
      <c r="BK335" s="124"/>
      <c r="BL335" s="124"/>
      <c r="BM335" s="124"/>
      <c r="BN335" s="124"/>
      <c r="BO335" s="124"/>
      <c r="BQ335" s="175" t="str">
        <f t="shared" si="285"/>
        <v/>
      </c>
      <c r="BR335" s="176" t="str">
        <f t="shared" si="286"/>
        <v/>
      </c>
      <c r="BS335" s="135" t="str">
        <f t="shared" si="287"/>
        <v xml:space="preserve"> </v>
      </c>
      <c r="BT335" s="175" t="str">
        <f t="shared" si="288"/>
        <v/>
      </c>
      <c r="BU335" s="176" t="str">
        <f t="shared" si="289"/>
        <v/>
      </c>
      <c r="BV335" s="135" t="str">
        <f t="shared" si="290"/>
        <v xml:space="preserve"> </v>
      </c>
      <c r="BW335" s="175" t="str">
        <f t="shared" si="291"/>
        <v/>
      </c>
      <c r="BX335" s="176" t="str">
        <f t="shared" si="292"/>
        <v/>
      </c>
      <c r="BY335" s="135" t="str">
        <f t="shared" si="293"/>
        <v xml:space="preserve"> </v>
      </c>
      <c r="BZ335" s="175" t="str">
        <f t="shared" si="294"/>
        <v/>
      </c>
      <c r="CA335" s="176" t="str">
        <f t="shared" si="295"/>
        <v/>
      </c>
      <c r="CB335" s="135" t="str">
        <f t="shared" si="296"/>
        <v xml:space="preserve"> </v>
      </c>
      <c r="CC335" s="185" t="str">
        <f t="shared" si="297"/>
        <v/>
      </c>
      <c r="CD335" s="186" t="str">
        <f t="shared" si="298"/>
        <v/>
      </c>
      <c r="CE335" s="181" t="str">
        <f t="shared" si="299"/>
        <v xml:space="preserve"> </v>
      </c>
      <c r="CF335" s="175" t="str">
        <f t="shared" si="300"/>
        <v/>
      </c>
      <c r="CG335" s="176" t="str">
        <f t="shared" si="301"/>
        <v/>
      </c>
      <c r="CH335" s="135" t="str">
        <f t="shared" si="302"/>
        <v xml:space="preserve"> </v>
      </c>
      <c r="CI335" s="175" t="str">
        <f t="shared" si="303"/>
        <v/>
      </c>
      <c r="CJ335" s="176" t="str">
        <f t="shared" si="304"/>
        <v/>
      </c>
      <c r="CK335" s="135" t="str">
        <f t="shared" si="305"/>
        <v xml:space="preserve"> </v>
      </c>
      <c r="CL335" s="175" t="str">
        <f t="shared" si="306"/>
        <v/>
      </c>
      <c r="CM335" s="176" t="str">
        <f t="shared" si="307"/>
        <v/>
      </c>
      <c r="CN335" s="135" t="str">
        <f t="shared" si="308"/>
        <v xml:space="preserve"> </v>
      </c>
      <c r="CO335" s="185" t="str">
        <f t="shared" si="309"/>
        <v/>
      </c>
      <c r="CP335" s="186" t="str">
        <f t="shared" si="310"/>
        <v/>
      </c>
      <c r="CQ335" s="181" t="str">
        <f t="shared" si="311"/>
        <v xml:space="preserve"> </v>
      </c>
      <c r="CR335" s="135">
        <f>'Session Tracking'!P334</f>
        <v>0</v>
      </c>
      <c r="CS335" s="172"/>
      <c r="CT335" s="172">
        <f>COUNTIF('Session Tracking'!F334:O334,"Yes")</f>
        <v>0</v>
      </c>
      <c r="CU335" s="195">
        <f>COUNTIF('Session Tracking'!F334:O334,"No")</f>
        <v>0</v>
      </c>
      <c r="CV335" s="211">
        <f t="shared" si="269"/>
        <v>0</v>
      </c>
      <c r="CW335" s="195" t="str">
        <f t="shared" si="270"/>
        <v/>
      </c>
      <c r="CX335" s="195" t="str">
        <f t="shared" si="271"/>
        <v/>
      </c>
      <c r="CY335" s="195" t="str">
        <f t="shared" si="272"/>
        <v/>
      </c>
      <c r="CZ335" s="195" t="str">
        <f t="shared" si="273"/>
        <v/>
      </c>
      <c r="DA335" s="195" t="str">
        <f t="shared" si="274"/>
        <v/>
      </c>
      <c r="DB335" s="213" t="str">
        <f t="shared" si="275"/>
        <v/>
      </c>
      <c r="DC335" s="172" t="str">
        <f t="shared" si="276"/>
        <v/>
      </c>
      <c r="DD335" s="195" t="str">
        <f t="shared" si="277"/>
        <v/>
      </c>
      <c r="DE335" s="195" t="str">
        <f t="shared" si="278"/>
        <v/>
      </c>
      <c r="DF335" s="195" t="str">
        <f t="shared" si="279"/>
        <v/>
      </c>
      <c r="DG335" s="195" t="str">
        <f t="shared" si="280"/>
        <v/>
      </c>
      <c r="DH335" s="195" t="str">
        <f t="shared" si="281"/>
        <v/>
      </c>
      <c r="DI335" s="195" t="str">
        <f t="shared" si="282"/>
        <v/>
      </c>
      <c r="DJ335" s="195" t="str">
        <f t="shared" si="283"/>
        <v/>
      </c>
      <c r="DK335" s="173" t="str">
        <f t="shared" si="284"/>
        <v/>
      </c>
    </row>
    <row r="336" spans="1:115" x14ac:dyDescent="0.35">
      <c r="A336" s="182">
        <f>'Session Tracking'!A335</f>
        <v>0</v>
      </c>
      <c r="B336" s="183">
        <f>'Session Tracking'!T335</f>
        <v>0</v>
      </c>
      <c r="C336" s="183">
        <f>'Session Tracking'!C335</f>
        <v>0</v>
      </c>
      <c r="D336" s="184" t="str">
        <f>IF('Session Tracking'!D335,'Session Tracking'!D335,"")</f>
        <v/>
      </c>
      <c r="E336" s="184" t="str">
        <f>IF('Session Tracking'!E335,'Session Tracking'!E335,"")</f>
        <v/>
      </c>
      <c r="F336" s="121"/>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1"/>
      <c r="AL336" s="122"/>
      <c r="AM336" s="122"/>
      <c r="AN336" s="122"/>
      <c r="AO336" s="122"/>
      <c r="AP336" s="122"/>
      <c r="AQ336" s="122"/>
      <c r="AR336" s="122"/>
      <c r="AS336" s="122"/>
      <c r="AT336" s="122"/>
      <c r="AU336" s="122"/>
      <c r="AV336" s="122"/>
      <c r="AW336" s="122"/>
      <c r="AX336" s="122"/>
      <c r="AY336" s="122"/>
      <c r="AZ336" s="122"/>
      <c r="BA336" s="122"/>
      <c r="BB336" s="122"/>
      <c r="BC336" s="122"/>
      <c r="BD336" s="122"/>
      <c r="BE336" s="122"/>
      <c r="BF336" s="122"/>
      <c r="BG336" s="122"/>
      <c r="BH336" s="122"/>
      <c r="BI336" s="122"/>
      <c r="BJ336" s="122"/>
      <c r="BK336" s="122"/>
      <c r="BL336" s="122"/>
      <c r="BM336" s="122"/>
      <c r="BN336" s="122"/>
      <c r="BO336" s="122"/>
      <c r="BQ336" s="175" t="str">
        <f t="shared" si="285"/>
        <v/>
      </c>
      <c r="BR336" s="176" t="str">
        <f t="shared" si="286"/>
        <v/>
      </c>
      <c r="BS336" s="135" t="str">
        <f t="shared" si="287"/>
        <v xml:space="preserve"> </v>
      </c>
      <c r="BT336" s="175" t="str">
        <f t="shared" si="288"/>
        <v/>
      </c>
      <c r="BU336" s="176" t="str">
        <f t="shared" si="289"/>
        <v/>
      </c>
      <c r="BV336" s="135" t="str">
        <f t="shared" si="290"/>
        <v xml:space="preserve"> </v>
      </c>
      <c r="BW336" s="175" t="str">
        <f t="shared" si="291"/>
        <v/>
      </c>
      <c r="BX336" s="176" t="str">
        <f t="shared" si="292"/>
        <v/>
      </c>
      <c r="BY336" s="135" t="str">
        <f t="shared" si="293"/>
        <v xml:space="preserve"> </v>
      </c>
      <c r="BZ336" s="175" t="str">
        <f t="shared" si="294"/>
        <v/>
      </c>
      <c r="CA336" s="176" t="str">
        <f t="shared" si="295"/>
        <v/>
      </c>
      <c r="CB336" s="135" t="str">
        <f t="shared" si="296"/>
        <v xml:space="preserve"> </v>
      </c>
      <c r="CC336" s="185" t="str">
        <f t="shared" si="297"/>
        <v/>
      </c>
      <c r="CD336" s="186" t="str">
        <f t="shared" si="298"/>
        <v/>
      </c>
      <c r="CE336" s="181" t="str">
        <f t="shared" si="299"/>
        <v xml:space="preserve"> </v>
      </c>
      <c r="CF336" s="175" t="str">
        <f t="shared" si="300"/>
        <v/>
      </c>
      <c r="CG336" s="176" t="str">
        <f t="shared" si="301"/>
        <v/>
      </c>
      <c r="CH336" s="135" t="str">
        <f t="shared" si="302"/>
        <v xml:space="preserve"> </v>
      </c>
      <c r="CI336" s="175" t="str">
        <f t="shared" si="303"/>
        <v/>
      </c>
      <c r="CJ336" s="176" t="str">
        <f t="shared" si="304"/>
        <v/>
      </c>
      <c r="CK336" s="135" t="str">
        <f t="shared" si="305"/>
        <v xml:space="preserve"> </v>
      </c>
      <c r="CL336" s="175" t="str">
        <f t="shared" si="306"/>
        <v/>
      </c>
      <c r="CM336" s="176" t="str">
        <f t="shared" si="307"/>
        <v/>
      </c>
      <c r="CN336" s="135" t="str">
        <f t="shared" si="308"/>
        <v xml:space="preserve"> </v>
      </c>
      <c r="CO336" s="185" t="str">
        <f t="shared" si="309"/>
        <v/>
      </c>
      <c r="CP336" s="186" t="str">
        <f t="shared" si="310"/>
        <v/>
      </c>
      <c r="CQ336" s="181" t="str">
        <f t="shared" si="311"/>
        <v xml:space="preserve"> </v>
      </c>
      <c r="CR336" s="135">
        <f>'Session Tracking'!P335</f>
        <v>0</v>
      </c>
      <c r="CS336" s="172"/>
      <c r="CT336" s="172">
        <f>COUNTIF('Session Tracking'!F335:O335,"Yes")</f>
        <v>0</v>
      </c>
      <c r="CU336" s="195">
        <f>COUNTIF('Session Tracking'!F335:O335,"No")</f>
        <v>0</v>
      </c>
      <c r="CV336" s="211">
        <f t="shared" si="269"/>
        <v>0</v>
      </c>
      <c r="CW336" s="195" t="str">
        <f t="shared" si="270"/>
        <v/>
      </c>
      <c r="CX336" s="195" t="str">
        <f t="shared" si="271"/>
        <v/>
      </c>
      <c r="CY336" s="195" t="str">
        <f t="shared" si="272"/>
        <v/>
      </c>
      <c r="CZ336" s="195" t="str">
        <f t="shared" si="273"/>
        <v/>
      </c>
      <c r="DA336" s="195" t="str">
        <f t="shared" si="274"/>
        <v/>
      </c>
      <c r="DB336" s="213" t="str">
        <f t="shared" si="275"/>
        <v/>
      </c>
      <c r="DC336" s="172" t="str">
        <f t="shared" si="276"/>
        <v/>
      </c>
      <c r="DD336" s="195" t="str">
        <f t="shared" si="277"/>
        <v/>
      </c>
      <c r="DE336" s="195" t="str">
        <f t="shared" si="278"/>
        <v/>
      </c>
      <c r="DF336" s="195" t="str">
        <f t="shared" si="279"/>
        <v/>
      </c>
      <c r="DG336" s="195" t="str">
        <f t="shared" si="280"/>
        <v/>
      </c>
      <c r="DH336" s="195" t="str">
        <f t="shared" si="281"/>
        <v/>
      </c>
      <c r="DI336" s="195" t="str">
        <f t="shared" si="282"/>
        <v/>
      </c>
      <c r="DJ336" s="195" t="str">
        <f t="shared" si="283"/>
        <v/>
      </c>
      <c r="DK336" s="173" t="str">
        <f t="shared" si="284"/>
        <v/>
      </c>
    </row>
    <row r="337" spans="1:115" x14ac:dyDescent="0.35">
      <c r="A337" s="182">
        <f>'Session Tracking'!A336</f>
        <v>0</v>
      </c>
      <c r="B337" s="183">
        <f>'Session Tracking'!T336</f>
        <v>0</v>
      </c>
      <c r="C337" s="183">
        <f>'Session Tracking'!C336</f>
        <v>0</v>
      </c>
      <c r="D337" s="184" t="str">
        <f>IF('Session Tracking'!D336,'Session Tracking'!D336,"")</f>
        <v/>
      </c>
      <c r="E337" s="184" t="str">
        <f>IF('Session Tracking'!E336,'Session Tracking'!E336,"")</f>
        <v/>
      </c>
      <c r="F337" s="123"/>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3"/>
      <c r="AL337" s="124"/>
      <c r="AM337" s="124"/>
      <c r="AN337" s="124"/>
      <c r="AO337" s="124"/>
      <c r="AP337" s="124"/>
      <c r="AQ337" s="124"/>
      <c r="AR337" s="124"/>
      <c r="AS337" s="124"/>
      <c r="AT337" s="124"/>
      <c r="AU337" s="124"/>
      <c r="AV337" s="124"/>
      <c r="AW337" s="124"/>
      <c r="AX337" s="124"/>
      <c r="AY337" s="124"/>
      <c r="AZ337" s="124"/>
      <c r="BA337" s="124"/>
      <c r="BB337" s="124"/>
      <c r="BC337" s="124"/>
      <c r="BD337" s="124"/>
      <c r="BE337" s="124"/>
      <c r="BF337" s="124"/>
      <c r="BG337" s="124"/>
      <c r="BH337" s="124"/>
      <c r="BI337" s="124"/>
      <c r="BJ337" s="124"/>
      <c r="BK337" s="124"/>
      <c r="BL337" s="124"/>
      <c r="BM337" s="124"/>
      <c r="BN337" s="124"/>
      <c r="BO337" s="124"/>
      <c r="BQ337" s="175" t="str">
        <f t="shared" si="285"/>
        <v/>
      </c>
      <c r="BR337" s="176" t="str">
        <f t="shared" si="286"/>
        <v/>
      </c>
      <c r="BS337" s="135" t="str">
        <f t="shared" si="287"/>
        <v xml:space="preserve"> </v>
      </c>
      <c r="BT337" s="175" t="str">
        <f t="shared" si="288"/>
        <v/>
      </c>
      <c r="BU337" s="176" t="str">
        <f t="shared" si="289"/>
        <v/>
      </c>
      <c r="BV337" s="135" t="str">
        <f t="shared" si="290"/>
        <v xml:space="preserve"> </v>
      </c>
      <c r="BW337" s="175" t="str">
        <f t="shared" si="291"/>
        <v/>
      </c>
      <c r="BX337" s="176" t="str">
        <f t="shared" si="292"/>
        <v/>
      </c>
      <c r="BY337" s="135" t="str">
        <f t="shared" si="293"/>
        <v xml:space="preserve"> </v>
      </c>
      <c r="BZ337" s="175" t="str">
        <f t="shared" si="294"/>
        <v/>
      </c>
      <c r="CA337" s="176" t="str">
        <f t="shared" si="295"/>
        <v/>
      </c>
      <c r="CB337" s="135" t="str">
        <f t="shared" si="296"/>
        <v xml:space="preserve"> </v>
      </c>
      <c r="CC337" s="185" t="str">
        <f t="shared" si="297"/>
        <v/>
      </c>
      <c r="CD337" s="186" t="str">
        <f t="shared" si="298"/>
        <v/>
      </c>
      <c r="CE337" s="181" t="str">
        <f t="shared" si="299"/>
        <v xml:space="preserve"> </v>
      </c>
      <c r="CF337" s="175" t="str">
        <f t="shared" si="300"/>
        <v/>
      </c>
      <c r="CG337" s="176" t="str">
        <f t="shared" si="301"/>
        <v/>
      </c>
      <c r="CH337" s="135" t="str">
        <f t="shared" si="302"/>
        <v xml:space="preserve"> </v>
      </c>
      <c r="CI337" s="175" t="str">
        <f t="shared" si="303"/>
        <v/>
      </c>
      <c r="CJ337" s="176" t="str">
        <f t="shared" si="304"/>
        <v/>
      </c>
      <c r="CK337" s="135" t="str">
        <f t="shared" si="305"/>
        <v xml:space="preserve"> </v>
      </c>
      <c r="CL337" s="175" t="str">
        <f t="shared" si="306"/>
        <v/>
      </c>
      <c r="CM337" s="176" t="str">
        <f t="shared" si="307"/>
        <v/>
      </c>
      <c r="CN337" s="135" t="str">
        <f t="shared" si="308"/>
        <v xml:space="preserve"> </v>
      </c>
      <c r="CO337" s="185" t="str">
        <f t="shared" si="309"/>
        <v/>
      </c>
      <c r="CP337" s="186" t="str">
        <f t="shared" si="310"/>
        <v/>
      </c>
      <c r="CQ337" s="181" t="str">
        <f t="shared" si="311"/>
        <v xml:space="preserve"> </v>
      </c>
      <c r="CR337" s="135">
        <f>'Session Tracking'!P336</f>
        <v>0</v>
      </c>
      <c r="CS337" s="172"/>
      <c r="CT337" s="172">
        <f>COUNTIF('Session Tracking'!F336:O336,"Yes")</f>
        <v>0</v>
      </c>
      <c r="CU337" s="195">
        <f>COUNTIF('Session Tracking'!F336:O336,"No")</f>
        <v>0</v>
      </c>
      <c r="CV337" s="211">
        <f t="shared" si="269"/>
        <v>0</v>
      </c>
      <c r="CW337" s="195" t="str">
        <f t="shared" si="270"/>
        <v/>
      </c>
      <c r="CX337" s="195" t="str">
        <f t="shared" si="271"/>
        <v/>
      </c>
      <c r="CY337" s="195" t="str">
        <f t="shared" si="272"/>
        <v/>
      </c>
      <c r="CZ337" s="195" t="str">
        <f t="shared" si="273"/>
        <v/>
      </c>
      <c r="DA337" s="195" t="str">
        <f t="shared" si="274"/>
        <v/>
      </c>
      <c r="DB337" s="213" t="str">
        <f t="shared" si="275"/>
        <v/>
      </c>
      <c r="DC337" s="172" t="str">
        <f t="shared" si="276"/>
        <v/>
      </c>
      <c r="DD337" s="195" t="str">
        <f t="shared" si="277"/>
        <v/>
      </c>
      <c r="DE337" s="195" t="str">
        <f t="shared" si="278"/>
        <v/>
      </c>
      <c r="DF337" s="195" t="str">
        <f t="shared" si="279"/>
        <v/>
      </c>
      <c r="DG337" s="195" t="str">
        <f t="shared" si="280"/>
        <v/>
      </c>
      <c r="DH337" s="195" t="str">
        <f t="shared" si="281"/>
        <v/>
      </c>
      <c r="DI337" s="195" t="str">
        <f t="shared" si="282"/>
        <v/>
      </c>
      <c r="DJ337" s="195" t="str">
        <f t="shared" si="283"/>
        <v/>
      </c>
      <c r="DK337" s="173" t="str">
        <f t="shared" si="284"/>
        <v/>
      </c>
    </row>
    <row r="338" spans="1:115" x14ac:dyDescent="0.35">
      <c r="A338" s="182">
        <f>'Session Tracking'!A337</f>
        <v>0</v>
      </c>
      <c r="B338" s="183">
        <f>'Session Tracking'!T337</f>
        <v>0</v>
      </c>
      <c r="C338" s="183">
        <f>'Session Tracking'!C337</f>
        <v>0</v>
      </c>
      <c r="D338" s="184" t="str">
        <f>IF('Session Tracking'!D337,'Session Tracking'!D337,"")</f>
        <v/>
      </c>
      <c r="E338" s="184" t="str">
        <f>IF('Session Tracking'!E337,'Session Tracking'!E337,"")</f>
        <v/>
      </c>
      <c r="F338" s="121"/>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1"/>
      <c r="AL338" s="122"/>
      <c r="AM338" s="122"/>
      <c r="AN338" s="122"/>
      <c r="AO338" s="122"/>
      <c r="AP338" s="122"/>
      <c r="AQ338" s="122"/>
      <c r="AR338" s="122"/>
      <c r="AS338" s="122"/>
      <c r="AT338" s="122"/>
      <c r="AU338" s="122"/>
      <c r="AV338" s="122"/>
      <c r="AW338" s="122"/>
      <c r="AX338" s="122"/>
      <c r="AY338" s="122"/>
      <c r="AZ338" s="122"/>
      <c r="BA338" s="122"/>
      <c r="BB338" s="122"/>
      <c r="BC338" s="122"/>
      <c r="BD338" s="122"/>
      <c r="BE338" s="122"/>
      <c r="BF338" s="122"/>
      <c r="BG338" s="122"/>
      <c r="BH338" s="122"/>
      <c r="BI338" s="122"/>
      <c r="BJ338" s="122"/>
      <c r="BK338" s="122"/>
      <c r="BL338" s="122"/>
      <c r="BM338" s="122"/>
      <c r="BN338" s="122"/>
      <c r="BO338" s="122"/>
      <c r="BQ338" s="175" t="str">
        <f t="shared" si="285"/>
        <v/>
      </c>
      <c r="BR338" s="176" t="str">
        <f t="shared" si="286"/>
        <v/>
      </c>
      <c r="BS338" s="135" t="str">
        <f t="shared" si="287"/>
        <v xml:space="preserve"> </v>
      </c>
      <c r="BT338" s="175" t="str">
        <f t="shared" si="288"/>
        <v/>
      </c>
      <c r="BU338" s="176" t="str">
        <f t="shared" si="289"/>
        <v/>
      </c>
      <c r="BV338" s="135" t="str">
        <f t="shared" si="290"/>
        <v xml:space="preserve"> </v>
      </c>
      <c r="BW338" s="175" t="str">
        <f t="shared" si="291"/>
        <v/>
      </c>
      <c r="BX338" s="176" t="str">
        <f t="shared" si="292"/>
        <v/>
      </c>
      <c r="BY338" s="135" t="str">
        <f t="shared" si="293"/>
        <v xml:space="preserve"> </v>
      </c>
      <c r="BZ338" s="175" t="str">
        <f t="shared" si="294"/>
        <v/>
      </c>
      <c r="CA338" s="176" t="str">
        <f t="shared" si="295"/>
        <v/>
      </c>
      <c r="CB338" s="135" t="str">
        <f t="shared" si="296"/>
        <v xml:space="preserve"> </v>
      </c>
      <c r="CC338" s="185" t="str">
        <f t="shared" si="297"/>
        <v/>
      </c>
      <c r="CD338" s="186" t="str">
        <f t="shared" si="298"/>
        <v/>
      </c>
      <c r="CE338" s="181" t="str">
        <f t="shared" si="299"/>
        <v xml:space="preserve"> </v>
      </c>
      <c r="CF338" s="175" t="str">
        <f t="shared" si="300"/>
        <v/>
      </c>
      <c r="CG338" s="176" t="str">
        <f t="shared" si="301"/>
        <v/>
      </c>
      <c r="CH338" s="135" t="str">
        <f t="shared" si="302"/>
        <v xml:space="preserve"> </v>
      </c>
      <c r="CI338" s="175" t="str">
        <f t="shared" si="303"/>
        <v/>
      </c>
      <c r="CJ338" s="176" t="str">
        <f t="shared" si="304"/>
        <v/>
      </c>
      <c r="CK338" s="135" t="str">
        <f t="shared" si="305"/>
        <v xml:space="preserve"> </v>
      </c>
      <c r="CL338" s="175" t="str">
        <f t="shared" si="306"/>
        <v/>
      </c>
      <c r="CM338" s="176" t="str">
        <f t="shared" si="307"/>
        <v/>
      </c>
      <c r="CN338" s="135" t="str">
        <f t="shared" si="308"/>
        <v xml:space="preserve"> </v>
      </c>
      <c r="CO338" s="185" t="str">
        <f t="shared" si="309"/>
        <v/>
      </c>
      <c r="CP338" s="186" t="str">
        <f t="shared" si="310"/>
        <v/>
      </c>
      <c r="CQ338" s="181" t="str">
        <f t="shared" si="311"/>
        <v xml:space="preserve"> </v>
      </c>
      <c r="CR338" s="135">
        <f>'Session Tracking'!P337</f>
        <v>0</v>
      </c>
      <c r="CS338" s="172"/>
      <c r="CT338" s="172">
        <f>COUNTIF('Session Tracking'!F337:O337,"Yes")</f>
        <v>0</v>
      </c>
      <c r="CU338" s="195">
        <f>COUNTIF('Session Tracking'!F337:O337,"No")</f>
        <v>0</v>
      </c>
      <c r="CV338" s="211">
        <f t="shared" si="269"/>
        <v>0</v>
      </c>
      <c r="CW338" s="195" t="str">
        <f t="shared" si="270"/>
        <v/>
      </c>
      <c r="CX338" s="195" t="str">
        <f t="shared" si="271"/>
        <v/>
      </c>
      <c r="CY338" s="195" t="str">
        <f t="shared" si="272"/>
        <v/>
      </c>
      <c r="CZ338" s="195" t="str">
        <f t="shared" si="273"/>
        <v/>
      </c>
      <c r="DA338" s="195" t="str">
        <f t="shared" si="274"/>
        <v/>
      </c>
      <c r="DB338" s="213" t="str">
        <f t="shared" si="275"/>
        <v/>
      </c>
      <c r="DC338" s="172" t="str">
        <f t="shared" si="276"/>
        <v/>
      </c>
      <c r="DD338" s="195" t="str">
        <f t="shared" si="277"/>
        <v/>
      </c>
      <c r="DE338" s="195" t="str">
        <f t="shared" si="278"/>
        <v/>
      </c>
      <c r="DF338" s="195" t="str">
        <f t="shared" si="279"/>
        <v/>
      </c>
      <c r="DG338" s="195" t="str">
        <f t="shared" si="280"/>
        <v/>
      </c>
      <c r="DH338" s="195" t="str">
        <f t="shared" si="281"/>
        <v/>
      </c>
      <c r="DI338" s="195" t="str">
        <f t="shared" si="282"/>
        <v/>
      </c>
      <c r="DJ338" s="195" t="str">
        <f t="shared" si="283"/>
        <v/>
      </c>
      <c r="DK338" s="173" t="str">
        <f t="shared" si="284"/>
        <v/>
      </c>
    </row>
    <row r="339" spans="1:115" x14ac:dyDescent="0.35">
      <c r="A339" s="182">
        <f>'Session Tracking'!A338</f>
        <v>0</v>
      </c>
      <c r="B339" s="183">
        <f>'Session Tracking'!T338</f>
        <v>0</v>
      </c>
      <c r="C339" s="183">
        <f>'Session Tracking'!C338</f>
        <v>0</v>
      </c>
      <c r="D339" s="184" t="str">
        <f>IF('Session Tracking'!D338,'Session Tracking'!D338,"")</f>
        <v/>
      </c>
      <c r="E339" s="184" t="str">
        <f>IF('Session Tracking'!E338,'Session Tracking'!E338,"")</f>
        <v/>
      </c>
      <c r="F339" s="123"/>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3"/>
      <c r="AL339" s="124"/>
      <c r="AM339" s="124"/>
      <c r="AN339" s="124"/>
      <c r="AO339" s="124"/>
      <c r="AP339" s="124"/>
      <c r="AQ339" s="124"/>
      <c r="AR339" s="124"/>
      <c r="AS339" s="124"/>
      <c r="AT339" s="124"/>
      <c r="AU339" s="124"/>
      <c r="AV339" s="124"/>
      <c r="AW339" s="124"/>
      <c r="AX339" s="124"/>
      <c r="AY339" s="124"/>
      <c r="AZ339" s="124"/>
      <c r="BA339" s="124"/>
      <c r="BB339" s="124"/>
      <c r="BC339" s="124"/>
      <c r="BD339" s="124"/>
      <c r="BE339" s="124"/>
      <c r="BF339" s="124"/>
      <c r="BG339" s="124"/>
      <c r="BH339" s="124"/>
      <c r="BI339" s="124"/>
      <c r="BJ339" s="124"/>
      <c r="BK339" s="124"/>
      <c r="BL339" s="124"/>
      <c r="BM339" s="124"/>
      <c r="BN339" s="124"/>
      <c r="BO339" s="124"/>
      <c r="BQ339" s="175" t="str">
        <f t="shared" si="285"/>
        <v/>
      </c>
      <c r="BR339" s="176" t="str">
        <f t="shared" si="286"/>
        <v/>
      </c>
      <c r="BS339" s="135" t="str">
        <f t="shared" si="287"/>
        <v xml:space="preserve"> </v>
      </c>
      <c r="BT339" s="175" t="str">
        <f t="shared" si="288"/>
        <v/>
      </c>
      <c r="BU339" s="176" t="str">
        <f t="shared" si="289"/>
        <v/>
      </c>
      <c r="BV339" s="135" t="str">
        <f t="shared" si="290"/>
        <v xml:space="preserve"> </v>
      </c>
      <c r="BW339" s="175" t="str">
        <f t="shared" si="291"/>
        <v/>
      </c>
      <c r="BX339" s="176" t="str">
        <f t="shared" si="292"/>
        <v/>
      </c>
      <c r="BY339" s="135" t="str">
        <f t="shared" si="293"/>
        <v xml:space="preserve"> </v>
      </c>
      <c r="BZ339" s="175" t="str">
        <f t="shared" si="294"/>
        <v/>
      </c>
      <c r="CA339" s="176" t="str">
        <f t="shared" si="295"/>
        <v/>
      </c>
      <c r="CB339" s="135" t="str">
        <f t="shared" si="296"/>
        <v xml:space="preserve"> </v>
      </c>
      <c r="CC339" s="185" t="str">
        <f t="shared" si="297"/>
        <v/>
      </c>
      <c r="CD339" s="186" t="str">
        <f t="shared" si="298"/>
        <v/>
      </c>
      <c r="CE339" s="181" t="str">
        <f t="shared" si="299"/>
        <v xml:space="preserve"> </v>
      </c>
      <c r="CF339" s="175" t="str">
        <f t="shared" si="300"/>
        <v/>
      </c>
      <c r="CG339" s="176" t="str">
        <f t="shared" si="301"/>
        <v/>
      </c>
      <c r="CH339" s="135" t="str">
        <f t="shared" si="302"/>
        <v xml:space="preserve"> </v>
      </c>
      <c r="CI339" s="175" t="str">
        <f t="shared" si="303"/>
        <v/>
      </c>
      <c r="CJ339" s="176" t="str">
        <f t="shared" si="304"/>
        <v/>
      </c>
      <c r="CK339" s="135" t="str">
        <f t="shared" si="305"/>
        <v xml:space="preserve"> </v>
      </c>
      <c r="CL339" s="175" t="str">
        <f t="shared" si="306"/>
        <v/>
      </c>
      <c r="CM339" s="176" t="str">
        <f t="shared" si="307"/>
        <v/>
      </c>
      <c r="CN339" s="135" t="str">
        <f t="shared" si="308"/>
        <v xml:space="preserve"> </v>
      </c>
      <c r="CO339" s="185" t="str">
        <f t="shared" si="309"/>
        <v/>
      </c>
      <c r="CP339" s="186" t="str">
        <f t="shared" si="310"/>
        <v/>
      </c>
      <c r="CQ339" s="181" t="str">
        <f t="shared" si="311"/>
        <v xml:space="preserve"> </v>
      </c>
      <c r="CR339" s="135">
        <f>'Session Tracking'!P338</f>
        <v>0</v>
      </c>
      <c r="CS339" s="172"/>
      <c r="CT339" s="172">
        <f>COUNTIF('Session Tracking'!F338:O338,"Yes")</f>
        <v>0</v>
      </c>
      <c r="CU339" s="195">
        <f>COUNTIF('Session Tracking'!F338:O338,"No")</f>
        <v>0</v>
      </c>
      <c r="CV339" s="211">
        <f t="shared" si="269"/>
        <v>0</v>
      </c>
      <c r="CW339" s="195" t="str">
        <f t="shared" si="270"/>
        <v/>
      </c>
      <c r="CX339" s="195" t="str">
        <f t="shared" si="271"/>
        <v/>
      </c>
      <c r="CY339" s="195" t="str">
        <f t="shared" si="272"/>
        <v/>
      </c>
      <c r="CZ339" s="195" t="str">
        <f t="shared" si="273"/>
        <v/>
      </c>
      <c r="DA339" s="195" t="str">
        <f t="shared" si="274"/>
        <v/>
      </c>
      <c r="DB339" s="213" t="str">
        <f t="shared" si="275"/>
        <v/>
      </c>
      <c r="DC339" s="172" t="str">
        <f t="shared" si="276"/>
        <v/>
      </c>
      <c r="DD339" s="195" t="str">
        <f t="shared" si="277"/>
        <v/>
      </c>
      <c r="DE339" s="195" t="str">
        <f t="shared" si="278"/>
        <v/>
      </c>
      <c r="DF339" s="195" t="str">
        <f t="shared" si="279"/>
        <v/>
      </c>
      <c r="DG339" s="195" t="str">
        <f t="shared" si="280"/>
        <v/>
      </c>
      <c r="DH339" s="195" t="str">
        <f t="shared" si="281"/>
        <v/>
      </c>
      <c r="DI339" s="195" t="str">
        <f t="shared" si="282"/>
        <v/>
      </c>
      <c r="DJ339" s="195" t="str">
        <f t="shared" si="283"/>
        <v/>
      </c>
      <c r="DK339" s="173" t="str">
        <f t="shared" si="284"/>
        <v/>
      </c>
    </row>
    <row r="340" spans="1:115" x14ac:dyDescent="0.35">
      <c r="A340" s="182">
        <f>'Session Tracking'!A339</f>
        <v>0</v>
      </c>
      <c r="B340" s="183">
        <f>'Session Tracking'!T339</f>
        <v>0</v>
      </c>
      <c r="C340" s="183">
        <f>'Session Tracking'!C339</f>
        <v>0</v>
      </c>
      <c r="D340" s="184" t="str">
        <f>IF('Session Tracking'!D339,'Session Tracking'!D339,"")</f>
        <v/>
      </c>
      <c r="E340" s="184" t="str">
        <f>IF('Session Tracking'!E339,'Session Tracking'!E339,"")</f>
        <v/>
      </c>
      <c r="F340" s="121"/>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1"/>
      <c r="AL340" s="122"/>
      <c r="AM340" s="122"/>
      <c r="AN340" s="122"/>
      <c r="AO340" s="122"/>
      <c r="AP340" s="122"/>
      <c r="AQ340" s="122"/>
      <c r="AR340" s="122"/>
      <c r="AS340" s="122"/>
      <c r="AT340" s="122"/>
      <c r="AU340" s="122"/>
      <c r="AV340" s="122"/>
      <c r="AW340" s="122"/>
      <c r="AX340" s="122"/>
      <c r="AY340" s="122"/>
      <c r="AZ340" s="122"/>
      <c r="BA340" s="122"/>
      <c r="BB340" s="122"/>
      <c r="BC340" s="122"/>
      <c r="BD340" s="122"/>
      <c r="BE340" s="122"/>
      <c r="BF340" s="122"/>
      <c r="BG340" s="122"/>
      <c r="BH340" s="122"/>
      <c r="BI340" s="122"/>
      <c r="BJ340" s="122"/>
      <c r="BK340" s="122"/>
      <c r="BL340" s="122"/>
      <c r="BM340" s="122"/>
      <c r="BN340" s="122"/>
      <c r="BO340" s="122"/>
      <c r="BQ340" s="175" t="str">
        <f t="shared" si="285"/>
        <v/>
      </c>
      <c r="BR340" s="176" t="str">
        <f t="shared" si="286"/>
        <v/>
      </c>
      <c r="BS340" s="135" t="str">
        <f t="shared" si="287"/>
        <v xml:space="preserve"> </v>
      </c>
      <c r="BT340" s="175" t="str">
        <f t="shared" si="288"/>
        <v/>
      </c>
      <c r="BU340" s="176" t="str">
        <f t="shared" si="289"/>
        <v/>
      </c>
      <c r="BV340" s="135" t="str">
        <f t="shared" si="290"/>
        <v xml:space="preserve"> </v>
      </c>
      <c r="BW340" s="175" t="str">
        <f t="shared" si="291"/>
        <v/>
      </c>
      <c r="BX340" s="176" t="str">
        <f t="shared" si="292"/>
        <v/>
      </c>
      <c r="BY340" s="135" t="str">
        <f t="shared" si="293"/>
        <v xml:space="preserve"> </v>
      </c>
      <c r="BZ340" s="175" t="str">
        <f t="shared" si="294"/>
        <v/>
      </c>
      <c r="CA340" s="176" t="str">
        <f t="shared" si="295"/>
        <v/>
      </c>
      <c r="CB340" s="135" t="str">
        <f t="shared" si="296"/>
        <v xml:space="preserve"> </v>
      </c>
      <c r="CC340" s="185" t="str">
        <f t="shared" si="297"/>
        <v/>
      </c>
      <c r="CD340" s="186" t="str">
        <f t="shared" si="298"/>
        <v/>
      </c>
      <c r="CE340" s="181" t="str">
        <f t="shared" si="299"/>
        <v xml:space="preserve"> </v>
      </c>
      <c r="CF340" s="175" t="str">
        <f t="shared" si="300"/>
        <v/>
      </c>
      <c r="CG340" s="176" t="str">
        <f t="shared" si="301"/>
        <v/>
      </c>
      <c r="CH340" s="135" t="str">
        <f t="shared" si="302"/>
        <v xml:space="preserve"> </v>
      </c>
      <c r="CI340" s="175" t="str">
        <f t="shared" si="303"/>
        <v/>
      </c>
      <c r="CJ340" s="176" t="str">
        <f t="shared" si="304"/>
        <v/>
      </c>
      <c r="CK340" s="135" t="str">
        <f t="shared" si="305"/>
        <v xml:space="preserve"> </v>
      </c>
      <c r="CL340" s="175" t="str">
        <f t="shared" si="306"/>
        <v/>
      </c>
      <c r="CM340" s="176" t="str">
        <f t="shared" si="307"/>
        <v/>
      </c>
      <c r="CN340" s="135" t="str">
        <f t="shared" si="308"/>
        <v xml:space="preserve"> </v>
      </c>
      <c r="CO340" s="185" t="str">
        <f t="shared" si="309"/>
        <v/>
      </c>
      <c r="CP340" s="186" t="str">
        <f t="shared" si="310"/>
        <v/>
      </c>
      <c r="CQ340" s="181" t="str">
        <f t="shared" si="311"/>
        <v xml:space="preserve"> </v>
      </c>
      <c r="CR340" s="135">
        <f>'Session Tracking'!P339</f>
        <v>0</v>
      </c>
      <c r="CS340" s="172"/>
      <c r="CT340" s="172">
        <f>COUNTIF('Session Tracking'!F339:O339,"Yes")</f>
        <v>0</v>
      </c>
      <c r="CU340" s="195">
        <f>COUNTIF('Session Tracking'!F339:O339,"No")</f>
        <v>0</v>
      </c>
      <c r="CV340" s="211">
        <f t="shared" si="269"/>
        <v>0</v>
      </c>
      <c r="CW340" s="195" t="str">
        <f t="shared" si="270"/>
        <v/>
      </c>
      <c r="CX340" s="195" t="str">
        <f t="shared" si="271"/>
        <v/>
      </c>
      <c r="CY340" s="195" t="str">
        <f t="shared" si="272"/>
        <v/>
      </c>
      <c r="CZ340" s="195" t="str">
        <f t="shared" si="273"/>
        <v/>
      </c>
      <c r="DA340" s="195" t="str">
        <f t="shared" si="274"/>
        <v/>
      </c>
      <c r="DB340" s="213" t="str">
        <f t="shared" si="275"/>
        <v/>
      </c>
      <c r="DC340" s="172" t="str">
        <f t="shared" si="276"/>
        <v/>
      </c>
      <c r="DD340" s="195" t="str">
        <f t="shared" si="277"/>
        <v/>
      </c>
      <c r="DE340" s="195" t="str">
        <f t="shared" si="278"/>
        <v/>
      </c>
      <c r="DF340" s="195" t="str">
        <f t="shared" si="279"/>
        <v/>
      </c>
      <c r="DG340" s="195" t="str">
        <f t="shared" si="280"/>
        <v/>
      </c>
      <c r="DH340" s="195" t="str">
        <f t="shared" si="281"/>
        <v/>
      </c>
      <c r="DI340" s="195" t="str">
        <f t="shared" si="282"/>
        <v/>
      </c>
      <c r="DJ340" s="195" t="str">
        <f t="shared" si="283"/>
        <v/>
      </c>
      <c r="DK340" s="173" t="str">
        <f t="shared" si="284"/>
        <v/>
      </c>
    </row>
    <row r="341" spans="1:115" x14ac:dyDescent="0.35">
      <c r="A341" s="182">
        <f>'Session Tracking'!A340</f>
        <v>0</v>
      </c>
      <c r="B341" s="183">
        <f>'Session Tracking'!T340</f>
        <v>0</v>
      </c>
      <c r="C341" s="183">
        <f>'Session Tracking'!C340</f>
        <v>0</v>
      </c>
      <c r="D341" s="184" t="str">
        <f>IF('Session Tracking'!D340,'Session Tracking'!D340,"")</f>
        <v/>
      </c>
      <c r="E341" s="184" t="str">
        <f>IF('Session Tracking'!E340,'Session Tracking'!E340,"")</f>
        <v/>
      </c>
      <c r="F341" s="123"/>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3"/>
      <c r="AL341" s="124"/>
      <c r="AM341" s="124"/>
      <c r="AN341" s="124"/>
      <c r="AO341" s="124"/>
      <c r="AP341" s="124"/>
      <c r="AQ341" s="124"/>
      <c r="AR341" s="124"/>
      <c r="AS341" s="124"/>
      <c r="AT341" s="124"/>
      <c r="AU341" s="124"/>
      <c r="AV341" s="124"/>
      <c r="AW341" s="124"/>
      <c r="AX341" s="124"/>
      <c r="AY341" s="124"/>
      <c r="AZ341" s="124"/>
      <c r="BA341" s="124"/>
      <c r="BB341" s="124"/>
      <c r="BC341" s="124"/>
      <c r="BD341" s="124"/>
      <c r="BE341" s="124"/>
      <c r="BF341" s="124"/>
      <c r="BG341" s="124"/>
      <c r="BH341" s="124"/>
      <c r="BI341" s="124"/>
      <c r="BJ341" s="124"/>
      <c r="BK341" s="124"/>
      <c r="BL341" s="124"/>
      <c r="BM341" s="124"/>
      <c r="BN341" s="124"/>
      <c r="BO341" s="124"/>
      <c r="BQ341" s="175" t="str">
        <f t="shared" si="285"/>
        <v/>
      </c>
      <c r="BR341" s="176" t="str">
        <f t="shared" si="286"/>
        <v/>
      </c>
      <c r="BS341" s="135" t="str">
        <f t="shared" si="287"/>
        <v xml:space="preserve"> </v>
      </c>
      <c r="BT341" s="175" t="str">
        <f t="shared" si="288"/>
        <v/>
      </c>
      <c r="BU341" s="176" t="str">
        <f t="shared" si="289"/>
        <v/>
      </c>
      <c r="BV341" s="135" t="str">
        <f t="shared" si="290"/>
        <v xml:space="preserve"> </v>
      </c>
      <c r="BW341" s="175" t="str">
        <f t="shared" si="291"/>
        <v/>
      </c>
      <c r="BX341" s="176" t="str">
        <f t="shared" si="292"/>
        <v/>
      </c>
      <c r="BY341" s="135" t="str">
        <f t="shared" si="293"/>
        <v xml:space="preserve"> </v>
      </c>
      <c r="BZ341" s="175" t="str">
        <f t="shared" si="294"/>
        <v/>
      </c>
      <c r="CA341" s="176" t="str">
        <f t="shared" si="295"/>
        <v/>
      </c>
      <c r="CB341" s="135" t="str">
        <f t="shared" si="296"/>
        <v xml:space="preserve"> </v>
      </c>
      <c r="CC341" s="185" t="str">
        <f t="shared" si="297"/>
        <v/>
      </c>
      <c r="CD341" s="186" t="str">
        <f t="shared" si="298"/>
        <v/>
      </c>
      <c r="CE341" s="181" t="str">
        <f t="shared" si="299"/>
        <v xml:space="preserve"> </v>
      </c>
      <c r="CF341" s="175" t="str">
        <f t="shared" si="300"/>
        <v/>
      </c>
      <c r="CG341" s="176" t="str">
        <f t="shared" si="301"/>
        <v/>
      </c>
      <c r="CH341" s="135" t="str">
        <f t="shared" si="302"/>
        <v xml:space="preserve"> </v>
      </c>
      <c r="CI341" s="175" t="str">
        <f t="shared" si="303"/>
        <v/>
      </c>
      <c r="CJ341" s="176" t="str">
        <f t="shared" si="304"/>
        <v/>
      </c>
      <c r="CK341" s="135" t="str">
        <f t="shared" si="305"/>
        <v xml:space="preserve"> </v>
      </c>
      <c r="CL341" s="175" t="str">
        <f t="shared" si="306"/>
        <v/>
      </c>
      <c r="CM341" s="176" t="str">
        <f t="shared" si="307"/>
        <v/>
      </c>
      <c r="CN341" s="135" t="str">
        <f t="shared" si="308"/>
        <v xml:space="preserve"> </v>
      </c>
      <c r="CO341" s="185" t="str">
        <f t="shared" si="309"/>
        <v/>
      </c>
      <c r="CP341" s="186" t="str">
        <f t="shared" si="310"/>
        <v/>
      </c>
      <c r="CQ341" s="181" t="str">
        <f t="shared" si="311"/>
        <v xml:space="preserve"> </v>
      </c>
      <c r="CR341" s="135">
        <f>'Session Tracking'!P340</f>
        <v>0</v>
      </c>
      <c r="CS341" s="172"/>
      <c r="CT341" s="172">
        <f>COUNTIF('Session Tracking'!F340:O340,"Yes")</f>
        <v>0</v>
      </c>
      <c r="CU341" s="195">
        <f>COUNTIF('Session Tracking'!F340:O340,"No")</f>
        <v>0</v>
      </c>
      <c r="CV341" s="211">
        <f t="shared" si="269"/>
        <v>0</v>
      </c>
      <c r="CW341" s="195" t="str">
        <f t="shared" si="270"/>
        <v/>
      </c>
      <c r="CX341" s="195" t="str">
        <f t="shared" si="271"/>
        <v/>
      </c>
      <c r="CY341" s="195" t="str">
        <f t="shared" si="272"/>
        <v/>
      </c>
      <c r="CZ341" s="195" t="str">
        <f t="shared" si="273"/>
        <v/>
      </c>
      <c r="DA341" s="195" t="str">
        <f t="shared" si="274"/>
        <v/>
      </c>
      <c r="DB341" s="213" t="str">
        <f t="shared" si="275"/>
        <v/>
      </c>
      <c r="DC341" s="172" t="str">
        <f t="shared" si="276"/>
        <v/>
      </c>
      <c r="DD341" s="195" t="str">
        <f t="shared" si="277"/>
        <v/>
      </c>
      <c r="DE341" s="195" t="str">
        <f t="shared" si="278"/>
        <v/>
      </c>
      <c r="DF341" s="195" t="str">
        <f t="shared" si="279"/>
        <v/>
      </c>
      <c r="DG341" s="195" t="str">
        <f t="shared" si="280"/>
        <v/>
      </c>
      <c r="DH341" s="195" t="str">
        <f t="shared" si="281"/>
        <v/>
      </c>
      <c r="DI341" s="195" t="str">
        <f t="shared" si="282"/>
        <v/>
      </c>
      <c r="DJ341" s="195" t="str">
        <f t="shared" si="283"/>
        <v/>
      </c>
      <c r="DK341" s="173" t="str">
        <f t="shared" si="284"/>
        <v/>
      </c>
    </row>
    <row r="342" spans="1:115" x14ac:dyDescent="0.35">
      <c r="A342" s="182">
        <f>'Session Tracking'!A341</f>
        <v>0</v>
      </c>
      <c r="B342" s="183">
        <f>'Session Tracking'!T341</f>
        <v>0</v>
      </c>
      <c r="C342" s="183">
        <f>'Session Tracking'!C341</f>
        <v>0</v>
      </c>
      <c r="D342" s="184" t="str">
        <f>IF('Session Tracking'!D341,'Session Tracking'!D341,"")</f>
        <v/>
      </c>
      <c r="E342" s="184" t="str">
        <f>IF('Session Tracking'!E341,'Session Tracking'!E341,"")</f>
        <v/>
      </c>
      <c r="F342" s="121"/>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1"/>
      <c r="AL342" s="122"/>
      <c r="AM342" s="122"/>
      <c r="AN342" s="122"/>
      <c r="AO342" s="122"/>
      <c r="AP342" s="122"/>
      <c r="AQ342" s="122"/>
      <c r="AR342" s="122"/>
      <c r="AS342" s="122"/>
      <c r="AT342" s="122"/>
      <c r="AU342" s="122"/>
      <c r="AV342" s="122"/>
      <c r="AW342" s="122"/>
      <c r="AX342" s="122"/>
      <c r="AY342" s="122"/>
      <c r="AZ342" s="122"/>
      <c r="BA342" s="122"/>
      <c r="BB342" s="122"/>
      <c r="BC342" s="122"/>
      <c r="BD342" s="122"/>
      <c r="BE342" s="122"/>
      <c r="BF342" s="122"/>
      <c r="BG342" s="122"/>
      <c r="BH342" s="122"/>
      <c r="BI342" s="122"/>
      <c r="BJ342" s="122"/>
      <c r="BK342" s="122"/>
      <c r="BL342" s="122"/>
      <c r="BM342" s="122"/>
      <c r="BN342" s="122"/>
      <c r="BO342" s="122"/>
      <c r="BQ342" s="175" t="str">
        <f t="shared" si="285"/>
        <v/>
      </c>
      <c r="BR342" s="176" t="str">
        <f t="shared" si="286"/>
        <v/>
      </c>
      <c r="BS342" s="135" t="str">
        <f t="shared" si="287"/>
        <v xml:space="preserve"> </v>
      </c>
      <c r="BT342" s="175" t="str">
        <f t="shared" si="288"/>
        <v/>
      </c>
      <c r="BU342" s="176" t="str">
        <f t="shared" si="289"/>
        <v/>
      </c>
      <c r="BV342" s="135" t="str">
        <f t="shared" si="290"/>
        <v xml:space="preserve"> </v>
      </c>
      <c r="BW342" s="175" t="str">
        <f t="shared" si="291"/>
        <v/>
      </c>
      <c r="BX342" s="176" t="str">
        <f t="shared" si="292"/>
        <v/>
      </c>
      <c r="BY342" s="135" t="str">
        <f t="shared" si="293"/>
        <v xml:space="preserve"> </v>
      </c>
      <c r="BZ342" s="175" t="str">
        <f t="shared" si="294"/>
        <v/>
      </c>
      <c r="CA342" s="176" t="str">
        <f t="shared" si="295"/>
        <v/>
      </c>
      <c r="CB342" s="135" t="str">
        <f t="shared" si="296"/>
        <v xml:space="preserve"> </v>
      </c>
      <c r="CC342" s="185" t="str">
        <f t="shared" si="297"/>
        <v/>
      </c>
      <c r="CD342" s="186" t="str">
        <f t="shared" si="298"/>
        <v/>
      </c>
      <c r="CE342" s="181" t="str">
        <f t="shared" si="299"/>
        <v xml:space="preserve"> </v>
      </c>
      <c r="CF342" s="175" t="str">
        <f t="shared" si="300"/>
        <v/>
      </c>
      <c r="CG342" s="176" t="str">
        <f t="shared" si="301"/>
        <v/>
      </c>
      <c r="CH342" s="135" t="str">
        <f t="shared" si="302"/>
        <v xml:space="preserve"> </v>
      </c>
      <c r="CI342" s="175" t="str">
        <f t="shared" si="303"/>
        <v/>
      </c>
      <c r="CJ342" s="176" t="str">
        <f t="shared" si="304"/>
        <v/>
      </c>
      <c r="CK342" s="135" t="str">
        <f t="shared" si="305"/>
        <v xml:space="preserve"> </v>
      </c>
      <c r="CL342" s="175" t="str">
        <f t="shared" si="306"/>
        <v/>
      </c>
      <c r="CM342" s="176" t="str">
        <f t="shared" si="307"/>
        <v/>
      </c>
      <c r="CN342" s="135" t="str">
        <f t="shared" si="308"/>
        <v xml:space="preserve"> </v>
      </c>
      <c r="CO342" s="185" t="str">
        <f t="shared" si="309"/>
        <v/>
      </c>
      <c r="CP342" s="186" t="str">
        <f t="shared" si="310"/>
        <v/>
      </c>
      <c r="CQ342" s="181" t="str">
        <f t="shared" si="311"/>
        <v xml:space="preserve"> </v>
      </c>
      <c r="CR342" s="135">
        <f>'Session Tracking'!P341</f>
        <v>0</v>
      </c>
      <c r="CS342" s="172"/>
      <c r="CT342" s="172">
        <f>COUNTIF('Session Tracking'!F341:O341,"Yes")</f>
        <v>0</v>
      </c>
      <c r="CU342" s="195">
        <f>COUNTIF('Session Tracking'!F341:O341,"No")</f>
        <v>0</v>
      </c>
      <c r="CV342" s="211">
        <f t="shared" si="269"/>
        <v>0</v>
      </c>
      <c r="CW342" s="195" t="str">
        <f t="shared" si="270"/>
        <v/>
      </c>
      <c r="CX342" s="195" t="str">
        <f t="shared" si="271"/>
        <v/>
      </c>
      <c r="CY342" s="195" t="str">
        <f t="shared" si="272"/>
        <v/>
      </c>
      <c r="CZ342" s="195" t="str">
        <f t="shared" si="273"/>
        <v/>
      </c>
      <c r="DA342" s="195" t="str">
        <f t="shared" si="274"/>
        <v/>
      </c>
      <c r="DB342" s="213" t="str">
        <f t="shared" si="275"/>
        <v/>
      </c>
      <c r="DC342" s="172" t="str">
        <f t="shared" si="276"/>
        <v/>
      </c>
      <c r="DD342" s="195" t="str">
        <f t="shared" si="277"/>
        <v/>
      </c>
      <c r="DE342" s="195" t="str">
        <f t="shared" si="278"/>
        <v/>
      </c>
      <c r="DF342" s="195" t="str">
        <f t="shared" si="279"/>
        <v/>
      </c>
      <c r="DG342" s="195" t="str">
        <f t="shared" si="280"/>
        <v/>
      </c>
      <c r="DH342" s="195" t="str">
        <f t="shared" si="281"/>
        <v/>
      </c>
      <c r="DI342" s="195" t="str">
        <f t="shared" si="282"/>
        <v/>
      </c>
      <c r="DJ342" s="195" t="str">
        <f t="shared" si="283"/>
        <v/>
      </c>
      <c r="DK342" s="173" t="str">
        <f t="shared" si="284"/>
        <v/>
      </c>
    </row>
    <row r="343" spans="1:115" x14ac:dyDescent="0.35">
      <c r="A343" s="182">
        <f>'Session Tracking'!A342</f>
        <v>0</v>
      </c>
      <c r="B343" s="183">
        <f>'Session Tracking'!T342</f>
        <v>0</v>
      </c>
      <c r="C343" s="183">
        <f>'Session Tracking'!C342</f>
        <v>0</v>
      </c>
      <c r="D343" s="184" t="str">
        <f>IF('Session Tracking'!D342,'Session Tracking'!D342,"")</f>
        <v/>
      </c>
      <c r="E343" s="184" t="str">
        <f>IF('Session Tracking'!E342,'Session Tracking'!E342,"")</f>
        <v/>
      </c>
      <c r="F343" s="123"/>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3"/>
      <c r="AL343" s="124"/>
      <c r="AM343" s="124"/>
      <c r="AN343" s="124"/>
      <c r="AO343" s="124"/>
      <c r="AP343" s="124"/>
      <c r="AQ343" s="124"/>
      <c r="AR343" s="124"/>
      <c r="AS343" s="124"/>
      <c r="AT343" s="124"/>
      <c r="AU343" s="124"/>
      <c r="AV343" s="124"/>
      <c r="AW343" s="124"/>
      <c r="AX343" s="124"/>
      <c r="AY343" s="124"/>
      <c r="AZ343" s="124"/>
      <c r="BA343" s="124"/>
      <c r="BB343" s="124"/>
      <c r="BC343" s="124"/>
      <c r="BD343" s="124"/>
      <c r="BE343" s="124"/>
      <c r="BF343" s="124"/>
      <c r="BG343" s="124"/>
      <c r="BH343" s="124"/>
      <c r="BI343" s="124"/>
      <c r="BJ343" s="124"/>
      <c r="BK343" s="124"/>
      <c r="BL343" s="124"/>
      <c r="BM343" s="124"/>
      <c r="BN343" s="124"/>
      <c r="BO343" s="124"/>
      <c r="BQ343" s="175" t="str">
        <f t="shared" si="285"/>
        <v/>
      </c>
      <c r="BR343" s="176" t="str">
        <f t="shared" si="286"/>
        <v/>
      </c>
      <c r="BS343" s="135" t="str">
        <f t="shared" si="287"/>
        <v xml:space="preserve"> </v>
      </c>
      <c r="BT343" s="175" t="str">
        <f t="shared" si="288"/>
        <v/>
      </c>
      <c r="BU343" s="176" t="str">
        <f t="shared" si="289"/>
        <v/>
      </c>
      <c r="BV343" s="135" t="str">
        <f t="shared" si="290"/>
        <v xml:space="preserve"> </v>
      </c>
      <c r="BW343" s="175" t="str">
        <f t="shared" si="291"/>
        <v/>
      </c>
      <c r="BX343" s="176" t="str">
        <f t="shared" si="292"/>
        <v/>
      </c>
      <c r="BY343" s="135" t="str">
        <f t="shared" si="293"/>
        <v xml:space="preserve"> </v>
      </c>
      <c r="BZ343" s="175" t="str">
        <f t="shared" si="294"/>
        <v/>
      </c>
      <c r="CA343" s="176" t="str">
        <f t="shared" si="295"/>
        <v/>
      </c>
      <c r="CB343" s="135" t="str">
        <f t="shared" si="296"/>
        <v xml:space="preserve"> </v>
      </c>
      <c r="CC343" s="185" t="str">
        <f t="shared" si="297"/>
        <v/>
      </c>
      <c r="CD343" s="186" t="str">
        <f t="shared" si="298"/>
        <v/>
      </c>
      <c r="CE343" s="181" t="str">
        <f t="shared" si="299"/>
        <v xml:space="preserve"> </v>
      </c>
      <c r="CF343" s="175" t="str">
        <f t="shared" si="300"/>
        <v/>
      </c>
      <c r="CG343" s="176" t="str">
        <f t="shared" si="301"/>
        <v/>
      </c>
      <c r="CH343" s="135" t="str">
        <f t="shared" si="302"/>
        <v xml:space="preserve"> </v>
      </c>
      <c r="CI343" s="175" t="str">
        <f t="shared" si="303"/>
        <v/>
      </c>
      <c r="CJ343" s="176" t="str">
        <f t="shared" si="304"/>
        <v/>
      </c>
      <c r="CK343" s="135" t="str">
        <f t="shared" si="305"/>
        <v xml:space="preserve"> </v>
      </c>
      <c r="CL343" s="175" t="str">
        <f t="shared" si="306"/>
        <v/>
      </c>
      <c r="CM343" s="176" t="str">
        <f t="shared" si="307"/>
        <v/>
      </c>
      <c r="CN343" s="135" t="str">
        <f t="shared" si="308"/>
        <v xml:space="preserve"> </v>
      </c>
      <c r="CO343" s="185" t="str">
        <f t="shared" si="309"/>
        <v/>
      </c>
      <c r="CP343" s="186" t="str">
        <f t="shared" si="310"/>
        <v/>
      </c>
      <c r="CQ343" s="181" t="str">
        <f t="shared" si="311"/>
        <v xml:space="preserve"> </v>
      </c>
      <c r="CR343" s="135">
        <f>'Session Tracking'!P342</f>
        <v>0</v>
      </c>
      <c r="CS343" s="172"/>
      <c r="CT343" s="172">
        <f>COUNTIF('Session Tracking'!F342:O342,"Yes")</f>
        <v>0</v>
      </c>
      <c r="CU343" s="195">
        <f>COUNTIF('Session Tracking'!F342:O342,"No")</f>
        <v>0</v>
      </c>
      <c r="CV343" s="211">
        <f t="shared" si="269"/>
        <v>0</v>
      </c>
      <c r="CW343" s="195" t="str">
        <f t="shared" si="270"/>
        <v/>
      </c>
      <c r="CX343" s="195" t="str">
        <f t="shared" si="271"/>
        <v/>
      </c>
      <c r="CY343" s="195" t="str">
        <f t="shared" si="272"/>
        <v/>
      </c>
      <c r="CZ343" s="195" t="str">
        <f t="shared" si="273"/>
        <v/>
      </c>
      <c r="DA343" s="195" t="str">
        <f t="shared" si="274"/>
        <v/>
      </c>
      <c r="DB343" s="213" t="str">
        <f t="shared" si="275"/>
        <v/>
      </c>
      <c r="DC343" s="172" t="str">
        <f t="shared" si="276"/>
        <v/>
      </c>
      <c r="DD343" s="195" t="str">
        <f t="shared" si="277"/>
        <v/>
      </c>
      <c r="DE343" s="195" t="str">
        <f t="shared" si="278"/>
        <v/>
      </c>
      <c r="DF343" s="195" t="str">
        <f t="shared" si="279"/>
        <v/>
      </c>
      <c r="DG343" s="195" t="str">
        <f t="shared" si="280"/>
        <v/>
      </c>
      <c r="DH343" s="195" t="str">
        <f t="shared" si="281"/>
        <v/>
      </c>
      <c r="DI343" s="195" t="str">
        <f t="shared" si="282"/>
        <v/>
      </c>
      <c r="DJ343" s="195" t="str">
        <f t="shared" si="283"/>
        <v/>
      </c>
      <c r="DK343" s="173" t="str">
        <f t="shared" si="284"/>
        <v/>
      </c>
    </row>
    <row r="344" spans="1:115" x14ac:dyDescent="0.35">
      <c r="A344" s="182">
        <f>'Session Tracking'!A343</f>
        <v>0</v>
      </c>
      <c r="B344" s="183">
        <f>'Session Tracking'!T343</f>
        <v>0</v>
      </c>
      <c r="C344" s="183">
        <f>'Session Tracking'!C343</f>
        <v>0</v>
      </c>
      <c r="D344" s="184" t="str">
        <f>IF('Session Tracking'!D343,'Session Tracking'!D343,"")</f>
        <v/>
      </c>
      <c r="E344" s="184" t="str">
        <f>IF('Session Tracking'!E343,'Session Tracking'!E343,"")</f>
        <v/>
      </c>
      <c r="F344" s="121"/>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1"/>
      <c r="AL344" s="122"/>
      <c r="AM344" s="122"/>
      <c r="AN344" s="122"/>
      <c r="AO344" s="122"/>
      <c r="AP344" s="122"/>
      <c r="AQ344" s="122"/>
      <c r="AR344" s="122"/>
      <c r="AS344" s="122"/>
      <c r="AT344" s="122"/>
      <c r="AU344" s="122"/>
      <c r="AV344" s="122"/>
      <c r="AW344" s="122"/>
      <c r="AX344" s="122"/>
      <c r="AY344" s="122"/>
      <c r="AZ344" s="122"/>
      <c r="BA344" s="122"/>
      <c r="BB344" s="122"/>
      <c r="BC344" s="122"/>
      <c r="BD344" s="122"/>
      <c r="BE344" s="122"/>
      <c r="BF344" s="122"/>
      <c r="BG344" s="122"/>
      <c r="BH344" s="122"/>
      <c r="BI344" s="122"/>
      <c r="BJ344" s="122"/>
      <c r="BK344" s="122"/>
      <c r="BL344" s="122"/>
      <c r="BM344" s="122"/>
      <c r="BN344" s="122"/>
      <c r="BO344" s="122"/>
      <c r="BQ344" s="175" t="str">
        <f t="shared" si="285"/>
        <v/>
      </c>
      <c r="BR344" s="176" t="str">
        <f t="shared" si="286"/>
        <v/>
      </c>
      <c r="BS344" s="135" t="str">
        <f t="shared" si="287"/>
        <v xml:space="preserve"> </v>
      </c>
      <c r="BT344" s="175" t="str">
        <f t="shared" si="288"/>
        <v/>
      </c>
      <c r="BU344" s="176" t="str">
        <f t="shared" si="289"/>
        <v/>
      </c>
      <c r="BV344" s="135" t="str">
        <f t="shared" si="290"/>
        <v xml:space="preserve"> </v>
      </c>
      <c r="BW344" s="175" t="str">
        <f t="shared" si="291"/>
        <v/>
      </c>
      <c r="BX344" s="176" t="str">
        <f t="shared" si="292"/>
        <v/>
      </c>
      <c r="BY344" s="135" t="str">
        <f t="shared" si="293"/>
        <v xml:space="preserve"> </v>
      </c>
      <c r="BZ344" s="175" t="str">
        <f t="shared" si="294"/>
        <v/>
      </c>
      <c r="CA344" s="176" t="str">
        <f t="shared" si="295"/>
        <v/>
      </c>
      <c r="CB344" s="135" t="str">
        <f t="shared" si="296"/>
        <v xml:space="preserve"> </v>
      </c>
      <c r="CC344" s="185" t="str">
        <f t="shared" si="297"/>
        <v/>
      </c>
      <c r="CD344" s="186" t="str">
        <f t="shared" si="298"/>
        <v/>
      </c>
      <c r="CE344" s="181" t="str">
        <f t="shared" si="299"/>
        <v xml:space="preserve"> </v>
      </c>
      <c r="CF344" s="175" t="str">
        <f t="shared" si="300"/>
        <v/>
      </c>
      <c r="CG344" s="176" t="str">
        <f t="shared" si="301"/>
        <v/>
      </c>
      <c r="CH344" s="135" t="str">
        <f t="shared" si="302"/>
        <v xml:space="preserve"> </v>
      </c>
      <c r="CI344" s="175" t="str">
        <f t="shared" si="303"/>
        <v/>
      </c>
      <c r="CJ344" s="176" t="str">
        <f t="shared" si="304"/>
        <v/>
      </c>
      <c r="CK344" s="135" t="str">
        <f t="shared" si="305"/>
        <v xml:space="preserve"> </v>
      </c>
      <c r="CL344" s="175" t="str">
        <f t="shared" si="306"/>
        <v/>
      </c>
      <c r="CM344" s="176" t="str">
        <f t="shared" si="307"/>
        <v/>
      </c>
      <c r="CN344" s="135" t="str">
        <f t="shared" si="308"/>
        <v xml:space="preserve"> </v>
      </c>
      <c r="CO344" s="185" t="str">
        <f t="shared" si="309"/>
        <v/>
      </c>
      <c r="CP344" s="186" t="str">
        <f t="shared" si="310"/>
        <v/>
      </c>
      <c r="CQ344" s="181" t="str">
        <f t="shared" si="311"/>
        <v xml:space="preserve"> </v>
      </c>
      <c r="CR344" s="135">
        <f>'Session Tracking'!P343</f>
        <v>0</v>
      </c>
      <c r="CS344" s="172"/>
      <c r="CT344" s="172">
        <f>COUNTIF('Session Tracking'!F343:O343,"Yes")</f>
        <v>0</v>
      </c>
      <c r="CU344" s="195">
        <f>COUNTIF('Session Tracking'!F343:O343,"No")</f>
        <v>0</v>
      </c>
      <c r="CV344" s="211">
        <f t="shared" si="269"/>
        <v>0</v>
      </c>
      <c r="CW344" s="195" t="str">
        <f t="shared" si="270"/>
        <v/>
      </c>
      <c r="CX344" s="195" t="str">
        <f t="shared" si="271"/>
        <v/>
      </c>
      <c r="CY344" s="195" t="str">
        <f t="shared" si="272"/>
        <v/>
      </c>
      <c r="CZ344" s="195" t="str">
        <f t="shared" si="273"/>
        <v/>
      </c>
      <c r="DA344" s="195" t="str">
        <f t="shared" si="274"/>
        <v/>
      </c>
      <c r="DB344" s="213" t="str">
        <f t="shared" si="275"/>
        <v/>
      </c>
      <c r="DC344" s="172" t="str">
        <f t="shared" si="276"/>
        <v/>
      </c>
      <c r="DD344" s="195" t="str">
        <f t="shared" si="277"/>
        <v/>
      </c>
      <c r="DE344" s="195" t="str">
        <f t="shared" si="278"/>
        <v/>
      </c>
      <c r="DF344" s="195" t="str">
        <f t="shared" si="279"/>
        <v/>
      </c>
      <c r="DG344" s="195" t="str">
        <f t="shared" si="280"/>
        <v/>
      </c>
      <c r="DH344" s="195" t="str">
        <f t="shared" si="281"/>
        <v/>
      </c>
      <c r="DI344" s="195" t="str">
        <f t="shared" si="282"/>
        <v/>
      </c>
      <c r="DJ344" s="195" t="str">
        <f t="shared" si="283"/>
        <v/>
      </c>
      <c r="DK344" s="173" t="str">
        <f t="shared" si="284"/>
        <v/>
      </c>
    </row>
    <row r="345" spans="1:115" x14ac:dyDescent="0.35">
      <c r="A345" s="182">
        <f>'Session Tracking'!A344</f>
        <v>0</v>
      </c>
      <c r="B345" s="183">
        <f>'Session Tracking'!T344</f>
        <v>0</v>
      </c>
      <c r="C345" s="183">
        <f>'Session Tracking'!C344</f>
        <v>0</v>
      </c>
      <c r="D345" s="184" t="str">
        <f>IF('Session Tracking'!D344,'Session Tracking'!D344,"")</f>
        <v/>
      </c>
      <c r="E345" s="184" t="str">
        <f>IF('Session Tracking'!E344,'Session Tracking'!E344,"")</f>
        <v/>
      </c>
      <c r="F345" s="123"/>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3"/>
      <c r="AL345" s="124"/>
      <c r="AM345" s="124"/>
      <c r="AN345" s="124"/>
      <c r="AO345" s="124"/>
      <c r="AP345" s="124"/>
      <c r="AQ345" s="124"/>
      <c r="AR345" s="124"/>
      <c r="AS345" s="124"/>
      <c r="AT345" s="124"/>
      <c r="AU345" s="124"/>
      <c r="AV345" s="124"/>
      <c r="AW345" s="124"/>
      <c r="AX345" s="124"/>
      <c r="AY345" s="124"/>
      <c r="AZ345" s="124"/>
      <c r="BA345" s="124"/>
      <c r="BB345" s="124"/>
      <c r="BC345" s="124"/>
      <c r="BD345" s="124"/>
      <c r="BE345" s="124"/>
      <c r="BF345" s="124"/>
      <c r="BG345" s="124"/>
      <c r="BH345" s="124"/>
      <c r="BI345" s="124"/>
      <c r="BJ345" s="124"/>
      <c r="BK345" s="124"/>
      <c r="BL345" s="124"/>
      <c r="BM345" s="124"/>
      <c r="BN345" s="124"/>
      <c r="BO345" s="124"/>
      <c r="BQ345" s="175" t="str">
        <f t="shared" si="285"/>
        <v/>
      </c>
      <c r="BR345" s="176" t="str">
        <f t="shared" si="286"/>
        <v/>
      </c>
      <c r="BS345" s="135" t="str">
        <f t="shared" si="287"/>
        <v xml:space="preserve"> </v>
      </c>
      <c r="BT345" s="175" t="str">
        <f t="shared" si="288"/>
        <v/>
      </c>
      <c r="BU345" s="176" t="str">
        <f t="shared" si="289"/>
        <v/>
      </c>
      <c r="BV345" s="135" t="str">
        <f t="shared" si="290"/>
        <v xml:space="preserve"> </v>
      </c>
      <c r="BW345" s="175" t="str">
        <f t="shared" si="291"/>
        <v/>
      </c>
      <c r="BX345" s="176" t="str">
        <f t="shared" si="292"/>
        <v/>
      </c>
      <c r="BY345" s="135" t="str">
        <f t="shared" si="293"/>
        <v xml:space="preserve"> </v>
      </c>
      <c r="BZ345" s="175" t="str">
        <f t="shared" si="294"/>
        <v/>
      </c>
      <c r="CA345" s="176" t="str">
        <f t="shared" si="295"/>
        <v/>
      </c>
      <c r="CB345" s="135" t="str">
        <f t="shared" si="296"/>
        <v xml:space="preserve"> </v>
      </c>
      <c r="CC345" s="185" t="str">
        <f t="shared" si="297"/>
        <v/>
      </c>
      <c r="CD345" s="186" t="str">
        <f t="shared" si="298"/>
        <v/>
      </c>
      <c r="CE345" s="181" t="str">
        <f t="shared" si="299"/>
        <v xml:space="preserve"> </v>
      </c>
      <c r="CF345" s="175" t="str">
        <f t="shared" si="300"/>
        <v/>
      </c>
      <c r="CG345" s="176" t="str">
        <f t="shared" si="301"/>
        <v/>
      </c>
      <c r="CH345" s="135" t="str">
        <f t="shared" si="302"/>
        <v xml:space="preserve"> </v>
      </c>
      <c r="CI345" s="175" t="str">
        <f t="shared" si="303"/>
        <v/>
      </c>
      <c r="CJ345" s="176" t="str">
        <f t="shared" si="304"/>
        <v/>
      </c>
      <c r="CK345" s="135" t="str">
        <f t="shared" si="305"/>
        <v xml:space="preserve"> </v>
      </c>
      <c r="CL345" s="175" t="str">
        <f t="shared" si="306"/>
        <v/>
      </c>
      <c r="CM345" s="176" t="str">
        <f t="shared" si="307"/>
        <v/>
      </c>
      <c r="CN345" s="135" t="str">
        <f t="shared" si="308"/>
        <v xml:space="preserve"> </v>
      </c>
      <c r="CO345" s="185" t="str">
        <f t="shared" si="309"/>
        <v/>
      </c>
      <c r="CP345" s="186" t="str">
        <f t="shared" si="310"/>
        <v/>
      </c>
      <c r="CQ345" s="181" t="str">
        <f t="shared" si="311"/>
        <v xml:space="preserve"> </v>
      </c>
      <c r="CR345" s="135">
        <f>'Session Tracking'!P344</f>
        <v>0</v>
      </c>
      <c r="CS345" s="172"/>
      <c r="CT345" s="172">
        <f>COUNTIF('Session Tracking'!F344:O344,"Yes")</f>
        <v>0</v>
      </c>
      <c r="CU345" s="195">
        <f>COUNTIF('Session Tracking'!F344:O344,"No")</f>
        <v>0</v>
      </c>
      <c r="CV345" s="211">
        <f t="shared" si="269"/>
        <v>0</v>
      </c>
      <c r="CW345" s="195" t="str">
        <f t="shared" si="270"/>
        <v/>
      </c>
      <c r="CX345" s="195" t="str">
        <f t="shared" si="271"/>
        <v/>
      </c>
      <c r="CY345" s="195" t="str">
        <f t="shared" si="272"/>
        <v/>
      </c>
      <c r="CZ345" s="195" t="str">
        <f t="shared" si="273"/>
        <v/>
      </c>
      <c r="DA345" s="195" t="str">
        <f t="shared" si="274"/>
        <v/>
      </c>
      <c r="DB345" s="213" t="str">
        <f t="shared" si="275"/>
        <v/>
      </c>
      <c r="DC345" s="172" t="str">
        <f t="shared" si="276"/>
        <v/>
      </c>
      <c r="DD345" s="195" t="str">
        <f t="shared" si="277"/>
        <v/>
      </c>
      <c r="DE345" s="195" t="str">
        <f t="shared" si="278"/>
        <v/>
      </c>
      <c r="DF345" s="195" t="str">
        <f t="shared" si="279"/>
        <v/>
      </c>
      <c r="DG345" s="195" t="str">
        <f t="shared" si="280"/>
        <v/>
      </c>
      <c r="DH345" s="195" t="str">
        <f t="shared" si="281"/>
        <v/>
      </c>
      <c r="DI345" s="195" t="str">
        <f t="shared" si="282"/>
        <v/>
      </c>
      <c r="DJ345" s="195" t="str">
        <f t="shared" si="283"/>
        <v/>
      </c>
      <c r="DK345" s="173" t="str">
        <f t="shared" si="284"/>
        <v/>
      </c>
    </row>
    <row r="346" spans="1:115" x14ac:dyDescent="0.35">
      <c r="A346" s="182">
        <f>'Session Tracking'!A345</f>
        <v>0</v>
      </c>
      <c r="B346" s="183">
        <f>'Session Tracking'!T345</f>
        <v>0</v>
      </c>
      <c r="C346" s="183">
        <f>'Session Tracking'!C345</f>
        <v>0</v>
      </c>
      <c r="D346" s="184" t="str">
        <f>IF('Session Tracking'!D345,'Session Tracking'!D345,"")</f>
        <v/>
      </c>
      <c r="E346" s="184" t="str">
        <f>IF('Session Tracking'!E345,'Session Tracking'!E345,"")</f>
        <v/>
      </c>
      <c r="F346" s="121"/>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1"/>
      <c r="AL346" s="122"/>
      <c r="AM346" s="122"/>
      <c r="AN346" s="122"/>
      <c r="AO346" s="122"/>
      <c r="AP346" s="122"/>
      <c r="AQ346" s="122"/>
      <c r="AR346" s="122"/>
      <c r="AS346" s="122"/>
      <c r="AT346" s="122"/>
      <c r="AU346" s="122"/>
      <c r="AV346" s="122"/>
      <c r="AW346" s="122"/>
      <c r="AX346" s="122"/>
      <c r="AY346" s="122"/>
      <c r="AZ346" s="122"/>
      <c r="BA346" s="122"/>
      <c r="BB346" s="122"/>
      <c r="BC346" s="122"/>
      <c r="BD346" s="122"/>
      <c r="BE346" s="122"/>
      <c r="BF346" s="122"/>
      <c r="BG346" s="122"/>
      <c r="BH346" s="122"/>
      <c r="BI346" s="122"/>
      <c r="BJ346" s="122"/>
      <c r="BK346" s="122"/>
      <c r="BL346" s="122"/>
      <c r="BM346" s="122"/>
      <c r="BN346" s="122"/>
      <c r="BO346" s="122"/>
      <c r="BQ346" s="175" t="str">
        <f t="shared" si="285"/>
        <v/>
      </c>
      <c r="BR346" s="176" t="str">
        <f t="shared" si="286"/>
        <v/>
      </c>
      <c r="BS346" s="135" t="str">
        <f t="shared" si="287"/>
        <v xml:space="preserve"> </v>
      </c>
      <c r="BT346" s="175" t="str">
        <f t="shared" si="288"/>
        <v/>
      </c>
      <c r="BU346" s="176" t="str">
        <f t="shared" si="289"/>
        <v/>
      </c>
      <c r="BV346" s="135" t="str">
        <f t="shared" si="290"/>
        <v xml:space="preserve"> </v>
      </c>
      <c r="BW346" s="175" t="str">
        <f t="shared" si="291"/>
        <v/>
      </c>
      <c r="BX346" s="176" t="str">
        <f t="shared" si="292"/>
        <v/>
      </c>
      <c r="BY346" s="135" t="str">
        <f t="shared" si="293"/>
        <v xml:space="preserve"> </v>
      </c>
      <c r="BZ346" s="175" t="str">
        <f t="shared" si="294"/>
        <v/>
      </c>
      <c r="CA346" s="176" t="str">
        <f t="shared" si="295"/>
        <v/>
      </c>
      <c r="CB346" s="135" t="str">
        <f t="shared" si="296"/>
        <v xml:space="preserve"> </v>
      </c>
      <c r="CC346" s="185" t="str">
        <f t="shared" si="297"/>
        <v/>
      </c>
      <c r="CD346" s="186" t="str">
        <f t="shared" si="298"/>
        <v/>
      </c>
      <c r="CE346" s="181" t="str">
        <f t="shared" si="299"/>
        <v xml:space="preserve"> </v>
      </c>
      <c r="CF346" s="175" t="str">
        <f t="shared" si="300"/>
        <v/>
      </c>
      <c r="CG346" s="176" t="str">
        <f t="shared" si="301"/>
        <v/>
      </c>
      <c r="CH346" s="135" t="str">
        <f t="shared" si="302"/>
        <v xml:space="preserve"> </v>
      </c>
      <c r="CI346" s="175" t="str">
        <f t="shared" si="303"/>
        <v/>
      </c>
      <c r="CJ346" s="176" t="str">
        <f t="shared" si="304"/>
        <v/>
      </c>
      <c r="CK346" s="135" t="str">
        <f t="shared" si="305"/>
        <v xml:space="preserve"> </v>
      </c>
      <c r="CL346" s="175" t="str">
        <f t="shared" si="306"/>
        <v/>
      </c>
      <c r="CM346" s="176" t="str">
        <f t="shared" si="307"/>
        <v/>
      </c>
      <c r="CN346" s="135" t="str">
        <f t="shared" si="308"/>
        <v xml:space="preserve"> </v>
      </c>
      <c r="CO346" s="185" t="str">
        <f t="shared" si="309"/>
        <v/>
      </c>
      <c r="CP346" s="186" t="str">
        <f t="shared" si="310"/>
        <v/>
      </c>
      <c r="CQ346" s="181" t="str">
        <f t="shared" si="311"/>
        <v xml:space="preserve"> </v>
      </c>
      <c r="CR346" s="135">
        <f>'Session Tracking'!P345</f>
        <v>0</v>
      </c>
      <c r="CS346" s="172"/>
      <c r="CT346" s="172">
        <f>COUNTIF('Session Tracking'!F345:O345,"Yes")</f>
        <v>0</v>
      </c>
      <c r="CU346" s="195">
        <f>COUNTIF('Session Tracking'!F345:O345,"No")</f>
        <v>0</v>
      </c>
      <c r="CV346" s="211">
        <f t="shared" si="269"/>
        <v>0</v>
      </c>
      <c r="CW346" s="195" t="str">
        <f t="shared" si="270"/>
        <v/>
      </c>
      <c r="CX346" s="195" t="str">
        <f t="shared" si="271"/>
        <v/>
      </c>
      <c r="CY346" s="195" t="str">
        <f t="shared" si="272"/>
        <v/>
      </c>
      <c r="CZ346" s="195" t="str">
        <f t="shared" si="273"/>
        <v/>
      </c>
      <c r="DA346" s="195" t="str">
        <f t="shared" si="274"/>
        <v/>
      </c>
      <c r="DB346" s="213" t="str">
        <f t="shared" si="275"/>
        <v/>
      </c>
      <c r="DC346" s="172" t="str">
        <f t="shared" si="276"/>
        <v/>
      </c>
      <c r="DD346" s="195" t="str">
        <f t="shared" si="277"/>
        <v/>
      </c>
      <c r="DE346" s="195" t="str">
        <f t="shared" si="278"/>
        <v/>
      </c>
      <c r="DF346" s="195" t="str">
        <f t="shared" si="279"/>
        <v/>
      </c>
      <c r="DG346" s="195" t="str">
        <f t="shared" si="280"/>
        <v/>
      </c>
      <c r="DH346" s="195" t="str">
        <f t="shared" si="281"/>
        <v/>
      </c>
      <c r="DI346" s="195" t="str">
        <f t="shared" si="282"/>
        <v/>
      </c>
      <c r="DJ346" s="195" t="str">
        <f t="shared" si="283"/>
        <v/>
      </c>
      <c r="DK346" s="173" t="str">
        <f t="shared" si="284"/>
        <v/>
      </c>
    </row>
    <row r="347" spans="1:115" x14ac:dyDescent="0.35">
      <c r="A347" s="182">
        <f>'Session Tracking'!A346</f>
        <v>0</v>
      </c>
      <c r="B347" s="183">
        <f>'Session Tracking'!T346</f>
        <v>0</v>
      </c>
      <c r="C347" s="183">
        <f>'Session Tracking'!C346</f>
        <v>0</v>
      </c>
      <c r="D347" s="184" t="str">
        <f>IF('Session Tracking'!D346,'Session Tracking'!D346,"")</f>
        <v/>
      </c>
      <c r="E347" s="184" t="str">
        <f>IF('Session Tracking'!E346,'Session Tracking'!E346,"")</f>
        <v/>
      </c>
      <c r="F347" s="123"/>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3"/>
      <c r="AL347" s="124"/>
      <c r="AM347" s="124"/>
      <c r="AN347" s="124"/>
      <c r="AO347" s="124"/>
      <c r="AP347" s="124"/>
      <c r="AQ347" s="124"/>
      <c r="AR347" s="124"/>
      <c r="AS347" s="124"/>
      <c r="AT347" s="124"/>
      <c r="AU347" s="124"/>
      <c r="AV347" s="124"/>
      <c r="AW347" s="124"/>
      <c r="AX347" s="124"/>
      <c r="AY347" s="124"/>
      <c r="AZ347" s="124"/>
      <c r="BA347" s="124"/>
      <c r="BB347" s="124"/>
      <c r="BC347" s="124"/>
      <c r="BD347" s="124"/>
      <c r="BE347" s="124"/>
      <c r="BF347" s="124"/>
      <c r="BG347" s="124"/>
      <c r="BH347" s="124"/>
      <c r="BI347" s="124"/>
      <c r="BJ347" s="124"/>
      <c r="BK347" s="124"/>
      <c r="BL347" s="124"/>
      <c r="BM347" s="124"/>
      <c r="BN347" s="124"/>
      <c r="BO347" s="124"/>
      <c r="BQ347" s="175" t="str">
        <f t="shared" si="285"/>
        <v/>
      </c>
      <c r="BR347" s="176" t="str">
        <f t="shared" si="286"/>
        <v/>
      </c>
      <c r="BS347" s="135" t="str">
        <f t="shared" si="287"/>
        <v xml:space="preserve"> </v>
      </c>
      <c r="BT347" s="175" t="str">
        <f t="shared" si="288"/>
        <v/>
      </c>
      <c r="BU347" s="176" t="str">
        <f t="shared" si="289"/>
        <v/>
      </c>
      <c r="BV347" s="135" t="str">
        <f t="shared" si="290"/>
        <v xml:space="preserve"> </v>
      </c>
      <c r="BW347" s="175" t="str">
        <f t="shared" si="291"/>
        <v/>
      </c>
      <c r="BX347" s="176" t="str">
        <f t="shared" si="292"/>
        <v/>
      </c>
      <c r="BY347" s="135" t="str">
        <f t="shared" si="293"/>
        <v xml:space="preserve"> </v>
      </c>
      <c r="BZ347" s="175" t="str">
        <f t="shared" si="294"/>
        <v/>
      </c>
      <c r="CA347" s="176" t="str">
        <f t="shared" si="295"/>
        <v/>
      </c>
      <c r="CB347" s="135" t="str">
        <f t="shared" si="296"/>
        <v xml:space="preserve"> </v>
      </c>
      <c r="CC347" s="185" t="str">
        <f t="shared" si="297"/>
        <v/>
      </c>
      <c r="CD347" s="186" t="str">
        <f t="shared" si="298"/>
        <v/>
      </c>
      <c r="CE347" s="181" t="str">
        <f t="shared" si="299"/>
        <v xml:space="preserve"> </v>
      </c>
      <c r="CF347" s="175" t="str">
        <f t="shared" si="300"/>
        <v/>
      </c>
      <c r="CG347" s="176" t="str">
        <f t="shared" si="301"/>
        <v/>
      </c>
      <c r="CH347" s="135" t="str">
        <f t="shared" si="302"/>
        <v xml:space="preserve"> </v>
      </c>
      <c r="CI347" s="175" t="str">
        <f t="shared" si="303"/>
        <v/>
      </c>
      <c r="CJ347" s="176" t="str">
        <f t="shared" si="304"/>
        <v/>
      </c>
      <c r="CK347" s="135" t="str">
        <f t="shared" si="305"/>
        <v xml:space="preserve"> </v>
      </c>
      <c r="CL347" s="175" t="str">
        <f t="shared" si="306"/>
        <v/>
      </c>
      <c r="CM347" s="176" t="str">
        <f t="shared" si="307"/>
        <v/>
      </c>
      <c r="CN347" s="135" t="str">
        <f t="shared" si="308"/>
        <v xml:space="preserve"> </v>
      </c>
      <c r="CO347" s="185" t="str">
        <f t="shared" si="309"/>
        <v/>
      </c>
      <c r="CP347" s="186" t="str">
        <f t="shared" si="310"/>
        <v/>
      </c>
      <c r="CQ347" s="181" t="str">
        <f t="shared" si="311"/>
        <v xml:space="preserve"> </v>
      </c>
      <c r="CR347" s="135">
        <f>'Session Tracking'!P346</f>
        <v>0</v>
      </c>
      <c r="CS347" s="172"/>
      <c r="CT347" s="172">
        <f>COUNTIF('Session Tracking'!F346:O346,"Yes")</f>
        <v>0</v>
      </c>
      <c r="CU347" s="195">
        <f>COUNTIF('Session Tracking'!F346:O346,"No")</f>
        <v>0</v>
      </c>
      <c r="CV347" s="211">
        <f t="shared" si="269"/>
        <v>0</v>
      </c>
      <c r="CW347" s="195" t="str">
        <f t="shared" si="270"/>
        <v/>
      </c>
      <c r="CX347" s="195" t="str">
        <f t="shared" si="271"/>
        <v/>
      </c>
      <c r="CY347" s="195" t="str">
        <f t="shared" si="272"/>
        <v/>
      </c>
      <c r="CZ347" s="195" t="str">
        <f t="shared" si="273"/>
        <v/>
      </c>
      <c r="DA347" s="195" t="str">
        <f t="shared" si="274"/>
        <v/>
      </c>
      <c r="DB347" s="213" t="str">
        <f t="shared" si="275"/>
        <v/>
      </c>
      <c r="DC347" s="172" t="str">
        <f t="shared" si="276"/>
        <v/>
      </c>
      <c r="DD347" s="195" t="str">
        <f t="shared" si="277"/>
        <v/>
      </c>
      <c r="DE347" s="195" t="str">
        <f t="shared" si="278"/>
        <v/>
      </c>
      <c r="DF347" s="195" t="str">
        <f t="shared" si="279"/>
        <v/>
      </c>
      <c r="DG347" s="195" t="str">
        <f t="shared" si="280"/>
        <v/>
      </c>
      <c r="DH347" s="195" t="str">
        <f t="shared" si="281"/>
        <v/>
      </c>
      <c r="DI347" s="195" t="str">
        <f t="shared" si="282"/>
        <v/>
      </c>
      <c r="DJ347" s="195" t="str">
        <f t="shared" si="283"/>
        <v/>
      </c>
      <c r="DK347" s="173" t="str">
        <f t="shared" si="284"/>
        <v/>
      </c>
    </row>
    <row r="348" spans="1:115" x14ac:dyDescent="0.35">
      <c r="A348" s="182">
        <f>'Session Tracking'!A347</f>
        <v>0</v>
      </c>
      <c r="B348" s="183">
        <f>'Session Tracking'!T347</f>
        <v>0</v>
      </c>
      <c r="C348" s="183">
        <f>'Session Tracking'!C347</f>
        <v>0</v>
      </c>
      <c r="D348" s="184" t="str">
        <f>IF('Session Tracking'!D347,'Session Tracking'!D347,"")</f>
        <v/>
      </c>
      <c r="E348" s="184" t="str">
        <f>IF('Session Tracking'!E347,'Session Tracking'!E347,"")</f>
        <v/>
      </c>
      <c r="F348" s="121"/>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1"/>
      <c r="AL348" s="122"/>
      <c r="AM348" s="122"/>
      <c r="AN348" s="122"/>
      <c r="AO348" s="122"/>
      <c r="AP348" s="122"/>
      <c r="AQ348" s="122"/>
      <c r="AR348" s="122"/>
      <c r="AS348" s="122"/>
      <c r="AT348" s="122"/>
      <c r="AU348" s="122"/>
      <c r="AV348" s="122"/>
      <c r="AW348" s="122"/>
      <c r="AX348" s="122"/>
      <c r="AY348" s="122"/>
      <c r="AZ348" s="122"/>
      <c r="BA348" s="122"/>
      <c r="BB348" s="122"/>
      <c r="BC348" s="122"/>
      <c r="BD348" s="122"/>
      <c r="BE348" s="122"/>
      <c r="BF348" s="122"/>
      <c r="BG348" s="122"/>
      <c r="BH348" s="122"/>
      <c r="BI348" s="122"/>
      <c r="BJ348" s="122"/>
      <c r="BK348" s="122"/>
      <c r="BL348" s="122"/>
      <c r="BM348" s="122"/>
      <c r="BN348" s="122"/>
      <c r="BO348" s="122"/>
      <c r="BQ348" s="175" t="str">
        <f t="shared" si="285"/>
        <v/>
      </c>
      <c r="BR348" s="176" t="str">
        <f t="shared" si="286"/>
        <v/>
      </c>
      <c r="BS348" s="135" t="str">
        <f t="shared" si="287"/>
        <v xml:space="preserve"> </v>
      </c>
      <c r="BT348" s="175" t="str">
        <f t="shared" si="288"/>
        <v/>
      </c>
      <c r="BU348" s="176" t="str">
        <f t="shared" si="289"/>
        <v/>
      </c>
      <c r="BV348" s="135" t="str">
        <f t="shared" si="290"/>
        <v xml:space="preserve"> </v>
      </c>
      <c r="BW348" s="175" t="str">
        <f t="shared" si="291"/>
        <v/>
      </c>
      <c r="BX348" s="176" t="str">
        <f t="shared" si="292"/>
        <v/>
      </c>
      <c r="BY348" s="135" t="str">
        <f t="shared" si="293"/>
        <v xml:space="preserve"> </v>
      </c>
      <c r="BZ348" s="175" t="str">
        <f t="shared" si="294"/>
        <v/>
      </c>
      <c r="CA348" s="176" t="str">
        <f t="shared" si="295"/>
        <v/>
      </c>
      <c r="CB348" s="135" t="str">
        <f t="shared" si="296"/>
        <v xml:space="preserve"> </v>
      </c>
      <c r="CC348" s="185" t="str">
        <f t="shared" si="297"/>
        <v/>
      </c>
      <c r="CD348" s="186" t="str">
        <f t="shared" si="298"/>
        <v/>
      </c>
      <c r="CE348" s="181" t="str">
        <f t="shared" si="299"/>
        <v xml:space="preserve"> </v>
      </c>
      <c r="CF348" s="175" t="str">
        <f t="shared" si="300"/>
        <v/>
      </c>
      <c r="CG348" s="176" t="str">
        <f t="shared" si="301"/>
        <v/>
      </c>
      <c r="CH348" s="135" t="str">
        <f t="shared" si="302"/>
        <v xml:space="preserve"> </v>
      </c>
      <c r="CI348" s="175" t="str">
        <f t="shared" si="303"/>
        <v/>
      </c>
      <c r="CJ348" s="176" t="str">
        <f t="shared" si="304"/>
        <v/>
      </c>
      <c r="CK348" s="135" t="str">
        <f t="shared" si="305"/>
        <v xml:space="preserve"> </v>
      </c>
      <c r="CL348" s="175" t="str">
        <f t="shared" si="306"/>
        <v/>
      </c>
      <c r="CM348" s="176" t="str">
        <f t="shared" si="307"/>
        <v/>
      </c>
      <c r="CN348" s="135" t="str">
        <f t="shared" si="308"/>
        <v xml:space="preserve"> </v>
      </c>
      <c r="CO348" s="185" t="str">
        <f t="shared" si="309"/>
        <v/>
      </c>
      <c r="CP348" s="186" t="str">
        <f t="shared" si="310"/>
        <v/>
      </c>
      <c r="CQ348" s="181" t="str">
        <f t="shared" si="311"/>
        <v xml:space="preserve"> </v>
      </c>
      <c r="CR348" s="135">
        <f>'Session Tracking'!P347</f>
        <v>0</v>
      </c>
      <c r="CS348" s="172"/>
      <c r="CT348" s="172">
        <f>COUNTIF('Session Tracking'!F347:O347,"Yes")</f>
        <v>0</v>
      </c>
      <c r="CU348" s="195">
        <f>COUNTIF('Session Tracking'!F347:O347,"No")</f>
        <v>0</v>
      </c>
      <c r="CV348" s="211">
        <f t="shared" si="269"/>
        <v>0</v>
      </c>
      <c r="CW348" s="195" t="str">
        <f t="shared" si="270"/>
        <v/>
      </c>
      <c r="CX348" s="195" t="str">
        <f t="shared" si="271"/>
        <v/>
      </c>
      <c r="CY348" s="195" t="str">
        <f t="shared" si="272"/>
        <v/>
      </c>
      <c r="CZ348" s="195" t="str">
        <f t="shared" si="273"/>
        <v/>
      </c>
      <c r="DA348" s="195" t="str">
        <f t="shared" si="274"/>
        <v/>
      </c>
      <c r="DB348" s="213" t="str">
        <f t="shared" si="275"/>
        <v/>
      </c>
      <c r="DC348" s="172" t="str">
        <f t="shared" si="276"/>
        <v/>
      </c>
      <c r="DD348" s="195" t="str">
        <f t="shared" si="277"/>
        <v/>
      </c>
      <c r="DE348" s="195" t="str">
        <f t="shared" si="278"/>
        <v/>
      </c>
      <c r="DF348" s="195" t="str">
        <f t="shared" si="279"/>
        <v/>
      </c>
      <c r="DG348" s="195" t="str">
        <f t="shared" si="280"/>
        <v/>
      </c>
      <c r="DH348" s="195" t="str">
        <f t="shared" si="281"/>
        <v/>
      </c>
      <c r="DI348" s="195" t="str">
        <f t="shared" si="282"/>
        <v/>
      </c>
      <c r="DJ348" s="195" t="str">
        <f t="shared" si="283"/>
        <v/>
      </c>
      <c r="DK348" s="173" t="str">
        <f t="shared" si="284"/>
        <v/>
      </c>
    </row>
    <row r="349" spans="1:115" x14ac:dyDescent="0.35">
      <c r="A349" s="182">
        <f>'Session Tracking'!A348</f>
        <v>0</v>
      </c>
      <c r="B349" s="183">
        <f>'Session Tracking'!T348</f>
        <v>0</v>
      </c>
      <c r="C349" s="183">
        <f>'Session Tracking'!C348</f>
        <v>0</v>
      </c>
      <c r="D349" s="184" t="str">
        <f>IF('Session Tracking'!D348,'Session Tracking'!D348,"")</f>
        <v/>
      </c>
      <c r="E349" s="184" t="str">
        <f>IF('Session Tracking'!E348,'Session Tracking'!E348,"")</f>
        <v/>
      </c>
      <c r="F349" s="123"/>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3"/>
      <c r="AL349" s="124"/>
      <c r="AM349" s="124"/>
      <c r="AN349" s="124"/>
      <c r="AO349" s="124"/>
      <c r="AP349" s="124"/>
      <c r="AQ349" s="124"/>
      <c r="AR349" s="124"/>
      <c r="AS349" s="124"/>
      <c r="AT349" s="124"/>
      <c r="AU349" s="124"/>
      <c r="AV349" s="124"/>
      <c r="AW349" s="124"/>
      <c r="AX349" s="124"/>
      <c r="AY349" s="124"/>
      <c r="AZ349" s="124"/>
      <c r="BA349" s="124"/>
      <c r="BB349" s="124"/>
      <c r="BC349" s="124"/>
      <c r="BD349" s="124"/>
      <c r="BE349" s="124"/>
      <c r="BF349" s="124"/>
      <c r="BG349" s="124"/>
      <c r="BH349" s="124"/>
      <c r="BI349" s="124"/>
      <c r="BJ349" s="124"/>
      <c r="BK349" s="124"/>
      <c r="BL349" s="124"/>
      <c r="BM349" s="124"/>
      <c r="BN349" s="124"/>
      <c r="BO349" s="124"/>
      <c r="BQ349" s="175" t="str">
        <f t="shared" si="285"/>
        <v/>
      </c>
      <c r="BR349" s="176" t="str">
        <f t="shared" si="286"/>
        <v/>
      </c>
      <c r="BS349" s="135" t="str">
        <f t="shared" si="287"/>
        <v xml:space="preserve"> </v>
      </c>
      <c r="BT349" s="175" t="str">
        <f t="shared" si="288"/>
        <v/>
      </c>
      <c r="BU349" s="176" t="str">
        <f t="shared" si="289"/>
        <v/>
      </c>
      <c r="BV349" s="135" t="str">
        <f t="shared" si="290"/>
        <v xml:space="preserve"> </v>
      </c>
      <c r="BW349" s="175" t="str">
        <f t="shared" si="291"/>
        <v/>
      </c>
      <c r="BX349" s="176" t="str">
        <f t="shared" si="292"/>
        <v/>
      </c>
      <c r="BY349" s="135" t="str">
        <f t="shared" si="293"/>
        <v xml:space="preserve"> </v>
      </c>
      <c r="BZ349" s="175" t="str">
        <f t="shared" si="294"/>
        <v/>
      </c>
      <c r="CA349" s="176" t="str">
        <f t="shared" si="295"/>
        <v/>
      </c>
      <c r="CB349" s="135" t="str">
        <f t="shared" si="296"/>
        <v xml:space="preserve"> </v>
      </c>
      <c r="CC349" s="185" t="str">
        <f t="shared" si="297"/>
        <v/>
      </c>
      <c r="CD349" s="186" t="str">
        <f t="shared" si="298"/>
        <v/>
      </c>
      <c r="CE349" s="181" t="str">
        <f t="shared" si="299"/>
        <v xml:space="preserve"> </v>
      </c>
      <c r="CF349" s="175" t="str">
        <f t="shared" si="300"/>
        <v/>
      </c>
      <c r="CG349" s="176" t="str">
        <f t="shared" si="301"/>
        <v/>
      </c>
      <c r="CH349" s="135" t="str">
        <f t="shared" si="302"/>
        <v xml:space="preserve"> </v>
      </c>
      <c r="CI349" s="175" t="str">
        <f t="shared" si="303"/>
        <v/>
      </c>
      <c r="CJ349" s="176" t="str">
        <f t="shared" si="304"/>
        <v/>
      </c>
      <c r="CK349" s="135" t="str">
        <f t="shared" si="305"/>
        <v xml:space="preserve"> </v>
      </c>
      <c r="CL349" s="175" t="str">
        <f t="shared" si="306"/>
        <v/>
      </c>
      <c r="CM349" s="176" t="str">
        <f t="shared" si="307"/>
        <v/>
      </c>
      <c r="CN349" s="135" t="str">
        <f t="shared" si="308"/>
        <v xml:space="preserve"> </v>
      </c>
      <c r="CO349" s="185" t="str">
        <f t="shared" si="309"/>
        <v/>
      </c>
      <c r="CP349" s="186" t="str">
        <f t="shared" si="310"/>
        <v/>
      </c>
      <c r="CQ349" s="181" t="str">
        <f t="shared" si="311"/>
        <v xml:space="preserve"> </v>
      </c>
      <c r="CR349" s="135">
        <f>'Session Tracking'!P348</f>
        <v>0</v>
      </c>
      <c r="CS349" s="172"/>
      <c r="CT349" s="172">
        <f>COUNTIF('Session Tracking'!F348:O348,"Yes")</f>
        <v>0</v>
      </c>
      <c r="CU349" s="195">
        <f>COUNTIF('Session Tracking'!F348:O348,"No")</f>
        <v>0</v>
      </c>
      <c r="CV349" s="211">
        <f t="shared" si="269"/>
        <v>0</v>
      </c>
      <c r="CW349" s="195" t="str">
        <f t="shared" si="270"/>
        <v/>
      </c>
      <c r="CX349" s="195" t="str">
        <f t="shared" si="271"/>
        <v/>
      </c>
      <c r="CY349" s="195" t="str">
        <f t="shared" si="272"/>
        <v/>
      </c>
      <c r="CZ349" s="195" t="str">
        <f t="shared" si="273"/>
        <v/>
      </c>
      <c r="DA349" s="195" t="str">
        <f t="shared" si="274"/>
        <v/>
      </c>
      <c r="DB349" s="213" t="str">
        <f t="shared" si="275"/>
        <v/>
      </c>
      <c r="DC349" s="172" t="str">
        <f t="shared" si="276"/>
        <v/>
      </c>
      <c r="DD349" s="195" t="str">
        <f t="shared" si="277"/>
        <v/>
      </c>
      <c r="DE349" s="195" t="str">
        <f t="shared" si="278"/>
        <v/>
      </c>
      <c r="DF349" s="195" t="str">
        <f t="shared" si="279"/>
        <v/>
      </c>
      <c r="DG349" s="195" t="str">
        <f t="shared" si="280"/>
        <v/>
      </c>
      <c r="DH349" s="195" t="str">
        <f t="shared" si="281"/>
        <v/>
      </c>
      <c r="DI349" s="195" t="str">
        <f t="shared" si="282"/>
        <v/>
      </c>
      <c r="DJ349" s="195" t="str">
        <f t="shared" si="283"/>
        <v/>
      </c>
      <c r="DK349" s="173" t="str">
        <f t="shared" si="284"/>
        <v/>
      </c>
    </row>
    <row r="350" spans="1:115" x14ac:dyDescent="0.35">
      <c r="A350" s="182">
        <f>'Session Tracking'!A349</f>
        <v>0</v>
      </c>
      <c r="B350" s="183">
        <f>'Session Tracking'!T349</f>
        <v>0</v>
      </c>
      <c r="C350" s="183">
        <f>'Session Tracking'!C349</f>
        <v>0</v>
      </c>
      <c r="D350" s="184" t="str">
        <f>IF('Session Tracking'!D349,'Session Tracking'!D349,"")</f>
        <v/>
      </c>
      <c r="E350" s="184" t="str">
        <f>IF('Session Tracking'!E349,'Session Tracking'!E349,"")</f>
        <v/>
      </c>
      <c r="F350" s="121"/>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1"/>
      <c r="AL350" s="122"/>
      <c r="AM350" s="122"/>
      <c r="AN350" s="122"/>
      <c r="AO350" s="122"/>
      <c r="AP350" s="122"/>
      <c r="AQ350" s="122"/>
      <c r="AR350" s="122"/>
      <c r="AS350" s="122"/>
      <c r="AT350" s="122"/>
      <c r="AU350" s="122"/>
      <c r="AV350" s="122"/>
      <c r="AW350" s="122"/>
      <c r="AX350" s="122"/>
      <c r="AY350" s="122"/>
      <c r="AZ350" s="122"/>
      <c r="BA350" s="122"/>
      <c r="BB350" s="122"/>
      <c r="BC350" s="122"/>
      <c r="BD350" s="122"/>
      <c r="BE350" s="122"/>
      <c r="BF350" s="122"/>
      <c r="BG350" s="122"/>
      <c r="BH350" s="122"/>
      <c r="BI350" s="122"/>
      <c r="BJ350" s="122"/>
      <c r="BK350" s="122"/>
      <c r="BL350" s="122"/>
      <c r="BM350" s="122"/>
      <c r="BN350" s="122"/>
      <c r="BO350" s="122"/>
      <c r="BQ350" s="175" t="str">
        <f t="shared" si="285"/>
        <v/>
      </c>
      <c r="BR350" s="176" t="str">
        <f t="shared" si="286"/>
        <v/>
      </c>
      <c r="BS350" s="135" t="str">
        <f t="shared" si="287"/>
        <v xml:space="preserve"> </v>
      </c>
      <c r="BT350" s="175" t="str">
        <f t="shared" si="288"/>
        <v/>
      </c>
      <c r="BU350" s="176" t="str">
        <f t="shared" si="289"/>
        <v/>
      </c>
      <c r="BV350" s="135" t="str">
        <f t="shared" si="290"/>
        <v xml:space="preserve"> </v>
      </c>
      <c r="BW350" s="175" t="str">
        <f t="shared" si="291"/>
        <v/>
      </c>
      <c r="BX350" s="176" t="str">
        <f t="shared" si="292"/>
        <v/>
      </c>
      <c r="BY350" s="135" t="str">
        <f t="shared" si="293"/>
        <v xml:space="preserve"> </v>
      </c>
      <c r="BZ350" s="175" t="str">
        <f t="shared" si="294"/>
        <v/>
      </c>
      <c r="CA350" s="176" t="str">
        <f t="shared" si="295"/>
        <v/>
      </c>
      <c r="CB350" s="135" t="str">
        <f t="shared" si="296"/>
        <v xml:space="preserve"> </v>
      </c>
      <c r="CC350" s="185" t="str">
        <f t="shared" si="297"/>
        <v/>
      </c>
      <c r="CD350" s="186" t="str">
        <f t="shared" si="298"/>
        <v/>
      </c>
      <c r="CE350" s="181" t="str">
        <f t="shared" si="299"/>
        <v xml:space="preserve"> </v>
      </c>
      <c r="CF350" s="175" t="str">
        <f t="shared" si="300"/>
        <v/>
      </c>
      <c r="CG350" s="176" t="str">
        <f t="shared" si="301"/>
        <v/>
      </c>
      <c r="CH350" s="135" t="str">
        <f t="shared" si="302"/>
        <v xml:space="preserve"> </v>
      </c>
      <c r="CI350" s="175" t="str">
        <f t="shared" si="303"/>
        <v/>
      </c>
      <c r="CJ350" s="176" t="str">
        <f t="shared" si="304"/>
        <v/>
      </c>
      <c r="CK350" s="135" t="str">
        <f t="shared" si="305"/>
        <v xml:space="preserve"> </v>
      </c>
      <c r="CL350" s="175" t="str">
        <f t="shared" si="306"/>
        <v/>
      </c>
      <c r="CM350" s="176" t="str">
        <f t="shared" si="307"/>
        <v/>
      </c>
      <c r="CN350" s="135" t="str">
        <f t="shared" si="308"/>
        <v xml:space="preserve"> </v>
      </c>
      <c r="CO350" s="185" t="str">
        <f t="shared" si="309"/>
        <v/>
      </c>
      <c r="CP350" s="186" t="str">
        <f t="shared" si="310"/>
        <v/>
      </c>
      <c r="CQ350" s="181" t="str">
        <f t="shared" si="311"/>
        <v xml:space="preserve"> </v>
      </c>
      <c r="CR350" s="135">
        <f>'Session Tracking'!P349</f>
        <v>0</v>
      </c>
      <c r="CS350" s="172"/>
      <c r="CT350" s="172">
        <f>COUNTIF('Session Tracking'!F349:O349,"Yes")</f>
        <v>0</v>
      </c>
      <c r="CU350" s="195">
        <f>COUNTIF('Session Tracking'!F349:O349,"No")</f>
        <v>0</v>
      </c>
      <c r="CV350" s="211">
        <f t="shared" si="269"/>
        <v>0</v>
      </c>
      <c r="CW350" s="195" t="str">
        <f t="shared" si="270"/>
        <v/>
      </c>
      <c r="CX350" s="195" t="str">
        <f t="shared" si="271"/>
        <v/>
      </c>
      <c r="CY350" s="195" t="str">
        <f t="shared" si="272"/>
        <v/>
      </c>
      <c r="CZ350" s="195" t="str">
        <f t="shared" si="273"/>
        <v/>
      </c>
      <c r="DA350" s="195" t="str">
        <f t="shared" si="274"/>
        <v/>
      </c>
      <c r="DB350" s="213" t="str">
        <f t="shared" si="275"/>
        <v/>
      </c>
      <c r="DC350" s="172" t="str">
        <f t="shared" si="276"/>
        <v/>
      </c>
      <c r="DD350" s="195" t="str">
        <f t="shared" si="277"/>
        <v/>
      </c>
      <c r="DE350" s="195" t="str">
        <f t="shared" si="278"/>
        <v/>
      </c>
      <c r="DF350" s="195" t="str">
        <f t="shared" si="279"/>
        <v/>
      </c>
      <c r="DG350" s="195" t="str">
        <f t="shared" si="280"/>
        <v/>
      </c>
      <c r="DH350" s="195" t="str">
        <f t="shared" si="281"/>
        <v/>
      </c>
      <c r="DI350" s="195" t="str">
        <f t="shared" si="282"/>
        <v/>
      </c>
      <c r="DJ350" s="195" t="str">
        <f t="shared" si="283"/>
        <v/>
      </c>
      <c r="DK350" s="173" t="str">
        <f t="shared" si="284"/>
        <v/>
      </c>
    </row>
    <row r="351" spans="1:115" x14ac:dyDescent="0.35">
      <c r="A351" s="182">
        <f>'Session Tracking'!A350</f>
        <v>0</v>
      </c>
      <c r="B351" s="183">
        <f>'Session Tracking'!T350</f>
        <v>0</v>
      </c>
      <c r="C351" s="183">
        <f>'Session Tracking'!C350</f>
        <v>0</v>
      </c>
      <c r="D351" s="184" t="str">
        <f>IF('Session Tracking'!D350,'Session Tracking'!D350,"")</f>
        <v/>
      </c>
      <c r="E351" s="184" t="str">
        <f>IF('Session Tracking'!E350,'Session Tracking'!E350,"")</f>
        <v/>
      </c>
      <c r="F351" s="123"/>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3"/>
      <c r="AL351" s="124"/>
      <c r="AM351" s="124"/>
      <c r="AN351" s="124"/>
      <c r="AO351" s="124"/>
      <c r="AP351" s="124"/>
      <c r="AQ351" s="124"/>
      <c r="AR351" s="124"/>
      <c r="AS351" s="124"/>
      <c r="AT351" s="124"/>
      <c r="AU351" s="124"/>
      <c r="AV351" s="124"/>
      <c r="AW351" s="124"/>
      <c r="AX351" s="124"/>
      <c r="AY351" s="124"/>
      <c r="AZ351" s="124"/>
      <c r="BA351" s="124"/>
      <c r="BB351" s="124"/>
      <c r="BC351" s="124"/>
      <c r="BD351" s="124"/>
      <c r="BE351" s="124"/>
      <c r="BF351" s="124"/>
      <c r="BG351" s="124"/>
      <c r="BH351" s="124"/>
      <c r="BI351" s="124"/>
      <c r="BJ351" s="124"/>
      <c r="BK351" s="124"/>
      <c r="BL351" s="124"/>
      <c r="BM351" s="124"/>
      <c r="BN351" s="124"/>
      <c r="BO351" s="124"/>
      <c r="BQ351" s="175" t="str">
        <f t="shared" si="285"/>
        <v/>
      </c>
      <c r="BR351" s="176" t="str">
        <f t="shared" si="286"/>
        <v/>
      </c>
      <c r="BS351" s="135" t="str">
        <f t="shared" si="287"/>
        <v xml:space="preserve"> </v>
      </c>
      <c r="BT351" s="175" t="str">
        <f t="shared" si="288"/>
        <v/>
      </c>
      <c r="BU351" s="176" t="str">
        <f t="shared" si="289"/>
        <v/>
      </c>
      <c r="BV351" s="135" t="str">
        <f t="shared" si="290"/>
        <v xml:space="preserve"> </v>
      </c>
      <c r="BW351" s="175" t="str">
        <f t="shared" si="291"/>
        <v/>
      </c>
      <c r="BX351" s="176" t="str">
        <f t="shared" si="292"/>
        <v/>
      </c>
      <c r="BY351" s="135" t="str">
        <f t="shared" si="293"/>
        <v xml:space="preserve"> </v>
      </c>
      <c r="BZ351" s="175" t="str">
        <f t="shared" si="294"/>
        <v/>
      </c>
      <c r="CA351" s="176" t="str">
        <f t="shared" si="295"/>
        <v/>
      </c>
      <c r="CB351" s="135" t="str">
        <f t="shared" si="296"/>
        <v xml:space="preserve"> </v>
      </c>
      <c r="CC351" s="185" t="str">
        <f t="shared" si="297"/>
        <v/>
      </c>
      <c r="CD351" s="186" t="str">
        <f t="shared" si="298"/>
        <v/>
      </c>
      <c r="CE351" s="181" t="str">
        <f t="shared" si="299"/>
        <v xml:space="preserve"> </v>
      </c>
      <c r="CF351" s="175" t="str">
        <f t="shared" si="300"/>
        <v/>
      </c>
      <c r="CG351" s="176" t="str">
        <f t="shared" si="301"/>
        <v/>
      </c>
      <c r="CH351" s="135" t="str">
        <f t="shared" si="302"/>
        <v xml:space="preserve"> </v>
      </c>
      <c r="CI351" s="175" t="str">
        <f t="shared" si="303"/>
        <v/>
      </c>
      <c r="CJ351" s="176" t="str">
        <f t="shared" si="304"/>
        <v/>
      </c>
      <c r="CK351" s="135" t="str">
        <f t="shared" si="305"/>
        <v xml:space="preserve"> </v>
      </c>
      <c r="CL351" s="175" t="str">
        <f t="shared" si="306"/>
        <v/>
      </c>
      <c r="CM351" s="176" t="str">
        <f t="shared" si="307"/>
        <v/>
      </c>
      <c r="CN351" s="135" t="str">
        <f t="shared" si="308"/>
        <v xml:space="preserve"> </v>
      </c>
      <c r="CO351" s="185" t="str">
        <f t="shared" si="309"/>
        <v/>
      </c>
      <c r="CP351" s="186" t="str">
        <f t="shared" si="310"/>
        <v/>
      </c>
      <c r="CQ351" s="181" t="str">
        <f t="shared" si="311"/>
        <v xml:space="preserve"> </v>
      </c>
      <c r="CR351" s="135">
        <f>'Session Tracking'!P350</f>
        <v>0</v>
      </c>
      <c r="CS351" s="172"/>
      <c r="CT351" s="172">
        <f>COUNTIF('Session Tracking'!F350:O350,"Yes")</f>
        <v>0</v>
      </c>
      <c r="CU351" s="195">
        <f>COUNTIF('Session Tracking'!F350:O350,"No")</f>
        <v>0</v>
      </c>
      <c r="CV351" s="211">
        <f t="shared" si="269"/>
        <v>0</v>
      </c>
      <c r="CW351" s="195" t="str">
        <f t="shared" si="270"/>
        <v/>
      </c>
      <c r="CX351" s="195" t="str">
        <f t="shared" si="271"/>
        <v/>
      </c>
      <c r="CY351" s="195" t="str">
        <f t="shared" si="272"/>
        <v/>
      </c>
      <c r="CZ351" s="195" t="str">
        <f t="shared" si="273"/>
        <v/>
      </c>
      <c r="DA351" s="195" t="str">
        <f t="shared" si="274"/>
        <v/>
      </c>
      <c r="DB351" s="213" t="str">
        <f t="shared" si="275"/>
        <v/>
      </c>
      <c r="DC351" s="172" t="str">
        <f t="shared" si="276"/>
        <v/>
      </c>
      <c r="DD351" s="195" t="str">
        <f t="shared" si="277"/>
        <v/>
      </c>
      <c r="DE351" s="195" t="str">
        <f t="shared" si="278"/>
        <v/>
      </c>
      <c r="DF351" s="195" t="str">
        <f t="shared" si="279"/>
        <v/>
      </c>
      <c r="DG351" s="195" t="str">
        <f t="shared" si="280"/>
        <v/>
      </c>
      <c r="DH351" s="195" t="str">
        <f t="shared" si="281"/>
        <v/>
      </c>
      <c r="DI351" s="195" t="str">
        <f t="shared" si="282"/>
        <v/>
      </c>
      <c r="DJ351" s="195" t="str">
        <f t="shared" si="283"/>
        <v/>
      </c>
      <c r="DK351" s="173" t="str">
        <f t="shared" si="284"/>
        <v/>
      </c>
    </row>
    <row r="352" spans="1:115" x14ac:dyDescent="0.35">
      <c r="A352" s="182">
        <f>'Session Tracking'!A351</f>
        <v>0</v>
      </c>
      <c r="B352" s="183">
        <f>'Session Tracking'!T351</f>
        <v>0</v>
      </c>
      <c r="C352" s="183">
        <f>'Session Tracking'!C351</f>
        <v>0</v>
      </c>
      <c r="D352" s="184" t="str">
        <f>IF('Session Tracking'!D351,'Session Tracking'!D351,"")</f>
        <v/>
      </c>
      <c r="E352" s="184" t="str">
        <f>IF('Session Tracking'!E351,'Session Tracking'!E351,"")</f>
        <v/>
      </c>
      <c r="F352" s="121"/>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1"/>
      <c r="AL352" s="122"/>
      <c r="AM352" s="122"/>
      <c r="AN352" s="122"/>
      <c r="AO352" s="122"/>
      <c r="AP352" s="122"/>
      <c r="AQ352" s="122"/>
      <c r="AR352" s="122"/>
      <c r="AS352" s="122"/>
      <c r="AT352" s="122"/>
      <c r="AU352" s="122"/>
      <c r="AV352" s="122"/>
      <c r="AW352" s="122"/>
      <c r="AX352" s="122"/>
      <c r="AY352" s="122"/>
      <c r="AZ352" s="122"/>
      <c r="BA352" s="122"/>
      <c r="BB352" s="122"/>
      <c r="BC352" s="122"/>
      <c r="BD352" s="122"/>
      <c r="BE352" s="122"/>
      <c r="BF352" s="122"/>
      <c r="BG352" s="122"/>
      <c r="BH352" s="122"/>
      <c r="BI352" s="122"/>
      <c r="BJ352" s="122"/>
      <c r="BK352" s="122"/>
      <c r="BL352" s="122"/>
      <c r="BM352" s="122"/>
      <c r="BN352" s="122"/>
      <c r="BO352" s="122"/>
      <c r="BQ352" s="175" t="str">
        <f t="shared" si="285"/>
        <v/>
      </c>
      <c r="BR352" s="176" t="str">
        <f t="shared" si="286"/>
        <v/>
      </c>
      <c r="BS352" s="135" t="str">
        <f t="shared" si="287"/>
        <v xml:space="preserve"> </v>
      </c>
      <c r="BT352" s="175" t="str">
        <f t="shared" si="288"/>
        <v/>
      </c>
      <c r="BU352" s="176" t="str">
        <f t="shared" si="289"/>
        <v/>
      </c>
      <c r="BV352" s="135" t="str">
        <f t="shared" si="290"/>
        <v xml:space="preserve"> </v>
      </c>
      <c r="BW352" s="175" t="str">
        <f t="shared" si="291"/>
        <v/>
      </c>
      <c r="BX352" s="176" t="str">
        <f t="shared" si="292"/>
        <v/>
      </c>
      <c r="BY352" s="135" t="str">
        <f t="shared" si="293"/>
        <v xml:space="preserve"> </v>
      </c>
      <c r="BZ352" s="175" t="str">
        <f t="shared" si="294"/>
        <v/>
      </c>
      <c r="CA352" s="176" t="str">
        <f t="shared" si="295"/>
        <v/>
      </c>
      <c r="CB352" s="135" t="str">
        <f t="shared" si="296"/>
        <v xml:space="preserve"> </v>
      </c>
      <c r="CC352" s="185" t="str">
        <f t="shared" si="297"/>
        <v/>
      </c>
      <c r="CD352" s="186" t="str">
        <f t="shared" si="298"/>
        <v/>
      </c>
      <c r="CE352" s="181" t="str">
        <f t="shared" si="299"/>
        <v xml:space="preserve"> </v>
      </c>
      <c r="CF352" s="175" t="str">
        <f t="shared" si="300"/>
        <v/>
      </c>
      <c r="CG352" s="176" t="str">
        <f t="shared" si="301"/>
        <v/>
      </c>
      <c r="CH352" s="135" t="str">
        <f t="shared" si="302"/>
        <v xml:space="preserve"> </v>
      </c>
      <c r="CI352" s="175" t="str">
        <f t="shared" si="303"/>
        <v/>
      </c>
      <c r="CJ352" s="176" t="str">
        <f t="shared" si="304"/>
        <v/>
      </c>
      <c r="CK352" s="135" t="str">
        <f t="shared" si="305"/>
        <v xml:space="preserve"> </v>
      </c>
      <c r="CL352" s="175" t="str">
        <f t="shared" si="306"/>
        <v/>
      </c>
      <c r="CM352" s="176" t="str">
        <f t="shared" si="307"/>
        <v/>
      </c>
      <c r="CN352" s="135" t="str">
        <f t="shared" si="308"/>
        <v xml:space="preserve"> </v>
      </c>
      <c r="CO352" s="185" t="str">
        <f t="shared" si="309"/>
        <v/>
      </c>
      <c r="CP352" s="186" t="str">
        <f t="shared" si="310"/>
        <v/>
      </c>
      <c r="CQ352" s="181" t="str">
        <f t="shared" si="311"/>
        <v xml:space="preserve"> </v>
      </c>
      <c r="CR352" s="135">
        <f>'Session Tracking'!P351</f>
        <v>0</v>
      </c>
      <c r="CS352" s="172"/>
      <c r="CT352" s="172">
        <f>COUNTIF('Session Tracking'!F351:O351,"Yes")</f>
        <v>0</v>
      </c>
      <c r="CU352" s="195">
        <f>COUNTIF('Session Tracking'!F351:O351,"No")</f>
        <v>0</v>
      </c>
      <c r="CV352" s="211">
        <f t="shared" si="269"/>
        <v>0</v>
      </c>
      <c r="CW352" s="195" t="str">
        <f t="shared" si="270"/>
        <v/>
      </c>
      <c r="CX352" s="195" t="str">
        <f t="shared" si="271"/>
        <v/>
      </c>
      <c r="CY352" s="195" t="str">
        <f t="shared" si="272"/>
        <v/>
      </c>
      <c r="CZ352" s="195" t="str">
        <f t="shared" si="273"/>
        <v/>
      </c>
      <c r="DA352" s="195" t="str">
        <f t="shared" si="274"/>
        <v/>
      </c>
      <c r="DB352" s="213" t="str">
        <f t="shared" si="275"/>
        <v/>
      </c>
      <c r="DC352" s="172" t="str">
        <f t="shared" si="276"/>
        <v/>
      </c>
      <c r="DD352" s="195" t="str">
        <f t="shared" si="277"/>
        <v/>
      </c>
      <c r="DE352" s="195" t="str">
        <f t="shared" si="278"/>
        <v/>
      </c>
      <c r="DF352" s="195" t="str">
        <f t="shared" si="279"/>
        <v/>
      </c>
      <c r="DG352" s="195" t="str">
        <f t="shared" si="280"/>
        <v/>
      </c>
      <c r="DH352" s="195" t="str">
        <f t="shared" si="281"/>
        <v/>
      </c>
      <c r="DI352" s="195" t="str">
        <f t="shared" si="282"/>
        <v/>
      </c>
      <c r="DJ352" s="195" t="str">
        <f t="shared" si="283"/>
        <v/>
      </c>
      <c r="DK352" s="173" t="str">
        <f t="shared" si="284"/>
        <v/>
      </c>
    </row>
    <row r="353" spans="1:115" x14ac:dyDescent="0.35">
      <c r="A353" s="182">
        <f>'Session Tracking'!A352</f>
        <v>0</v>
      </c>
      <c r="B353" s="183">
        <f>'Session Tracking'!T352</f>
        <v>0</v>
      </c>
      <c r="C353" s="183">
        <f>'Session Tracking'!C352</f>
        <v>0</v>
      </c>
      <c r="D353" s="184" t="str">
        <f>IF('Session Tracking'!D352,'Session Tracking'!D352,"")</f>
        <v/>
      </c>
      <c r="E353" s="184" t="str">
        <f>IF('Session Tracking'!E352,'Session Tracking'!E352,"")</f>
        <v/>
      </c>
      <c r="F353" s="123"/>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3"/>
      <c r="AL353" s="124"/>
      <c r="AM353" s="124"/>
      <c r="AN353" s="124"/>
      <c r="AO353" s="124"/>
      <c r="AP353" s="124"/>
      <c r="AQ353" s="124"/>
      <c r="AR353" s="124"/>
      <c r="AS353" s="124"/>
      <c r="AT353" s="124"/>
      <c r="AU353" s="124"/>
      <c r="AV353" s="124"/>
      <c r="AW353" s="124"/>
      <c r="AX353" s="124"/>
      <c r="AY353" s="124"/>
      <c r="AZ353" s="124"/>
      <c r="BA353" s="124"/>
      <c r="BB353" s="124"/>
      <c r="BC353" s="124"/>
      <c r="BD353" s="124"/>
      <c r="BE353" s="124"/>
      <c r="BF353" s="124"/>
      <c r="BG353" s="124"/>
      <c r="BH353" s="124"/>
      <c r="BI353" s="124"/>
      <c r="BJ353" s="124"/>
      <c r="BK353" s="124"/>
      <c r="BL353" s="124"/>
      <c r="BM353" s="124"/>
      <c r="BN353" s="124"/>
      <c r="BO353" s="124"/>
      <c r="BQ353" s="175" t="str">
        <f t="shared" si="285"/>
        <v/>
      </c>
      <c r="BR353" s="176" t="str">
        <f t="shared" si="286"/>
        <v/>
      </c>
      <c r="BS353" s="135" t="str">
        <f t="shared" si="287"/>
        <v xml:space="preserve"> </v>
      </c>
      <c r="BT353" s="175" t="str">
        <f t="shared" si="288"/>
        <v/>
      </c>
      <c r="BU353" s="176" t="str">
        <f t="shared" si="289"/>
        <v/>
      </c>
      <c r="BV353" s="135" t="str">
        <f t="shared" si="290"/>
        <v xml:space="preserve"> </v>
      </c>
      <c r="BW353" s="175" t="str">
        <f t="shared" si="291"/>
        <v/>
      </c>
      <c r="BX353" s="176" t="str">
        <f t="shared" si="292"/>
        <v/>
      </c>
      <c r="BY353" s="135" t="str">
        <f t="shared" si="293"/>
        <v xml:space="preserve"> </v>
      </c>
      <c r="BZ353" s="175" t="str">
        <f t="shared" si="294"/>
        <v/>
      </c>
      <c r="CA353" s="176" t="str">
        <f t="shared" si="295"/>
        <v/>
      </c>
      <c r="CB353" s="135" t="str">
        <f t="shared" si="296"/>
        <v xml:space="preserve"> </v>
      </c>
      <c r="CC353" s="185" t="str">
        <f t="shared" si="297"/>
        <v/>
      </c>
      <c r="CD353" s="186" t="str">
        <f t="shared" si="298"/>
        <v/>
      </c>
      <c r="CE353" s="181" t="str">
        <f t="shared" si="299"/>
        <v xml:space="preserve"> </v>
      </c>
      <c r="CF353" s="175" t="str">
        <f t="shared" si="300"/>
        <v/>
      </c>
      <c r="CG353" s="176" t="str">
        <f t="shared" si="301"/>
        <v/>
      </c>
      <c r="CH353" s="135" t="str">
        <f t="shared" si="302"/>
        <v xml:space="preserve"> </v>
      </c>
      <c r="CI353" s="175" t="str">
        <f t="shared" si="303"/>
        <v/>
      </c>
      <c r="CJ353" s="176" t="str">
        <f t="shared" si="304"/>
        <v/>
      </c>
      <c r="CK353" s="135" t="str">
        <f t="shared" si="305"/>
        <v xml:space="preserve"> </v>
      </c>
      <c r="CL353" s="175" t="str">
        <f t="shared" si="306"/>
        <v/>
      </c>
      <c r="CM353" s="176" t="str">
        <f t="shared" si="307"/>
        <v/>
      </c>
      <c r="CN353" s="135" t="str">
        <f t="shared" si="308"/>
        <v xml:space="preserve"> </v>
      </c>
      <c r="CO353" s="185" t="str">
        <f t="shared" si="309"/>
        <v/>
      </c>
      <c r="CP353" s="186" t="str">
        <f t="shared" si="310"/>
        <v/>
      </c>
      <c r="CQ353" s="181" t="str">
        <f t="shared" si="311"/>
        <v xml:space="preserve"> </v>
      </c>
      <c r="CR353" s="135">
        <f>'Session Tracking'!P352</f>
        <v>0</v>
      </c>
      <c r="CS353" s="172"/>
      <c r="CT353" s="172">
        <f>COUNTIF('Session Tracking'!F352:O352,"Yes")</f>
        <v>0</v>
      </c>
      <c r="CU353" s="195">
        <f>COUNTIF('Session Tracking'!F352:O352,"No")</f>
        <v>0</v>
      </c>
      <c r="CV353" s="211">
        <f t="shared" si="269"/>
        <v>0</v>
      </c>
      <c r="CW353" s="195" t="str">
        <f t="shared" si="270"/>
        <v/>
      </c>
      <c r="CX353" s="195" t="str">
        <f t="shared" si="271"/>
        <v/>
      </c>
      <c r="CY353" s="195" t="str">
        <f t="shared" si="272"/>
        <v/>
      </c>
      <c r="CZ353" s="195" t="str">
        <f t="shared" si="273"/>
        <v/>
      </c>
      <c r="DA353" s="195" t="str">
        <f t="shared" si="274"/>
        <v/>
      </c>
      <c r="DB353" s="213" t="str">
        <f t="shared" si="275"/>
        <v/>
      </c>
      <c r="DC353" s="172" t="str">
        <f t="shared" si="276"/>
        <v/>
      </c>
      <c r="DD353" s="195" t="str">
        <f t="shared" si="277"/>
        <v/>
      </c>
      <c r="DE353" s="195" t="str">
        <f t="shared" si="278"/>
        <v/>
      </c>
      <c r="DF353" s="195" t="str">
        <f t="shared" si="279"/>
        <v/>
      </c>
      <c r="DG353" s="195" t="str">
        <f t="shared" si="280"/>
        <v/>
      </c>
      <c r="DH353" s="195" t="str">
        <f t="shared" si="281"/>
        <v/>
      </c>
      <c r="DI353" s="195" t="str">
        <f t="shared" si="282"/>
        <v/>
      </c>
      <c r="DJ353" s="195" t="str">
        <f t="shared" si="283"/>
        <v/>
      </c>
      <c r="DK353" s="173" t="str">
        <f t="shared" si="284"/>
        <v/>
      </c>
    </row>
    <row r="354" spans="1:115" x14ac:dyDescent="0.35">
      <c r="A354" s="182">
        <f>'Session Tracking'!A353</f>
        <v>0</v>
      </c>
      <c r="B354" s="183">
        <f>'Session Tracking'!T353</f>
        <v>0</v>
      </c>
      <c r="C354" s="183">
        <f>'Session Tracking'!C353</f>
        <v>0</v>
      </c>
      <c r="D354" s="184" t="str">
        <f>IF('Session Tracking'!D353,'Session Tracking'!D353,"")</f>
        <v/>
      </c>
      <c r="E354" s="184" t="str">
        <f>IF('Session Tracking'!E353,'Session Tracking'!E353,"")</f>
        <v/>
      </c>
      <c r="F354" s="121"/>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1"/>
      <c r="AL354" s="122"/>
      <c r="AM354" s="122"/>
      <c r="AN354" s="122"/>
      <c r="AO354" s="122"/>
      <c r="AP354" s="122"/>
      <c r="AQ354" s="122"/>
      <c r="AR354" s="122"/>
      <c r="AS354" s="122"/>
      <c r="AT354" s="122"/>
      <c r="AU354" s="122"/>
      <c r="AV354" s="122"/>
      <c r="AW354" s="122"/>
      <c r="AX354" s="122"/>
      <c r="AY354" s="122"/>
      <c r="AZ354" s="122"/>
      <c r="BA354" s="122"/>
      <c r="BB354" s="122"/>
      <c r="BC354" s="122"/>
      <c r="BD354" s="122"/>
      <c r="BE354" s="122"/>
      <c r="BF354" s="122"/>
      <c r="BG354" s="122"/>
      <c r="BH354" s="122"/>
      <c r="BI354" s="122"/>
      <c r="BJ354" s="122"/>
      <c r="BK354" s="122"/>
      <c r="BL354" s="122"/>
      <c r="BM354" s="122"/>
      <c r="BN354" s="122"/>
      <c r="BO354" s="122"/>
      <c r="BQ354" s="175" t="str">
        <f t="shared" si="285"/>
        <v/>
      </c>
      <c r="BR354" s="176" t="str">
        <f t="shared" si="286"/>
        <v/>
      </c>
      <c r="BS354" s="135" t="str">
        <f t="shared" si="287"/>
        <v xml:space="preserve"> </v>
      </c>
      <c r="BT354" s="175" t="str">
        <f t="shared" si="288"/>
        <v/>
      </c>
      <c r="BU354" s="176" t="str">
        <f t="shared" si="289"/>
        <v/>
      </c>
      <c r="BV354" s="135" t="str">
        <f t="shared" si="290"/>
        <v xml:space="preserve"> </v>
      </c>
      <c r="BW354" s="175" t="str">
        <f t="shared" si="291"/>
        <v/>
      </c>
      <c r="BX354" s="176" t="str">
        <f t="shared" si="292"/>
        <v/>
      </c>
      <c r="BY354" s="135" t="str">
        <f t="shared" si="293"/>
        <v xml:space="preserve"> </v>
      </c>
      <c r="BZ354" s="175" t="str">
        <f t="shared" si="294"/>
        <v/>
      </c>
      <c r="CA354" s="176" t="str">
        <f t="shared" si="295"/>
        <v/>
      </c>
      <c r="CB354" s="135" t="str">
        <f t="shared" si="296"/>
        <v xml:space="preserve"> </v>
      </c>
      <c r="CC354" s="185" t="str">
        <f t="shared" si="297"/>
        <v/>
      </c>
      <c r="CD354" s="186" t="str">
        <f t="shared" si="298"/>
        <v/>
      </c>
      <c r="CE354" s="181" t="str">
        <f t="shared" si="299"/>
        <v xml:space="preserve"> </v>
      </c>
      <c r="CF354" s="175" t="str">
        <f t="shared" si="300"/>
        <v/>
      </c>
      <c r="CG354" s="176" t="str">
        <f t="shared" si="301"/>
        <v/>
      </c>
      <c r="CH354" s="135" t="str">
        <f t="shared" si="302"/>
        <v xml:space="preserve"> </v>
      </c>
      <c r="CI354" s="175" t="str">
        <f t="shared" si="303"/>
        <v/>
      </c>
      <c r="CJ354" s="176" t="str">
        <f t="shared" si="304"/>
        <v/>
      </c>
      <c r="CK354" s="135" t="str">
        <f t="shared" si="305"/>
        <v xml:space="preserve"> </v>
      </c>
      <c r="CL354" s="175" t="str">
        <f t="shared" si="306"/>
        <v/>
      </c>
      <c r="CM354" s="176" t="str">
        <f t="shared" si="307"/>
        <v/>
      </c>
      <c r="CN354" s="135" t="str">
        <f t="shared" si="308"/>
        <v xml:space="preserve"> </v>
      </c>
      <c r="CO354" s="185" t="str">
        <f t="shared" si="309"/>
        <v/>
      </c>
      <c r="CP354" s="186" t="str">
        <f t="shared" si="310"/>
        <v/>
      </c>
      <c r="CQ354" s="181" t="str">
        <f t="shared" si="311"/>
        <v xml:space="preserve"> </v>
      </c>
      <c r="CR354" s="135">
        <f>'Session Tracking'!P353</f>
        <v>0</v>
      </c>
      <c r="CS354" s="172"/>
      <c r="CT354" s="172">
        <f>COUNTIF('Session Tracking'!F353:O353,"Yes")</f>
        <v>0</v>
      </c>
      <c r="CU354" s="195">
        <f>COUNTIF('Session Tracking'!F353:O353,"No")</f>
        <v>0</v>
      </c>
      <c r="CV354" s="211">
        <f t="shared" si="269"/>
        <v>0</v>
      </c>
      <c r="CW354" s="195" t="str">
        <f t="shared" si="270"/>
        <v/>
      </c>
      <c r="CX354" s="195" t="str">
        <f t="shared" si="271"/>
        <v/>
      </c>
      <c r="CY354" s="195" t="str">
        <f t="shared" si="272"/>
        <v/>
      </c>
      <c r="CZ354" s="195" t="str">
        <f t="shared" si="273"/>
        <v/>
      </c>
      <c r="DA354" s="195" t="str">
        <f t="shared" si="274"/>
        <v/>
      </c>
      <c r="DB354" s="213" t="str">
        <f t="shared" si="275"/>
        <v/>
      </c>
      <c r="DC354" s="172" t="str">
        <f t="shared" si="276"/>
        <v/>
      </c>
      <c r="DD354" s="195" t="str">
        <f t="shared" si="277"/>
        <v/>
      </c>
      <c r="DE354" s="195" t="str">
        <f t="shared" si="278"/>
        <v/>
      </c>
      <c r="DF354" s="195" t="str">
        <f t="shared" si="279"/>
        <v/>
      </c>
      <c r="DG354" s="195" t="str">
        <f t="shared" si="280"/>
        <v/>
      </c>
      <c r="DH354" s="195" t="str">
        <f t="shared" si="281"/>
        <v/>
      </c>
      <c r="DI354" s="195" t="str">
        <f t="shared" si="282"/>
        <v/>
      </c>
      <c r="DJ354" s="195" t="str">
        <f t="shared" si="283"/>
        <v/>
      </c>
      <c r="DK354" s="173" t="str">
        <f t="shared" si="284"/>
        <v/>
      </c>
    </row>
    <row r="355" spans="1:115" x14ac:dyDescent="0.35">
      <c r="A355" s="182">
        <f>'Session Tracking'!A354</f>
        <v>0</v>
      </c>
      <c r="B355" s="183">
        <f>'Session Tracking'!T354</f>
        <v>0</v>
      </c>
      <c r="C355" s="183">
        <f>'Session Tracking'!C354</f>
        <v>0</v>
      </c>
      <c r="D355" s="184" t="str">
        <f>IF('Session Tracking'!D354,'Session Tracking'!D354,"")</f>
        <v/>
      </c>
      <c r="E355" s="184" t="str">
        <f>IF('Session Tracking'!E354,'Session Tracking'!E354,"")</f>
        <v/>
      </c>
      <c r="F355" s="123"/>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3"/>
      <c r="AL355" s="124"/>
      <c r="AM355" s="124"/>
      <c r="AN355" s="124"/>
      <c r="AO355" s="124"/>
      <c r="AP355" s="124"/>
      <c r="AQ355" s="124"/>
      <c r="AR355" s="124"/>
      <c r="AS355" s="124"/>
      <c r="AT355" s="124"/>
      <c r="AU355" s="124"/>
      <c r="AV355" s="124"/>
      <c r="AW355" s="124"/>
      <c r="AX355" s="124"/>
      <c r="AY355" s="124"/>
      <c r="AZ355" s="124"/>
      <c r="BA355" s="124"/>
      <c r="BB355" s="124"/>
      <c r="BC355" s="124"/>
      <c r="BD355" s="124"/>
      <c r="BE355" s="124"/>
      <c r="BF355" s="124"/>
      <c r="BG355" s="124"/>
      <c r="BH355" s="124"/>
      <c r="BI355" s="124"/>
      <c r="BJ355" s="124"/>
      <c r="BK355" s="124"/>
      <c r="BL355" s="124"/>
      <c r="BM355" s="124"/>
      <c r="BN355" s="124"/>
      <c r="BO355" s="124"/>
      <c r="BQ355" s="175" t="str">
        <f t="shared" si="285"/>
        <v/>
      </c>
      <c r="BR355" s="176" t="str">
        <f t="shared" si="286"/>
        <v/>
      </c>
      <c r="BS355" s="135" t="str">
        <f t="shared" si="287"/>
        <v xml:space="preserve"> </v>
      </c>
      <c r="BT355" s="175" t="str">
        <f t="shared" si="288"/>
        <v/>
      </c>
      <c r="BU355" s="176" t="str">
        <f t="shared" si="289"/>
        <v/>
      </c>
      <c r="BV355" s="135" t="str">
        <f t="shared" si="290"/>
        <v xml:space="preserve"> </v>
      </c>
      <c r="BW355" s="175" t="str">
        <f t="shared" si="291"/>
        <v/>
      </c>
      <c r="BX355" s="176" t="str">
        <f t="shared" si="292"/>
        <v/>
      </c>
      <c r="BY355" s="135" t="str">
        <f t="shared" si="293"/>
        <v xml:space="preserve"> </v>
      </c>
      <c r="BZ355" s="175" t="str">
        <f t="shared" si="294"/>
        <v/>
      </c>
      <c r="CA355" s="176" t="str">
        <f t="shared" si="295"/>
        <v/>
      </c>
      <c r="CB355" s="135" t="str">
        <f t="shared" si="296"/>
        <v xml:space="preserve"> </v>
      </c>
      <c r="CC355" s="185" t="str">
        <f t="shared" si="297"/>
        <v/>
      </c>
      <c r="CD355" s="186" t="str">
        <f t="shared" si="298"/>
        <v/>
      </c>
      <c r="CE355" s="181" t="str">
        <f t="shared" si="299"/>
        <v xml:space="preserve"> </v>
      </c>
      <c r="CF355" s="175" t="str">
        <f t="shared" si="300"/>
        <v/>
      </c>
      <c r="CG355" s="176" t="str">
        <f t="shared" si="301"/>
        <v/>
      </c>
      <c r="CH355" s="135" t="str">
        <f t="shared" si="302"/>
        <v xml:space="preserve"> </v>
      </c>
      <c r="CI355" s="175" t="str">
        <f t="shared" si="303"/>
        <v/>
      </c>
      <c r="CJ355" s="176" t="str">
        <f t="shared" si="304"/>
        <v/>
      </c>
      <c r="CK355" s="135" t="str">
        <f t="shared" si="305"/>
        <v xml:space="preserve"> </v>
      </c>
      <c r="CL355" s="175" t="str">
        <f t="shared" si="306"/>
        <v/>
      </c>
      <c r="CM355" s="176" t="str">
        <f t="shared" si="307"/>
        <v/>
      </c>
      <c r="CN355" s="135" t="str">
        <f t="shared" si="308"/>
        <v xml:space="preserve"> </v>
      </c>
      <c r="CO355" s="185" t="str">
        <f t="shared" si="309"/>
        <v/>
      </c>
      <c r="CP355" s="186" t="str">
        <f t="shared" si="310"/>
        <v/>
      </c>
      <c r="CQ355" s="181" t="str">
        <f t="shared" si="311"/>
        <v xml:space="preserve"> </v>
      </c>
      <c r="CR355" s="135">
        <f>'Session Tracking'!P354</f>
        <v>0</v>
      </c>
      <c r="CS355" s="172"/>
      <c r="CT355" s="172">
        <f>COUNTIF('Session Tracking'!F354:O354,"Yes")</f>
        <v>0</v>
      </c>
      <c r="CU355" s="195">
        <f>COUNTIF('Session Tracking'!F354:O354,"No")</f>
        <v>0</v>
      </c>
      <c r="CV355" s="211">
        <f t="shared" si="269"/>
        <v>0</v>
      </c>
      <c r="CW355" s="195" t="str">
        <f t="shared" si="270"/>
        <v/>
      </c>
      <c r="CX355" s="195" t="str">
        <f t="shared" si="271"/>
        <v/>
      </c>
      <c r="CY355" s="195" t="str">
        <f t="shared" si="272"/>
        <v/>
      </c>
      <c r="CZ355" s="195" t="str">
        <f t="shared" si="273"/>
        <v/>
      </c>
      <c r="DA355" s="195" t="str">
        <f t="shared" si="274"/>
        <v/>
      </c>
      <c r="DB355" s="213" t="str">
        <f t="shared" si="275"/>
        <v/>
      </c>
      <c r="DC355" s="172" t="str">
        <f t="shared" si="276"/>
        <v/>
      </c>
      <c r="DD355" s="195" t="str">
        <f t="shared" si="277"/>
        <v/>
      </c>
      <c r="DE355" s="195" t="str">
        <f t="shared" si="278"/>
        <v/>
      </c>
      <c r="DF355" s="195" t="str">
        <f t="shared" si="279"/>
        <v/>
      </c>
      <c r="DG355" s="195" t="str">
        <f t="shared" si="280"/>
        <v/>
      </c>
      <c r="DH355" s="195" t="str">
        <f t="shared" si="281"/>
        <v/>
      </c>
      <c r="DI355" s="195" t="str">
        <f t="shared" si="282"/>
        <v/>
      </c>
      <c r="DJ355" s="195" t="str">
        <f t="shared" si="283"/>
        <v/>
      </c>
      <c r="DK355" s="173" t="str">
        <f t="shared" si="284"/>
        <v/>
      </c>
    </row>
    <row r="356" spans="1:115" x14ac:dyDescent="0.35">
      <c r="A356" s="182">
        <f>'Session Tracking'!A355</f>
        <v>0</v>
      </c>
      <c r="B356" s="183">
        <f>'Session Tracking'!T355</f>
        <v>0</v>
      </c>
      <c r="C356" s="183">
        <f>'Session Tracking'!C355</f>
        <v>0</v>
      </c>
      <c r="D356" s="184" t="str">
        <f>IF('Session Tracking'!D355,'Session Tracking'!D355,"")</f>
        <v/>
      </c>
      <c r="E356" s="184" t="str">
        <f>IF('Session Tracking'!E355,'Session Tracking'!E355,"")</f>
        <v/>
      </c>
      <c r="F356" s="121"/>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1"/>
      <c r="AL356" s="122"/>
      <c r="AM356" s="122"/>
      <c r="AN356" s="122"/>
      <c r="AO356" s="122"/>
      <c r="AP356" s="122"/>
      <c r="AQ356" s="122"/>
      <c r="AR356" s="122"/>
      <c r="AS356" s="122"/>
      <c r="AT356" s="122"/>
      <c r="AU356" s="122"/>
      <c r="AV356" s="122"/>
      <c r="AW356" s="122"/>
      <c r="AX356" s="122"/>
      <c r="AY356" s="122"/>
      <c r="AZ356" s="122"/>
      <c r="BA356" s="122"/>
      <c r="BB356" s="122"/>
      <c r="BC356" s="122"/>
      <c r="BD356" s="122"/>
      <c r="BE356" s="122"/>
      <c r="BF356" s="122"/>
      <c r="BG356" s="122"/>
      <c r="BH356" s="122"/>
      <c r="BI356" s="122"/>
      <c r="BJ356" s="122"/>
      <c r="BK356" s="122"/>
      <c r="BL356" s="122"/>
      <c r="BM356" s="122"/>
      <c r="BN356" s="122"/>
      <c r="BO356" s="122"/>
      <c r="BQ356" s="175" t="str">
        <f t="shared" si="285"/>
        <v/>
      </c>
      <c r="BR356" s="176" t="str">
        <f t="shared" si="286"/>
        <v/>
      </c>
      <c r="BS356" s="135" t="str">
        <f t="shared" si="287"/>
        <v xml:space="preserve"> </v>
      </c>
      <c r="BT356" s="175" t="str">
        <f t="shared" si="288"/>
        <v/>
      </c>
      <c r="BU356" s="176" t="str">
        <f t="shared" si="289"/>
        <v/>
      </c>
      <c r="BV356" s="135" t="str">
        <f t="shared" si="290"/>
        <v xml:space="preserve"> </v>
      </c>
      <c r="BW356" s="175" t="str">
        <f t="shared" si="291"/>
        <v/>
      </c>
      <c r="BX356" s="176" t="str">
        <f t="shared" si="292"/>
        <v/>
      </c>
      <c r="BY356" s="135" t="str">
        <f t="shared" si="293"/>
        <v xml:space="preserve"> </v>
      </c>
      <c r="BZ356" s="175" t="str">
        <f t="shared" si="294"/>
        <v/>
      </c>
      <c r="CA356" s="176" t="str">
        <f t="shared" si="295"/>
        <v/>
      </c>
      <c r="CB356" s="135" t="str">
        <f t="shared" si="296"/>
        <v xml:space="preserve"> </v>
      </c>
      <c r="CC356" s="185" t="str">
        <f t="shared" si="297"/>
        <v/>
      </c>
      <c r="CD356" s="186" t="str">
        <f t="shared" si="298"/>
        <v/>
      </c>
      <c r="CE356" s="181" t="str">
        <f t="shared" si="299"/>
        <v xml:space="preserve"> </v>
      </c>
      <c r="CF356" s="175" t="str">
        <f t="shared" si="300"/>
        <v/>
      </c>
      <c r="CG356" s="176" t="str">
        <f t="shared" si="301"/>
        <v/>
      </c>
      <c r="CH356" s="135" t="str">
        <f t="shared" si="302"/>
        <v xml:space="preserve"> </v>
      </c>
      <c r="CI356" s="175" t="str">
        <f t="shared" si="303"/>
        <v/>
      </c>
      <c r="CJ356" s="176" t="str">
        <f t="shared" si="304"/>
        <v/>
      </c>
      <c r="CK356" s="135" t="str">
        <f t="shared" si="305"/>
        <v xml:space="preserve"> </v>
      </c>
      <c r="CL356" s="175" t="str">
        <f t="shared" si="306"/>
        <v/>
      </c>
      <c r="CM356" s="176" t="str">
        <f t="shared" si="307"/>
        <v/>
      </c>
      <c r="CN356" s="135" t="str">
        <f t="shared" si="308"/>
        <v xml:space="preserve"> </v>
      </c>
      <c r="CO356" s="185" t="str">
        <f t="shared" si="309"/>
        <v/>
      </c>
      <c r="CP356" s="186" t="str">
        <f t="shared" si="310"/>
        <v/>
      </c>
      <c r="CQ356" s="181" t="str">
        <f t="shared" si="311"/>
        <v xml:space="preserve"> </v>
      </c>
      <c r="CR356" s="135">
        <f>'Session Tracking'!P355</f>
        <v>0</v>
      </c>
      <c r="CS356" s="172"/>
      <c r="CT356" s="172">
        <f>COUNTIF('Session Tracking'!F355:O355,"Yes")</f>
        <v>0</v>
      </c>
      <c r="CU356" s="195">
        <f>COUNTIF('Session Tracking'!F355:O355,"No")</f>
        <v>0</v>
      </c>
      <c r="CV356" s="211">
        <f t="shared" si="269"/>
        <v>0</v>
      </c>
      <c r="CW356" s="195" t="str">
        <f t="shared" si="270"/>
        <v/>
      </c>
      <c r="CX356" s="195" t="str">
        <f t="shared" si="271"/>
        <v/>
      </c>
      <c r="CY356" s="195" t="str">
        <f t="shared" si="272"/>
        <v/>
      </c>
      <c r="CZ356" s="195" t="str">
        <f t="shared" si="273"/>
        <v/>
      </c>
      <c r="DA356" s="195" t="str">
        <f t="shared" si="274"/>
        <v/>
      </c>
      <c r="DB356" s="213" t="str">
        <f t="shared" si="275"/>
        <v/>
      </c>
      <c r="DC356" s="172" t="str">
        <f t="shared" si="276"/>
        <v/>
      </c>
      <c r="DD356" s="195" t="str">
        <f t="shared" si="277"/>
        <v/>
      </c>
      <c r="DE356" s="195" t="str">
        <f t="shared" si="278"/>
        <v/>
      </c>
      <c r="DF356" s="195" t="str">
        <f t="shared" si="279"/>
        <v/>
      </c>
      <c r="DG356" s="195" t="str">
        <f t="shared" si="280"/>
        <v/>
      </c>
      <c r="DH356" s="195" t="str">
        <f t="shared" si="281"/>
        <v/>
      </c>
      <c r="DI356" s="195" t="str">
        <f t="shared" si="282"/>
        <v/>
      </c>
      <c r="DJ356" s="195" t="str">
        <f t="shared" si="283"/>
        <v/>
      </c>
      <c r="DK356" s="173" t="str">
        <f t="shared" si="284"/>
        <v/>
      </c>
    </row>
    <row r="357" spans="1:115" x14ac:dyDescent="0.35">
      <c r="A357" s="182">
        <f>'Session Tracking'!A356</f>
        <v>0</v>
      </c>
      <c r="B357" s="183">
        <f>'Session Tracking'!T356</f>
        <v>0</v>
      </c>
      <c r="C357" s="183">
        <f>'Session Tracking'!C356</f>
        <v>0</v>
      </c>
      <c r="D357" s="184" t="str">
        <f>IF('Session Tracking'!D356,'Session Tracking'!D356,"")</f>
        <v/>
      </c>
      <c r="E357" s="184" t="str">
        <f>IF('Session Tracking'!E356,'Session Tracking'!E356,"")</f>
        <v/>
      </c>
      <c r="F357" s="123"/>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3"/>
      <c r="AL357" s="124"/>
      <c r="AM357" s="124"/>
      <c r="AN357" s="124"/>
      <c r="AO357" s="124"/>
      <c r="AP357" s="124"/>
      <c r="AQ357" s="124"/>
      <c r="AR357" s="124"/>
      <c r="AS357" s="124"/>
      <c r="AT357" s="124"/>
      <c r="AU357" s="124"/>
      <c r="AV357" s="124"/>
      <c r="AW357" s="124"/>
      <c r="AX357" s="124"/>
      <c r="AY357" s="124"/>
      <c r="AZ357" s="124"/>
      <c r="BA357" s="124"/>
      <c r="BB357" s="124"/>
      <c r="BC357" s="124"/>
      <c r="BD357" s="124"/>
      <c r="BE357" s="124"/>
      <c r="BF357" s="124"/>
      <c r="BG357" s="124"/>
      <c r="BH357" s="124"/>
      <c r="BI357" s="124"/>
      <c r="BJ357" s="124"/>
      <c r="BK357" s="124"/>
      <c r="BL357" s="124"/>
      <c r="BM357" s="124"/>
      <c r="BN357" s="124"/>
      <c r="BO357" s="124"/>
      <c r="BQ357" s="175" t="str">
        <f t="shared" si="285"/>
        <v/>
      </c>
      <c r="BR357" s="176" t="str">
        <f t="shared" si="286"/>
        <v/>
      </c>
      <c r="BS357" s="135" t="str">
        <f t="shared" si="287"/>
        <v xml:space="preserve"> </v>
      </c>
      <c r="BT357" s="175" t="str">
        <f t="shared" si="288"/>
        <v/>
      </c>
      <c r="BU357" s="176" t="str">
        <f t="shared" si="289"/>
        <v/>
      </c>
      <c r="BV357" s="135" t="str">
        <f t="shared" si="290"/>
        <v xml:space="preserve"> </v>
      </c>
      <c r="BW357" s="175" t="str">
        <f t="shared" si="291"/>
        <v/>
      </c>
      <c r="BX357" s="176" t="str">
        <f t="shared" si="292"/>
        <v/>
      </c>
      <c r="BY357" s="135" t="str">
        <f t="shared" si="293"/>
        <v xml:space="preserve"> </v>
      </c>
      <c r="BZ357" s="175" t="str">
        <f t="shared" si="294"/>
        <v/>
      </c>
      <c r="CA357" s="176" t="str">
        <f t="shared" si="295"/>
        <v/>
      </c>
      <c r="CB357" s="135" t="str">
        <f t="shared" si="296"/>
        <v xml:space="preserve"> </v>
      </c>
      <c r="CC357" s="185" t="str">
        <f t="shared" si="297"/>
        <v/>
      </c>
      <c r="CD357" s="186" t="str">
        <f t="shared" si="298"/>
        <v/>
      </c>
      <c r="CE357" s="181" t="str">
        <f t="shared" si="299"/>
        <v xml:space="preserve"> </v>
      </c>
      <c r="CF357" s="175" t="str">
        <f t="shared" si="300"/>
        <v/>
      </c>
      <c r="CG357" s="176" t="str">
        <f t="shared" si="301"/>
        <v/>
      </c>
      <c r="CH357" s="135" t="str">
        <f t="shared" si="302"/>
        <v xml:space="preserve"> </v>
      </c>
      <c r="CI357" s="175" t="str">
        <f t="shared" si="303"/>
        <v/>
      </c>
      <c r="CJ357" s="176" t="str">
        <f t="shared" si="304"/>
        <v/>
      </c>
      <c r="CK357" s="135" t="str">
        <f t="shared" si="305"/>
        <v xml:space="preserve"> </v>
      </c>
      <c r="CL357" s="175" t="str">
        <f t="shared" si="306"/>
        <v/>
      </c>
      <c r="CM357" s="176" t="str">
        <f t="shared" si="307"/>
        <v/>
      </c>
      <c r="CN357" s="135" t="str">
        <f t="shared" si="308"/>
        <v xml:space="preserve"> </v>
      </c>
      <c r="CO357" s="185" t="str">
        <f t="shared" si="309"/>
        <v/>
      </c>
      <c r="CP357" s="186" t="str">
        <f t="shared" si="310"/>
        <v/>
      </c>
      <c r="CQ357" s="181" t="str">
        <f t="shared" si="311"/>
        <v xml:space="preserve"> </v>
      </c>
      <c r="CR357" s="135">
        <f>'Session Tracking'!P356</f>
        <v>0</v>
      </c>
      <c r="CS357" s="172"/>
      <c r="CT357" s="172">
        <f>COUNTIF('Session Tracking'!F356:O356,"Yes")</f>
        <v>0</v>
      </c>
      <c r="CU357" s="195">
        <f>COUNTIF('Session Tracking'!F356:O356,"No")</f>
        <v>0</v>
      </c>
      <c r="CV357" s="211">
        <f t="shared" si="269"/>
        <v>0</v>
      </c>
      <c r="CW357" s="195" t="str">
        <f t="shared" si="270"/>
        <v/>
      </c>
      <c r="CX357" s="195" t="str">
        <f t="shared" si="271"/>
        <v/>
      </c>
      <c r="CY357" s="195" t="str">
        <f t="shared" si="272"/>
        <v/>
      </c>
      <c r="CZ357" s="195" t="str">
        <f t="shared" si="273"/>
        <v/>
      </c>
      <c r="DA357" s="195" t="str">
        <f t="shared" si="274"/>
        <v/>
      </c>
      <c r="DB357" s="213" t="str">
        <f t="shared" si="275"/>
        <v/>
      </c>
      <c r="DC357" s="172" t="str">
        <f t="shared" si="276"/>
        <v/>
      </c>
      <c r="DD357" s="195" t="str">
        <f t="shared" si="277"/>
        <v/>
      </c>
      <c r="DE357" s="195" t="str">
        <f t="shared" si="278"/>
        <v/>
      </c>
      <c r="DF357" s="195" t="str">
        <f t="shared" si="279"/>
        <v/>
      </c>
      <c r="DG357" s="195" t="str">
        <f t="shared" si="280"/>
        <v/>
      </c>
      <c r="DH357" s="195" t="str">
        <f t="shared" si="281"/>
        <v/>
      </c>
      <c r="DI357" s="195" t="str">
        <f t="shared" si="282"/>
        <v/>
      </c>
      <c r="DJ357" s="195" t="str">
        <f t="shared" si="283"/>
        <v/>
      </c>
      <c r="DK357" s="173" t="str">
        <f t="shared" si="284"/>
        <v/>
      </c>
    </row>
    <row r="358" spans="1:115" x14ac:dyDescent="0.35">
      <c r="A358" s="182">
        <f>'Session Tracking'!A357</f>
        <v>0</v>
      </c>
      <c r="B358" s="183">
        <f>'Session Tracking'!T357</f>
        <v>0</v>
      </c>
      <c r="C358" s="183">
        <f>'Session Tracking'!C357</f>
        <v>0</v>
      </c>
      <c r="D358" s="184" t="str">
        <f>IF('Session Tracking'!D357,'Session Tracking'!D357,"")</f>
        <v/>
      </c>
      <c r="E358" s="184" t="str">
        <f>IF('Session Tracking'!E357,'Session Tracking'!E357,"")</f>
        <v/>
      </c>
      <c r="F358" s="121"/>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1"/>
      <c r="AL358" s="122"/>
      <c r="AM358" s="122"/>
      <c r="AN358" s="122"/>
      <c r="AO358" s="122"/>
      <c r="AP358" s="122"/>
      <c r="AQ358" s="122"/>
      <c r="AR358" s="122"/>
      <c r="AS358" s="122"/>
      <c r="AT358" s="122"/>
      <c r="AU358" s="122"/>
      <c r="AV358" s="122"/>
      <c r="AW358" s="122"/>
      <c r="AX358" s="122"/>
      <c r="AY358" s="122"/>
      <c r="AZ358" s="122"/>
      <c r="BA358" s="122"/>
      <c r="BB358" s="122"/>
      <c r="BC358" s="122"/>
      <c r="BD358" s="122"/>
      <c r="BE358" s="122"/>
      <c r="BF358" s="122"/>
      <c r="BG358" s="122"/>
      <c r="BH358" s="122"/>
      <c r="BI358" s="122"/>
      <c r="BJ358" s="122"/>
      <c r="BK358" s="122"/>
      <c r="BL358" s="122"/>
      <c r="BM358" s="122"/>
      <c r="BN358" s="122"/>
      <c r="BO358" s="122"/>
      <c r="BQ358" s="175" t="str">
        <f t="shared" si="285"/>
        <v/>
      </c>
      <c r="BR358" s="176" t="str">
        <f t="shared" si="286"/>
        <v/>
      </c>
      <c r="BS358" s="135" t="str">
        <f t="shared" si="287"/>
        <v xml:space="preserve"> </v>
      </c>
      <c r="BT358" s="175" t="str">
        <f t="shared" si="288"/>
        <v/>
      </c>
      <c r="BU358" s="176" t="str">
        <f t="shared" si="289"/>
        <v/>
      </c>
      <c r="BV358" s="135" t="str">
        <f t="shared" si="290"/>
        <v xml:space="preserve"> </v>
      </c>
      <c r="BW358" s="175" t="str">
        <f t="shared" si="291"/>
        <v/>
      </c>
      <c r="BX358" s="176" t="str">
        <f t="shared" si="292"/>
        <v/>
      </c>
      <c r="BY358" s="135" t="str">
        <f t="shared" si="293"/>
        <v xml:space="preserve"> </v>
      </c>
      <c r="BZ358" s="175" t="str">
        <f t="shared" si="294"/>
        <v/>
      </c>
      <c r="CA358" s="176" t="str">
        <f t="shared" si="295"/>
        <v/>
      </c>
      <c r="CB358" s="135" t="str">
        <f t="shared" si="296"/>
        <v xml:space="preserve"> </v>
      </c>
      <c r="CC358" s="185" t="str">
        <f t="shared" si="297"/>
        <v/>
      </c>
      <c r="CD358" s="186" t="str">
        <f t="shared" si="298"/>
        <v/>
      </c>
      <c r="CE358" s="181" t="str">
        <f t="shared" si="299"/>
        <v xml:space="preserve"> </v>
      </c>
      <c r="CF358" s="175" t="str">
        <f t="shared" si="300"/>
        <v/>
      </c>
      <c r="CG358" s="176" t="str">
        <f t="shared" si="301"/>
        <v/>
      </c>
      <c r="CH358" s="135" t="str">
        <f t="shared" si="302"/>
        <v xml:space="preserve"> </v>
      </c>
      <c r="CI358" s="175" t="str">
        <f t="shared" si="303"/>
        <v/>
      </c>
      <c r="CJ358" s="176" t="str">
        <f t="shared" si="304"/>
        <v/>
      </c>
      <c r="CK358" s="135" t="str">
        <f t="shared" si="305"/>
        <v xml:space="preserve"> </v>
      </c>
      <c r="CL358" s="175" t="str">
        <f t="shared" si="306"/>
        <v/>
      </c>
      <c r="CM358" s="176" t="str">
        <f t="shared" si="307"/>
        <v/>
      </c>
      <c r="CN358" s="135" t="str">
        <f t="shared" si="308"/>
        <v xml:space="preserve"> </v>
      </c>
      <c r="CO358" s="185" t="str">
        <f t="shared" si="309"/>
        <v/>
      </c>
      <c r="CP358" s="186" t="str">
        <f t="shared" si="310"/>
        <v/>
      </c>
      <c r="CQ358" s="181" t="str">
        <f t="shared" si="311"/>
        <v xml:space="preserve"> </v>
      </c>
      <c r="CR358" s="135">
        <f>'Session Tracking'!P357</f>
        <v>0</v>
      </c>
      <c r="CS358" s="172"/>
      <c r="CT358" s="172">
        <f>COUNTIF('Session Tracking'!F357:O357,"Yes")</f>
        <v>0</v>
      </c>
      <c r="CU358" s="195">
        <f>COUNTIF('Session Tracking'!F357:O357,"No")</f>
        <v>0</v>
      </c>
      <c r="CV358" s="211">
        <f t="shared" si="269"/>
        <v>0</v>
      </c>
      <c r="CW358" s="195" t="str">
        <f t="shared" si="270"/>
        <v/>
      </c>
      <c r="CX358" s="195" t="str">
        <f t="shared" si="271"/>
        <v/>
      </c>
      <c r="CY358" s="195" t="str">
        <f t="shared" si="272"/>
        <v/>
      </c>
      <c r="CZ358" s="195" t="str">
        <f t="shared" si="273"/>
        <v/>
      </c>
      <c r="DA358" s="195" t="str">
        <f t="shared" si="274"/>
        <v/>
      </c>
      <c r="DB358" s="213" t="str">
        <f t="shared" si="275"/>
        <v/>
      </c>
      <c r="DC358" s="172" t="str">
        <f t="shared" si="276"/>
        <v/>
      </c>
      <c r="DD358" s="195" t="str">
        <f t="shared" si="277"/>
        <v/>
      </c>
      <c r="DE358" s="195" t="str">
        <f t="shared" si="278"/>
        <v/>
      </c>
      <c r="DF358" s="195" t="str">
        <f t="shared" si="279"/>
        <v/>
      </c>
      <c r="DG358" s="195" t="str">
        <f t="shared" si="280"/>
        <v/>
      </c>
      <c r="DH358" s="195" t="str">
        <f t="shared" si="281"/>
        <v/>
      </c>
      <c r="DI358" s="195" t="str">
        <f t="shared" si="282"/>
        <v/>
      </c>
      <c r="DJ358" s="195" t="str">
        <f t="shared" si="283"/>
        <v/>
      </c>
      <c r="DK358" s="173" t="str">
        <f t="shared" si="284"/>
        <v/>
      </c>
    </row>
    <row r="359" spans="1:115" x14ac:dyDescent="0.35">
      <c r="A359" s="182">
        <f>'Session Tracking'!A358</f>
        <v>0</v>
      </c>
      <c r="B359" s="183">
        <f>'Session Tracking'!T358</f>
        <v>0</v>
      </c>
      <c r="C359" s="183">
        <f>'Session Tracking'!C358</f>
        <v>0</v>
      </c>
      <c r="D359" s="184" t="str">
        <f>IF('Session Tracking'!D358,'Session Tracking'!D358,"")</f>
        <v/>
      </c>
      <c r="E359" s="184" t="str">
        <f>IF('Session Tracking'!E358,'Session Tracking'!E358,"")</f>
        <v/>
      </c>
      <c r="F359" s="123"/>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3"/>
      <c r="AL359" s="124"/>
      <c r="AM359" s="124"/>
      <c r="AN359" s="124"/>
      <c r="AO359" s="124"/>
      <c r="AP359" s="124"/>
      <c r="AQ359" s="124"/>
      <c r="AR359" s="124"/>
      <c r="AS359" s="124"/>
      <c r="AT359" s="124"/>
      <c r="AU359" s="124"/>
      <c r="AV359" s="124"/>
      <c r="AW359" s="124"/>
      <c r="AX359" s="124"/>
      <c r="AY359" s="124"/>
      <c r="AZ359" s="124"/>
      <c r="BA359" s="124"/>
      <c r="BB359" s="124"/>
      <c r="BC359" s="124"/>
      <c r="BD359" s="124"/>
      <c r="BE359" s="124"/>
      <c r="BF359" s="124"/>
      <c r="BG359" s="124"/>
      <c r="BH359" s="124"/>
      <c r="BI359" s="124"/>
      <c r="BJ359" s="124"/>
      <c r="BK359" s="124"/>
      <c r="BL359" s="124"/>
      <c r="BM359" s="124"/>
      <c r="BN359" s="124"/>
      <c r="BO359" s="124"/>
      <c r="BQ359" s="175" t="str">
        <f t="shared" si="285"/>
        <v/>
      </c>
      <c r="BR359" s="176" t="str">
        <f t="shared" si="286"/>
        <v/>
      </c>
      <c r="BS359" s="135" t="str">
        <f t="shared" si="287"/>
        <v xml:space="preserve"> </v>
      </c>
      <c r="BT359" s="175" t="str">
        <f t="shared" si="288"/>
        <v/>
      </c>
      <c r="BU359" s="176" t="str">
        <f t="shared" si="289"/>
        <v/>
      </c>
      <c r="BV359" s="135" t="str">
        <f t="shared" si="290"/>
        <v xml:space="preserve"> </v>
      </c>
      <c r="BW359" s="175" t="str">
        <f t="shared" si="291"/>
        <v/>
      </c>
      <c r="BX359" s="176" t="str">
        <f t="shared" si="292"/>
        <v/>
      </c>
      <c r="BY359" s="135" t="str">
        <f t="shared" si="293"/>
        <v xml:space="preserve"> </v>
      </c>
      <c r="BZ359" s="175" t="str">
        <f t="shared" si="294"/>
        <v/>
      </c>
      <c r="CA359" s="176" t="str">
        <f t="shared" si="295"/>
        <v/>
      </c>
      <c r="CB359" s="135" t="str">
        <f t="shared" si="296"/>
        <v xml:space="preserve"> </v>
      </c>
      <c r="CC359" s="185" t="str">
        <f t="shared" si="297"/>
        <v/>
      </c>
      <c r="CD359" s="186" t="str">
        <f t="shared" si="298"/>
        <v/>
      </c>
      <c r="CE359" s="181" t="str">
        <f t="shared" si="299"/>
        <v xml:space="preserve"> </v>
      </c>
      <c r="CF359" s="175" t="str">
        <f t="shared" si="300"/>
        <v/>
      </c>
      <c r="CG359" s="176" t="str">
        <f t="shared" si="301"/>
        <v/>
      </c>
      <c r="CH359" s="135" t="str">
        <f t="shared" si="302"/>
        <v xml:space="preserve"> </v>
      </c>
      <c r="CI359" s="175" t="str">
        <f t="shared" si="303"/>
        <v/>
      </c>
      <c r="CJ359" s="176" t="str">
        <f t="shared" si="304"/>
        <v/>
      </c>
      <c r="CK359" s="135" t="str">
        <f t="shared" si="305"/>
        <v xml:space="preserve"> </v>
      </c>
      <c r="CL359" s="175" t="str">
        <f t="shared" si="306"/>
        <v/>
      </c>
      <c r="CM359" s="176" t="str">
        <f t="shared" si="307"/>
        <v/>
      </c>
      <c r="CN359" s="135" t="str">
        <f t="shared" si="308"/>
        <v xml:space="preserve"> </v>
      </c>
      <c r="CO359" s="185" t="str">
        <f t="shared" si="309"/>
        <v/>
      </c>
      <c r="CP359" s="186" t="str">
        <f t="shared" si="310"/>
        <v/>
      </c>
      <c r="CQ359" s="181" t="str">
        <f t="shared" si="311"/>
        <v xml:space="preserve"> </v>
      </c>
      <c r="CR359" s="135">
        <f>'Session Tracking'!P358</f>
        <v>0</v>
      </c>
      <c r="CS359" s="172"/>
      <c r="CT359" s="172">
        <f>COUNTIF('Session Tracking'!F358:O358,"Yes")</f>
        <v>0</v>
      </c>
      <c r="CU359" s="195">
        <f>COUNTIF('Session Tracking'!F358:O358,"No")</f>
        <v>0</v>
      </c>
      <c r="CV359" s="211">
        <f t="shared" si="269"/>
        <v>0</v>
      </c>
      <c r="CW359" s="195" t="str">
        <f t="shared" si="270"/>
        <v/>
      </c>
      <c r="CX359" s="195" t="str">
        <f t="shared" si="271"/>
        <v/>
      </c>
      <c r="CY359" s="195" t="str">
        <f t="shared" si="272"/>
        <v/>
      </c>
      <c r="CZ359" s="195" t="str">
        <f t="shared" si="273"/>
        <v/>
      </c>
      <c r="DA359" s="195" t="str">
        <f t="shared" si="274"/>
        <v/>
      </c>
      <c r="DB359" s="213" t="str">
        <f t="shared" si="275"/>
        <v/>
      </c>
      <c r="DC359" s="172" t="str">
        <f t="shared" si="276"/>
        <v/>
      </c>
      <c r="DD359" s="195" t="str">
        <f t="shared" si="277"/>
        <v/>
      </c>
      <c r="DE359" s="195" t="str">
        <f t="shared" si="278"/>
        <v/>
      </c>
      <c r="DF359" s="195" t="str">
        <f t="shared" si="279"/>
        <v/>
      </c>
      <c r="DG359" s="195" t="str">
        <f t="shared" si="280"/>
        <v/>
      </c>
      <c r="DH359" s="195" t="str">
        <f t="shared" si="281"/>
        <v/>
      </c>
      <c r="DI359" s="195" t="str">
        <f t="shared" si="282"/>
        <v/>
      </c>
      <c r="DJ359" s="195" t="str">
        <f t="shared" si="283"/>
        <v/>
      </c>
      <c r="DK359" s="173" t="str">
        <f t="shared" si="284"/>
        <v/>
      </c>
    </row>
    <row r="360" spans="1:115" x14ac:dyDescent="0.35">
      <c r="A360" s="182">
        <f>'Session Tracking'!A359</f>
        <v>0</v>
      </c>
      <c r="B360" s="183">
        <f>'Session Tracking'!T359</f>
        <v>0</v>
      </c>
      <c r="C360" s="183">
        <f>'Session Tracking'!C359</f>
        <v>0</v>
      </c>
      <c r="D360" s="184" t="str">
        <f>IF('Session Tracking'!D359,'Session Tracking'!D359,"")</f>
        <v/>
      </c>
      <c r="E360" s="184" t="str">
        <f>IF('Session Tracking'!E359,'Session Tracking'!E359,"")</f>
        <v/>
      </c>
      <c r="F360" s="121"/>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1"/>
      <c r="AL360" s="122"/>
      <c r="AM360" s="122"/>
      <c r="AN360" s="122"/>
      <c r="AO360" s="122"/>
      <c r="AP360" s="122"/>
      <c r="AQ360" s="122"/>
      <c r="AR360" s="122"/>
      <c r="AS360" s="122"/>
      <c r="AT360" s="122"/>
      <c r="AU360" s="122"/>
      <c r="AV360" s="122"/>
      <c r="AW360" s="122"/>
      <c r="AX360" s="122"/>
      <c r="AY360" s="122"/>
      <c r="AZ360" s="122"/>
      <c r="BA360" s="122"/>
      <c r="BB360" s="122"/>
      <c r="BC360" s="122"/>
      <c r="BD360" s="122"/>
      <c r="BE360" s="122"/>
      <c r="BF360" s="122"/>
      <c r="BG360" s="122"/>
      <c r="BH360" s="122"/>
      <c r="BI360" s="122"/>
      <c r="BJ360" s="122"/>
      <c r="BK360" s="122"/>
      <c r="BL360" s="122"/>
      <c r="BM360" s="122"/>
      <c r="BN360" s="122"/>
      <c r="BO360" s="122"/>
      <c r="BQ360" s="175" t="str">
        <f t="shared" si="285"/>
        <v/>
      </c>
      <c r="BR360" s="176" t="str">
        <f t="shared" si="286"/>
        <v/>
      </c>
      <c r="BS360" s="135" t="str">
        <f t="shared" si="287"/>
        <v xml:space="preserve"> </v>
      </c>
      <c r="BT360" s="175" t="str">
        <f t="shared" si="288"/>
        <v/>
      </c>
      <c r="BU360" s="176" t="str">
        <f t="shared" si="289"/>
        <v/>
      </c>
      <c r="BV360" s="135" t="str">
        <f t="shared" si="290"/>
        <v xml:space="preserve"> </v>
      </c>
      <c r="BW360" s="175" t="str">
        <f t="shared" si="291"/>
        <v/>
      </c>
      <c r="BX360" s="176" t="str">
        <f t="shared" si="292"/>
        <v/>
      </c>
      <c r="BY360" s="135" t="str">
        <f t="shared" si="293"/>
        <v xml:space="preserve"> </v>
      </c>
      <c r="BZ360" s="175" t="str">
        <f t="shared" si="294"/>
        <v/>
      </c>
      <c r="CA360" s="176" t="str">
        <f t="shared" si="295"/>
        <v/>
      </c>
      <c r="CB360" s="135" t="str">
        <f t="shared" si="296"/>
        <v xml:space="preserve"> </v>
      </c>
      <c r="CC360" s="185" t="str">
        <f t="shared" si="297"/>
        <v/>
      </c>
      <c r="CD360" s="186" t="str">
        <f t="shared" si="298"/>
        <v/>
      </c>
      <c r="CE360" s="181" t="str">
        <f t="shared" si="299"/>
        <v xml:space="preserve"> </v>
      </c>
      <c r="CF360" s="175" t="str">
        <f t="shared" si="300"/>
        <v/>
      </c>
      <c r="CG360" s="176" t="str">
        <f t="shared" si="301"/>
        <v/>
      </c>
      <c r="CH360" s="135" t="str">
        <f t="shared" si="302"/>
        <v xml:space="preserve"> </v>
      </c>
      <c r="CI360" s="175" t="str">
        <f t="shared" si="303"/>
        <v/>
      </c>
      <c r="CJ360" s="176" t="str">
        <f t="shared" si="304"/>
        <v/>
      </c>
      <c r="CK360" s="135" t="str">
        <f t="shared" si="305"/>
        <v xml:space="preserve"> </v>
      </c>
      <c r="CL360" s="175" t="str">
        <f t="shared" si="306"/>
        <v/>
      </c>
      <c r="CM360" s="176" t="str">
        <f t="shared" si="307"/>
        <v/>
      </c>
      <c r="CN360" s="135" t="str">
        <f t="shared" si="308"/>
        <v xml:space="preserve"> </v>
      </c>
      <c r="CO360" s="185" t="str">
        <f t="shared" si="309"/>
        <v/>
      </c>
      <c r="CP360" s="186" t="str">
        <f t="shared" si="310"/>
        <v/>
      </c>
      <c r="CQ360" s="181" t="str">
        <f t="shared" si="311"/>
        <v xml:space="preserve"> </v>
      </c>
      <c r="CR360" s="135">
        <f>'Session Tracking'!P359</f>
        <v>0</v>
      </c>
      <c r="CS360" s="172"/>
      <c r="CT360" s="172">
        <f>COUNTIF('Session Tracking'!F359:O359,"Yes")</f>
        <v>0</v>
      </c>
      <c r="CU360" s="195">
        <f>COUNTIF('Session Tracking'!F359:O359,"No")</f>
        <v>0</v>
      </c>
      <c r="CV360" s="211">
        <f t="shared" si="269"/>
        <v>0</v>
      </c>
      <c r="CW360" s="195" t="str">
        <f t="shared" si="270"/>
        <v/>
      </c>
      <c r="CX360" s="195" t="str">
        <f t="shared" si="271"/>
        <v/>
      </c>
      <c r="CY360" s="195" t="str">
        <f t="shared" si="272"/>
        <v/>
      </c>
      <c r="CZ360" s="195" t="str">
        <f t="shared" si="273"/>
        <v/>
      </c>
      <c r="DA360" s="195" t="str">
        <f t="shared" si="274"/>
        <v/>
      </c>
      <c r="DB360" s="213" t="str">
        <f t="shared" si="275"/>
        <v/>
      </c>
      <c r="DC360" s="172" t="str">
        <f t="shared" si="276"/>
        <v/>
      </c>
      <c r="DD360" s="195" t="str">
        <f t="shared" si="277"/>
        <v/>
      </c>
      <c r="DE360" s="195" t="str">
        <f t="shared" si="278"/>
        <v/>
      </c>
      <c r="DF360" s="195" t="str">
        <f t="shared" si="279"/>
        <v/>
      </c>
      <c r="DG360" s="195" t="str">
        <f t="shared" si="280"/>
        <v/>
      </c>
      <c r="DH360" s="195" t="str">
        <f t="shared" si="281"/>
        <v/>
      </c>
      <c r="DI360" s="195" t="str">
        <f t="shared" si="282"/>
        <v/>
      </c>
      <c r="DJ360" s="195" t="str">
        <f t="shared" si="283"/>
        <v/>
      </c>
      <c r="DK360" s="173" t="str">
        <f t="shared" si="284"/>
        <v/>
      </c>
    </row>
    <row r="361" spans="1:115" x14ac:dyDescent="0.35">
      <c r="A361" s="182">
        <f>'Session Tracking'!A360</f>
        <v>0</v>
      </c>
      <c r="B361" s="183">
        <f>'Session Tracking'!T360</f>
        <v>0</v>
      </c>
      <c r="C361" s="183">
        <f>'Session Tracking'!C360</f>
        <v>0</v>
      </c>
      <c r="D361" s="184" t="str">
        <f>IF('Session Tracking'!D360,'Session Tracking'!D360,"")</f>
        <v/>
      </c>
      <c r="E361" s="184" t="str">
        <f>IF('Session Tracking'!E360,'Session Tracking'!E360,"")</f>
        <v/>
      </c>
      <c r="F361" s="123"/>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3"/>
      <c r="AL361" s="124"/>
      <c r="AM361" s="124"/>
      <c r="AN361" s="124"/>
      <c r="AO361" s="124"/>
      <c r="AP361" s="124"/>
      <c r="AQ361" s="124"/>
      <c r="AR361" s="124"/>
      <c r="AS361" s="124"/>
      <c r="AT361" s="124"/>
      <c r="AU361" s="124"/>
      <c r="AV361" s="124"/>
      <c r="AW361" s="124"/>
      <c r="AX361" s="124"/>
      <c r="AY361" s="124"/>
      <c r="AZ361" s="124"/>
      <c r="BA361" s="124"/>
      <c r="BB361" s="124"/>
      <c r="BC361" s="124"/>
      <c r="BD361" s="124"/>
      <c r="BE361" s="124"/>
      <c r="BF361" s="124"/>
      <c r="BG361" s="124"/>
      <c r="BH361" s="124"/>
      <c r="BI361" s="124"/>
      <c r="BJ361" s="124"/>
      <c r="BK361" s="124"/>
      <c r="BL361" s="124"/>
      <c r="BM361" s="124"/>
      <c r="BN361" s="124"/>
      <c r="BO361" s="124"/>
      <c r="BQ361" s="175" t="str">
        <f t="shared" si="285"/>
        <v/>
      </c>
      <c r="BR361" s="176" t="str">
        <f t="shared" si="286"/>
        <v/>
      </c>
      <c r="BS361" s="135" t="str">
        <f t="shared" si="287"/>
        <v xml:space="preserve"> </v>
      </c>
      <c r="BT361" s="175" t="str">
        <f t="shared" si="288"/>
        <v/>
      </c>
      <c r="BU361" s="176" t="str">
        <f t="shared" si="289"/>
        <v/>
      </c>
      <c r="BV361" s="135" t="str">
        <f t="shared" si="290"/>
        <v xml:space="preserve"> </v>
      </c>
      <c r="BW361" s="175" t="str">
        <f t="shared" si="291"/>
        <v/>
      </c>
      <c r="BX361" s="176" t="str">
        <f t="shared" si="292"/>
        <v/>
      </c>
      <c r="BY361" s="135" t="str">
        <f t="shared" si="293"/>
        <v xml:space="preserve"> </v>
      </c>
      <c r="BZ361" s="175" t="str">
        <f t="shared" si="294"/>
        <v/>
      </c>
      <c r="CA361" s="176" t="str">
        <f t="shared" si="295"/>
        <v/>
      </c>
      <c r="CB361" s="135" t="str">
        <f t="shared" si="296"/>
        <v xml:space="preserve"> </v>
      </c>
      <c r="CC361" s="185" t="str">
        <f t="shared" si="297"/>
        <v/>
      </c>
      <c r="CD361" s="186" t="str">
        <f t="shared" si="298"/>
        <v/>
      </c>
      <c r="CE361" s="181" t="str">
        <f t="shared" si="299"/>
        <v xml:space="preserve"> </v>
      </c>
      <c r="CF361" s="175" t="str">
        <f t="shared" si="300"/>
        <v/>
      </c>
      <c r="CG361" s="176" t="str">
        <f t="shared" si="301"/>
        <v/>
      </c>
      <c r="CH361" s="135" t="str">
        <f t="shared" si="302"/>
        <v xml:space="preserve"> </v>
      </c>
      <c r="CI361" s="175" t="str">
        <f t="shared" si="303"/>
        <v/>
      </c>
      <c r="CJ361" s="176" t="str">
        <f t="shared" si="304"/>
        <v/>
      </c>
      <c r="CK361" s="135" t="str">
        <f t="shared" si="305"/>
        <v xml:space="preserve"> </v>
      </c>
      <c r="CL361" s="175" t="str">
        <f t="shared" si="306"/>
        <v/>
      </c>
      <c r="CM361" s="176" t="str">
        <f t="shared" si="307"/>
        <v/>
      </c>
      <c r="CN361" s="135" t="str">
        <f t="shared" si="308"/>
        <v xml:space="preserve"> </v>
      </c>
      <c r="CO361" s="185" t="str">
        <f t="shared" si="309"/>
        <v/>
      </c>
      <c r="CP361" s="186" t="str">
        <f t="shared" si="310"/>
        <v/>
      </c>
      <c r="CQ361" s="181" t="str">
        <f t="shared" si="311"/>
        <v xml:space="preserve"> </v>
      </c>
      <c r="CR361" s="135">
        <f>'Session Tracking'!P360</f>
        <v>0</v>
      </c>
      <c r="CS361" s="172"/>
      <c r="CT361" s="172">
        <f>COUNTIF('Session Tracking'!F360:O360,"Yes")</f>
        <v>0</v>
      </c>
      <c r="CU361" s="195">
        <f>COUNTIF('Session Tracking'!F360:O360,"No")</f>
        <v>0</v>
      </c>
      <c r="CV361" s="211">
        <f t="shared" si="269"/>
        <v>0</v>
      </c>
      <c r="CW361" s="195" t="str">
        <f t="shared" si="270"/>
        <v/>
      </c>
      <c r="CX361" s="195" t="str">
        <f t="shared" si="271"/>
        <v/>
      </c>
      <c r="CY361" s="195" t="str">
        <f t="shared" si="272"/>
        <v/>
      </c>
      <c r="CZ361" s="195" t="str">
        <f t="shared" si="273"/>
        <v/>
      </c>
      <c r="DA361" s="195" t="str">
        <f t="shared" si="274"/>
        <v/>
      </c>
      <c r="DB361" s="213" t="str">
        <f t="shared" si="275"/>
        <v/>
      </c>
      <c r="DC361" s="172" t="str">
        <f t="shared" si="276"/>
        <v/>
      </c>
      <c r="DD361" s="195" t="str">
        <f t="shared" si="277"/>
        <v/>
      </c>
      <c r="DE361" s="195" t="str">
        <f t="shared" si="278"/>
        <v/>
      </c>
      <c r="DF361" s="195" t="str">
        <f t="shared" si="279"/>
        <v/>
      </c>
      <c r="DG361" s="195" t="str">
        <f t="shared" si="280"/>
        <v/>
      </c>
      <c r="DH361" s="195" t="str">
        <f t="shared" si="281"/>
        <v/>
      </c>
      <c r="DI361" s="195" t="str">
        <f t="shared" si="282"/>
        <v/>
      </c>
      <c r="DJ361" s="195" t="str">
        <f t="shared" si="283"/>
        <v/>
      </c>
      <c r="DK361" s="173" t="str">
        <f t="shared" si="284"/>
        <v/>
      </c>
    </row>
    <row r="362" spans="1:115" x14ac:dyDescent="0.35">
      <c r="A362" s="182">
        <f>'Session Tracking'!A361</f>
        <v>0</v>
      </c>
      <c r="B362" s="183">
        <f>'Session Tracking'!T361</f>
        <v>0</v>
      </c>
      <c r="C362" s="183">
        <f>'Session Tracking'!C361</f>
        <v>0</v>
      </c>
      <c r="D362" s="184" t="str">
        <f>IF('Session Tracking'!D361,'Session Tracking'!D361,"")</f>
        <v/>
      </c>
      <c r="E362" s="184" t="str">
        <f>IF('Session Tracking'!E361,'Session Tracking'!E361,"")</f>
        <v/>
      </c>
      <c r="F362" s="121"/>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1"/>
      <c r="AL362" s="122"/>
      <c r="AM362" s="122"/>
      <c r="AN362" s="122"/>
      <c r="AO362" s="122"/>
      <c r="AP362" s="122"/>
      <c r="AQ362" s="122"/>
      <c r="AR362" s="122"/>
      <c r="AS362" s="122"/>
      <c r="AT362" s="122"/>
      <c r="AU362" s="122"/>
      <c r="AV362" s="122"/>
      <c r="AW362" s="122"/>
      <c r="AX362" s="122"/>
      <c r="AY362" s="122"/>
      <c r="AZ362" s="122"/>
      <c r="BA362" s="122"/>
      <c r="BB362" s="122"/>
      <c r="BC362" s="122"/>
      <c r="BD362" s="122"/>
      <c r="BE362" s="122"/>
      <c r="BF362" s="122"/>
      <c r="BG362" s="122"/>
      <c r="BH362" s="122"/>
      <c r="BI362" s="122"/>
      <c r="BJ362" s="122"/>
      <c r="BK362" s="122"/>
      <c r="BL362" s="122"/>
      <c r="BM362" s="122"/>
      <c r="BN362" s="122"/>
      <c r="BO362" s="122"/>
      <c r="BQ362" s="175" t="str">
        <f t="shared" si="285"/>
        <v/>
      </c>
      <c r="BR362" s="176" t="str">
        <f t="shared" si="286"/>
        <v/>
      </c>
      <c r="BS362" s="135" t="str">
        <f t="shared" si="287"/>
        <v xml:space="preserve"> </v>
      </c>
      <c r="BT362" s="175" t="str">
        <f t="shared" si="288"/>
        <v/>
      </c>
      <c r="BU362" s="176" t="str">
        <f t="shared" si="289"/>
        <v/>
      </c>
      <c r="BV362" s="135" t="str">
        <f t="shared" si="290"/>
        <v xml:space="preserve"> </v>
      </c>
      <c r="BW362" s="175" t="str">
        <f t="shared" si="291"/>
        <v/>
      </c>
      <c r="BX362" s="176" t="str">
        <f t="shared" si="292"/>
        <v/>
      </c>
      <c r="BY362" s="135" t="str">
        <f t="shared" si="293"/>
        <v xml:space="preserve"> </v>
      </c>
      <c r="BZ362" s="175" t="str">
        <f t="shared" si="294"/>
        <v/>
      </c>
      <c r="CA362" s="176" t="str">
        <f t="shared" si="295"/>
        <v/>
      </c>
      <c r="CB362" s="135" t="str">
        <f t="shared" si="296"/>
        <v xml:space="preserve"> </v>
      </c>
      <c r="CC362" s="185" t="str">
        <f t="shared" si="297"/>
        <v/>
      </c>
      <c r="CD362" s="186" t="str">
        <f t="shared" si="298"/>
        <v/>
      </c>
      <c r="CE362" s="181" t="str">
        <f t="shared" si="299"/>
        <v xml:space="preserve"> </v>
      </c>
      <c r="CF362" s="175" t="str">
        <f t="shared" si="300"/>
        <v/>
      </c>
      <c r="CG362" s="176" t="str">
        <f t="shared" si="301"/>
        <v/>
      </c>
      <c r="CH362" s="135" t="str">
        <f t="shared" si="302"/>
        <v xml:space="preserve"> </v>
      </c>
      <c r="CI362" s="175" t="str">
        <f t="shared" si="303"/>
        <v/>
      </c>
      <c r="CJ362" s="176" t="str">
        <f t="shared" si="304"/>
        <v/>
      </c>
      <c r="CK362" s="135" t="str">
        <f t="shared" si="305"/>
        <v xml:space="preserve"> </v>
      </c>
      <c r="CL362" s="175" t="str">
        <f t="shared" si="306"/>
        <v/>
      </c>
      <c r="CM362" s="176" t="str">
        <f t="shared" si="307"/>
        <v/>
      </c>
      <c r="CN362" s="135" t="str">
        <f t="shared" si="308"/>
        <v xml:space="preserve"> </v>
      </c>
      <c r="CO362" s="185" t="str">
        <f t="shared" si="309"/>
        <v/>
      </c>
      <c r="CP362" s="186" t="str">
        <f t="shared" si="310"/>
        <v/>
      </c>
      <c r="CQ362" s="181" t="str">
        <f t="shared" si="311"/>
        <v xml:space="preserve"> </v>
      </c>
      <c r="CR362" s="135">
        <f>'Session Tracking'!P361</f>
        <v>0</v>
      </c>
      <c r="CS362" s="172"/>
      <c r="CT362" s="172">
        <f>COUNTIF('Session Tracking'!F361:O361,"Yes")</f>
        <v>0</v>
      </c>
      <c r="CU362" s="195">
        <f>COUNTIF('Session Tracking'!F361:O361,"No")</f>
        <v>0</v>
      </c>
      <c r="CV362" s="211">
        <f t="shared" si="269"/>
        <v>0</v>
      </c>
      <c r="CW362" s="195" t="str">
        <f t="shared" si="270"/>
        <v/>
      </c>
      <c r="CX362" s="195" t="str">
        <f t="shared" si="271"/>
        <v/>
      </c>
      <c r="CY362" s="195" t="str">
        <f t="shared" si="272"/>
        <v/>
      </c>
      <c r="CZ362" s="195" t="str">
        <f t="shared" si="273"/>
        <v/>
      </c>
      <c r="DA362" s="195" t="str">
        <f t="shared" si="274"/>
        <v/>
      </c>
      <c r="DB362" s="213" t="str">
        <f t="shared" si="275"/>
        <v/>
      </c>
      <c r="DC362" s="172" t="str">
        <f t="shared" si="276"/>
        <v/>
      </c>
      <c r="DD362" s="195" t="str">
        <f t="shared" si="277"/>
        <v/>
      </c>
      <c r="DE362" s="195" t="str">
        <f t="shared" si="278"/>
        <v/>
      </c>
      <c r="DF362" s="195" t="str">
        <f t="shared" si="279"/>
        <v/>
      </c>
      <c r="DG362" s="195" t="str">
        <f t="shared" si="280"/>
        <v/>
      </c>
      <c r="DH362" s="195" t="str">
        <f t="shared" si="281"/>
        <v/>
      </c>
      <c r="DI362" s="195" t="str">
        <f t="shared" si="282"/>
        <v/>
      </c>
      <c r="DJ362" s="195" t="str">
        <f t="shared" si="283"/>
        <v/>
      </c>
      <c r="DK362" s="173" t="str">
        <f t="shared" si="284"/>
        <v/>
      </c>
    </row>
    <row r="363" spans="1:115" x14ac:dyDescent="0.35">
      <c r="A363" s="182">
        <f>'Session Tracking'!A362</f>
        <v>0</v>
      </c>
      <c r="B363" s="183">
        <f>'Session Tracking'!T362</f>
        <v>0</v>
      </c>
      <c r="C363" s="183">
        <f>'Session Tracking'!C362</f>
        <v>0</v>
      </c>
      <c r="D363" s="184" t="str">
        <f>IF('Session Tracking'!D362,'Session Tracking'!D362,"")</f>
        <v/>
      </c>
      <c r="E363" s="184" t="str">
        <f>IF('Session Tracking'!E362,'Session Tracking'!E362,"")</f>
        <v/>
      </c>
      <c r="F363" s="123"/>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3"/>
      <c r="AL363" s="124"/>
      <c r="AM363" s="124"/>
      <c r="AN363" s="124"/>
      <c r="AO363" s="124"/>
      <c r="AP363" s="124"/>
      <c r="AQ363" s="124"/>
      <c r="AR363" s="124"/>
      <c r="AS363" s="124"/>
      <c r="AT363" s="124"/>
      <c r="AU363" s="124"/>
      <c r="AV363" s="124"/>
      <c r="AW363" s="124"/>
      <c r="AX363" s="124"/>
      <c r="AY363" s="124"/>
      <c r="AZ363" s="124"/>
      <c r="BA363" s="124"/>
      <c r="BB363" s="124"/>
      <c r="BC363" s="124"/>
      <c r="BD363" s="124"/>
      <c r="BE363" s="124"/>
      <c r="BF363" s="124"/>
      <c r="BG363" s="124"/>
      <c r="BH363" s="124"/>
      <c r="BI363" s="124"/>
      <c r="BJ363" s="124"/>
      <c r="BK363" s="124"/>
      <c r="BL363" s="124"/>
      <c r="BM363" s="124"/>
      <c r="BN363" s="124"/>
      <c r="BO363" s="124"/>
      <c r="BQ363" s="175" t="str">
        <f t="shared" si="285"/>
        <v/>
      </c>
      <c r="BR363" s="176" t="str">
        <f t="shared" si="286"/>
        <v/>
      </c>
      <c r="BS363" s="135" t="str">
        <f t="shared" si="287"/>
        <v xml:space="preserve"> </v>
      </c>
      <c r="BT363" s="175" t="str">
        <f t="shared" si="288"/>
        <v/>
      </c>
      <c r="BU363" s="176" t="str">
        <f t="shared" si="289"/>
        <v/>
      </c>
      <c r="BV363" s="135" t="str">
        <f t="shared" si="290"/>
        <v xml:space="preserve"> </v>
      </c>
      <c r="BW363" s="175" t="str">
        <f t="shared" si="291"/>
        <v/>
      </c>
      <c r="BX363" s="176" t="str">
        <f t="shared" si="292"/>
        <v/>
      </c>
      <c r="BY363" s="135" t="str">
        <f t="shared" si="293"/>
        <v xml:space="preserve"> </v>
      </c>
      <c r="BZ363" s="175" t="str">
        <f t="shared" si="294"/>
        <v/>
      </c>
      <c r="CA363" s="176" t="str">
        <f t="shared" si="295"/>
        <v/>
      </c>
      <c r="CB363" s="135" t="str">
        <f t="shared" si="296"/>
        <v xml:space="preserve"> </v>
      </c>
      <c r="CC363" s="185" t="str">
        <f t="shared" si="297"/>
        <v/>
      </c>
      <c r="CD363" s="186" t="str">
        <f t="shared" si="298"/>
        <v/>
      </c>
      <c r="CE363" s="181" t="str">
        <f t="shared" si="299"/>
        <v xml:space="preserve"> </v>
      </c>
      <c r="CF363" s="175" t="str">
        <f t="shared" si="300"/>
        <v/>
      </c>
      <c r="CG363" s="176" t="str">
        <f t="shared" si="301"/>
        <v/>
      </c>
      <c r="CH363" s="135" t="str">
        <f t="shared" si="302"/>
        <v xml:space="preserve"> </v>
      </c>
      <c r="CI363" s="175" t="str">
        <f t="shared" si="303"/>
        <v/>
      </c>
      <c r="CJ363" s="176" t="str">
        <f t="shared" si="304"/>
        <v/>
      </c>
      <c r="CK363" s="135" t="str">
        <f t="shared" si="305"/>
        <v xml:space="preserve"> </v>
      </c>
      <c r="CL363" s="175" t="str">
        <f t="shared" si="306"/>
        <v/>
      </c>
      <c r="CM363" s="176" t="str">
        <f t="shared" si="307"/>
        <v/>
      </c>
      <c r="CN363" s="135" t="str">
        <f t="shared" si="308"/>
        <v xml:space="preserve"> </v>
      </c>
      <c r="CO363" s="185" t="str">
        <f t="shared" si="309"/>
        <v/>
      </c>
      <c r="CP363" s="186" t="str">
        <f t="shared" si="310"/>
        <v/>
      </c>
      <c r="CQ363" s="181" t="str">
        <f t="shared" si="311"/>
        <v xml:space="preserve"> </v>
      </c>
      <c r="CR363" s="135">
        <f>'Session Tracking'!P362</f>
        <v>0</v>
      </c>
      <c r="CS363" s="172"/>
      <c r="CT363" s="172">
        <f>COUNTIF('Session Tracking'!F362:O362,"Yes")</f>
        <v>0</v>
      </c>
      <c r="CU363" s="195">
        <f>COUNTIF('Session Tracking'!F362:O362,"No")</f>
        <v>0</v>
      </c>
      <c r="CV363" s="211">
        <f t="shared" si="269"/>
        <v>0</v>
      </c>
      <c r="CW363" s="195" t="str">
        <f t="shared" si="270"/>
        <v/>
      </c>
      <c r="CX363" s="195" t="str">
        <f t="shared" si="271"/>
        <v/>
      </c>
      <c r="CY363" s="195" t="str">
        <f t="shared" si="272"/>
        <v/>
      </c>
      <c r="CZ363" s="195" t="str">
        <f t="shared" si="273"/>
        <v/>
      </c>
      <c r="DA363" s="195" t="str">
        <f t="shared" si="274"/>
        <v/>
      </c>
      <c r="DB363" s="213" t="str">
        <f t="shared" si="275"/>
        <v/>
      </c>
      <c r="DC363" s="172" t="str">
        <f t="shared" si="276"/>
        <v/>
      </c>
      <c r="DD363" s="195" t="str">
        <f t="shared" si="277"/>
        <v/>
      </c>
      <c r="DE363" s="195" t="str">
        <f t="shared" si="278"/>
        <v/>
      </c>
      <c r="DF363" s="195" t="str">
        <f t="shared" si="279"/>
        <v/>
      </c>
      <c r="DG363" s="195" t="str">
        <f t="shared" si="280"/>
        <v/>
      </c>
      <c r="DH363" s="195" t="str">
        <f t="shared" si="281"/>
        <v/>
      </c>
      <c r="DI363" s="195" t="str">
        <f t="shared" si="282"/>
        <v/>
      </c>
      <c r="DJ363" s="195" t="str">
        <f t="shared" si="283"/>
        <v/>
      </c>
      <c r="DK363" s="173" t="str">
        <f t="shared" si="284"/>
        <v/>
      </c>
    </row>
    <row r="364" spans="1:115" x14ac:dyDescent="0.35">
      <c r="A364" s="182">
        <f>'Session Tracking'!A363</f>
        <v>0</v>
      </c>
      <c r="B364" s="183">
        <f>'Session Tracking'!T363</f>
        <v>0</v>
      </c>
      <c r="C364" s="183">
        <f>'Session Tracking'!C363</f>
        <v>0</v>
      </c>
      <c r="D364" s="184" t="str">
        <f>IF('Session Tracking'!D363,'Session Tracking'!D363,"")</f>
        <v/>
      </c>
      <c r="E364" s="184" t="str">
        <f>IF('Session Tracking'!E363,'Session Tracking'!E363,"")</f>
        <v/>
      </c>
      <c r="F364" s="121"/>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1"/>
      <c r="AL364" s="122"/>
      <c r="AM364" s="122"/>
      <c r="AN364" s="122"/>
      <c r="AO364" s="122"/>
      <c r="AP364" s="122"/>
      <c r="AQ364" s="122"/>
      <c r="AR364" s="122"/>
      <c r="AS364" s="122"/>
      <c r="AT364" s="122"/>
      <c r="AU364" s="122"/>
      <c r="AV364" s="122"/>
      <c r="AW364" s="122"/>
      <c r="AX364" s="122"/>
      <c r="AY364" s="122"/>
      <c r="AZ364" s="122"/>
      <c r="BA364" s="122"/>
      <c r="BB364" s="122"/>
      <c r="BC364" s="122"/>
      <c r="BD364" s="122"/>
      <c r="BE364" s="122"/>
      <c r="BF364" s="122"/>
      <c r="BG364" s="122"/>
      <c r="BH364" s="122"/>
      <c r="BI364" s="122"/>
      <c r="BJ364" s="122"/>
      <c r="BK364" s="122"/>
      <c r="BL364" s="122"/>
      <c r="BM364" s="122"/>
      <c r="BN364" s="122"/>
      <c r="BO364" s="122"/>
      <c r="BQ364" s="175" t="str">
        <f t="shared" si="285"/>
        <v/>
      </c>
      <c r="BR364" s="176" t="str">
        <f t="shared" si="286"/>
        <v/>
      </c>
      <c r="BS364" s="135" t="str">
        <f t="shared" si="287"/>
        <v xml:space="preserve"> </v>
      </c>
      <c r="BT364" s="175" t="str">
        <f t="shared" si="288"/>
        <v/>
      </c>
      <c r="BU364" s="176" t="str">
        <f t="shared" si="289"/>
        <v/>
      </c>
      <c r="BV364" s="135" t="str">
        <f t="shared" si="290"/>
        <v xml:space="preserve"> </v>
      </c>
      <c r="BW364" s="175" t="str">
        <f t="shared" si="291"/>
        <v/>
      </c>
      <c r="BX364" s="176" t="str">
        <f t="shared" si="292"/>
        <v/>
      </c>
      <c r="BY364" s="135" t="str">
        <f t="shared" si="293"/>
        <v xml:space="preserve"> </v>
      </c>
      <c r="BZ364" s="175" t="str">
        <f t="shared" si="294"/>
        <v/>
      </c>
      <c r="CA364" s="176" t="str">
        <f t="shared" si="295"/>
        <v/>
      </c>
      <c r="CB364" s="135" t="str">
        <f t="shared" si="296"/>
        <v xml:space="preserve"> </v>
      </c>
      <c r="CC364" s="185" t="str">
        <f t="shared" si="297"/>
        <v/>
      </c>
      <c r="CD364" s="186" t="str">
        <f t="shared" si="298"/>
        <v/>
      </c>
      <c r="CE364" s="181" t="str">
        <f t="shared" si="299"/>
        <v xml:space="preserve"> </v>
      </c>
      <c r="CF364" s="175" t="str">
        <f t="shared" si="300"/>
        <v/>
      </c>
      <c r="CG364" s="176" t="str">
        <f t="shared" si="301"/>
        <v/>
      </c>
      <c r="CH364" s="135" t="str">
        <f t="shared" si="302"/>
        <v xml:space="preserve"> </v>
      </c>
      <c r="CI364" s="175" t="str">
        <f t="shared" si="303"/>
        <v/>
      </c>
      <c r="CJ364" s="176" t="str">
        <f t="shared" si="304"/>
        <v/>
      </c>
      <c r="CK364" s="135" t="str">
        <f t="shared" si="305"/>
        <v xml:space="preserve"> </v>
      </c>
      <c r="CL364" s="175" t="str">
        <f t="shared" si="306"/>
        <v/>
      </c>
      <c r="CM364" s="176" t="str">
        <f t="shared" si="307"/>
        <v/>
      </c>
      <c r="CN364" s="135" t="str">
        <f t="shared" si="308"/>
        <v xml:space="preserve"> </v>
      </c>
      <c r="CO364" s="185" t="str">
        <f t="shared" si="309"/>
        <v/>
      </c>
      <c r="CP364" s="186" t="str">
        <f t="shared" si="310"/>
        <v/>
      </c>
      <c r="CQ364" s="181" t="str">
        <f t="shared" si="311"/>
        <v xml:space="preserve"> </v>
      </c>
      <c r="CR364" s="135">
        <f>'Session Tracking'!P363</f>
        <v>0</v>
      </c>
      <c r="CS364" s="172"/>
      <c r="CT364" s="172">
        <f>COUNTIF('Session Tracking'!F363:O363,"Yes")</f>
        <v>0</v>
      </c>
      <c r="CU364" s="195">
        <f>COUNTIF('Session Tracking'!F363:O363,"No")</f>
        <v>0</v>
      </c>
      <c r="CV364" s="211">
        <f t="shared" si="269"/>
        <v>0</v>
      </c>
      <c r="CW364" s="195" t="str">
        <f t="shared" si="270"/>
        <v/>
      </c>
      <c r="CX364" s="195" t="str">
        <f t="shared" si="271"/>
        <v/>
      </c>
      <c r="CY364" s="195" t="str">
        <f t="shared" si="272"/>
        <v/>
      </c>
      <c r="CZ364" s="195" t="str">
        <f t="shared" si="273"/>
        <v/>
      </c>
      <c r="DA364" s="195" t="str">
        <f t="shared" si="274"/>
        <v/>
      </c>
      <c r="DB364" s="213" t="str">
        <f t="shared" si="275"/>
        <v/>
      </c>
      <c r="DC364" s="172" t="str">
        <f t="shared" si="276"/>
        <v/>
      </c>
      <c r="DD364" s="195" t="str">
        <f t="shared" si="277"/>
        <v/>
      </c>
      <c r="DE364" s="195" t="str">
        <f t="shared" si="278"/>
        <v/>
      </c>
      <c r="DF364" s="195" t="str">
        <f t="shared" si="279"/>
        <v/>
      </c>
      <c r="DG364" s="195" t="str">
        <f t="shared" si="280"/>
        <v/>
      </c>
      <c r="DH364" s="195" t="str">
        <f t="shared" si="281"/>
        <v/>
      </c>
      <c r="DI364" s="195" t="str">
        <f t="shared" si="282"/>
        <v/>
      </c>
      <c r="DJ364" s="195" t="str">
        <f t="shared" si="283"/>
        <v/>
      </c>
      <c r="DK364" s="173" t="str">
        <f t="shared" si="284"/>
        <v/>
      </c>
    </row>
    <row r="365" spans="1:115" x14ac:dyDescent="0.35">
      <c r="A365" s="182">
        <f>'Session Tracking'!A364</f>
        <v>0</v>
      </c>
      <c r="B365" s="183">
        <f>'Session Tracking'!T364</f>
        <v>0</v>
      </c>
      <c r="C365" s="183">
        <f>'Session Tracking'!C364</f>
        <v>0</v>
      </c>
      <c r="D365" s="184" t="str">
        <f>IF('Session Tracking'!D364,'Session Tracking'!D364,"")</f>
        <v/>
      </c>
      <c r="E365" s="184" t="str">
        <f>IF('Session Tracking'!E364,'Session Tracking'!E364,"")</f>
        <v/>
      </c>
      <c r="F365" s="123"/>
      <c r="G365" s="124"/>
      <c r="H365" s="124"/>
      <c r="I365" s="124"/>
      <c r="J365" s="124"/>
      <c r="K365" s="124"/>
      <c r="L365" s="124"/>
      <c r="M365" s="124"/>
      <c r="N365" s="124"/>
      <c r="O365" s="124"/>
      <c r="P365" s="124"/>
      <c r="Q365" s="124"/>
      <c r="R365" s="124"/>
      <c r="S365" s="124"/>
      <c r="T365" s="124"/>
      <c r="U365" s="124"/>
      <c r="V365" s="124"/>
      <c r="W365" s="124"/>
      <c r="X365" s="124"/>
      <c r="Y365" s="124"/>
      <c r="Z365" s="124"/>
      <c r="AA365" s="124"/>
      <c r="AB365" s="124"/>
      <c r="AC365" s="124"/>
      <c r="AD365" s="124"/>
      <c r="AE365" s="124"/>
      <c r="AF365" s="124"/>
      <c r="AG365" s="124"/>
      <c r="AH365" s="124"/>
      <c r="AI365" s="124"/>
      <c r="AJ365" s="124"/>
      <c r="AK365" s="123"/>
      <c r="AL365" s="124"/>
      <c r="AM365" s="124"/>
      <c r="AN365" s="124"/>
      <c r="AO365" s="124"/>
      <c r="AP365" s="124"/>
      <c r="AQ365" s="124"/>
      <c r="AR365" s="124"/>
      <c r="AS365" s="124"/>
      <c r="AT365" s="124"/>
      <c r="AU365" s="124"/>
      <c r="AV365" s="124"/>
      <c r="AW365" s="124"/>
      <c r="AX365" s="124"/>
      <c r="AY365" s="124"/>
      <c r="AZ365" s="124"/>
      <c r="BA365" s="124"/>
      <c r="BB365" s="124"/>
      <c r="BC365" s="124"/>
      <c r="BD365" s="124"/>
      <c r="BE365" s="124"/>
      <c r="BF365" s="124"/>
      <c r="BG365" s="124"/>
      <c r="BH365" s="124"/>
      <c r="BI365" s="124"/>
      <c r="BJ365" s="124"/>
      <c r="BK365" s="124"/>
      <c r="BL365" s="124"/>
      <c r="BM365" s="124"/>
      <c r="BN365" s="124"/>
      <c r="BO365" s="124"/>
      <c r="BQ365" s="175" t="str">
        <f t="shared" si="285"/>
        <v/>
      </c>
      <c r="BR365" s="176" t="str">
        <f t="shared" si="286"/>
        <v/>
      </c>
      <c r="BS365" s="135" t="str">
        <f t="shared" si="287"/>
        <v xml:space="preserve"> </v>
      </c>
      <c r="BT365" s="175" t="str">
        <f t="shared" si="288"/>
        <v/>
      </c>
      <c r="BU365" s="176" t="str">
        <f t="shared" si="289"/>
        <v/>
      </c>
      <c r="BV365" s="135" t="str">
        <f t="shared" si="290"/>
        <v xml:space="preserve"> </v>
      </c>
      <c r="BW365" s="175" t="str">
        <f t="shared" si="291"/>
        <v/>
      </c>
      <c r="BX365" s="176" t="str">
        <f t="shared" si="292"/>
        <v/>
      </c>
      <c r="BY365" s="135" t="str">
        <f t="shared" si="293"/>
        <v xml:space="preserve"> </v>
      </c>
      <c r="BZ365" s="175" t="str">
        <f t="shared" si="294"/>
        <v/>
      </c>
      <c r="CA365" s="176" t="str">
        <f t="shared" si="295"/>
        <v/>
      </c>
      <c r="CB365" s="135" t="str">
        <f t="shared" si="296"/>
        <v xml:space="preserve"> </v>
      </c>
      <c r="CC365" s="185" t="str">
        <f t="shared" si="297"/>
        <v/>
      </c>
      <c r="CD365" s="186" t="str">
        <f t="shared" si="298"/>
        <v/>
      </c>
      <c r="CE365" s="181" t="str">
        <f t="shared" si="299"/>
        <v xml:space="preserve"> </v>
      </c>
      <c r="CF365" s="175" t="str">
        <f t="shared" si="300"/>
        <v/>
      </c>
      <c r="CG365" s="176" t="str">
        <f t="shared" si="301"/>
        <v/>
      </c>
      <c r="CH365" s="135" t="str">
        <f t="shared" si="302"/>
        <v xml:space="preserve"> </v>
      </c>
      <c r="CI365" s="175" t="str">
        <f t="shared" si="303"/>
        <v/>
      </c>
      <c r="CJ365" s="176" t="str">
        <f t="shared" si="304"/>
        <v/>
      </c>
      <c r="CK365" s="135" t="str">
        <f t="shared" si="305"/>
        <v xml:space="preserve"> </v>
      </c>
      <c r="CL365" s="175" t="str">
        <f t="shared" si="306"/>
        <v/>
      </c>
      <c r="CM365" s="176" t="str">
        <f t="shared" si="307"/>
        <v/>
      </c>
      <c r="CN365" s="135" t="str">
        <f t="shared" si="308"/>
        <v xml:space="preserve"> </v>
      </c>
      <c r="CO365" s="185" t="str">
        <f t="shared" si="309"/>
        <v/>
      </c>
      <c r="CP365" s="186" t="str">
        <f t="shared" si="310"/>
        <v/>
      </c>
      <c r="CQ365" s="181" t="str">
        <f t="shared" si="311"/>
        <v xml:space="preserve"> </v>
      </c>
      <c r="CR365" s="135">
        <f>'Session Tracking'!P364</f>
        <v>0</v>
      </c>
      <c r="CS365" s="172"/>
      <c r="CT365" s="172">
        <f>COUNTIF('Session Tracking'!F364:O364,"Yes")</f>
        <v>0</v>
      </c>
      <c r="CU365" s="195">
        <f>COUNTIF('Session Tracking'!F364:O364,"No")</f>
        <v>0</v>
      </c>
      <c r="CV365" s="211">
        <f t="shared" si="269"/>
        <v>0</v>
      </c>
      <c r="CW365" s="195" t="str">
        <f t="shared" si="270"/>
        <v/>
      </c>
      <c r="CX365" s="195" t="str">
        <f t="shared" si="271"/>
        <v/>
      </c>
      <c r="CY365" s="195" t="str">
        <f t="shared" si="272"/>
        <v/>
      </c>
      <c r="CZ365" s="195" t="str">
        <f t="shared" si="273"/>
        <v/>
      </c>
      <c r="DA365" s="195" t="str">
        <f t="shared" si="274"/>
        <v/>
      </c>
      <c r="DB365" s="213" t="str">
        <f t="shared" si="275"/>
        <v/>
      </c>
      <c r="DC365" s="172" t="str">
        <f t="shared" si="276"/>
        <v/>
      </c>
      <c r="DD365" s="195" t="str">
        <f t="shared" si="277"/>
        <v/>
      </c>
      <c r="DE365" s="195" t="str">
        <f t="shared" si="278"/>
        <v/>
      </c>
      <c r="DF365" s="195" t="str">
        <f t="shared" si="279"/>
        <v/>
      </c>
      <c r="DG365" s="195" t="str">
        <f t="shared" si="280"/>
        <v/>
      </c>
      <c r="DH365" s="195" t="str">
        <f t="shared" si="281"/>
        <v/>
      </c>
      <c r="DI365" s="195" t="str">
        <f t="shared" si="282"/>
        <v/>
      </c>
      <c r="DJ365" s="195" t="str">
        <f t="shared" si="283"/>
        <v/>
      </c>
      <c r="DK365" s="173" t="str">
        <f t="shared" si="284"/>
        <v/>
      </c>
    </row>
    <row r="366" spans="1:115" x14ac:dyDescent="0.35">
      <c r="A366" s="182">
        <f>'Session Tracking'!A365</f>
        <v>0</v>
      </c>
      <c r="B366" s="183">
        <f>'Session Tracking'!T365</f>
        <v>0</v>
      </c>
      <c r="C366" s="183">
        <f>'Session Tracking'!C365</f>
        <v>0</v>
      </c>
      <c r="D366" s="184" t="str">
        <f>IF('Session Tracking'!D365,'Session Tracking'!D365,"")</f>
        <v/>
      </c>
      <c r="E366" s="184" t="str">
        <f>IF('Session Tracking'!E365,'Session Tracking'!E365,"")</f>
        <v/>
      </c>
      <c r="F366" s="121"/>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1"/>
      <c r="AL366" s="122"/>
      <c r="AM366" s="122"/>
      <c r="AN366" s="122"/>
      <c r="AO366" s="122"/>
      <c r="AP366" s="122"/>
      <c r="AQ366" s="122"/>
      <c r="AR366" s="122"/>
      <c r="AS366" s="122"/>
      <c r="AT366" s="122"/>
      <c r="AU366" s="122"/>
      <c r="AV366" s="122"/>
      <c r="AW366" s="122"/>
      <c r="AX366" s="122"/>
      <c r="AY366" s="122"/>
      <c r="AZ366" s="122"/>
      <c r="BA366" s="122"/>
      <c r="BB366" s="122"/>
      <c r="BC366" s="122"/>
      <c r="BD366" s="122"/>
      <c r="BE366" s="122"/>
      <c r="BF366" s="122"/>
      <c r="BG366" s="122"/>
      <c r="BH366" s="122"/>
      <c r="BI366" s="122"/>
      <c r="BJ366" s="122"/>
      <c r="BK366" s="122"/>
      <c r="BL366" s="122"/>
      <c r="BM366" s="122"/>
      <c r="BN366" s="122"/>
      <c r="BO366" s="122"/>
      <c r="BQ366" s="175" t="str">
        <f t="shared" si="285"/>
        <v/>
      </c>
      <c r="BR366" s="176" t="str">
        <f t="shared" si="286"/>
        <v/>
      </c>
      <c r="BS366" s="135" t="str">
        <f t="shared" si="287"/>
        <v xml:space="preserve"> </v>
      </c>
      <c r="BT366" s="175" t="str">
        <f t="shared" si="288"/>
        <v/>
      </c>
      <c r="BU366" s="176" t="str">
        <f t="shared" si="289"/>
        <v/>
      </c>
      <c r="BV366" s="135" t="str">
        <f t="shared" si="290"/>
        <v xml:space="preserve"> </v>
      </c>
      <c r="BW366" s="175" t="str">
        <f t="shared" si="291"/>
        <v/>
      </c>
      <c r="BX366" s="176" t="str">
        <f t="shared" si="292"/>
        <v/>
      </c>
      <c r="BY366" s="135" t="str">
        <f t="shared" si="293"/>
        <v xml:space="preserve"> </v>
      </c>
      <c r="BZ366" s="175" t="str">
        <f t="shared" si="294"/>
        <v/>
      </c>
      <c r="CA366" s="176" t="str">
        <f t="shared" si="295"/>
        <v/>
      </c>
      <c r="CB366" s="135" t="str">
        <f t="shared" si="296"/>
        <v xml:space="preserve"> </v>
      </c>
      <c r="CC366" s="185" t="str">
        <f t="shared" si="297"/>
        <v/>
      </c>
      <c r="CD366" s="186" t="str">
        <f t="shared" si="298"/>
        <v/>
      </c>
      <c r="CE366" s="181" t="str">
        <f t="shared" si="299"/>
        <v xml:space="preserve"> </v>
      </c>
      <c r="CF366" s="175" t="str">
        <f t="shared" si="300"/>
        <v/>
      </c>
      <c r="CG366" s="176" t="str">
        <f t="shared" si="301"/>
        <v/>
      </c>
      <c r="CH366" s="135" t="str">
        <f t="shared" si="302"/>
        <v xml:space="preserve"> </v>
      </c>
      <c r="CI366" s="175" t="str">
        <f t="shared" si="303"/>
        <v/>
      </c>
      <c r="CJ366" s="176" t="str">
        <f t="shared" si="304"/>
        <v/>
      </c>
      <c r="CK366" s="135" t="str">
        <f t="shared" si="305"/>
        <v xml:space="preserve"> </v>
      </c>
      <c r="CL366" s="175" t="str">
        <f t="shared" si="306"/>
        <v/>
      </c>
      <c r="CM366" s="176" t="str">
        <f t="shared" si="307"/>
        <v/>
      </c>
      <c r="CN366" s="135" t="str">
        <f t="shared" si="308"/>
        <v xml:space="preserve"> </v>
      </c>
      <c r="CO366" s="185" t="str">
        <f t="shared" si="309"/>
        <v/>
      </c>
      <c r="CP366" s="186" t="str">
        <f t="shared" si="310"/>
        <v/>
      </c>
      <c r="CQ366" s="181" t="str">
        <f t="shared" si="311"/>
        <v xml:space="preserve"> </v>
      </c>
      <c r="CR366" s="135">
        <f>'Session Tracking'!P365</f>
        <v>0</v>
      </c>
      <c r="CS366" s="172"/>
      <c r="CT366" s="172">
        <f>COUNTIF('Session Tracking'!F365:O365,"Yes")</f>
        <v>0</v>
      </c>
      <c r="CU366" s="195">
        <f>COUNTIF('Session Tracking'!F365:O365,"No")</f>
        <v>0</v>
      </c>
      <c r="CV366" s="211">
        <f t="shared" si="269"/>
        <v>0</v>
      </c>
      <c r="CW366" s="195" t="str">
        <f t="shared" si="270"/>
        <v/>
      </c>
      <c r="CX366" s="195" t="str">
        <f t="shared" si="271"/>
        <v/>
      </c>
      <c r="CY366" s="195" t="str">
        <f t="shared" si="272"/>
        <v/>
      </c>
      <c r="CZ366" s="195" t="str">
        <f t="shared" si="273"/>
        <v/>
      </c>
      <c r="DA366" s="195" t="str">
        <f t="shared" si="274"/>
        <v/>
      </c>
      <c r="DB366" s="213" t="str">
        <f t="shared" si="275"/>
        <v/>
      </c>
      <c r="DC366" s="172" t="str">
        <f t="shared" si="276"/>
        <v/>
      </c>
      <c r="DD366" s="195" t="str">
        <f t="shared" si="277"/>
        <v/>
      </c>
      <c r="DE366" s="195" t="str">
        <f t="shared" si="278"/>
        <v/>
      </c>
      <c r="DF366" s="195" t="str">
        <f t="shared" si="279"/>
        <v/>
      </c>
      <c r="DG366" s="195" t="str">
        <f t="shared" si="280"/>
        <v/>
      </c>
      <c r="DH366" s="195" t="str">
        <f t="shared" si="281"/>
        <v/>
      </c>
      <c r="DI366" s="195" t="str">
        <f t="shared" si="282"/>
        <v/>
      </c>
      <c r="DJ366" s="195" t="str">
        <f t="shared" si="283"/>
        <v/>
      </c>
      <c r="DK366" s="173" t="str">
        <f t="shared" si="284"/>
        <v/>
      </c>
    </row>
    <row r="367" spans="1:115" x14ac:dyDescent="0.35">
      <c r="A367" s="182">
        <f>'Session Tracking'!A366</f>
        <v>0</v>
      </c>
      <c r="B367" s="183">
        <f>'Session Tracking'!T366</f>
        <v>0</v>
      </c>
      <c r="C367" s="183">
        <f>'Session Tracking'!C366</f>
        <v>0</v>
      </c>
      <c r="D367" s="184" t="str">
        <f>IF('Session Tracking'!D366,'Session Tracking'!D366,"")</f>
        <v/>
      </c>
      <c r="E367" s="184" t="str">
        <f>IF('Session Tracking'!E366,'Session Tracking'!E366,"")</f>
        <v/>
      </c>
      <c r="F367" s="123"/>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3"/>
      <c r="AL367" s="124"/>
      <c r="AM367" s="124"/>
      <c r="AN367" s="124"/>
      <c r="AO367" s="124"/>
      <c r="AP367" s="124"/>
      <c r="AQ367" s="124"/>
      <c r="AR367" s="124"/>
      <c r="AS367" s="124"/>
      <c r="AT367" s="124"/>
      <c r="AU367" s="124"/>
      <c r="AV367" s="124"/>
      <c r="AW367" s="124"/>
      <c r="AX367" s="124"/>
      <c r="AY367" s="124"/>
      <c r="AZ367" s="124"/>
      <c r="BA367" s="124"/>
      <c r="BB367" s="124"/>
      <c r="BC367" s="124"/>
      <c r="BD367" s="124"/>
      <c r="BE367" s="124"/>
      <c r="BF367" s="124"/>
      <c r="BG367" s="124"/>
      <c r="BH367" s="124"/>
      <c r="BI367" s="124"/>
      <c r="BJ367" s="124"/>
      <c r="BK367" s="124"/>
      <c r="BL367" s="124"/>
      <c r="BM367" s="124"/>
      <c r="BN367" s="124"/>
      <c r="BO367" s="124"/>
      <c r="BQ367" s="175" t="str">
        <f t="shared" si="285"/>
        <v/>
      </c>
      <c r="BR367" s="176" t="str">
        <f t="shared" si="286"/>
        <v/>
      </c>
      <c r="BS367" s="135" t="str">
        <f t="shared" si="287"/>
        <v xml:space="preserve"> </v>
      </c>
      <c r="BT367" s="175" t="str">
        <f t="shared" si="288"/>
        <v/>
      </c>
      <c r="BU367" s="176" t="str">
        <f t="shared" si="289"/>
        <v/>
      </c>
      <c r="BV367" s="135" t="str">
        <f t="shared" si="290"/>
        <v xml:space="preserve"> </v>
      </c>
      <c r="BW367" s="175" t="str">
        <f t="shared" si="291"/>
        <v/>
      </c>
      <c r="BX367" s="176" t="str">
        <f t="shared" si="292"/>
        <v/>
      </c>
      <c r="BY367" s="135" t="str">
        <f t="shared" si="293"/>
        <v xml:space="preserve"> </v>
      </c>
      <c r="BZ367" s="175" t="str">
        <f t="shared" si="294"/>
        <v/>
      </c>
      <c r="CA367" s="176" t="str">
        <f t="shared" si="295"/>
        <v/>
      </c>
      <c r="CB367" s="135" t="str">
        <f t="shared" si="296"/>
        <v xml:space="preserve"> </v>
      </c>
      <c r="CC367" s="185" t="str">
        <f t="shared" si="297"/>
        <v/>
      </c>
      <c r="CD367" s="186" t="str">
        <f t="shared" si="298"/>
        <v/>
      </c>
      <c r="CE367" s="181" t="str">
        <f t="shared" si="299"/>
        <v xml:space="preserve"> </v>
      </c>
      <c r="CF367" s="175" t="str">
        <f t="shared" si="300"/>
        <v/>
      </c>
      <c r="CG367" s="176" t="str">
        <f t="shared" si="301"/>
        <v/>
      </c>
      <c r="CH367" s="135" t="str">
        <f t="shared" si="302"/>
        <v xml:space="preserve"> </v>
      </c>
      <c r="CI367" s="175" t="str">
        <f t="shared" si="303"/>
        <v/>
      </c>
      <c r="CJ367" s="176" t="str">
        <f t="shared" si="304"/>
        <v/>
      </c>
      <c r="CK367" s="135" t="str">
        <f t="shared" si="305"/>
        <v xml:space="preserve"> </v>
      </c>
      <c r="CL367" s="175" t="str">
        <f t="shared" si="306"/>
        <v/>
      </c>
      <c r="CM367" s="176" t="str">
        <f t="shared" si="307"/>
        <v/>
      </c>
      <c r="CN367" s="135" t="str">
        <f t="shared" si="308"/>
        <v xml:space="preserve"> </v>
      </c>
      <c r="CO367" s="185" t="str">
        <f t="shared" si="309"/>
        <v/>
      </c>
      <c r="CP367" s="186" t="str">
        <f t="shared" si="310"/>
        <v/>
      </c>
      <c r="CQ367" s="181" t="str">
        <f t="shared" si="311"/>
        <v xml:space="preserve"> </v>
      </c>
      <c r="CR367" s="135">
        <f>'Session Tracking'!P366</f>
        <v>0</v>
      </c>
      <c r="CS367" s="172"/>
      <c r="CT367" s="172">
        <f>COUNTIF('Session Tracking'!F366:O366,"Yes")</f>
        <v>0</v>
      </c>
      <c r="CU367" s="195">
        <f>COUNTIF('Session Tracking'!F366:O366,"No")</f>
        <v>0</v>
      </c>
      <c r="CV367" s="211">
        <f t="shared" si="269"/>
        <v>0</v>
      </c>
      <c r="CW367" s="195" t="str">
        <f t="shared" si="270"/>
        <v/>
      </c>
      <c r="CX367" s="195" t="str">
        <f t="shared" si="271"/>
        <v/>
      </c>
      <c r="CY367" s="195" t="str">
        <f t="shared" si="272"/>
        <v/>
      </c>
      <c r="CZ367" s="195" t="str">
        <f t="shared" si="273"/>
        <v/>
      </c>
      <c r="DA367" s="195" t="str">
        <f t="shared" si="274"/>
        <v/>
      </c>
      <c r="DB367" s="213" t="str">
        <f t="shared" si="275"/>
        <v/>
      </c>
      <c r="DC367" s="172" t="str">
        <f t="shared" si="276"/>
        <v/>
      </c>
      <c r="DD367" s="195" t="str">
        <f t="shared" si="277"/>
        <v/>
      </c>
      <c r="DE367" s="195" t="str">
        <f t="shared" si="278"/>
        <v/>
      </c>
      <c r="DF367" s="195" t="str">
        <f t="shared" si="279"/>
        <v/>
      </c>
      <c r="DG367" s="195" t="str">
        <f t="shared" si="280"/>
        <v/>
      </c>
      <c r="DH367" s="195" t="str">
        <f t="shared" si="281"/>
        <v/>
      </c>
      <c r="DI367" s="195" t="str">
        <f t="shared" si="282"/>
        <v/>
      </c>
      <c r="DJ367" s="195" t="str">
        <f t="shared" si="283"/>
        <v/>
      </c>
      <c r="DK367" s="173" t="str">
        <f t="shared" si="284"/>
        <v/>
      </c>
    </row>
    <row r="368" spans="1:115" x14ac:dyDescent="0.35">
      <c r="A368" s="182">
        <f>'Session Tracking'!A367</f>
        <v>0</v>
      </c>
      <c r="B368" s="183">
        <f>'Session Tracking'!T367</f>
        <v>0</v>
      </c>
      <c r="C368" s="183">
        <f>'Session Tracking'!C367</f>
        <v>0</v>
      </c>
      <c r="D368" s="184" t="str">
        <f>IF('Session Tracking'!D367,'Session Tracking'!D367,"")</f>
        <v/>
      </c>
      <c r="E368" s="184" t="str">
        <f>IF('Session Tracking'!E367,'Session Tracking'!E367,"")</f>
        <v/>
      </c>
      <c r="F368" s="121"/>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1"/>
      <c r="AL368" s="122"/>
      <c r="AM368" s="122"/>
      <c r="AN368" s="122"/>
      <c r="AO368" s="122"/>
      <c r="AP368" s="122"/>
      <c r="AQ368" s="122"/>
      <c r="AR368" s="122"/>
      <c r="AS368" s="122"/>
      <c r="AT368" s="122"/>
      <c r="AU368" s="122"/>
      <c r="AV368" s="122"/>
      <c r="AW368" s="122"/>
      <c r="AX368" s="122"/>
      <c r="AY368" s="122"/>
      <c r="AZ368" s="122"/>
      <c r="BA368" s="122"/>
      <c r="BB368" s="122"/>
      <c r="BC368" s="122"/>
      <c r="BD368" s="122"/>
      <c r="BE368" s="122"/>
      <c r="BF368" s="122"/>
      <c r="BG368" s="122"/>
      <c r="BH368" s="122"/>
      <c r="BI368" s="122"/>
      <c r="BJ368" s="122"/>
      <c r="BK368" s="122"/>
      <c r="BL368" s="122"/>
      <c r="BM368" s="122"/>
      <c r="BN368" s="122"/>
      <c r="BO368" s="122"/>
      <c r="BQ368" s="175" t="str">
        <f t="shared" si="285"/>
        <v/>
      </c>
      <c r="BR368" s="176" t="str">
        <f t="shared" si="286"/>
        <v/>
      </c>
      <c r="BS368" s="135" t="str">
        <f t="shared" si="287"/>
        <v xml:space="preserve"> </v>
      </c>
      <c r="BT368" s="175" t="str">
        <f t="shared" si="288"/>
        <v/>
      </c>
      <c r="BU368" s="176" t="str">
        <f t="shared" si="289"/>
        <v/>
      </c>
      <c r="BV368" s="135" t="str">
        <f t="shared" si="290"/>
        <v xml:space="preserve"> </v>
      </c>
      <c r="BW368" s="175" t="str">
        <f t="shared" si="291"/>
        <v/>
      </c>
      <c r="BX368" s="176" t="str">
        <f t="shared" si="292"/>
        <v/>
      </c>
      <c r="BY368" s="135" t="str">
        <f t="shared" si="293"/>
        <v xml:space="preserve"> </v>
      </c>
      <c r="BZ368" s="175" t="str">
        <f t="shared" si="294"/>
        <v/>
      </c>
      <c r="CA368" s="176" t="str">
        <f t="shared" si="295"/>
        <v/>
      </c>
      <c r="CB368" s="135" t="str">
        <f t="shared" si="296"/>
        <v xml:space="preserve"> </v>
      </c>
      <c r="CC368" s="185" t="str">
        <f t="shared" si="297"/>
        <v/>
      </c>
      <c r="CD368" s="186" t="str">
        <f t="shared" si="298"/>
        <v/>
      </c>
      <c r="CE368" s="181" t="str">
        <f t="shared" si="299"/>
        <v xml:space="preserve"> </v>
      </c>
      <c r="CF368" s="175" t="str">
        <f t="shared" si="300"/>
        <v/>
      </c>
      <c r="CG368" s="176" t="str">
        <f t="shared" si="301"/>
        <v/>
      </c>
      <c r="CH368" s="135" t="str">
        <f t="shared" si="302"/>
        <v xml:space="preserve"> </v>
      </c>
      <c r="CI368" s="175" t="str">
        <f t="shared" si="303"/>
        <v/>
      </c>
      <c r="CJ368" s="176" t="str">
        <f t="shared" si="304"/>
        <v/>
      </c>
      <c r="CK368" s="135" t="str">
        <f t="shared" si="305"/>
        <v xml:space="preserve"> </v>
      </c>
      <c r="CL368" s="175" t="str">
        <f t="shared" si="306"/>
        <v/>
      </c>
      <c r="CM368" s="176" t="str">
        <f t="shared" si="307"/>
        <v/>
      </c>
      <c r="CN368" s="135" t="str">
        <f t="shared" si="308"/>
        <v xml:space="preserve"> </v>
      </c>
      <c r="CO368" s="185" t="str">
        <f t="shared" si="309"/>
        <v/>
      </c>
      <c r="CP368" s="186" t="str">
        <f t="shared" si="310"/>
        <v/>
      </c>
      <c r="CQ368" s="181" t="str">
        <f t="shared" si="311"/>
        <v xml:space="preserve"> </v>
      </c>
      <c r="CR368" s="135">
        <f>'Session Tracking'!P367</f>
        <v>0</v>
      </c>
      <c r="CS368" s="172"/>
      <c r="CT368" s="172">
        <f>COUNTIF('Session Tracking'!F367:O367,"Yes")</f>
        <v>0</v>
      </c>
      <c r="CU368" s="195">
        <f>COUNTIF('Session Tracking'!F367:O367,"No")</f>
        <v>0</v>
      </c>
      <c r="CV368" s="211">
        <f t="shared" si="269"/>
        <v>0</v>
      </c>
      <c r="CW368" s="195" t="str">
        <f t="shared" si="270"/>
        <v/>
      </c>
      <c r="CX368" s="195" t="str">
        <f t="shared" si="271"/>
        <v/>
      </c>
      <c r="CY368" s="195" t="str">
        <f t="shared" si="272"/>
        <v/>
      </c>
      <c r="CZ368" s="195" t="str">
        <f t="shared" si="273"/>
        <v/>
      </c>
      <c r="DA368" s="195" t="str">
        <f t="shared" si="274"/>
        <v/>
      </c>
      <c r="DB368" s="213" t="str">
        <f t="shared" si="275"/>
        <v/>
      </c>
      <c r="DC368" s="172" t="str">
        <f t="shared" si="276"/>
        <v/>
      </c>
      <c r="DD368" s="195" t="str">
        <f t="shared" si="277"/>
        <v/>
      </c>
      <c r="DE368" s="195" t="str">
        <f t="shared" si="278"/>
        <v/>
      </c>
      <c r="DF368" s="195" t="str">
        <f t="shared" si="279"/>
        <v/>
      </c>
      <c r="DG368" s="195" t="str">
        <f t="shared" si="280"/>
        <v/>
      </c>
      <c r="DH368" s="195" t="str">
        <f t="shared" si="281"/>
        <v/>
      </c>
      <c r="DI368" s="195" t="str">
        <f t="shared" si="282"/>
        <v/>
      </c>
      <c r="DJ368" s="195" t="str">
        <f t="shared" si="283"/>
        <v/>
      </c>
      <c r="DK368" s="173" t="str">
        <f t="shared" si="284"/>
        <v/>
      </c>
    </row>
    <row r="369" spans="1:115" x14ac:dyDescent="0.35">
      <c r="A369" s="182">
        <f>'Session Tracking'!A368</f>
        <v>0</v>
      </c>
      <c r="B369" s="183">
        <f>'Session Tracking'!T368</f>
        <v>0</v>
      </c>
      <c r="C369" s="183">
        <f>'Session Tracking'!C368</f>
        <v>0</v>
      </c>
      <c r="D369" s="184" t="str">
        <f>IF('Session Tracking'!D368,'Session Tracking'!D368,"")</f>
        <v/>
      </c>
      <c r="E369" s="184" t="str">
        <f>IF('Session Tracking'!E368,'Session Tracking'!E368,"")</f>
        <v/>
      </c>
      <c r="F369" s="123"/>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3"/>
      <c r="AL369" s="124"/>
      <c r="AM369" s="124"/>
      <c r="AN369" s="124"/>
      <c r="AO369" s="124"/>
      <c r="AP369" s="124"/>
      <c r="AQ369" s="124"/>
      <c r="AR369" s="124"/>
      <c r="AS369" s="124"/>
      <c r="AT369" s="124"/>
      <c r="AU369" s="124"/>
      <c r="AV369" s="124"/>
      <c r="AW369" s="124"/>
      <c r="AX369" s="124"/>
      <c r="AY369" s="124"/>
      <c r="AZ369" s="124"/>
      <c r="BA369" s="124"/>
      <c r="BB369" s="124"/>
      <c r="BC369" s="124"/>
      <c r="BD369" s="124"/>
      <c r="BE369" s="124"/>
      <c r="BF369" s="124"/>
      <c r="BG369" s="124"/>
      <c r="BH369" s="124"/>
      <c r="BI369" s="124"/>
      <c r="BJ369" s="124"/>
      <c r="BK369" s="124"/>
      <c r="BL369" s="124"/>
      <c r="BM369" s="124"/>
      <c r="BN369" s="124"/>
      <c r="BO369" s="124"/>
      <c r="BQ369" s="175" t="str">
        <f t="shared" si="285"/>
        <v/>
      </c>
      <c r="BR369" s="176" t="str">
        <f t="shared" si="286"/>
        <v/>
      </c>
      <c r="BS369" s="135" t="str">
        <f t="shared" si="287"/>
        <v xml:space="preserve"> </v>
      </c>
      <c r="BT369" s="175" t="str">
        <f t="shared" si="288"/>
        <v/>
      </c>
      <c r="BU369" s="176" t="str">
        <f t="shared" si="289"/>
        <v/>
      </c>
      <c r="BV369" s="135" t="str">
        <f t="shared" si="290"/>
        <v xml:space="preserve"> </v>
      </c>
      <c r="BW369" s="175" t="str">
        <f t="shared" si="291"/>
        <v/>
      </c>
      <c r="BX369" s="176" t="str">
        <f t="shared" si="292"/>
        <v/>
      </c>
      <c r="BY369" s="135" t="str">
        <f t="shared" si="293"/>
        <v xml:space="preserve"> </v>
      </c>
      <c r="BZ369" s="175" t="str">
        <f t="shared" si="294"/>
        <v/>
      </c>
      <c r="CA369" s="176" t="str">
        <f t="shared" si="295"/>
        <v/>
      </c>
      <c r="CB369" s="135" t="str">
        <f t="shared" si="296"/>
        <v xml:space="preserve"> </v>
      </c>
      <c r="CC369" s="185" t="str">
        <f t="shared" si="297"/>
        <v/>
      </c>
      <c r="CD369" s="186" t="str">
        <f t="shared" si="298"/>
        <v/>
      </c>
      <c r="CE369" s="181" t="str">
        <f t="shared" si="299"/>
        <v xml:space="preserve"> </v>
      </c>
      <c r="CF369" s="175" t="str">
        <f t="shared" si="300"/>
        <v/>
      </c>
      <c r="CG369" s="176" t="str">
        <f t="shared" si="301"/>
        <v/>
      </c>
      <c r="CH369" s="135" t="str">
        <f t="shared" si="302"/>
        <v xml:space="preserve"> </v>
      </c>
      <c r="CI369" s="175" t="str">
        <f t="shared" si="303"/>
        <v/>
      </c>
      <c r="CJ369" s="176" t="str">
        <f t="shared" si="304"/>
        <v/>
      </c>
      <c r="CK369" s="135" t="str">
        <f t="shared" si="305"/>
        <v xml:space="preserve"> </v>
      </c>
      <c r="CL369" s="175" t="str">
        <f t="shared" si="306"/>
        <v/>
      </c>
      <c r="CM369" s="176" t="str">
        <f t="shared" si="307"/>
        <v/>
      </c>
      <c r="CN369" s="135" t="str">
        <f t="shared" si="308"/>
        <v xml:space="preserve"> </v>
      </c>
      <c r="CO369" s="185" t="str">
        <f t="shared" si="309"/>
        <v/>
      </c>
      <c r="CP369" s="186" t="str">
        <f t="shared" si="310"/>
        <v/>
      </c>
      <c r="CQ369" s="181" t="str">
        <f t="shared" si="311"/>
        <v xml:space="preserve"> </v>
      </c>
      <c r="CR369" s="135">
        <f>'Session Tracking'!P368</f>
        <v>0</v>
      </c>
      <c r="CS369" s="172"/>
      <c r="CT369" s="172">
        <f>COUNTIF('Session Tracking'!F368:O368,"Yes")</f>
        <v>0</v>
      </c>
      <c r="CU369" s="195">
        <f>COUNTIF('Session Tracking'!F368:O368,"No")</f>
        <v>0</v>
      </c>
      <c r="CV369" s="211">
        <f t="shared" si="269"/>
        <v>0</v>
      </c>
      <c r="CW369" s="195" t="str">
        <f t="shared" si="270"/>
        <v/>
      </c>
      <c r="CX369" s="195" t="str">
        <f t="shared" si="271"/>
        <v/>
      </c>
      <c r="CY369" s="195" t="str">
        <f t="shared" si="272"/>
        <v/>
      </c>
      <c r="CZ369" s="195" t="str">
        <f t="shared" si="273"/>
        <v/>
      </c>
      <c r="DA369" s="195" t="str">
        <f t="shared" si="274"/>
        <v/>
      </c>
      <c r="DB369" s="213" t="str">
        <f t="shared" si="275"/>
        <v/>
      </c>
      <c r="DC369" s="172" t="str">
        <f t="shared" si="276"/>
        <v/>
      </c>
      <c r="DD369" s="195" t="str">
        <f t="shared" si="277"/>
        <v/>
      </c>
      <c r="DE369" s="195" t="str">
        <f t="shared" si="278"/>
        <v/>
      </c>
      <c r="DF369" s="195" t="str">
        <f t="shared" si="279"/>
        <v/>
      </c>
      <c r="DG369" s="195" t="str">
        <f t="shared" si="280"/>
        <v/>
      </c>
      <c r="DH369" s="195" t="str">
        <f t="shared" si="281"/>
        <v/>
      </c>
      <c r="DI369" s="195" t="str">
        <f t="shared" si="282"/>
        <v/>
      </c>
      <c r="DJ369" s="195" t="str">
        <f t="shared" si="283"/>
        <v/>
      </c>
      <c r="DK369" s="173" t="str">
        <f t="shared" si="284"/>
        <v/>
      </c>
    </row>
    <row r="370" spans="1:115" x14ac:dyDescent="0.35">
      <c r="A370" s="182">
        <f>'Session Tracking'!A369</f>
        <v>0</v>
      </c>
      <c r="B370" s="183">
        <f>'Session Tracking'!T369</f>
        <v>0</v>
      </c>
      <c r="C370" s="183">
        <f>'Session Tracking'!C369</f>
        <v>0</v>
      </c>
      <c r="D370" s="184" t="str">
        <f>IF('Session Tracking'!D369,'Session Tracking'!D369,"")</f>
        <v/>
      </c>
      <c r="E370" s="184" t="str">
        <f>IF('Session Tracking'!E369,'Session Tracking'!E369,"")</f>
        <v/>
      </c>
      <c r="F370" s="121"/>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1"/>
      <c r="AL370" s="122"/>
      <c r="AM370" s="122"/>
      <c r="AN370" s="122"/>
      <c r="AO370" s="122"/>
      <c r="AP370" s="122"/>
      <c r="AQ370" s="122"/>
      <c r="AR370" s="122"/>
      <c r="AS370" s="122"/>
      <c r="AT370" s="122"/>
      <c r="AU370" s="122"/>
      <c r="AV370" s="122"/>
      <c r="AW370" s="122"/>
      <c r="AX370" s="122"/>
      <c r="AY370" s="122"/>
      <c r="AZ370" s="122"/>
      <c r="BA370" s="122"/>
      <c r="BB370" s="122"/>
      <c r="BC370" s="122"/>
      <c r="BD370" s="122"/>
      <c r="BE370" s="122"/>
      <c r="BF370" s="122"/>
      <c r="BG370" s="122"/>
      <c r="BH370" s="122"/>
      <c r="BI370" s="122"/>
      <c r="BJ370" s="122"/>
      <c r="BK370" s="122"/>
      <c r="BL370" s="122"/>
      <c r="BM370" s="122"/>
      <c r="BN370" s="122"/>
      <c r="BO370" s="122"/>
      <c r="BQ370" s="175" t="str">
        <f t="shared" si="285"/>
        <v/>
      </c>
      <c r="BR370" s="176" t="str">
        <f t="shared" si="286"/>
        <v/>
      </c>
      <c r="BS370" s="135" t="str">
        <f t="shared" si="287"/>
        <v xml:space="preserve"> </v>
      </c>
      <c r="BT370" s="175" t="str">
        <f t="shared" si="288"/>
        <v/>
      </c>
      <c r="BU370" s="176" t="str">
        <f t="shared" si="289"/>
        <v/>
      </c>
      <c r="BV370" s="135" t="str">
        <f t="shared" si="290"/>
        <v xml:space="preserve"> </v>
      </c>
      <c r="BW370" s="175" t="str">
        <f t="shared" si="291"/>
        <v/>
      </c>
      <c r="BX370" s="176" t="str">
        <f t="shared" si="292"/>
        <v/>
      </c>
      <c r="BY370" s="135" t="str">
        <f t="shared" si="293"/>
        <v xml:space="preserve"> </v>
      </c>
      <c r="BZ370" s="175" t="str">
        <f t="shared" si="294"/>
        <v/>
      </c>
      <c r="CA370" s="176" t="str">
        <f t="shared" si="295"/>
        <v/>
      </c>
      <c r="CB370" s="135" t="str">
        <f t="shared" si="296"/>
        <v xml:space="preserve"> </v>
      </c>
      <c r="CC370" s="185" t="str">
        <f t="shared" si="297"/>
        <v/>
      </c>
      <c r="CD370" s="186" t="str">
        <f t="shared" si="298"/>
        <v/>
      </c>
      <c r="CE370" s="181" t="str">
        <f t="shared" si="299"/>
        <v xml:space="preserve"> </v>
      </c>
      <c r="CF370" s="175" t="str">
        <f t="shared" si="300"/>
        <v/>
      </c>
      <c r="CG370" s="176" t="str">
        <f t="shared" si="301"/>
        <v/>
      </c>
      <c r="CH370" s="135" t="str">
        <f t="shared" si="302"/>
        <v xml:space="preserve"> </v>
      </c>
      <c r="CI370" s="175" t="str">
        <f t="shared" si="303"/>
        <v/>
      </c>
      <c r="CJ370" s="176" t="str">
        <f t="shared" si="304"/>
        <v/>
      </c>
      <c r="CK370" s="135" t="str">
        <f t="shared" si="305"/>
        <v xml:space="preserve"> </v>
      </c>
      <c r="CL370" s="175" t="str">
        <f t="shared" si="306"/>
        <v/>
      </c>
      <c r="CM370" s="176" t="str">
        <f t="shared" si="307"/>
        <v/>
      </c>
      <c r="CN370" s="135" t="str">
        <f t="shared" si="308"/>
        <v xml:space="preserve"> </v>
      </c>
      <c r="CO370" s="185" t="str">
        <f t="shared" si="309"/>
        <v/>
      </c>
      <c r="CP370" s="186" t="str">
        <f t="shared" si="310"/>
        <v/>
      </c>
      <c r="CQ370" s="181" t="str">
        <f t="shared" si="311"/>
        <v xml:space="preserve"> </v>
      </c>
      <c r="CR370" s="135">
        <f>'Session Tracking'!P369</f>
        <v>0</v>
      </c>
      <c r="CS370" s="172"/>
      <c r="CT370" s="172">
        <f>COUNTIF('Session Tracking'!F369:O369,"Yes")</f>
        <v>0</v>
      </c>
      <c r="CU370" s="195">
        <f>COUNTIF('Session Tracking'!F369:O369,"No")</f>
        <v>0</v>
      </c>
      <c r="CV370" s="211">
        <f t="shared" si="269"/>
        <v>0</v>
      </c>
      <c r="CW370" s="195" t="str">
        <f t="shared" si="270"/>
        <v/>
      </c>
      <c r="CX370" s="195" t="str">
        <f t="shared" si="271"/>
        <v/>
      </c>
      <c r="CY370" s="195" t="str">
        <f t="shared" si="272"/>
        <v/>
      </c>
      <c r="CZ370" s="195" t="str">
        <f t="shared" si="273"/>
        <v/>
      </c>
      <c r="DA370" s="195" t="str">
        <f t="shared" si="274"/>
        <v/>
      </c>
      <c r="DB370" s="213" t="str">
        <f t="shared" si="275"/>
        <v/>
      </c>
      <c r="DC370" s="172" t="str">
        <f t="shared" si="276"/>
        <v/>
      </c>
      <c r="DD370" s="195" t="str">
        <f t="shared" si="277"/>
        <v/>
      </c>
      <c r="DE370" s="195" t="str">
        <f t="shared" si="278"/>
        <v/>
      </c>
      <c r="DF370" s="195" t="str">
        <f t="shared" si="279"/>
        <v/>
      </c>
      <c r="DG370" s="195" t="str">
        <f t="shared" si="280"/>
        <v/>
      </c>
      <c r="DH370" s="195" t="str">
        <f t="shared" si="281"/>
        <v/>
      </c>
      <c r="DI370" s="195" t="str">
        <f t="shared" si="282"/>
        <v/>
      </c>
      <c r="DJ370" s="195" t="str">
        <f t="shared" si="283"/>
        <v/>
      </c>
      <c r="DK370" s="173" t="str">
        <f t="shared" si="284"/>
        <v/>
      </c>
    </row>
    <row r="371" spans="1:115" x14ac:dyDescent="0.35">
      <c r="A371" s="182">
        <f>'Session Tracking'!A370</f>
        <v>0</v>
      </c>
      <c r="B371" s="183">
        <f>'Session Tracking'!T370</f>
        <v>0</v>
      </c>
      <c r="C371" s="183">
        <f>'Session Tracking'!C370</f>
        <v>0</v>
      </c>
      <c r="D371" s="184" t="str">
        <f>IF('Session Tracking'!D370,'Session Tracking'!D370,"")</f>
        <v/>
      </c>
      <c r="E371" s="184" t="str">
        <f>IF('Session Tracking'!E370,'Session Tracking'!E370,"")</f>
        <v/>
      </c>
      <c r="F371" s="123"/>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3"/>
      <c r="AL371" s="124"/>
      <c r="AM371" s="124"/>
      <c r="AN371" s="124"/>
      <c r="AO371" s="124"/>
      <c r="AP371" s="124"/>
      <c r="AQ371" s="124"/>
      <c r="AR371" s="124"/>
      <c r="AS371" s="124"/>
      <c r="AT371" s="124"/>
      <c r="AU371" s="124"/>
      <c r="AV371" s="124"/>
      <c r="AW371" s="124"/>
      <c r="AX371" s="124"/>
      <c r="AY371" s="124"/>
      <c r="AZ371" s="124"/>
      <c r="BA371" s="124"/>
      <c r="BB371" s="124"/>
      <c r="BC371" s="124"/>
      <c r="BD371" s="124"/>
      <c r="BE371" s="124"/>
      <c r="BF371" s="124"/>
      <c r="BG371" s="124"/>
      <c r="BH371" s="124"/>
      <c r="BI371" s="124"/>
      <c r="BJ371" s="124"/>
      <c r="BK371" s="124"/>
      <c r="BL371" s="124"/>
      <c r="BM371" s="124"/>
      <c r="BN371" s="124"/>
      <c r="BO371" s="124"/>
      <c r="BQ371" s="175" t="str">
        <f t="shared" si="285"/>
        <v/>
      </c>
      <c r="BR371" s="176" t="str">
        <f t="shared" si="286"/>
        <v/>
      </c>
      <c r="BS371" s="135" t="str">
        <f t="shared" si="287"/>
        <v xml:space="preserve"> </v>
      </c>
      <c r="BT371" s="175" t="str">
        <f t="shared" si="288"/>
        <v/>
      </c>
      <c r="BU371" s="176" t="str">
        <f t="shared" si="289"/>
        <v/>
      </c>
      <c r="BV371" s="135" t="str">
        <f t="shared" si="290"/>
        <v xml:space="preserve"> </v>
      </c>
      <c r="BW371" s="175" t="str">
        <f t="shared" si="291"/>
        <v/>
      </c>
      <c r="BX371" s="176" t="str">
        <f t="shared" si="292"/>
        <v/>
      </c>
      <c r="BY371" s="135" t="str">
        <f t="shared" si="293"/>
        <v xml:space="preserve"> </v>
      </c>
      <c r="BZ371" s="175" t="str">
        <f t="shared" si="294"/>
        <v/>
      </c>
      <c r="CA371" s="176" t="str">
        <f t="shared" si="295"/>
        <v/>
      </c>
      <c r="CB371" s="135" t="str">
        <f t="shared" si="296"/>
        <v xml:space="preserve"> </v>
      </c>
      <c r="CC371" s="185" t="str">
        <f t="shared" si="297"/>
        <v/>
      </c>
      <c r="CD371" s="186" t="str">
        <f t="shared" si="298"/>
        <v/>
      </c>
      <c r="CE371" s="181" t="str">
        <f t="shared" si="299"/>
        <v xml:space="preserve"> </v>
      </c>
      <c r="CF371" s="175" t="str">
        <f t="shared" si="300"/>
        <v/>
      </c>
      <c r="CG371" s="176" t="str">
        <f t="shared" si="301"/>
        <v/>
      </c>
      <c r="CH371" s="135" t="str">
        <f t="shared" si="302"/>
        <v xml:space="preserve"> </v>
      </c>
      <c r="CI371" s="175" t="str">
        <f t="shared" si="303"/>
        <v/>
      </c>
      <c r="CJ371" s="176" t="str">
        <f t="shared" si="304"/>
        <v/>
      </c>
      <c r="CK371" s="135" t="str">
        <f t="shared" si="305"/>
        <v xml:space="preserve"> </v>
      </c>
      <c r="CL371" s="175" t="str">
        <f t="shared" si="306"/>
        <v/>
      </c>
      <c r="CM371" s="176" t="str">
        <f t="shared" si="307"/>
        <v/>
      </c>
      <c r="CN371" s="135" t="str">
        <f t="shared" si="308"/>
        <v xml:space="preserve"> </v>
      </c>
      <c r="CO371" s="185" t="str">
        <f t="shared" si="309"/>
        <v/>
      </c>
      <c r="CP371" s="186" t="str">
        <f t="shared" si="310"/>
        <v/>
      </c>
      <c r="CQ371" s="181" t="str">
        <f t="shared" si="311"/>
        <v xml:space="preserve"> </v>
      </c>
      <c r="CR371" s="135">
        <f>'Session Tracking'!P370</f>
        <v>0</v>
      </c>
      <c r="CS371" s="172"/>
      <c r="CT371" s="172">
        <f>COUNTIF('Session Tracking'!F370:O370,"Yes")</f>
        <v>0</v>
      </c>
      <c r="CU371" s="195">
        <f>COUNTIF('Session Tracking'!F370:O370,"No")</f>
        <v>0</v>
      </c>
      <c r="CV371" s="211">
        <f t="shared" si="269"/>
        <v>0</v>
      </c>
      <c r="CW371" s="195" t="str">
        <f t="shared" si="270"/>
        <v/>
      </c>
      <c r="CX371" s="195" t="str">
        <f t="shared" si="271"/>
        <v/>
      </c>
      <c r="CY371" s="195" t="str">
        <f t="shared" si="272"/>
        <v/>
      </c>
      <c r="CZ371" s="195" t="str">
        <f t="shared" si="273"/>
        <v/>
      </c>
      <c r="DA371" s="195" t="str">
        <f t="shared" si="274"/>
        <v/>
      </c>
      <c r="DB371" s="213" t="str">
        <f t="shared" si="275"/>
        <v/>
      </c>
      <c r="DC371" s="172" t="str">
        <f t="shared" si="276"/>
        <v/>
      </c>
      <c r="DD371" s="195" t="str">
        <f t="shared" si="277"/>
        <v/>
      </c>
      <c r="DE371" s="195" t="str">
        <f t="shared" si="278"/>
        <v/>
      </c>
      <c r="DF371" s="195" t="str">
        <f t="shared" si="279"/>
        <v/>
      </c>
      <c r="DG371" s="195" t="str">
        <f t="shared" si="280"/>
        <v/>
      </c>
      <c r="DH371" s="195" t="str">
        <f t="shared" si="281"/>
        <v/>
      </c>
      <c r="DI371" s="195" t="str">
        <f t="shared" si="282"/>
        <v/>
      </c>
      <c r="DJ371" s="195" t="str">
        <f t="shared" si="283"/>
        <v/>
      </c>
      <c r="DK371" s="173" t="str">
        <f t="shared" si="284"/>
        <v/>
      </c>
    </row>
    <row r="372" spans="1:115" x14ac:dyDescent="0.35">
      <c r="A372" s="182">
        <f>'Session Tracking'!A371</f>
        <v>0</v>
      </c>
      <c r="B372" s="183">
        <f>'Session Tracking'!T371</f>
        <v>0</v>
      </c>
      <c r="C372" s="183">
        <f>'Session Tracking'!C371</f>
        <v>0</v>
      </c>
      <c r="D372" s="184" t="str">
        <f>IF('Session Tracking'!D371,'Session Tracking'!D371,"")</f>
        <v/>
      </c>
      <c r="E372" s="184" t="str">
        <f>IF('Session Tracking'!E371,'Session Tracking'!E371,"")</f>
        <v/>
      </c>
      <c r="F372" s="121"/>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1"/>
      <c r="AL372" s="122"/>
      <c r="AM372" s="122"/>
      <c r="AN372" s="122"/>
      <c r="AO372" s="122"/>
      <c r="AP372" s="122"/>
      <c r="AQ372" s="122"/>
      <c r="AR372" s="122"/>
      <c r="AS372" s="122"/>
      <c r="AT372" s="122"/>
      <c r="AU372" s="122"/>
      <c r="AV372" s="122"/>
      <c r="AW372" s="122"/>
      <c r="AX372" s="122"/>
      <c r="AY372" s="122"/>
      <c r="AZ372" s="122"/>
      <c r="BA372" s="122"/>
      <c r="BB372" s="122"/>
      <c r="BC372" s="122"/>
      <c r="BD372" s="122"/>
      <c r="BE372" s="122"/>
      <c r="BF372" s="122"/>
      <c r="BG372" s="122"/>
      <c r="BH372" s="122"/>
      <c r="BI372" s="122"/>
      <c r="BJ372" s="122"/>
      <c r="BK372" s="122"/>
      <c r="BL372" s="122"/>
      <c r="BM372" s="122"/>
      <c r="BN372" s="122"/>
      <c r="BO372" s="122"/>
      <c r="BQ372" s="175" t="str">
        <f t="shared" si="285"/>
        <v/>
      </c>
      <c r="BR372" s="176" t="str">
        <f t="shared" si="286"/>
        <v/>
      </c>
      <c r="BS372" s="135" t="str">
        <f t="shared" si="287"/>
        <v xml:space="preserve"> </v>
      </c>
      <c r="BT372" s="175" t="str">
        <f t="shared" si="288"/>
        <v/>
      </c>
      <c r="BU372" s="176" t="str">
        <f t="shared" si="289"/>
        <v/>
      </c>
      <c r="BV372" s="135" t="str">
        <f t="shared" si="290"/>
        <v xml:space="preserve"> </v>
      </c>
      <c r="BW372" s="175" t="str">
        <f t="shared" si="291"/>
        <v/>
      </c>
      <c r="BX372" s="176" t="str">
        <f t="shared" si="292"/>
        <v/>
      </c>
      <c r="BY372" s="135" t="str">
        <f t="shared" si="293"/>
        <v xml:space="preserve"> </v>
      </c>
      <c r="BZ372" s="175" t="str">
        <f t="shared" si="294"/>
        <v/>
      </c>
      <c r="CA372" s="176" t="str">
        <f t="shared" si="295"/>
        <v/>
      </c>
      <c r="CB372" s="135" t="str">
        <f t="shared" si="296"/>
        <v xml:space="preserve"> </v>
      </c>
      <c r="CC372" s="185" t="str">
        <f t="shared" si="297"/>
        <v/>
      </c>
      <c r="CD372" s="186" t="str">
        <f t="shared" si="298"/>
        <v/>
      </c>
      <c r="CE372" s="181" t="str">
        <f t="shared" si="299"/>
        <v xml:space="preserve"> </v>
      </c>
      <c r="CF372" s="175" t="str">
        <f t="shared" si="300"/>
        <v/>
      </c>
      <c r="CG372" s="176" t="str">
        <f t="shared" si="301"/>
        <v/>
      </c>
      <c r="CH372" s="135" t="str">
        <f t="shared" si="302"/>
        <v xml:space="preserve"> </v>
      </c>
      <c r="CI372" s="175" t="str">
        <f t="shared" si="303"/>
        <v/>
      </c>
      <c r="CJ372" s="176" t="str">
        <f t="shared" si="304"/>
        <v/>
      </c>
      <c r="CK372" s="135" t="str">
        <f t="shared" si="305"/>
        <v xml:space="preserve"> </v>
      </c>
      <c r="CL372" s="175" t="str">
        <f t="shared" si="306"/>
        <v/>
      </c>
      <c r="CM372" s="176" t="str">
        <f t="shared" si="307"/>
        <v/>
      </c>
      <c r="CN372" s="135" t="str">
        <f t="shared" si="308"/>
        <v xml:space="preserve"> </v>
      </c>
      <c r="CO372" s="185" t="str">
        <f t="shared" si="309"/>
        <v/>
      </c>
      <c r="CP372" s="186" t="str">
        <f t="shared" si="310"/>
        <v/>
      </c>
      <c r="CQ372" s="181" t="str">
        <f t="shared" si="311"/>
        <v xml:space="preserve"> </v>
      </c>
      <c r="CR372" s="135">
        <f>'Session Tracking'!P371</f>
        <v>0</v>
      </c>
      <c r="CS372" s="172"/>
      <c r="CT372" s="172">
        <f>COUNTIF('Session Tracking'!F371:O371,"Yes")</f>
        <v>0</v>
      </c>
      <c r="CU372" s="195">
        <f>COUNTIF('Session Tracking'!F371:O371,"No")</f>
        <v>0</v>
      </c>
      <c r="CV372" s="211">
        <f t="shared" si="269"/>
        <v>0</v>
      </c>
      <c r="CW372" s="195" t="str">
        <f t="shared" si="270"/>
        <v/>
      </c>
      <c r="CX372" s="195" t="str">
        <f t="shared" si="271"/>
        <v/>
      </c>
      <c r="CY372" s="195" t="str">
        <f t="shared" si="272"/>
        <v/>
      </c>
      <c r="CZ372" s="195" t="str">
        <f t="shared" si="273"/>
        <v/>
      </c>
      <c r="DA372" s="195" t="str">
        <f t="shared" si="274"/>
        <v/>
      </c>
      <c r="DB372" s="213" t="str">
        <f t="shared" si="275"/>
        <v/>
      </c>
      <c r="DC372" s="172" t="str">
        <f t="shared" si="276"/>
        <v/>
      </c>
      <c r="DD372" s="195" t="str">
        <f t="shared" si="277"/>
        <v/>
      </c>
      <c r="DE372" s="195" t="str">
        <f t="shared" si="278"/>
        <v/>
      </c>
      <c r="DF372" s="195" t="str">
        <f t="shared" si="279"/>
        <v/>
      </c>
      <c r="DG372" s="195" t="str">
        <f t="shared" si="280"/>
        <v/>
      </c>
      <c r="DH372" s="195" t="str">
        <f t="shared" si="281"/>
        <v/>
      </c>
      <c r="DI372" s="195" t="str">
        <f t="shared" si="282"/>
        <v/>
      </c>
      <c r="DJ372" s="195" t="str">
        <f t="shared" si="283"/>
        <v/>
      </c>
      <c r="DK372" s="173" t="str">
        <f t="shared" si="284"/>
        <v/>
      </c>
    </row>
    <row r="373" spans="1:115" x14ac:dyDescent="0.35">
      <c r="A373" s="182">
        <f>'Session Tracking'!A372</f>
        <v>0</v>
      </c>
      <c r="B373" s="183">
        <f>'Session Tracking'!T372</f>
        <v>0</v>
      </c>
      <c r="C373" s="183">
        <f>'Session Tracking'!C372</f>
        <v>0</v>
      </c>
      <c r="D373" s="184" t="str">
        <f>IF('Session Tracking'!D372,'Session Tracking'!D372,"")</f>
        <v/>
      </c>
      <c r="E373" s="184" t="str">
        <f>IF('Session Tracking'!E372,'Session Tracking'!E372,"")</f>
        <v/>
      </c>
      <c r="F373" s="123"/>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3"/>
      <c r="AL373" s="124"/>
      <c r="AM373" s="124"/>
      <c r="AN373" s="124"/>
      <c r="AO373" s="124"/>
      <c r="AP373" s="124"/>
      <c r="AQ373" s="124"/>
      <c r="AR373" s="124"/>
      <c r="AS373" s="124"/>
      <c r="AT373" s="124"/>
      <c r="AU373" s="124"/>
      <c r="AV373" s="124"/>
      <c r="AW373" s="124"/>
      <c r="AX373" s="124"/>
      <c r="AY373" s="124"/>
      <c r="AZ373" s="124"/>
      <c r="BA373" s="124"/>
      <c r="BB373" s="124"/>
      <c r="BC373" s="124"/>
      <c r="BD373" s="124"/>
      <c r="BE373" s="124"/>
      <c r="BF373" s="124"/>
      <c r="BG373" s="124"/>
      <c r="BH373" s="124"/>
      <c r="BI373" s="124"/>
      <c r="BJ373" s="124"/>
      <c r="BK373" s="124"/>
      <c r="BL373" s="124"/>
      <c r="BM373" s="124"/>
      <c r="BN373" s="124"/>
      <c r="BO373" s="124"/>
      <c r="BQ373" s="175" t="str">
        <f t="shared" si="285"/>
        <v/>
      </c>
      <c r="BR373" s="176" t="str">
        <f t="shared" si="286"/>
        <v/>
      </c>
      <c r="BS373" s="135" t="str">
        <f t="shared" si="287"/>
        <v xml:space="preserve"> </v>
      </c>
      <c r="BT373" s="175" t="str">
        <f t="shared" si="288"/>
        <v/>
      </c>
      <c r="BU373" s="176" t="str">
        <f t="shared" si="289"/>
        <v/>
      </c>
      <c r="BV373" s="135" t="str">
        <f t="shared" si="290"/>
        <v xml:space="preserve"> </v>
      </c>
      <c r="BW373" s="175" t="str">
        <f t="shared" si="291"/>
        <v/>
      </c>
      <c r="BX373" s="176" t="str">
        <f t="shared" si="292"/>
        <v/>
      </c>
      <c r="BY373" s="135" t="str">
        <f t="shared" si="293"/>
        <v xml:space="preserve"> </v>
      </c>
      <c r="BZ373" s="175" t="str">
        <f t="shared" si="294"/>
        <v/>
      </c>
      <c r="CA373" s="176" t="str">
        <f t="shared" si="295"/>
        <v/>
      </c>
      <c r="CB373" s="135" t="str">
        <f t="shared" si="296"/>
        <v xml:space="preserve"> </v>
      </c>
      <c r="CC373" s="185" t="str">
        <f t="shared" si="297"/>
        <v/>
      </c>
      <c r="CD373" s="186" t="str">
        <f t="shared" si="298"/>
        <v/>
      </c>
      <c r="CE373" s="181" t="str">
        <f t="shared" si="299"/>
        <v xml:space="preserve"> </v>
      </c>
      <c r="CF373" s="175" t="str">
        <f t="shared" si="300"/>
        <v/>
      </c>
      <c r="CG373" s="176" t="str">
        <f t="shared" si="301"/>
        <v/>
      </c>
      <c r="CH373" s="135" t="str">
        <f t="shared" si="302"/>
        <v xml:space="preserve"> </v>
      </c>
      <c r="CI373" s="175" t="str">
        <f t="shared" si="303"/>
        <v/>
      </c>
      <c r="CJ373" s="176" t="str">
        <f t="shared" si="304"/>
        <v/>
      </c>
      <c r="CK373" s="135" t="str">
        <f t="shared" si="305"/>
        <v xml:space="preserve"> </v>
      </c>
      <c r="CL373" s="175" t="str">
        <f t="shared" si="306"/>
        <v/>
      </c>
      <c r="CM373" s="176" t="str">
        <f t="shared" si="307"/>
        <v/>
      </c>
      <c r="CN373" s="135" t="str">
        <f t="shared" si="308"/>
        <v xml:space="preserve"> </v>
      </c>
      <c r="CO373" s="185" t="str">
        <f t="shared" si="309"/>
        <v/>
      </c>
      <c r="CP373" s="186" t="str">
        <f t="shared" si="310"/>
        <v/>
      </c>
      <c r="CQ373" s="181" t="str">
        <f t="shared" si="311"/>
        <v xml:space="preserve"> </v>
      </c>
      <c r="CR373" s="135">
        <f>'Session Tracking'!P372</f>
        <v>0</v>
      </c>
      <c r="CS373" s="172"/>
      <c r="CT373" s="172">
        <f>COUNTIF('Session Tracking'!F372:O372,"Yes")</f>
        <v>0</v>
      </c>
      <c r="CU373" s="195">
        <f>COUNTIF('Session Tracking'!F372:O372,"No")</f>
        <v>0</v>
      </c>
      <c r="CV373" s="211">
        <f t="shared" si="269"/>
        <v>0</v>
      </c>
      <c r="CW373" s="195" t="str">
        <f t="shared" si="270"/>
        <v/>
      </c>
      <c r="CX373" s="195" t="str">
        <f t="shared" si="271"/>
        <v/>
      </c>
      <c r="CY373" s="195" t="str">
        <f t="shared" si="272"/>
        <v/>
      </c>
      <c r="CZ373" s="195" t="str">
        <f t="shared" si="273"/>
        <v/>
      </c>
      <c r="DA373" s="195" t="str">
        <f t="shared" si="274"/>
        <v/>
      </c>
      <c r="DB373" s="213" t="str">
        <f t="shared" si="275"/>
        <v/>
      </c>
      <c r="DC373" s="172" t="str">
        <f t="shared" si="276"/>
        <v/>
      </c>
      <c r="DD373" s="195" t="str">
        <f t="shared" si="277"/>
        <v/>
      </c>
      <c r="DE373" s="195" t="str">
        <f t="shared" si="278"/>
        <v/>
      </c>
      <c r="DF373" s="195" t="str">
        <f t="shared" si="279"/>
        <v/>
      </c>
      <c r="DG373" s="195" t="str">
        <f t="shared" si="280"/>
        <v/>
      </c>
      <c r="DH373" s="195" t="str">
        <f t="shared" si="281"/>
        <v/>
      </c>
      <c r="DI373" s="195" t="str">
        <f t="shared" si="282"/>
        <v/>
      </c>
      <c r="DJ373" s="195" t="str">
        <f t="shared" si="283"/>
        <v/>
      </c>
      <c r="DK373" s="173" t="str">
        <f t="shared" si="284"/>
        <v/>
      </c>
    </row>
    <row r="374" spans="1:115" x14ac:dyDescent="0.35">
      <c r="A374" s="182">
        <f>'Session Tracking'!A373</f>
        <v>0</v>
      </c>
      <c r="B374" s="183">
        <f>'Session Tracking'!T373</f>
        <v>0</v>
      </c>
      <c r="C374" s="183">
        <f>'Session Tracking'!C373</f>
        <v>0</v>
      </c>
      <c r="D374" s="184" t="str">
        <f>IF('Session Tracking'!D373,'Session Tracking'!D373,"")</f>
        <v/>
      </c>
      <c r="E374" s="184" t="str">
        <f>IF('Session Tracking'!E373,'Session Tracking'!E373,"")</f>
        <v/>
      </c>
      <c r="F374" s="121"/>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1"/>
      <c r="AL374" s="122"/>
      <c r="AM374" s="122"/>
      <c r="AN374" s="122"/>
      <c r="AO374" s="122"/>
      <c r="AP374" s="122"/>
      <c r="AQ374" s="122"/>
      <c r="AR374" s="122"/>
      <c r="AS374" s="122"/>
      <c r="AT374" s="122"/>
      <c r="AU374" s="122"/>
      <c r="AV374" s="122"/>
      <c r="AW374" s="122"/>
      <c r="AX374" s="122"/>
      <c r="AY374" s="122"/>
      <c r="AZ374" s="122"/>
      <c r="BA374" s="122"/>
      <c r="BB374" s="122"/>
      <c r="BC374" s="122"/>
      <c r="BD374" s="122"/>
      <c r="BE374" s="122"/>
      <c r="BF374" s="122"/>
      <c r="BG374" s="122"/>
      <c r="BH374" s="122"/>
      <c r="BI374" s="122"/>
      <c r="BJ374" s="122"/>
      <c r="BK374" s="122"/>
      <c r="BL374" s="122"/>
      <c r="BM374" s="122"/>
      <c r="BN374" s="122"/>
      <c r="BO374" s="122"/>
      <c r="BQ374" s="175" t="str">
        <f t="shared" si="285"/>
        <v/>
      </c>
      <c r="BR374" s="176" t="str">
        <f t="shared" si="286"/>
        <v/>
      </c>
      <c r="BS374" s="135" t="str">
        <f t="shared" si="287"/>
        <v xml:space="preserve"> </v>
      </c>
      <c r="BT374" s="175" t="str">
        <f t="shared" si="288"/>
        <v/>
      </c>
      <c r="BU374" s="176" t="str">
        <f t="shared" si="289"/>
        <v/>
      </c>
      <c r="BV374" s="135" t="str">
        <f t="shared" si="290"/>
        <v xml:space="preserve"> </v>
      </c>
      <c r="BW374" s="175" t="str">
        <f t="shared" si="291"/>
        <v/>
      </c>
      <c r="BX374" s="176" t="str">
        <f t="shared" si="292"/>
        <v/>
      </c>
      <c r="BY374" s="135" t="str">
        <f t="shared" si="293"/>
        <v xml:space="preserve"> </v>
      </c>
      <c r="BZ374" s="175" t="str">
        <f t="shared" si="294"/>
        <v/>
      </c>
      <c r="CA374" s="176" t="str">
        <f t="shared" si="295"/>
        <v/>
      </c>
      <c r="CB374" s="135" t="str">
        <f t="shared" si="296"/>
        <v xml:space="preserve"> </v>
      </c>
      <c r="CC374" s="185" t="str">
        <f t="shared" si="297"/>
        <v/>
      </c>
      <c r="CD374" s="186" t="str">
        <f t="shared" si="298"/>
        <v/>
      </c>
      <c r="CE374" s="181" t="str">
        <f t="shared" si="299"/>
        <v xml:space="preserve"> </v>
      </c>
      <c r="CF374" s="175" t="str">
        <f t="shared" si="300"/>
        <v/>
      </c>
      <c r="CG374" s="176" t="str">
        <f t="shared" si="301"/>
        <v/>
      </c>
      <c r="CH374" s="135" t="str">
        <f t="shared" si="302"/>
        <v xml:space="preserve"> </v>
      </c>
      <c r="CI374" s="175" t="str">
        <f t="shared" si="303"/>
        <v/>
      </c>
      <c r="CJ374" s="176" t="str">
        <f t="shared" si="304"/>
        <v/>
      </c>
      <c r="CK374" s="135" t="str">
        <f t="shared" si="305"/>
        <v xml:space="preserve"> </v>
      </c>
      <c r="CL374" s="175" t="str">
        <f t="shared" si="306"/>
        <v/>
      </c>
      <c r="CM374" s="176" t="str">
        <f t="shared" si="307"/>
        <v/>
      </c>
      <c r="CN374" s="135" t="str">
        <f t="shared" si="308"/>
        <v xml:space="preserve"> </v>
      </c>
      <c r="CO374" s="185" t="str">
        <f t="shared" si="309"/>
        <v/>
      </c>
      <c r="CP374" s="186" t="str">
        <f t="shared" si="310"/>
        <v/>
      </c>
      <c r="CQ374" s="181" t="str">
        <f t="shared" si="311"/>
        <v xml:space="preserve"> </v>
      </c>
      <c r="CR374" s="135">
        <f>'Session Tracking'!P373</f>
        <v>0</v>
      </c>
      <c r="CS374" s="172"/>
      <c r="CT374" s="172">
        <f>COUNTIF('Session Tracking'!F373:O373,"Yes")</f>
        <v>0</v>
      </c>
      <c r="CU374" s="195">
        <f>COUNTIF('Session Tracking'!F373:O373,"No")</f>
        <v>0</v>
      </c>
      <c r="CV374" s="211">
        <f t="shared" si="269"/>
        <v>0</v>
      </c>
      <c r="CW374" s="195" t="str">
        <f t="shared" si="270"/>
        <v/>
      </c>
      <c r="CX374" s="195" t="str">
        <f t="shared" si="271"/>
        <v/>
      </c>
      <c r="CY374" s="195" t="str">
        <f t="shared" si="272"/>
        <v/>
      </c>
      <c r="CZ374" s="195" t="str">
        <f t="shared" si="273"/>
        <v/>
      </c>
      <c r="DA374" s="195" t="str">
        <f t="shared" si="274"/>
        <v/>
      </c>
      <c r="DB374" s="213" t="str">
        <f t="shared" si="275"/>
        <v/>
      </c>
      <c r="DC374" s="172" t="str">
        <f t="shared" si="276"/>
        <v/>
      </c>
      <c r="DD374" s="195" t="str">
        <f t="shared" si="277"/>
        <v/>
      </c>
      <c r="DE374" s="195" t="str">
        <f t="shared" si="278"/>
        <v/>
      </c>
      <c r="DF374" s="195" t="str">
        <f t="shared" si="279"/>
        <v/>
      </c>
      <c r="DG374" s="195" t="str">
        <f t="shared" si="280"/>
        <v/>
      </c>
      <c r="DH374" s="195" t="str">
        <f t="shared" si="281"/>
        <v/>
      </c>
      <c r="DI374" s="195" t="str">
        <f t="shared" si="282"/>
        <v/>
      </c>
      <c r="DJ374" s="195" t="str">
        <f t="shared" si="283"/>
        <v/>
      </c>
      <c r="DK374" s="173" t="str">
        <f t="shared" si="284"/>
        <v/>
      </c>
    </row>
    <row r="375" spans="1:115" x14ac:dyDescent="0.35">
      <c r="A375" s="182">
        <f>'Session Tracking'!A374</f>
        <v>0</v>
      </c>
      <c r="B375" s="183">
        <f>'Session Tracking'!T374</f>
        <v>0</v>
      </c>
      <c r="C375" s="183">
        <f>'Session Tracking'!C374</f>
        <v>0</v>
      </c>
      <c r="D375" s="184" t="str">
        <f>IF('Session Tracking'!D374,'Session Tracking'!D374,"")</f>
        <v/>
      </c>
      <c r="E375" s="184" t="str">
        <f>IF('Session Tracking'!E374,'Session Tracking'!E374,"")</f>
        <v/>
      </c>
      <c r="F375" s="123"/>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3"/>
      <c r="AL375" s="124"/>
      <c r="AM375" s="124"/>
      <c r="AN375" s="124"/>
      <c r="AO375" s="124"/>
      <c r="AP375" s="124"/>
      <c r="AQ375" s="124"/>
      <c r="AR375" s="124"/>
      <c r="AS375" s="124"/>
      <c r="AT375" s="124"/>
      <c r="AU375" s="124"/>
      <c r="AV375" s="124"/>
      <c r="AW375" s="124"/>
      <c r="AX375" s="124"/>
      <c r="AY375" s="124"/>
      <c r="AZ375" s="124"/>
      <c r="BA375" s="124"/>
      <c r="BB375" s="124"/>
      <c r="BC375" s="124"/>
      <c r="BD375" s="124"/>
      <c r="BE375" s="124"/>
      <c r="BF375" s="124"/>
      <c r="BG375" s="124"/>
      <c r="BH375" s="124"/>
      <c r="BI375" s="124"/>
      <c r="BJ375" s="124"/>
      <c r="BK375" s="124"/>
      <c r="BL375" s="124"/>
      <c r="BM375" s="124"/>
      <c r="BN375" s="124"/>
      <c r="BO375" s="124"/>
      <c r="BQ375" s="175" t="str">
        <f t="shared" si="285"/>
        <v/>
      </c>
      <c r="BR375" s="176" t="str">
        <f t="shared" si="286"/>
        <v/>
      </c>
      <c r="BS375" s="135" t="str">
        <f t="shared" si="287"/>
        <v xml:space="preserve"> </v>
      </c>
      <c r="BT375" s="175" t="str">
        <f t="shared" si="288"/>
        <v/>
      </c>
      <c r="BU375" s="176" t="str">
        <f t="shared" si="289"/>
        <v/>
      </c>
      <c r="BV375" s="135" t="str">
        <f t="shared" si="290"/>
        <v xml:space="preserve"> </v>
      </c>
      <c r="BW375" s="175" t="str">
        <f t="shared" si="291"/>
        <v/>
      </c>
      <c r="BX375" s="176" t="str">
        <f t="shared" si="292"/>
        <v/>
      </c>
      <c r="BY375" s="135" t="str">
        <f t="shared" si="293"/>
        <v xml:space="preserve"> </v>
      </c>
      <c r="BZ375" s="175" t="str">
        <f t="shared" si="294"/>
        <v/>
      </c>
      <c r="CA375" s="176" t="str">
        <f t="shared" si="295"/>
        <v/>
      </c>
      <c r="CB375" s="135" t="str">
        <f t="shared" si="296"/>
        <v xml:space="preserve"> </v>
      </c>
      <c r="CC375" s="185" t="str">
        <f t="shared" si="297"/>
        <v/>
      </c>
      <c r="CD375" s="186" t="str">
        <f t="shared" si="298"/>
        <v/>
      </c>
      <c r="CE375" s="181" t="str">
        <f t="shared" si="299"/>
        <v xml:space="preserve"> </v>
      </c>
      <c r="CF375" s="175" t="str">
        <f t="shared" si="300"/>
        <v/>
      </c>
      <c r="CG375" s="176" t="str">
        <f t="shared" si="301"/>
        <v/>
      </c>
      <c r="CH375" s="135" t="str">
        <f t="shared" si="302"/>
        <v xml:space="preserve"> </v>
      </c>
      <c r="CI375" s="175" t="str">
        <f t="shared" si="303"/>
        <v/>
      </c>
      <c r="CJ375" s="176" t="str">
        <f t="shared" si="304"/>
        <v/>
      </c>
      <c r="CK375" s="135" t="str">
        <f t="shared" si="305"/>
        <v xml:space="preserve"> </v>
      </c>
      <c r="CL375" s="175" t="str">
        <f t="shared" si="306"/>
        <v/>
      </c>
      <c r="CM375" s="176" t="str">
        <f t="shared" si="307"/>
        <v/>
      </c>
      <c r="CN375" s="135" t="str">
        <f t="shared" si="308"/>
        <v xml:space="preserve"> </v>
      </c>
      <c r="CO375" s="185" t="str">
        <f t="shared" si="309"/>
        <v/>
      </c>
      <c r="CP375" s="186" t="str">
        <f t="shared" si="310"/>
        <v/>
      </c>
      <c r="CQ375" s="181" t="str">
        <f t="shared" si="311"/>
        <v xml:space="preserve"> </v>
      </c>
      <c r="CR375" s="135">
        <f>'Session Tracking'!P374</f>
        <v>0</v>
      </c>
      <c r="CS375" s="172"/>
      <c r="CT375" s="172">
        <f>COUNTIF('Session Tracking'!F374:O374,"Yes")</f>
        <v>0</v>
      </c>
      <c r="CU375" s="195">
        <f>COUNTIF('Session Tracking'!F374:O374,"No")</f>
        <v>0</v>
      </c>
      <c r="CV375" s="211">
        <f t="shared" si="269"/>
        <v>0</v>
      </c>
      <c r="CW375" s="195" t="str">
        <f t="shared" si="270"/>
        <v/>
      </c>
      <c r="CX375" s="195" t="str">
        <f t="shared" si="271"/>
        <v/>
      </c>
      <c r="CY375" s="195" t="str">
        <f t="shared" si="272"/>
        <v/>
      </c>
      <c r="CZ375" s="195" t="str">
        <f t="shared" si="273"/>
        <v/>
      </c>
      <c r="DA375" s="195" t="str">
        <f t="shared" si="274"/>
        <v/>
      </c>
      <c r="DB375" s="213" t="str">
        <f t="shared" si="275"/>
        <v/>
      </c>
      <c r="DC375" s="172" t="str">
        <f t="shared" si="276"/>
        <v/>
      </c>
      <c r="DD375" s="195" t="str">
        <f t="shared" si="277"/>
        <v/>
      </c>
      <c r="DE375" s="195" t="str">
        <f t="shared" si="278"/>
        <v/>
      </c>
      <c r="DF375" s="195" t="str">
        <f t="shared" si="279"/>
        <v/>
      </c>
      <c r="DG375" s="195" t="str">
        <f t="shared" si="280"/>
        <v/>
      </c>
      <c r="DH375" s="195" t="str">
        <f t="shared" si="281"/>
        <v/>
      </c>
      <c r="DI375" s="195" t="str">
        <f t="shared" si="282"/>
        <v/>
      </c>
      <c r="DJ375" s="195" t="str">
        <f t="shared" si="283"/>
        <v/>
      </c>
      <c r="DK375" s="173" t="str">
        <f t="shared" si="284"/>
        <v/>
      </c>
    </row>
    <row r="376" spans="1:115" x14ac:dyDescent="0.35">
      <c r="A376" s="182">
        <f>'Session Tracking'!A375</f>
        <v>0</v>
      </c>
      <c r="B376" s="183">
        <f>'Session Tracking'!T375</f>
        <v>0</v>
      </c>
      <c r="C376" s="183">
        <f>'Session Tracking'!C375</f>
        <v>0</v>
      </c>
      <c r="D376" s="184" t="str">
        <f>IF('Session Tracking'!D375,'Session Tracking'!D375,"")</f>
        <v/>
      </c>
      <c r="E376" s="184" t="str">
        <f>IF('Session Tracking'!E375,'Session Tracking'!E375,"")</f>
        <v/>
      </c>
      <c r="F376" s="121"/>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1"/>
      <c r="AL376" s="122"/>
      <c r="AM376" s="122"/>
      <c r="AN376" s="122"/>
      <c r="AO376" s="122"/>
      <c r="AP376" s="122"/>
      <c r="AQ376" s="122"/>
      <c r="AR376" s="122"/>
      <c r="AS376" s="122"/>
      <c r="AT376" s="122"/>
      <c r="AU376" s="122"/>
      <c r="AV376" s="122"/>
      <c r="AW376" s="122"/>
      <c r="AX376" s="122"/>
      <c r="AY376" s="122"/>
      <c r="AZ376" s="122"/>
      <c r="BA376" s="122"/>
      <c r="BB376" s="122"/>
      <c r="BC376" s="122"/>
      <c r="BD376" s="122"/>
      <c r="BE376" s="122"/>
      <c r="BF376" s="122"/>
      <c r="BG376" s="122"/>
      <c r="BH376" s="122"/>
      <c r="BI376" s="122"/>
      <c r="BJ376" s="122"/>
      <c r="BK376" s="122"/>
      <c r="BL376" s="122"/>
      <c r="BM376" s="122"/>
      <c r="BN376" s="122"/>
      <c r="BO376" s="122"/>
      <c r="BQ376" s="175" t="str">
        <f t="shared" si="285"/>
        <v/>
      </c>
      <c r="BR376" s="176" t="str">
        <f t="shared" si="286"/>
        <v/>
      </c>
      <c r="BS376" s="135" t="str">
        <f t="shared" si="287"/>
        <v xml:space="preserve"> </v>
      </c>
      <c r="BT376" s="175" t="str">
        <f t="shared" si="288"/>
        <v/>
      </c>
      <c r="BU376" s="176" t="str">
        <f t="shared" si="289"/>
        <v/>
      </c>
      <c r="BV376" s="135" t="str">
        <f t="shared" si="290"/>
        <v xml:space="preserve"> </v>
      </c>
      <c r="BW376" s="175" t="str">
        <f t="shared" si="291"/>
        <v/>
      </c>
      <c r="BX376" s="176" t="str">
        <f t="shared" si="292"/>
        <v/>
      </c>
      <c r="BY376" s="135" t="str">
        <f t="shared" si="293"/>
        <v xml:space="preserve"> </v>
      </c>
      <c r="BZ376" s="175" t="str">
        <f t="shared" si="294"/>
        <v/>
      </c>
      <c r="CA376" s="176" t="str">
        <f t="shared" si="295"/>
        <v/>
      </c>
      <c r="CB376" s="135" t="str">
        <f t="shared" si="296"/>
        <v xml:space="preserve"> </v>
      </c>
      <c r="CC376" s="185" t="str">
        <f t="shared" si="297"/>
        <v/>
      </c>
      <c r="CD376" s="186" t="str">
        <f t="shared" si="298"/>
        <v/>
      </c>
      <c r="CE376" s="181" t="str">
        <f t="shared" si="299"/>
        <v xml:space="preserve"> </v>
      </c>
      <c r="CF376" s="175" t="str">
        <f t="shared" si="300"/>
        <v/>
      </c>
      <c r="CG376" s="176" t="str">
        <f t="shared" si="301"/>
        <v/>
      </c>
      <c r="CH376" s="135" t="str">
        <f t="shared" si="302"/>
        <v xml:space="preserve"> </v>
      </c>
      <c r="CI376" s="175" t="str">
        <f t="shared" si="303"/>
        <v/>
      </c>
      <c r="CJ376" s="176" t="str">
        <f t="shared" si="304"/>
        <v/>
      </c>
      <c r="CK376" s="135" t="str">
        <f t="shared" si="305"/>
        <v xml:space="preserve"> </v>
      </c>
      <c r="CL376" s="175" t="str">
        <f t="shared" si="306"/>
        <v/>
      </c>
      <c r="CM376" s="176" t="str">
        <f t="shared" si="307"/>
        <v/>
      </c>
      <c r="CN376" s="135" t="str">
        <f t="shared" si="308"/>
        <v xml:space="preserve"> </v>
      </c>
      <c r="CO376" s="185" t="str">
        <f t="shared" si="309"/>
        <v/>
      </c>
      <c r="CP376" s="186" t="str">
        <f t="shared" si="310"/>
        <v/>
      </c>
      <c r="CQ376" s="181" t="str">
        <f t="shared" si="311"/>
        <v xml:space="preserve"> </v>
      </c>
      <c r="CR376" s="135">
        <f>'Session Tracking'!P375</f>
        <v>0</v>
      </c>
      <c r="CS376" s="172"/>
      <c r="CT376" s="172">
        <f>COUNTIF('Session Tracking'!F375:O375,"Yes")</f>
        <v>0</v>
      </c>
      <c r="CU376" s="195">
        <f>COUNTIF('Session Tracking'!F375:O375,"No")</f>
        <v>0</v>
      </c>
      <c r="CV376" s="211">
        <f t="shared" si="269"/>
        <v>0</v>
      </c>
      <c r="CW376" s="195" t="str">
        <f t="shared" si="270"/>
        <v/>
      </c>
      <c r="CX376" s="195" t="str">
        <f t="shared" si="271"/>
        <v/>
      </c>
      <c r="CY376" s="195" t="str">
        <f t="shared" si="272"/>
        <v/>
      </c>
      <c r="CZ376" s="195" t="str">
        <f t="shared" si="273"/>
        <v/>
      </c>
      <c r="DA376" s="195" t="str">
        <f t="shared" si="274"/>
        <v/>
      </c>
      <c r="DB376" s="213" t="str">
        <f t="shared" si="275"/>
        <v/>
      </c>
      <c r="DC376" s="172" t="str">
        <f t="shared" si="276"/>
        <v/>
      </c>
      <c r="DD376" s="195" t="str">
        <f t="shared" si="277"/>
        <v/>
      </c>
      <c r="DE376" s="195" t="str">
        <f t="shared" si="278"/>
        <v/>
      </c>
      <c r="DF376" s="195" t="str">
        <f t="shared" si="279"/>
        <v/>
      </c>
      <c r="DG376" s="195" t="str">
        <f t="shared" si="280"/>
        <v/>
      </c>
      <c r="DH376" s="195" t="str">
        <f t="shared" si="281"/>
        <v/>
      </c>
      <c r="DI376" s="195" t="str">
        <f t="shared" si="282"/>
        <v/>
      </c>
      <c r="DJ376" s="195" t="str">
        <f t="shared" si="283"/>
        <v/>
      </c>
      <c r="DK376" s="173" t="str">
        <f t="shared" si="284"/>
        <v/>
      </c>
    </row>
    <row r="377" spans="1:115" x14ac:dyDescent="0.35">
      <c r="A377" s="182">
        <f>'Session Tracking'!A376</f>
        <v>0</v>
      </c>
      <c r="B377" s="183">
        <f>'Session Tracking'!T376</f>
        <v>0</v>
      </c>
      <c r="C377" s="183">
        <f>'Session Tracking'!C376</f>
        <v>0</v>
      </c>
      <c r="D377" s="184" t="str">
        <f>IF('Session Tracking'!D376,'Session Tracking'!D376,"")</f>
        <v/>
      </c>
      <c r="E377" s="184" t="str">
        <f>IF('Session Tracking'!E376,'Session Tracking'!E376,"")</f>
        <v/>
      </c>
      <c r="F377" s="123"/>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3"/>
      <c r="AL377" s="124"/>
      <c r="AM377" s="124"/>
      <c r="AN377" s="124"/>
      <c r="AO377" s="124"/>
      <c r="AP377" s="124"/>
      <c r="AQ377" s="124"/>
      <c r="AR377" s="124"/>
      <c r="AS377" s="124"/>
      <c r="AT377" s="124"/>
      <c r="AU377" s="124"/>
      <c r="AV377" s="124"/>
      <c r="AW377" s="124"/>
      <c r="AX377" s="124"/>
      <c r="AY377" s="124"/>
      <c r="AZ377" s="124"/>
      <c r="BA377" s="124"/>
      <c r="BB377" s="124"/>
      <c r="BC377" s="124"/>
      <c r="BD377" s="124"/>
      <c r="BE377" s="124"/>
      <c r="BF377" s="124"/>
      <c r="BG377" s="124"/>
      <c r="BH377" s="124"/>
      <c r="BI377" s="124"/>
      <c r="BJ377" s="124"/>
      <c r="BK377" s="124"/>
      <c r="BL377" s="124"/>
      <c r="BM377" s="124"/>
      <c r="BN377" s="124"/>
      <c r="BO377" s="124"/>
      <c r="BQ377" s="175" t="str">
        <f t="shared" si="285"/>
        <v/>
      </c>
      <c r="BR377" s="176" t="str">
        <f t="shared" si="286"/>
        <v/>
      </c>
      <c r="BS377" s="135" t="str">
        <f t="shared" si="287"/>
        <v xml:space="preserve"> </v>
      </c>
      <c r="BT377" s="175" t="str">
        <f t="shared" si="288"/>
        <v/>
      </c>
      <c r="BU377" s="176" t="str">
        <f t="shared" si="289"/>
        <v/>
      </c>
      <c r="BV377" s="135" t="str">
        <f t="shared" si="290"/>
        <v xml:space="preserve"> </v>
      </c>
      <c r="BW377" s="175" t="str">
        <f t="shared" si="291"/>
        <v/>
      </c>
      <c r="BX377" s="176" t="str">
        <f t="shared" si="292"/>
        <v/>
      </c>
      <c r="BY377" s="135" t="str">
        <f t="shared" si="293"/>
        <v xml:space="preserve"> </v>
      </c>
      <c r="BZ377" s="175" t="str">
        <f t="shared" si="294"/>
        <v/>
      </c>
      <c r="CA377" s="176" t="str">
        <f t="shared" si="295"/>
        <v/>
      </c>
      <c r="CB377" s="135" t="str">
        <f t="shared" si="296"/>
        <v xml:space="preserve"> </v>
      </c>
      <c r="CC377" s="185" t="str">
        <f t="shared" si="297"/>
        <v/>
      </c>
      <c r="CD377" s="186" t="str">
        <f t="shared" si="298"/>
        <v/>
      </c>
      <c r="CE377" s="181" t="str">
        <f t="shared" si="299"/>
        <v xml:space="preserve"> </v>
      </c>
      <c r="CF377" s="175" t="str">
        <f t="shared" si="300"/>
        <v/>
      </c>
      <c r="CG377" s="176" t="str">
        <f t="shared" si="301"/>
        <v/>
      </c>
      <c r="CH377" s="135" t="str">
        <f t="shared" si="302"/>
        <v xml:space="preserve"> </v>
      </c>
      <c r="CI377" s="175" t="str">
        <f t="shared" si="303"/>
        <v/>
      </c>
      <c r="CJ377" s="176" t="str">
        <f t="shared" si="304"/>
        <v/>
      </c>
      <c r="CK377" s="135" t="str">
        <f t="shared" si="305"/>
        <v xml:space="preserve"> </v>
      </c>
      <c r="CL377" s="175" t="str">
        <f t="shared" si="306"/>
        <v/>
      </c>
      <c r="CM377" s="176" t="str">
        <f t="shared" si="307"/>
        <v/>
      </c>
      <c r="CN377" s="135" t="str">
        <f t="shared" si="308"/>
        <v xml:space="preserve"> </v>
      </c>
      <c r="CO377" s="185" t="str">
        <f t="shared" si="309"/>
        <v/>
      </c>
      <c r="CP377" s="186" t="str">
        <f t="shared" si="310"/>
        <v/>
      </c>
      <c r="CQ377" s="181" t="str">
        <f t="shared" si="311"/>
        <v xml:space="preserve"> </v>
      </c>
      <c r="CR377" s="135">
        <f>'Session Tracking'!P376</f>
        <v>0</v>
      </c>
      <c r="CS377" s="172"/>
      <c r="CT377" s="172">
        <f>COUNTIF('Session Tracking'!F376:O376,"Yes")</f>
        <v>0</v>
      </c>
      <c r="CU377" s="195">
        <f>COUNTIF('Session Tracking'!F376:O376,"No")</f>
        <v>0</v>
      </c>
      <c r="CV377" s="211">
        <f t="shared" si="269"/>
        <v>0</v>
      </c>
      <c r="CW377" s="195" t="str">
        <f t="shared" si="270"/>
        <v/>
      </c>
      <c r="CX377" s="195" t="str">
        <f t="shared" si="271"/>
        <v/>
      </c>
      <c r="CY377" s="195" t="str">
        <f t="shared" si="272"/>
        <v/>
      </c>
      <c r="CZ377" s="195" t="str">
        <f t="shared" si="273"/>
        <v/>
      </c>
      <c r="DA377" s="195" t="str">
        <f t="shared" si="274"/>
        <v/>
      </c>
      <c r="DB377" s="213" t="str">
        <f t="shared" si="275"/>
        <v/>
      </c>
      <c r="DC377" s="172" t="str">
        <f t="shared" si="276"/>
        <v/>
      </c>
      <c r="DD377" s="195" t="str">
        <f t="shared" si="277"/>
        <v/>
      </c>
      <c r="DE377" s="195" t="str">
        <f t="shared" si="278"/>
        <v/>
      </c>
      <c r="DF377" s="195" t="str">
        <f t="shared" si="279"/>
        <v/>
      </c>
      <c r="DG377" s="195" t="str">
        <f t="shared" si="280"/>
        <v/>
      </c>
      <c r="DH377" s="195" t="str">
        <f t="shared" si="281"/>
        <v/>
      </c>
      <c r="DI377" s="195" t="str">
        <f t="shared" si="282"/>
        <v/>
      </c>
      <c r="DJ377" s="195" t="str">
        <f t="shared" si="283"/>
        <v/>
      </c>
      <c r="DK377" s="173" t="str">
        <f t="shared" si="284"/>
        <v/>
      </c>
    </row>
    <row r="378" spans="1:115" x14ac:dyDescent="0.35">
      <c r="A378" s="182">
        <f>'Session Tracking'!A377</f>
        <v>0</v>
      </c>
      <c r="B378" s="183">
        <f>'Session Tracking'!T377</f>
        <v>0</v>
      </c>
      <c r="C378" s="183">
        <f>'Session Tracking'!C377</f>
        <v>0</v>
      </c>
      <c r="D378" s="184" t="str">
        <f>IF('Session Tracking'!D377,'Session Tracking'!D377,"")</f>
        <v/>
      </c>
      <c r="E378" s="184" t="str">
        <f>IF('Session Tracking'!E377,'Session Tracking'!E377,"")</f>
        <v/>
      </c>
      <c r="F378" s="121"/>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1"/>
      <c r="AL378" s="122"/>
      <c r="AM378" s="122"/>
      <c r="AN378" s="122"/>
      <c r="AO378" s="122"/>
      <c r="AP378" s="122"/>
      <c r="AQ378" s="122"/>
      <c r="AR378" s="122"/>
      <c r="AS378" s="122"/>
      <c r="AT378" s="122"/>
      <c r="AU378" s="122"/>
      <c r="AV378" s="122"/>
      <c r="AW378" s="122"/>
      <c r="AX378" s="122"/>
      <c r="AY378" s="122"/>
      <c r="AZ378" s="122"/>
      <c r="BA378" s="122"/>
      <c r="BB378" s="122"/>
      <c r="BC378" s="122"/>
      <c r="BD378" s="122"/>
      <c r="BE378" s="122"/>
      <c r="BF378" s="122"/>
      <c r="BG378" s="122"/>
      <c r="BH378" s="122"/>
      <c r="BI378" s="122"/>
      <c r="BJ378" s="122"/>
      <c r="BK378" s="122"/>
      <c r="BL378" s="122"/>
      <c r="BM378" s="122"/>
      <c r="BN378" s="122"/>
      <c r="BO378" s="122"/>
      <c r="BQ378" s="175" t="str">
        <f t="shared" si="285"/>
        <v/>
      </c>
      <c r="BR378" s="176" t="str">
        <f t="shared" si="286"/>
        <v/>
      </c>
      <c r="BS378" s="135" t="str">
        <f t="shared" si="287"/>
        <v xml:space="preserve"> </v>
      </c>
      <c r="BT378" s="175" t="str">
        <f t="shared" si="288"/>
        <v/>
      </c>
      <c r="BU378" s="176" t="str">
        <f t="shared" si="289"/>
        <v/>
      </c>
      <c r="BV378" s="135" t="str">
        <f t="shared" si="290"/>
        <v xml:space="preserve"> </v>
      </c>
      <c r="BW378" s="175" t="str">
        <f t="shared" si="291"/>
        <v/>
      </c>
      <c r="BX378" s="176" t="str">
        <f t="shared" si="292"/>
        <v/>
      </c>
      <c r="BY378" s="135" t="str">
        <f t="shared" si="293"/>
        <v xml:space="preserve"> </v>
      </c>
      <c r="BZ378" s="175" t="str">
        <f t="shared" si="294"/>
        <v/>
      </c>
      <c r="CA378" s="176" t="str">
        <f t="shared" si="295"/>
        <v/>
      </c>
      <c r="CB378" s="135" t="str">
        <f t="shared" si="296"/>
        <v xml:space="preserve"> </v>
      </c>
      <c r="CC378" s="185" t="str">
        <f t="shared" si="297"/>
        <v/>
      </c>
      <c r="CD378" s="186" t="str">
        <f t="shared" si="298"/>
        <v/>
      </c>
      <c r="CE378" s="181" t="str">
        <f t="shared" si="299"/>
        <v xml:space="preserve"> </v>
      </c>
      <c r="CF378" s="175" t="str">
        <f t="shared" si="300"/>
        <v/>
      </c>
      <c r="CG378" s="176" t="str">
        <f t="shared" si="301"/>
        <v/>
      </c>
      <c r="CH378" s="135" t="str">
        <f t="shared" si="302"/>
        <v xml:space="preserve"> </v>
      </c>
      <c r="CI378" s="175" t="str">
        <f t="shared" si="303"/>
        <v/>
      </c>
      <c r="CJ378" s="176" t="str">
        <f t="shared" si="304"/>
        <v/>
      </c>
      <c r="CK378" s="135" t="str">
        <f t="shared" si="305"/>
        <v xml:space="preserve"> </v>
      </c>
      <c r="CL378" s="175" t="str">
        <f t="shared" si="306"/>
        <v/>
      </c>
      <c r="CM378" s="176" t="str">
        <f t="shared" si="307"/>
        <v/>
      </c>
      <c r="CN378" s="135" t="str">
        <f t="shared" si="308"/>
        <v xml:space="preserve"> </v>
      </c>
      <c r="CO378" s="185" t="str">
        <f t="shared" si="309"/>
        <v/>
      </c>
      <c r="CP378" s="186" t="str">
        <f t="shared" si="310"/>
        <v/>
      </c>
      <c r="CQ378" s="181" t="str">
        <f t="shared" si="311"/>
        <v xml:space="preserve"> </v>
      </c>
      <c r="CR378" s="135">
        <f>'Session Tracking'!P377</f>
        <v>0</v>
      </c>
      <c r="CS378" s="172"/>
      <c r="CT378" s="172">
        <f>COUNTIF('Session Tracking'!F377:O377,"Yes")</f>
        <v>0</v>
      </c>
      <c r="CU378" s="195">
        <f>COUNTIF('Session Tracking'!F377:O377,"No")</f>
        <v>0</v>
      </c>
      <c r="CV378" s="211">
        <f t="shared" si="269"/>
        <v>0</v>
      </c>
      <c r="CW378" s="195" t="str">
        <f t="shared" si="270"/>
        <v/>
      </c>
      <c r="CX378" s="195" t="str">
        <f t="shared" si="271"/>
        <v/>
      </c>
      <c r="CY378" s="195" t="str">
        <f t="shared" si="272"/>
        <v/>
      </c>
      <c r="CZ378" s="195" t="str">
        <f t="shared" si="273"/>
        <v/>
      </c>
      <c r="DA378" s="195" t="str">
        <f t="shared" si="274"/>
        <v/>
      </c>
      <c r="DB378" s="213" t="str">
        <f t="shared" si="275"/>
        <v/>
      </c>
      <c r="DC378" s="172" t="str">
        <f t="shared" si="276"/>
        <v/>
      </c>
      <c r="DD378" s="195" t="str">
        <f t="shared" si="277"/>
        <v/>
      </c>
      <c r="DE378" s="195" t="str">
        <f t="shared" si="278"/>
        <v/>
      </c>
      <c r="DF378" s="195" t="str">
        <f t="shared" si="279"/>
        <v/>
      </c>
      <c r="DG378" s="195" t="str">
        <f t="shared" si="280"/>
        <v/>
      </c>
      <c r="DH378" s="195" t="str">
        <f t="shared" si="281"/>
        <v/>
      </c>
      <c r="DI378" s="195" t="str">
        <f t="shared" si="282"/>
        <v/>
      </c>
      <c r="DJ378" s="195" t="str">
        <f t="shared" si="283"/>
        <v/>
      </c>
      <c r="DK378" s="173" t="str">
        <f t="shared" si="284"/>
        <v/>
      </c>
    </row>
    <row r="379" spans="1:115" x14ac:dyDescent="0.35">
      <c r="A379" s="182">
        <f>'Session Tracking'!A378</f>
        <v>0</v>
      </c>
      <c r="B379" s="183">
        <f>'Session Tracking'!T378</f>
        <v>0</v>
      </c>
      <c r="C379" s="183">
        <f>'Session Tracking'!C378</f>
        <v>0</v>
      </c>
      <c r="D379" s="184" t="str">
        <f>IF('Session Tracking'!D378,'Session Tracking'!D378,"")</f>
        <v/>
      </c>
      <c r="E379" s="184" t="str">
        <f>IF('Session Tracking'!E378,'Session Tracking'!E378,"")</f>
        <v/>
      </c>
      <c r="F379" s="123"/>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3"/>
      <c r="AL379" s="124"/>
      <c r="AM379" s="124"/>
      <c r="AN379" s="124"/>
      <c r="AO379" s="124"/>
      <c r="AP379" s="124"/>
      <c r="AQ379" s="124"/>
      <c r="AR379" s="124"/>
      <c r="AS379" s="124"/>
      <c r="AT379" s="124"/>
      <c r="AU379" s="124"/>
      <c r="AV379" s="124"/>
      <c r="AW379" s="124"/>
      <c r="AX379" s="124"/>
      <c r="AY379" s="124"/>
      <c r="AZ379" s="124"/>
      <c r="BA379" s="124"/>
      <c r="BB379" s="124"/>
      <c r="BC379" s="124"/>
      <c r="BD379" s="124"/>
      <c r="BE379" s="124"/>
      <c r="BF379" s="124"/>
      <c r="BG379" s="124"/>
      <c r="BH379" s="124"/>
      <c r="BI379" s="124"/>
      <c r="BJ379" s="124"/>
      <c r="BK379" s="124"/>
      <c r="BL379" s="124"/>
      <c r="BM379" s="124"/>
      <c r="BN379" s="124"/>
      <c r="BO379" s="124"/>
      <c r="BQ379" s="175" t="str">
        <f t="shared" si="285"/>
        <v/>
      </c>
      <c r="BR379" s="176" t="str">
        <f t="shared" si="286"/>
        <v/>
      </c>
      <c r="BS379" s="135" t="str">
        <f t="shared" si="287"/>
        <v xml:space="preserve"> </v>
      </c>
      <c r="BT379" s="175" t="str">
        <f t="shared" si="288"/>
        <v/>
      </c>
      <c r="BU379" s="176" t="str">
        <f t="shared" si="289"/>
        <v/>
      </c>
      <c r="BV379" s="135" t="str">
        <f t="shared" si="290"/>
        <v xml:space="preserve"> </v>
      </c>
      <c r="BW379" s="175" t="str">
        <f t="shared" si="291"/>
        <v/>
      </c>
      <c r="BX379" s="176" t="str">
        <f t="shared" si="292"/>
        <v/>
      </c>
      <c r="BY379" s="135" t="str">
        <f t="shared" si="293"/>
        <v xml:space="preserve"> </v>
      </c>
      <c r="BZ379" s="175" t="str">
        <f t="shared" si="294"/>
        <v/>
      </c>
      <c r="CA379" s="176" t="str">
        <f t="shared" si="295"/>
        <v/>
      </c>
      <c r="CB379" s="135" t="str">
        <f t="shared" si="296"/>
        <v xml:space="preserve"> </v>
      </c>
      <c r="CC379" s="185" t="str">
        <f t="shared" si="297"/>
        <v/>
      </c>
      <c r="CD379" s="186" t="str">
        <f t="shared" si="298"/>
        <v/>
      </c>
      <c r="CE379" s="181" t="str">
        <f t="shared" si="299"/>
        <v xml:space="preserve"> </v>
      </c>
      <c r="CF379" s="175" t="str">
        <f t="shared" si="300"/>
        <v/>
      </c>
      <c r="CG379" s="176" t="str">
        <f t="shared" si="301"/>
        <v/>
      </c>
      <c r="CH379" s="135" t="str">
        <f t="shared" si="302"/>
        <v xml:space="preserve"> </v>
      </c>
      <c r="CI379" s="175" t="str">
        <f t="shared" si="303"/>
        <v/>
      </c>
      <c r="CJ379" s="176" t="str">
        <f t="shared" si="304"/>
        <v/>
      </c>
      <c r="CK379" s="135" t="str">
        <f t="shared" si="305"/>
        <v xml:space="preserve"> </v>
      </c>
      <c r="CL379" s="175" t="str">
        <f t="shared" si="306"/>
        <v/>
      </c>
      <c r="CM379" s="176" t="str">
        <f t="shared" si="307"/>
        <v/>
      </c>
      <c r="CN379" s="135" t="str">
        <f t="shared" si="308"/>
        <v xml:space="preserve"> </v>
      </c>
      <c r="CO379" s="185" t="str">
        <f t="shared" si="309"/>
        <v/>
      </c>
      <c r="CP379" s="186" t="str">
        <f t="shared" si="310"/>
        <v/>
      </c>
      <c r="CQ379" s="181" t="str">
        <f t="shared" si="311"/>
        <v xml:space="preserve"> </v>
      </c>
      <c r="CR379" s="135">
        <f>'Session Tracking'!P378</f>
        <v>0</v>
      </c>
      <c r="CS379" s="172"/>
      <c r="CT379" s="172">
        <f>COUNTIF('Session Tracking'!F378:O378,"Yes")</f>
        <v>0</v>
      </c>
      <c r="CU379" s="195">
        <f>COUNTIF('Session Tracking'!F378:O378,"No")</f>
        <v>0</v>
      </c>
      <c r="CV379" s="211">
        <f t="shared" si="269"/>
        <v>0</v>
      </c>
      <c r="CW379" s="195" t="str">
        <f t="shared" si="270"/>
        <v/>
      </c>
      <c r="CX379" s="195" t="str">
        <f t="shared" si="271"/>
        <v/>
      </c>
      <c r="CY379" s="195" t="str">
        <f t="shared" si="272"/>
        <v/>
      </c>
      <c r="CZ379" s="195" t="str">
        <f t="shared" si="273"/>
        <v/>
      </c>
      <c r="DA379" s="195" t="str">
        <f t="shared" si="274"/>
        <v/>
      </c>
      <c r="DB379" s="213" t="str">
        <f t="shared" si="275"/>
        <v/>
      </c>
      <c r="DC379" s="172" t="str">
        <f t="shared" si="276"/>
        <v/>
      </c>
      <c r="DD379" s="195" t="str">
        <f t="shared" si="277"/>
        <v/>
      </c>
      <c r="DE379" s="195" t="str">
        <f t="shared" si="278"/>
        <v/>
      </c>
      <c r="DF379" s="195" t="str">
        <f t="shared" si="279"/>
        <v/>
      </c>
      <c r="DG379" s="195" t="str">
        <f t="shared" si="280"/>
        <v/>
      </c>
      <c r="DH379" s="195" t="str">
        <f t="shared" si="281"/>
        <v/>
      </c>
      <c r="DI379" s="195" t="str">
        <f t="shared" si="282"/>
        <v/>
      </c>
      <c r="DJ379" s="195" t="str">
        <f t="shared" si="283"/>
        <v/>
      </c>
      <c r="DK379" s="173" t="str">
        <f t="shared" si="284"/>
        <v/>
      </c>
    </row>
    <row r="380" spans="1:115" x14ac:dyDescent="0.35">
      <c r="A380" s="182">
        <f>'Session Tracking'!A379</f>
        <v>0</v>
      </c>
      <c r="B380" s="183">
        <f>'Session Tracking'!T379</f>
        <v>0</v>
      </c>
      <c r="C380" s="183">
        <f>'Session Tracking'!C379</f>
        <v>0</v>
      </c>
      <c r="D380" s="184" t="str">
        <f>IF('Session Tracking'!D379,'Session Tracking'!D379,"")</f>
        <v/>
      </c>
      <c r="E380" s="184" t="str">
        <f>IF('Session Tracking'!E379,'Session Tracking'!E379,"")</f>
        <v/>
      </c>
      <c r="F380" s="121"/>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1"/>
      <c r="AL380" s="122"/>
      <c r="AM380" s="122"/>
      <c r="AN380" s="122"/>
      <c r="AO380" s="122"/>
      <c r="AP380" s="122"/>
      <c r="AQ380" s="122"/>
      <c r="AR380" s="122"/>
      <c r="AS380" s="122"/>
      <c r="AT380" s="122"/>
      <c r="AU380" s="122"/>
      <c r="AV380" s="122"/>
      <c r="AW380" s="122"/>
      <c r="AX380" s="122"/>
      <c r="AY380" s="122"/>
      <c r="AZ380" s="122"/>
      <c r="BA380" s="122"/>
      <c r="BB380" s="122"/>
      <c r="BC380" s="122"/>
      <c r="BD380" s="122"/>
      <c r="BE380" s="122"/>
      <c r="BF380" s="122"/>
      <c r="BG380" s="122"/>
      <c r="BH380" s="122"/>
      <c r="BI380" s="122"/>
      <c r="BJ380" s="122"/>
      <c r="BK380" s="122"/>
      <c r="BL380" s="122"/>
      <c r="BM380" s="122"/>
      <c r="BN380" s="122"/>
      <c r="BO380" s="122"/>
      <c r="BQ380" s="175" t="str">
        <f t="shared" si="285"/>
        <v/>
      </c>
      <c r="BR380" s="176" t="str">
        <f t="shared" si="286"/>
        <v/>
      </c>
      <c r="BS380" s="135" t="str">
        <f t="shared" si="287"/>
        <v xml:space="preserve"> </v>
      </c>
      <c r="BT380" s="175" t="str">
        <f t="shared" si="288"/>
        <v/>
      </c>
      <c r="BU380" s="176" t="str">
        <f t="shared" si="289"/>
        <v/>
      </c>
      <c r="BV380" s="135" t="str">
        <f t="shared" si="290"/>
        <v xml:space="preserve"> </v>
      </c>
      <c r="BW380" s="175" t="str">
        <f t="shared" si="291"/>
        <v/>
      </c>
      <c r="BX380" s="176" t="str">
        <f t="shared" si="292"/>
        <v/>
      </c>
      <c r="BY380" s="135" t="str">
        <f t="shared" si="293"/>
        <v xml:space="preserve"> </v>
      </c>
      <c r="BZ380" s="175" t="str">
        <f t="shared" si="294"/>
        <v/>
      </c>
      <c r="CA380" s="176" t="str">
        <f t="shared" si="295"/>
        <v/>
      </c>
      <c r="CB380" s="135" t="str">
        <f t="shared" si="296"/>
        <v xml:space="preserve"> </v>
      </c>
      <c r="CC380" s="185" t="str">
        <f t="shared" si="297"/>
        <v/>
      </c>
      <c r="CD380" s="186" t="str">
        <f t="shared" si="298"/>
        <v/>
      </c>
      <c r="CE380" s="181" t="str">
        <f t="shared" si="299"/>
        <v xml:space="preserve"> </v>
      </c>
      <c r="CF380" s="175" t="str">
        <f t="shared" si="300"/>
        <v/>
      </c>
      <c r="CG380" s="176" t="str">
        <f t="shared" si="301"/>
        <v/>
      </c>
      <c r="CH380" s="135" t="str">
        <f t="shared" si="302"/>
        <v xml:space="preserve"> </v>
      </c>
      <c r="CI380" s="175" t="str">
        <f t="shared" si="303"/>
        <v/>
      </c>
      <c r="CJ380" s="176" t="str">
        <f t="shared" si="304"/>
        <v/>
      </c>
      <c r="CK380" s="135" t="str">
        <f t="shared" si="305"/>
        <v xml:space="preserve"> </v>
      </c>
      <c r="CL380" s="175" t="str">
        <f t="shared" si="306"/>
        <v/>
      </c>
      <c r="CM380" s="176" t="str">
        <f t="shared" si="307"/>
        <v/>
      </c>
      <c r="CN380" s="135" t="str">
        <f t="shared" si="308"/>
        <v xml:space="preserve"> </v>
      </c>
      <c r="CO380" s="185" t="str">
        <f t="shared" si="309"/>
        <v/>
      </c>
      <c r="CP380" s="186" t="str">
        <f t="shared" si="310"/>
        <v/>
      </c>
      <c r="CQ380" s="181" t="str">
        <f t="shared" si="311"/>
        <v xml:space="preserve"> </v>
      </c>
      <c r="CR380" s="135">
        <f>'Session Tracking'!P379</f>
        <v>0</v>
      </c>
      <c r="CS380" s="172"/>
      <c r="CT380" s="172">
        <f>COUNTIF('Session Tracking'!F379:O379,"Yes")</f>
        <v>0</v>
      </c>
      <c r="CU380" s="195">
        <f>COUNTIF('Session Tracking'!F379:O379,"No")</f>
        <v>0</v>
      </c>
      <c r="CV380" s="211">
        <f t="shared" si="269"/>
        <v>0</v>
      </c>
      <c r="CW380" s="195" t="str">
        <f t="shared" si="270"/>
        <v/>
      </c>
      <c r="CX380" s="195" t="str">
        <f t="shared" si="271"/>
        <v/>
      </c>
      <c r="CY380" s="195" t="str">
        <f t="shared" si="272"/>
        <v/>
      </c>
      <c r="CZ380" s="195" t="str">
        <f t="shared" si="273"/>
        <v/>
      </c>
      <c r="DA380" s="195" t="str">
        <f t="shared" si="274"/>
        <v/>
      </c>
      <c r="DB380" s="213" t="str">
        <f t="shared" si="275"/>
        <v/>
      </c>
      <c r="DC380" s="172" t="str">
        <f t="shared" si="276"/>
        <v/>
      </c>
      <c r="DD380" s="195" t="str">
        <f t="shared" si="277"/>
        <v/>
      </c>
      <c r="DE380" s="195" t="str">
        <f t="shared" si="278"/>
        <v/>
      </c>
      <c r="DF380" s="195" t="str">
        <f t="shared" si="279"/>
        <v/>
      </c>
      <c r="DG380" s="195" t="str">
        <f t="shared" si="280"/>
        <v/>
      </c>
      <c r="DH380" s="195" t="str">
        <f t="shared" si="281"/>
        <v/>
      </c>
      <c r="DI380" s="195" t="str">
        <f t="shared" si="282"/>
        <v/>
      </c>
      <c r="DJ380" s="195" t="str">
        <f t="shared" si="283"/>
        <v/>
      </c>
      <c r="DK380" s="173" t="str">
        <f t="shared" si="284"/>
        <v/>
      </c>
    </row>
    <row r="381" spans="1:115" x14ac:dyDescent="0.35">
      <c r="A381" s="182">
        <f>'Session Tracking'!A380</f>
        <v>0</v>
      </c>
      <c r="B381" s="183">
        <f>'Session Tracking'!T380</f>
        <v>0</v>
      </c>
      <c r="C381" s="183">
        <f>'Session Tracking'!C380</f>
        <v>0</v>
      </c>
      <c r="D381" s="184" t="str">
        <f>IF('Session Tracking'!D380,'Session Tracking'!D380,"")</f>
        <v/>
      </c>
      <c r="E381" s="184" t="str">
        <f>IF('Session Tracking'!E380,'Session Tracking'!E380,"")</f>
        <v/>
      </c>
      <c r="F381" s="123"/>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3"/>
      <c r="AL381" s="124"/>
      <c r="AM381" s="124"/>
      <c r="AN381" s="124"/>
      <c r="AO381" s="124"/>
      <c r="AP381" s="124"/>
      <c r="AQ381" s="124"/>
      <c r="AR381" s="124"/>
      <c r="AS381" s="124"/>
      <c r="AT381" s="124"/>
      <c r="AU381" s="124"/>
      <c r="AV381" s="124"/>
      <c r="AW381" s="124"/>
      <c r="AX381" s="124"/>
      <c r="AY381" s="124"/>
      <c r="AZ381" s="124"/>
      <c r="BA381" s="124"/>
      <c r="BB381" s="124"/>
      <c r="BC381" s="124"/>
      <c r="BD381" s="124"/>
      <c r="BE381" s="124"/>
      <c r="BF381" s="124"/>
      <c r="BG381" s="124"/>
      <c r="BH381" s="124"/>
      <c r="BI381" s="124"/>
      <c r="BJ381" s="124"/>
      <c r="BK381" s="124"/>
      <c r="BL381" s="124"/>
      <c r="BM381" s="124"/>
      <c r="BN381" s="124"/>
      <c r="BO381" s="124"/>
      <c r="BQ381" s="175" t="str">
        <f t="shared" si="285"/>
        <v/>
      </c>
      <c r="BR381" s="176" t="str">
        <f t="shared" si="286"/>
        <v/>
      </c>
      <c r="BS381" s="135" t="str">
        <f t="shared" si="287"/>
        <v xml:space="preserve"> </v>
      </c>
      <c r="BT381" s="175" t="str">
        <f t="shared" si="288"/>
        <v/>
      </c>
      <c r="BU381" s="176" t="str">
        <f t="shared" si="289"/>
        <v/>
      </c>
      <c r="BV381" s="135" t="str">
        <f t="shared" si="290"/>
        <v xml:space="preserve"> </v>
      </c>
      <c r="BW381" s="175" t="str">
        <f t="shared" si="291"/>
        <v/>
      </c>
      <c r="BX381" s="176" t="str">
        <f t="shared" si="292"/>
        <v/>
      </c>
      <c r="BY381" s="135" t="str">
        <f t="shared" si="293"/>
        <v xml:space="preserve"> </v>
      </c>
      <c r="BZ381" s="175" t="str">
        <f t="shared" si="294"/>
        <v/>
      </c>
      <c r="CA381" s="176" t="str">
        <f t="shared" si="295"/>
        <v/>
      </c>
      <c r="CB381" s="135" t="str">
        <f t="shared" si="296"/>
        <v xml:space="preserve"> </v>
      </c>
      <c r="CC381" s="185" t="str">
        <f t="shared" si="297"/>
        <v/>
      </c>
      <c r="CD381" s="186" t="str">
        <f t="shared" si="298"/>
        <v/>
      </c>
      <c r="CE381" s="181" t="str">
        <f t="shared" si="299"/>
        <v xml:space="preserve"> </v>
      </c>
      <c r="CF381" s="175" t="str">
        <f t="shared" si="300"/>
        <v/>
      </c>
      <c r="CG381" s="176" t="str">
        <f t="shared" si="301"/>
        <v/>
      </c>
      <c r="CH381" s="135" t="str">
        <f t="shared" si="302"/>
        <v xml:space="preserve"> </v>
      </c>
      <c r="CI381" s="175" t="str">
        <f t="shared" si="303"/>
        <v/>
      </c>
      <c r="CJ381" s="176" t="str">
        <f t="shared" si="304"/>
        <v/>
      </c>
      <c r="CK381" s="135" t="str">
        <f t="shared" si="305"/>
        <v xml:space="preserve"> </v>
      </c>
      <c r="CL381" s="175" t="str">
        <f t="shared" si="306"/>
        <v/>
      </c>
      <c r="CM381" s="176" t="str">
        <f t="shared" si="307"/>
        <v/>
      </c>
      <c r="CN381" s="135" t="str">
        <f t="shared" si="308"/>
        <v xml:space="preserve"> </v>
      </c>
      <c r="CO381" s="185" t="str">
        <f t="shared" si="309"/>
        <v/>
      </c>
      <c r="CP381" s="186" t="str">
        <f t="shared" si="310"/>
        <v/>
      </c>
      <c r="CQ381" s="181" t="str">
        <f t="shared" si="311"/>
        <v xml:space="preserve"> </v>
      </c>
      <c r="CR381" s="135">
        <f>'Session Tracking'!P380</f>
        <v>0</v>
      </c>
      <c r="CS381" s="172"/>
      <c r="CT381" s="172">
        <f>COUNTIF('Session Tracking'!F380:O380,"Yes")</f>
        <v>0</v>
      </c>
      <c r="CU381" s="195">
        <f>COUNTIF('Session Tracking'!F380:O380,"No")</f>
        <v>0</v>
      </c>
      <c r="CV381" s="211">
        <f t="shared" si="269"/>
        <v>0</v>
      </c>
      <c r="CW381" s="195" t="str">
        <f t="shared" si="270"/>
        <v/>
      </c>
      <c r="CX381" s="195" t="str">
        <f t="shared" si="271"/>
        <v/>
      </c>
      <c r="CY381" s="195" t="str">
        <f t="shared" si="272"/>
        <v/>
      </c>
      <c r="CZ381" s="195" t="str">
        <f t="shared" si="273"/>
        <v/>
      </c>
      <c r="DA381" s="195" t="str">
        <f t="shared" si="274"/>
        <v/>
      </c>
      <c r="DB381" s="213" t="str">
        <f t="shared" si="275"/>
        <v/>
      </c>
      <c r="DC381" s="172" t="str">
        <f t="shared" si="276"/>
        <v/>
      </c>
      <c r="DD381" s="195" t="str">
        <f t="shared" si="277"/>
        <v/>
      </c>
      <c r="DE381" s="195" t="str">
        <f t="shared" si="278"/>
        <v/>
      </c>
      <c r="DF381" s="195" t="str">
        <f t="shared" si="279"/>
        <v/>
      </c>
      <c r="DG381" s="195" t="str">
        <f t="shared" si="280"/>
        <v/>
      </c>
      <c r="DH381" s="195" t="str">
        <f t="shared" si="281"/>
        <v/>
      </c>
      <c r="DI381" s="195" t="str">
        <f t="shared" si="282"/>
        <v/>
      </c>
      <c r="DJ381" s="195" t="str">
        <f t="shared" si="283"/>
        <v/>
      </c>
      <c r="DK381" s="173" t="str">
        <f t="shared" si="284"/>
        <v/>
      </c>
    </row>
    <row r="382" spans="1:115" x14ac:dyDescent="0.35">
      <c r="A382" s="182">
        <f>'Session Tracking'!A381</f>
        <v>0</v>
      </c>
      <c r="B382" s="183">
        <f>'Session Tracking'!T381</f>
        <v>0</v>
      </c>
      <c r="C382" s="183">
        <f>'Session Tracking'!C381</f>
        <v>0</v>
      </c>
      <c r="D382" s="184" t="str">
        <f>IF('Session Tracking'!D381,'Session Tracking'!D381,"")</f>
        <v/>
      </c>
      <c r="E382" s="184" t="str">
        <f>IF('Session Tracking'!E381,'Session Tracking'!E381,"")</f>
        <v/>
      </c>
      <c r="F382" s="121"/>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1"/>
      <c r="AL382" s="122"/>
      <c r="AM382" s="122"/>
      <c r="AN382" s="122"/>
      <c r="AO382" s="122"/>
      <c r="AP382" s="122"/>
      <c r="AQ382" s="122"/>
      <c r="AR382" s="122"/>
      <c r="AS382" s="122"/>
      <c r="AT382" s="122"/>
      <c r="AU382" s="122"/>
      <c r="AV382" s="122"/>
      <c r="AW382" s="122"/>
      <c r="AX382" s="122"/>
      <c r="AY382" s="122"/>
      <c r="AZ382" s="122"/>
      <c r="BA382" s="122"/>
      <c r="BB382" s="122"/>
      <c r="BC382" s="122"/>
      <c r="BD382" s="122"/>
      <c r="BE382" s="122"/>
      <c r="BF382" s="122"/>
      <c r="BG382" s="122"/>
      <c r="BH382" s="122"/>
      <c r="BI382" s="122"/>
      <c r="BJ382" s="122"/>
      <c r="BK382" s="122"/>
      <c r="BL382" s="122"/>
      <c r="BM382" s="122"/>
      <c r="BN382" s="122"/>
      <c r="BO382" s="122"/>
      <c r="BQ382" s="175" t="str">
        <f t="shared" si="285"/>
        <v/>
      </c>
      <c r="BR382" s="176" t="str">
        <f t="shared" si="286"/>
        <v/>
      </c>
      <c r="BS382" s="135" t="str">
        <f t="shared" si="287"/>
        <v xml:space="preserve"> </v>
      </c>
      <c r="BT382" s="175" t="str">
        <f t="shared" si="288"/>
        <v/>
      </c>
      <c r="BU382" s="176" t="str">
        <f t="shared" si="289"/>
        <v/>
      </c>
      <c r="BV382" s="135" t="str">
        <f t="shared" si="290"/>
        <v xml:space="preserve"> </v>
      </c>
      <c r="BW382" s="175" t="str">
        <f t="shared" si="291"/>
        <v/>
      </c>
      <c r="BX382" s="176" t="str">
        <f t="shared" si="292"/>
        <v/>
      </c>
      <c r="BY382" s="135" t="str">
        <f t="shared" si="293"/>
        <v xml:space="preserve"> </v>
      </c>
      <c r="BZ382" s="175" t="str">
        <f t="shared" si="294"/>
        <v/>
      </c>
      <c r="CA382" s="176" t="str">
        <f t="shared" si="295"/>
        <v/>
      </c>
      <c r="CB382" s="135" t="str">
        <f t="shared" si="296"/>
        <v xml:space="preserve"> </v>
      </c>
      <c r="CC382" s="185" t="str">
        <f t="shared" si="297"/>
        <v/>
      </c>
      <c r="CD382" s="186" t="str">
        <f t="shared" si="298"/>
        <v/>
      </c>
      <c r="CE382" s="181" t="str">
        <f t="shared" si="299"/>
        <v xml:space="preserve"> </v>
      </c>
      <c r="CF382" s="175" t="str">
        <f t="shared" si="300"/>
        <v/>
      </c>
      <c r="CG382" s="176" t="str">
        <f t="shared" si="301"/>
        <v/>
      </c>
      <c r="CH382" s="135" t="str">
        <f t="shared" si="302"/>
        <v xml:space="preserve"> </v>
      </c>
      <c r="CI382" s="175" t="str">
        <f t="shared" si="303"/>
        <v/>
      </c>
      <c r="CJ382" s="176" t="str">
        <f t="shared" si="304"/>
        <v/>
      </c>
      <c r="CK382" s="135" t="str">
        <f t="shared" si="305"/>
        <v xml:space="preserve"> </v>
      </c>
      <c r="CL382" s="175" t="str">
        <f t="shared" si="306"/>
        <v/>
      </c>
      <c r="CM382" s="176" t="str">
        <f t="shared" si="307"/>
        <v/>
      </c>
      <c r="CN382" s="135" t="str">
        <f t="shared" si="308"/>
        <v xml:space="preserve"> </v>
      </c>
      <c r="CO382" s="185" t="str">
        <f t="shared" si="309"/>
        <v/>
      </c>
      <c r="CP382" s="186" t="str">
        <f t="shared" si="310"/>
        <v/>
      </c>
      <c r="CQ382" s="181" t="str">
        <f t="shared" si="311"/>
        <v xml:space="preserve"> </v>
      </c>
      <c r="CR382" s="135">
        <f>'Session Tracking'!P381</f>
        <v>0</v>
      </c>
      <c r="CS382" s="172"/>
      <c r="CT382" s="172">
        <f>COUNTIF('Session Tracking'!F381:O381,"Yes")</f>
        <v>0</v>
      </c>
      <c r="CU382" s="195">
        <f>COUNTIF('Session Tracking'!F381:O381,"No")</f>
        <v>0</v>
      </c>
      <c r="CV382" s="211">
        <f t="shared" si="269"/>
        <v>0</v>
      </c>
      <c r="CW382" s="195" t="str">
        <f t="shared" si="270"/>
        <v/>
      </c>
      <c r="CX382" s="195" t="str">
        <f t="shared" si="271"/>
        <v/>
      </c>
      <c r="CY382" s="195" t="str">
        <f t="shared" si="272"/>
        <v/>
      </c>
      <c r="CZ382" s="195" t="str">
        <f t="shared" si="273"/>
        <v/>
      </c>
      <c r="DA382" s="195" t="str">
        <f t="shared" si="274"/>
        <v/>
      </c>
      <c r="DB382" s="213" t="str">
        <f t="shared" si="275"/>
        <v/>
      </c>
      <c r="DC382" s="172" t="str">
        <f t="shared" si="276"/>
        <v/>
      </c>
      <c r="DD382" s="195" t="str">
        <f t="shared" si="277"/>
        <v/>
      </c>
      <c r="DE382" s="195" t="str">
        <f t="shared" si="278"/>
        <v/>
      </c>
      <c r="DF382" s="195" t="str">
        <f t="shared" si="279"/>
        <v/>
      </c>
      <c r="DG382" s="195" t="str">
        <f t="shared" si="280"/>
        <v/>
      </c>
      <c r="DH382" s="195" t="str">
        <f t="shared" si="281"/>
        <v/>
      </c>
      <c r="DI382" s="195" t="str">
        <f t="shared" si="282"/>
        <v/>
      </c>
      <c r="DJ382" s="195" t="str">
        <f t="shared" si="283"/>
        <v/>
      </c>
      <c r="DK382" s="173" t="str">
        <f t="shared" si="284"/>
        <v/>
      </c>
    </row>
    <row r="383" spans="1:115" x14ac:dyDescent="0.35">
      <c r="A383" s="182">
        <f>'Session Tracking'!A382</f>
        <v>0</v>
      </c>
      <c r="B383" s="183">
        <f>'Session Tracking'!T382</f>
        <v>0</v>
      </c>
      <c r="C383" s="183">
        <f>'Session Tracking'!C382</f>
        <v>0</v>
      </c>
      <c r="D383" s="184" t="str">
        <f>IF('Session Tracking'!D382,'Session Tracking'!D382,"")</f>
        <v/>
      </c>
      <c r="E383" s="184" t="str">
        <f>IF('Session Tracking'!E382,'Session Tracking'!E382,"")</f>
        <v/>
      </c>
      <c r="F383" s="123"/>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3"/>
      <c r="AL383" s="124"/>
      <c r="AM383" s="124"/>
      <c r="AN383" s="124"/>
      <c r="AO383" s="124"/>
      <c r="AP383" s="124"/>
      <c r="AQ383" s="124"/>
      <c r="AR383" s="124"/>
      <c r="AS383" s="124"/>
      <c r="AT383" s="124"/>
      <c r="AU383" s="124"/>
      <c r="AV383" s="124"/>
      <c r="AW383" s="124"/>
      <c r="AX383" s="124"/>
      <c r="AY383" s="124"/>
      <c r="AZ383" s="124"/>
      <c r="BA383" s="124"/>
      <c r="BB383" s="124"/>
      <c r="BC383" s="124"/>
      <c r="BD383" s="124"/>
      <c r="BE383" s="124"/>
      <c r="BF383" s="124"/>
      <c r="BG383" s="124"/>
      <c r="BH383" s="124"/>
      <c r="BI383" s="124"/>
      <c r="BJ383" s="124"/>
      <c r="BK383" s="124"/>
      <c r="BL383" s="124"/>
      <c r="BM383" s="124"/>
      <c r="BN383" s="124"/>
      <c r="BO383" s="124"/>
      <c r="BQ383" s="175" t="str">
        <f t="shared" si="285"/>
        <v/>
      </c>
      <c r="BR383" s="176" t="str">
        <f t="shared" si="286"/>
        <v/>
      </c>
      <c r="BS383" s="135" t="str">
        <f t="shared" si="287"/>
        <v xml:space="preserve"> </v>
      </c>
      <c r="BT383" s="175" t="str">
        <f t="shared" si="288"/>
        <v/>
      </c>
      <c r="BU383" s="176" t="str">
        <f t="shared" si="289"/>
        <v/>
      </c>
      <c r="BV383" s="135" t="str">
        <f t="shared" si="290"/>
        <v xml:space="preserve"> </v>
      </c>
      <c r="BW383" s="175" t="str">
        <f t="shared" si="291"/>
        <v/>
      </c>
      <c r="BX383" s="176" t="str">
        <f t="shared" si="292"/>
        <v/>
      </c>
      <c r="BY383" s="135" t="str">
        <f t="shared" si="293"/>
        <v xml:space="preserve"> </v>
      </c>
      <c r="BZ383" s="175" t="str">
        <f t="shared" si="294"/>
        <v/>
      </c>
      <c r="CA383" s="176" t="str">
        <f t="shared" si="295"/>
        <v/>
      </c>
      <c r="CB383" s="135" t="str">
        <f t="shared" si="296"/>
        <v xml:space="preserve"> </v>
      </c>
      <c r="CC383" s="185" t="str">
        <f t="shared" si="297"/>
        <v/>
      </c>
      <c r="CD383" s="186" t="str">
        <f t="shared" si="298"/>
        <v/>
      </c>
      <c r="CE383" s="181" t="str">
        <f t="shared" si="299"/>
        <v xml:space="preserve"> </v>
      </c>
      <c r="CF383" s="175" t="str">
        <f t="shared" si="300"/>
        <v/>
      </c>
      <c r="CG383" s="176" t="str">
        <f t="shared" si="301"/>
        <v/>
      </c>
      <c r="CH383" s="135" t="str">
        <f t="shared" si="302"/>
        <v xml:space="preserve"> </v>
      </c>
      <c r="CI383" s="175" t="str">
        <f t="shared" si="303"/>
        <v/>
      </c>
      <c r="CJ383" s="176" t="str">
        <f t="shared" si="304"/>
        <v/>
      </c>
      <c r="CK383" s="135" t="str">
        <f t="shared" si="305"/>
        <v xml:space="preserve"> </v>
      </c>
      <c r="CL383" s="175" t="str">
        <f t="shared" si="306"/>
        <v/>
      </c>
      <c r="CM383" s="176" t="str">
        <f t="shared" si="307"/>
        <v/>
      </c>
      <c r="CN383" s="135" t="str">
        <f t="shared" si="308"/>
        <v xml:space="preserve"> </v>
      </c>
      <c r="CO383" s="185" t="str">
        <f t="shared" si="309"/>
        <v/>
      </c>
      <c r="CP383" s="186" t="str">
        <f t="shared" si="310"/>
        <v/>
      </c>
      <c r="CQ383" s="181" t="str">
        <f t="shared" si="311"/>
        <v xml:space="preserve"> </v>
      </c>
      <c r="CR383" s="135">
        <f>'Session Tracking'!P382</f>
        <v>0</v>
      </c>
      <c r="CS383" s="172"/>
      <c r="CT383" s="172">
        <f>COUNTIF('Session Tracking'!F382:O382,"Yes")</f>
        <v>0</v>
      </c>
      <c r="CU383" s="195">
        <f>COUNTIF('Session Tracking'!F382:O382,"No")</f>
        <v>0</v>
      </c>
      <c r="CV383" s="211">
        <f t="shared" si="269"/>
        <v>0</v>
      </c>
      <c r="CW383" s="195" t="str">
        <f t="shared" si="270"/>
        <v/>
      </c>
      <c r="CX383" s="195" t="str">
        <f t="shared" si="271"/>
        <v/>
      </c>
      <c r="CY383" s="195" t="str">
        <f t="shared" si="272"/>
        <v/>
      </c>
      <c r="CZ383" s="195" t="str">
        <f t="shared" si="273"/>
        <v/>
      </c>
      <c r="DA383" s="195" t="str">
        <f t="shared" si="274"/>
        <v/>
      </c>
      <c r="DB383" s="213" t="str">
        <f t="shared" si="275"/>
        <v/>
      </c>
      <c r="DC383" s="172" t="str">
        <f t="shared" si="276"/>
        <v/>
      </c>
      <c r="DD383" s="195" t="str">
        <f t="shared" si="277"/>
        <v/>
      </c>
      <c r="DE383" s="195" t="str">
        <f t="shared" si="278"/>
        <v/>
      </c>
      <c r="DF383" s="195" t="str">
        <f t="shared" si="279"/>
        <v/>
      </c>
      <c r="DG383" s="195" t="str">
        <f t="shared" si="280"/>
        <v/>
      </c>
      <c r="DH383" s="195" t="str">
        <f t="shared" si="281"/>
        <v/>
      </c>
      <c r="DI383" s="195" t="str">
        <f t="shared" si="282"/>
        <v/>
      </c>
      <c r="DJ383" s="195" t="str">
        <f t="shared" si="283"/>
        <v/>
      </c>
      <c r="DK383" s="173" t="str">
        <f t="shared" si="284"/>
        <v/>
      </c>
    </row>
    <row r="384" spans="1:115" x14ac:dyDescent="0.35">
      <c r="A384" s="182">
        <f>'Session Tracking'!A383</f>
        <v>0</v>
      </c>
      <c r="B384" s="183">
        <f>'Session Tracking'!T383</f>
        <v>0</v>
      </c>
      <c r="C384" s="183">
        <f>'Session Tracking'!C383</f>
        <v>0</v>
      </c>
      <c r="D384" s="184" t="str">
        <f>IF('Session Tracking'!D383,'Session Tracking'!D383,"")</f>
        <v/>
      </c>
      <c r="E384" s="184" t="str">
        <f>IF('Session Tracking'!E383,'Session Tracking'!E383,"")</f>
        <v/>
      </c>
      <c r="F384" s="121"/>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1"/>
      <c r="AL384" s="122"/>
      <c r="AM384" s="122"/>
      <c r="AN384" s="122"/>
      <c r="AO384" s="122"/>
      <c r="AP384" s="122"/>
      <c r="AQ384" s="122"/>
      <c r="AR384" s="122"/>
      <c r="AS384" s="122"/>
      <c r="AT384" s="122"/>
      <c r="AU384" s="122"/>
      <c r="AV384" s="122"/>
      <c r="AW384" s="122"/>
      <c r="AX384" s="122"/>
      <c r="AY384" s="122"/>
      <c r="AZ384" s="122"/>
      <c r="BA384" s="122"/>
      <c r="BB384" s="122"/>
      <c r="BC384" s="122"/>
      <c r="BD384" s="122"/>
      <c r="BE384" s="122"/>
      <c r="BF384" s="122"/>
      <c r="BG384" s="122"/>
      <c r="BH384" s="122"/>
      <c r="BI384" s="122"/>
      <c r="BJ384" s="122"/>
      <c r="BK384" s="122"/>
      <c r="BL384" s="122"/>
      <c r="BM384" s="122"/>
      <c r="BN384" s="122"/>
      <c r="BO384" s="122"/>
      <c r="BQ384" s="175" t="str">
        <f t="shared" si="285"/>
        <v/>
      </c>
      <c r="BR384" s="176" t="str">
        <f t="shared" si="286"/>
        <v/>
      </c>
      <c r="BS384" s="135" t="str">
        <f t="shared" si="287"/>
        <v xml:space="preserve"> </v>
      </c>
      <c r="BT384" s="175" t="str">
        <f t="shared" si="288"/>
        <v/>
      </c>
      <c r="BU384" s="176" t="str">
        <f t="shared" si="289"/>
        <v/>
      </c>
      <c r="BV384" s="135" t="str">
        <f t="shared" si="290"/>
        <v xml:space="preserve"> </v>
      </c>
      <c r="BW384" s="175" t="str">
        <f t="shared" si="291"/>
        <v/>
      </c>
      <c r="BX384" s="176" t="str">
        <f t="shared" si="292"/>
        <v/>
      </c>
      <c r="BY384" s="135" t="str">
        <f t="shared" si="293"/>
        <v xml:space="preserve"> </v>
      </c>
      <c r="BZ384" s="175" t="str">
        <f t="shared" si="294"/>
        <v/>
      </c>
      <c r="CA384" s="176" t="str">
        <f t="shared" si="295"/>
        <v/>
      </c>
      <c r="CB384" s="135" t="str">
        <f t="shared" si="296"/>
        <v xml:space="preserve"> </v>
      </c>
      <c r="CC384" s="185" t="str">
        <f t="shared" si="297"/>
        <v/>
      </c>
      <c r="CD384" s="186" t="str">
        <f t="shared" si="298"/>
        <v/>
      </c>
      <c r="CE384" s="181" t="str">
        <f t="shared" si="299"/>
        <v xml:space="preserve"> </v>
      </c>
      <c r="CF384" s="175" t="str">
        <f t="shared" si="300"/>
        <v/>
      </c>
      <c r="CG384" s="176" t="str">
        <f t="shared" si="301"/>
        <v/>
      </c>
      <c r="CH384" s="135" t="str">
        <f t="shared" si="302"/>
        <v xml:space="preserve"> </v>
      </c>
      <c r="CI384" s="175" t="str">
        <f t="shared" si="303"/>
        <v/>
      </c>
      <c r="CJ384" s="176" t="str">
        <f t="shared" si="304"/>
        <v/>
      </c>
      <c r="CK384" s="135" t="str">
        <f t="shared" si="305"/>
        <v xml:space="preserve"> </v>
      </c>
      <c r="CL384" s="175" t="str">
        <f t="shared" si="306"/>
        <v/>
      </c>
      <c r="CM384" s="176" t="str">
        <f t="shared" si="307"/>
        <v/>
      </c>
      <c r="CN384" s="135" t="str">
        <f t="shared" si="308"/>
        <v xml:space="preserve"> </v>
      </c>
      <c r="CO384" s="185" t="str">
        <f t="shared" si="309"/>
        <v/>
      </c>
      <c r="CP384" s="186" t="str">
        <f t="shared" si="310"/>
        <v/>
      </c>
      <c r="CQ384" s="181" t="str">
        <f t="shared" si="311"/>
        <v xml:space="preserve"> </v>
      </c>
      <c r="CR384" s="135">
        <f>'Session Tracking'!P383</f>
        <v>0</v>
      </c>
      <c r="CS384" s="172"/>
      <c r="CT384" s="172">
        <f>COUNTIF('Session Tracking'!F383:O383,"Yes")</f>
        <v>0</v>
      </c>
      <c r="CU384" s="195">
        <f>COUNTIF('Session Tracking'!F383:O383,"No")</f>
        <v>0</v>
      </c>
      <c r="CV384" s="211">
        <f t="shared" si="269"/>
        <v>0</v>
      </c>
      <c r="CW384" s="195" t="str">
        <f t="shared" si="270"/>
        <v/>
      </c>
      <c r="CX384" s="195" t="str">
        <f t="shared" si="271"/>
        <v/>
      </c>
      <c r="CY384" s="195" t="str">
        <f t="shared" si="272"/>
        <v/>
      </c>
      <c r="CZ384" s="195" t="str">
        <f t="shared" si="273"/>
        <v/>
      </c>
      <c r="DA384" s="195" t="str">
        <f t="shared" si="274"/>
        <v/>
      </c>
      <c r="DB384" s="213" t="str">
        <f t="shared" si="275"/>
        <v/>
      </c>
      <c r="DC384" s="172" t="str">
        <f t="shared" si="276"/>
        <v/>
      </c>
      <c r="DD384" s="195" t="str">
        <f t="shared" si="277"/>
        <v/>
      </c>
      <c r="DE384" s="195" t="str">
        <f t="shared" si="278"/>
        <v/>
      </c>
      <c r="DF384" s="195" t="str">
        <f t="shared" si="279"/>
        <v/>
      </c>
      <c r="DG384" s="195" t="str">
        <f t="shared" si="280"/>
        <v/>
      </c>
      <c r="DH384" s="195" t="str">
        <f t="shared" si="281"/>
        <v/>
      </c>
      <c r="DI384" s="195" t="str">
        <f t="shared" si="282"/>
        <v/>
      </c>
      <c r="DJ384" s="195" t="str">
        <f t="shared" si="283"/>
        <v/>
      </c>
      <c r="DK384" s="173" t="str">
        <f t="shared" si="284"/>
        <v/>
      </c>
    </row>
    <row r="385" spans="1:115" x14ac:dyDescent="0.35">
      <c r="A385" s="182">
        <f>'Session Tracking'!A384</f>
        <v>0</v>
      </c>
      <c r="B385" s="183">
        <f>'Session Tracking'!T384</f>
        <v>0</v>
      </c>
      <c r="C385" s="183">
        <f>'Session Tracking'!C384</f>
        <v>0</v>
      </c>
      <c r="D385" s="184" t="str">
        <f>IF('Session Tracking'!D384,'Session Tracking'!D384,"")</f>
        <v/>
      </c>
      <c r="E385" s="184" t="str">
        <f>IF('Session Tracking'!E384,'Session Tracking'!E384,"")</f>
        <v/>
      </c>
      <c r="F385" s="123"/>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3"/>
      <c r="AL385" s="124"/>
      <c r="AM385" s="124"/>
      <c r="AN385" s="124"/>
      <c r="AO385" s="124"/>
      <c r="AP385" s="124"/>
      <c r="AQ385" s="124"/>
      <c r="AR385" s="124"/>
      <c r="AS385" s="124"/>
      <c r="AT385" s="124"/>
      <c r="AU385" s="124"/>
      <c r="AV385" s="124"/>
      <c r="AW385" s="124"/>
      <c r="AX385" s="124"/>
      <c r="AY385" s="124"/>
      <c r="AZ385" s="124"/>
      <c r="BA385" s="124"/>
      <c r="BB385" s="124"/>
      <c r="BC385" s="124"/>
      <c r="BD385" s="124"/>
      <c r="BE385" s="124"/>
      <c r="BF385" s="124"/>
      <c r="BG385" s="124"/>
      <c r="BH385" s="124"/>
      <c r="BI385" s="124"/>
      <c r="BJ385" s="124"/>
      <c r="BK385" s="124"/>
      <c r="BL385" s="124"/>
      <c r="BM385" s="124"/>
      <c r="BN385" s="124"/>
      <c r="BO385" s="124"/>
      <c r="BQ385" s="175" t="str">
        <f t="shared" si="285"/>
        <v/>
      </c>
      <c r="BR385" s="176" t="str">
        <f t="shared" si="286"/>
        <v/>
      </c>
      <c r="BS385" s="135" t="str">
        <f t="shared" si="287"/>
        <v xml:space="preserve"> </v>
      </c>
      <c r="BT385" s="175" t="str">
        <f t="shared" si="288"/>
        <v/>
      </c>
      <c r="BU385" s="176" t="str">
        <f t="shared" si="289"/>
        <v/>
      </c>
      <c r="BV385" s="135" t="str">
        <f t="shared" si="290"/>
        <v xml:space="preserve"> </v>
      </c>
      <c r="BW385" s="175" t="str">
        <f t="shared" si="291"/>
        <v/>
      </c>
      <c r="BX385" s="176" t="str">
        <f t="shared" si="292"/>
        <v/>
      </c>
      <c r="BY385" s="135" t="str">
        <f t="shared" si="293"/>
        <v xml:space="preserve"> </v>
      </c>
      <c r="BZ385" s="175" t="str">
        <f t="shared" si="294"/>
        <v/>
      </c>
      <c r="CA385" s="176" t="str">
        <f t="shared" si="295"/>
        <v/>
      </c>
      <c r="CB385" s="135" t="str">
        <f t="shared" si="296"/>
        <v xml:space="preserve"> </v>
      </c>
      <c r="CC385" s="185" t="str">
        <f t="shared" si="297"/>
        <v/>
      </c>
      <c r="CD385" s="186" t="str">
        <f t="shared" si="298"/>
        <v/>
      </c>
      <c r="CE385" s="181" t="str">
        <f t="shared" si="299"/>
        <v xml:space="preserve"> </v>
      </c>
      <c r="CF385" s="175" t="str">
        <f t="shared" si="300"/>
        <v/>
      </c>
      <c r="CG385" s="176" t="str">
        <f t="shared" si="301"/>
        <v/>
      </c>
      <c r="CH385" s="135" t="str">
        <f t="shared" si="302"/>
        <v xml:space="preserve"> </v>
      </c>
      <c r="CI385" s="175" t="str">
        <f t="shared" si="303"/>
        <v/>
      </c>
      <c r="CJ385" s="176" t="str">
        <f t="shared" si="304"/>
        <v/>
      </c>
      <c r="CK385" s="135" t="str">
        <f t="shared" si="305"/>
        <v xml:space="preserve"> </v>
      </c>
      <c r="CL385" s="175" t="str">
        <f t="shared" si="306"/>
        <v/>
      </c>
      <c r="CM385" s="176" t="str">
        <f t="shared" si="307"/>
        <v/>
      </c>
      <c r="CN385" s="135" t="str">
        <f t="shared" si="308"/>
        <v xml:space="preserve"> </v>
      </c>
      <c r="CO385" s="185" t="str">
        <f t="shared" si="309"/>
        <v/>
      </c>
      <c r="CP385" s="186" t="str">
        <f t="shared" si="310"/>
        <v/>
      </c>
      <c r="CQ385" s="181" t="str">
        <f t="shared" si="311"/>
        <v xml:space="preserve"> </v>
      </c>
      <c r="CR385" s="135">
        <f>'Session Tracking'!P384</f>
        <v>0</v>
      </c>
      <c r="CS385" s="172"/>
      <c r="CT385" s="172">
        <f>COUNTIF('Session Tracking'!F384:O384,"Yes")</f>
        <v>0</v>
      </c>
      <c r="CU385" s="195">
        <f>COUNTIF('Session Tracking'!F384:O384,"No")</f>
        <v>0</v>
      </c>
      <c r="CV385" s="211">
        <f t="shared" si="269"/>
        <v>0</v>
      </c>
      <c r="CW385" s="195" t="str">
        <f t="shared" si="270"/>
        <v/>
      </c>
      <c r="CX385" s="195" t="str">
        <f t="shared" si="271"/>
        <v/>
      </c>
      <c r="CY385" s="195" t="str">
        <f t="shared" si="272"/>
        <v/>
      </c>
      <c r="CZ385" s="195" t="str">
        <f t="shared" si="273"/>
        <v/>
      </c>
      <c r="DA385" s="195" t="str">
        <f t="shared" si="274"/>
        <v/>
      </c>
      <c r="DB385" s="213" t="str">
        <f t="shared" si="275"/>
        <v/>
      </c>
      <c r="DC385" s="172" t="str">
        <f t="shared" si="276"/>
        <v/>
      </c>
      <c r="DD385" s="195" t="str">
        <f t="shared" si="277"/>
        <v/>
      </c>
      <c r="DE385" s="195" t="str">
        <f t="shared" si="278"/>
        <v/>
      </c>
      <c r="DF385" s="195" t="str">
        <f t="shared" si="279"/>
        <v/>
      </c>
      <c r="DG385" s="195" t="str">
        <f t="shared" si="280"/>
        <v/>
      </c>
      <c r="DH385" s="195" t="str">
        <f t="shared" si="281"/>
        <v/>
      </c>
      <c r="DI385" s="195" t="str">
        <f t="shared" si="282"/>
        <v/>
      </c>
      <c r="DJ385" s="195" t="str">
        <f t="shared" si="283"/>
        <v/>
      </c>
      <c r="DK385" s="173" t="str">
        <f t="shared" si="284"/>
        <v/>
      </c>
    </row>
    <row r="386" spans="1:115" x14ac:dyDescent="0.35">
      <c r="A386" s="182">
        <f>'Session Tracking'!A385</f>
        <v>0</v>
      </c>
      <c r="B386" s="183">
        <f>'Session Tracking'!T385</f>
        <v>0</v>
      </c>
      <c r="C386" s="183">
        <f>'Session Tracking'!C385</f>
        <v>0</v>
      </c>
      <c r="D386" s="184" t="str">
        <f>IF('Session Tracking'!D385,'Session Tracking'!D385,"")</f>
        <v/>
      </c>
      <c r="E386" s="184" t="str">
        <f>IF('Session Tracking'!E385,'Session Tracking'!E385,"")</f>
        <v/>
      </c>
      <c r="F386" s="121"/>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1"/>
      <c r="AL386" s="122"/>
      <c r="AM386" s="122"/>
      <c r="AN386" s="122"/>
      <c r="AO386" s="122"/>
      <c r="AP386" s="122"/>
      <c r="AQ386" s="122"/>
      <c r="AR386" s="122"/>
      <c r="AS386" s="122"/>
      <c r="AT386" s="122"/>
      <c r="AU386" s="122"/>
      <c r="AV386" s="122"/>
      <c r="AW386" s="122"/>
      <c r="AX386" s="122"/>
      <c r="AY386" s="122"/>
      <c r="AZ386" s="122"/>
      <c r="BA386" s="122"/>
      <c r="BB386" s="122"/>
      <c r="BC386" s="122"/>
      <c r="BD386" s="122"/>
      <c r="BE386" s="122"/>
      <c r="BF386" s="122"/>
      <c r="BG386" s="122"/>
      <c r="BH386" s="122"/>
      <c r="BI386" s="122"/>
      <c r="BJ386" s="122"/>
      <c r="BK386" s="122"/>
      <c r="BL386" s="122"/>
      <c r="BM386" s="122"/>
      <c r="BN386" s="122"/>
      <c r="BO386" s="122"/>
      <c r="BQ386" s="175" t="str">
        <f t="shared" si="285"/>
        <v/>
      </c>
      <c r="BR386" s="176" t="str">
        <f t="shared" si="286"/>
        <v/>
      </c>
      <c r="BS386" s="135" t="str">
        <f t="shared" si="287"/>
        <v xml:space="preserve"> </v>
      </c>
      <c r="BT386" s="175" t="str">
        <f t="shared" si="288"/>
        <v/>
      </c>
      <c r="BU386" s="176" t="str">
        <f t="shared" si="289"/>
        <v/>
      </c>
      <c r="BV386" s="135" t="str">
        <f t="shared" si="290"/>
        <v xml:space="preserve"> </v>
      </c>
      <c r="BW386" s="175" t="str">
        <f t="shared" si="291"/>
        <v/>
      </c>
      <c r="BX386" s="176" t="str">
        <f t="shared" si="292"/>
        <v/>
      </c>
      <c r="BY386" s="135" t="str">
        <f t="shared" si="293"/>
        <v xml:space="preserve"> </v>
      </c>
      <c r="BZ386" s="175" t="str">
        <f t="shared" si="294"/>
        <v/>
      </c>
      <c r="CA386" s="176" t="str">
        <f t="shared" si="295"/>
        <v/>
      </c>
      <c r="CB386" s="135" t="str">
        <f t="shared" si="296"/>
        <v xml:space="preserve"> </v>
      </c>
      <c r="CC386" s="185" t="str">
        <f t="shared" si="297"/>
        <v/>
      </c>
      <c r="CD386" s="186" t="str">
        <f t="shared" si="298"/>
        <v/>
      </c>
      <c r="CE386" s="181" t="str">
        <f t="shared" si="299"/>
        <v xml:space="preserve"> </v>
      </c>
      <c r="CF386" s="175" t="str">
        <f t="shared" si="300"/>
        <v/>
      </c>
      <c r="CG386" s="176" t="str">
        <f t="shared" si="301"/>
        <v/>
      </c>
      <c r="CH386" s="135" t="str">
        <f t="shared" si="302"/>
        <v xml:space="preserve"> </v>
      </c>
      <c r="CI386" s="175" t="str">
        <f t="shared" si="303"/>
        <v/>
      </c>
      <c r="CJ386" s="176" t="str">
        <f t="shared" si="304"/>
        <v/>
      </c>
      <c r="CK386" s="135" t="str">
        <f t="shared" si="305"/>
        <v xml:space="preserve"> </v>
      </c>
      <c r="CL386" s="175" t="str">
        <f t="shared" si="306"/>
        <v/>
      </c>
      <c r="CM386" s="176" t="str">
        <f t="shared" si="307"/>
        <v/>
      </c>
      <c r="CN386" s="135" t="str">
        <f t="shared" si="308"/>
        <v xml:space="preserve"> </v>
      </c>
      <c r="CO386" s="185" t="str">
        <f t="shared" si="309"/>
        <v/>
      </c>
      <c r="CP386" s="186" t="str">
        <f t="shared" si="310"/>
        <v/>
      </c>
      <c r="CQ386" s="181" t="str">
        <f t="shared" si="311"/>
        <v xml:space="preserve"> </v>
      </c>
      <c r="CR386" s="135">
        <f>'Session Tracking'!P385</f>
        <v>0</v>
      </c>
      <c r="CS386" s="172"/>
      <c r="CT386" s="172">
        <f>COUNTIF('Session Tracking'!F385:O385,"Yes")</f>
        <v>0</v>
      </c>
      <c r="CU386" s="195">
        <f>COUNTIF('Session Tracking'!F385:O385,"No")</f>
        <v>0</v>
      </c>
      <c r="CV386" s="211">
        <f t="shared" si="269"/>
        <v>0</v>
      </c>
      <c r="CW386" s="195" t="str">
        <f t="shared" si="270"/>
        <v/>
      </c>
      <c r="CX386" s="195" t="str">
        <f t="shared" si="271"/>
        <v/>
      </c>
      <c r="CY386" s="195" t="str">
        <f t="shared" si="272"/>
        <v/>
      </c>
      <c r="CZ386" s="195" t="str">
        <f t="shared" si="273"/>
        <v/>
      </c>
      <c r="DA386" s="195" t="str">
        <f t="shared" si="274"/>
        <v/>
      </c>
      <c r="DB386" s="213" t="str">
        <f t="shared" si="275"/>
        <v/>
      </c>
      <c r="DC386" s="172" t="str">
        <f t="shared" si="276"/>
        <v/>
      </c>
      <c r="DD386" s="195" t="str">
        <f t="shared" si="277"/>
        <v/>
      </c>
      <c r="DE386" s="195" t="str">
        <f t="shared" si="278"/>
        <v/>
      </c>
      <c r="DF386" s="195" t="str">
        <f t="shared" si="279"/>
        <v/>
      </c>
      <c r="DG386" s="195" t="str">
        <f t="shared" si="280"/>
        <v/>
      </c>
      <c r="DH386" s="195" t="str">
        <f t="shared" si="281"/>
        <v/>
      </c>
      <c r="DI386" s="195" t="str">
        <f t="shared" si="282"/>
        <v/>
      </c>
      <c r="DJ386" s="195" t="str">
        <f t="shared" si="283"/>
        <v/>
      </c>
      <c r="DK386" s="173" t="str">
        <f t="shared" si="284"/>
        <v/>
      </c>
    </row>
    <row r="387" spans="1:115" x14ac:dyDescent="0.35">
      <c r="A387" s="182">
        <f>'Session Tracking'!A386</f>
        <v>0</v>
      </c>
      <c r="B387" s="183">
        <f>'Session Tracking'!T386</f>
        <v>0</v>
      </c>
      <c r="C387" s="183">
        <f>'Session Tracking'!C386</f>
        <v>0</v>
      </c>
      <c r="D387" s="184" t="str">
        <f>IF('Session Tracking'!D386,'Session Tracking'!D386,"")</f>
        <v/>
      </c>
      <c r="E387" s="184" t="str">
        <f>IF('Session Tracking'!E386,'Session Tracking'!E386,"")</f>
        <v/>
      </c>
      <c r="F387" s="123"/>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3"/>
      <c r="AL387" s="124"/>
      <c r="AM387" s="124"/>
      <c r="AN387" s="124"/>
      <c r="AO387" s="124"/>
      <c r="AP387" s="124"/>
      <c r="AQ387" s="124"/>
      <c r="AR387" s="124"/>
      <c r="AS387" s="124"/>
      <c r="AT387" s="124"/>
      <c r="AU387" s="124"/>
      <c r="AV387" s="124"/>
      <c r="AW387" s="124"/>
      <c r="AX387" s="124"/>
      <c r="AY387" s="124"/>
      <c r="AZ387" s="124"/>
      <c r="BA387" s="124"/>
      <c r="BB387" s="124"/>
      <c r="BC387" s="124"/>
      <c r="BD387" s="124"/>
      <c r="BE387" s="124"/>
      <c r="BF387" s="124"/>
      <c r="BG387" s="124"/>
      <c r="BH387" s="124"/>
      <c r="BI387" s="124"/>
      <c r="BJ387" s="124"/>
      <c r="BK387" s="124"/>
      <c r="BL387" s="124"/>
      <c r="BM387" s="124"/>
      <c r="BN387" s="124"/>
      <c r="BO387" s="124"/>
      <c r="BQ387" s="175" t="str">
        <f t="shared" si="285"/>
        <v/>
      </c>
      <c r="BR387" s="176" t="str">
        <f t="shared" si="286"/>
        <v/>
      </c>
      <c r="BS387" s="135" t="str">
        <f t="shared" si="287"/>
        <v xml:space="preserve"> </v>
      </c>
      <c r="BT387" s="175" t="str">
        <f t="shared" si="288"/>
        <v/>
      </c>
      <c r="BU387" s="176" t="str">
        <f t="shared" si="289"/>
        <v/>
      </c>
      <c r="BV387" s="135" t="str">
        <f t="shared" si="290"/>
        <v xml:space="preserve"> </v>
      </c>
      <c r="BW387" s="175" t="str">
        <f t="shared" si="291"/>
        <v/>
      </c>
      <c r="BX387" s="176" t="str">
        <f t="shared" si="292"/>
        <v/>
      </c>
      <c r="BY387" s="135" t="str">
        <f t="shared" si="293"/>
        <v xml:space="preserve"> </v>
      </c>
      <c r="BZ387" s="175" t="str">
        <f t="shared" si="294"/>
        <v/>
      </c>
      <c r="CA387" s="176" t="str">
        <f t="shared" si="295"/>
        <v/>
      </c>
      <c r="CB387" s="135" t="str">
        <f t="shared" si="296"/>
        <v xml:space="preserve"> </v>
      </c>
      <c r="CC387" s="185" t="str">
        <f t="shared" si="297"/>
        <v/>
      </c>
      <c r="CD387" s="186" t="str">
        <f t="shared" si="298"/>
        <v/>
      </c>
      <c r="CE387" s="181" t="str">
        <f t="shared" si="299"/>
        <v xml:space="preserve"> </v>
      </c>
      <c r="CF387" s="175" t="str">
        <f t="shared" si="300"/>
        <v/>
      </c>
      <c r="CG387" s="176" t="str">
        <f t="shared" si="301"/>
        <v/>
      </c>
      <c r="CH387" s="135" t="str">
        <f t="shared" si="302"/>
        <v xml:space="preserve"> </v>
      </c>
      <c r="CI387" s="175" t="str">
        <f t="shared" si="303"/>
        <v/>
      </c>
      <c r="CJ387" s="176" t="str">
        <f t="shared" si="304"/>
        <v/>
      </c>
      <c r="CK387" s="135" t="str">
        <f t="shared" si="305"/>
        <v xml:space="preserve"> </v>
      </c>
      <c r="CL387" s="175" t="str">
        <f t="shared" si="306"/>
        <v/>
      </c>
      <c r="CM387" s="176" t="str">
        <f t="shared" si="307"/>
        <v/>
      </c>
      <c r="CN387" s="135" t="str">
        <f t="shared" si="308"/>
        <v xml:space="preserve"> </v>
      </c>
      <c r="CO387" s="185" t="str">
        <f t="shared" si="309"/>
        <v/>
      </c>
      <c r="CP387" s="186" t="str">
        <f t="shared" si="310"/>
        <v/>
      </c>
      <c r="CQ387" s="181" t="str">
        <f t="shared" si="311"/>
        <v xml:space="preserve"> </v>
      </c>
      <c r="CR387" s="135">
        <f>'Session Tracking'!P386</f>
        <v>0</v>
      </c>
      <c r="CS387" s="172"/>
      <c r="CT387" s="172">
        <f>COUNTIF('Session Tracking'!F386:O386,"Yes")</f>
        <v>0</v>
      </c>
      <c r="CU387" s="195">
        <f>COUNTIF('Session Tracking'!F386:O386,"No")</f>
        <v>0</v>
      </c>
      <c r="CV387" s="211">
        <f t="shared" si="269"/>
        <v>0</v>
      </c>
      <c r="CW387" s="195" t="str">
        <f t="shared" si="270"/>
        <v/>
      </c>
      <c r="CX387" s="195" t="str">
        <f t="shared" si="271"/>
        <v/>
      </c>
      <c r="CY387" s="195" t="str">
        <f t="shared" si="272"/>
        <v/>
      </c>
      <c r="CZ387" s="195" t="str">
        <f t="shared" si="273"/>
        <v/>
      </c>
      <c r="DA387" s="195" t="str">
        <f t="shared" si="274"/>
        <v/>
      </c>
      <c r="DB387" s="213" t="str">
        <f t="shared" si="275"/>
        <v/>
      </c>
      <c r="DC387" s="172" t="str">
        <f t="shared" si="276"/>
        <v/>
      </c>
      <c r="DD387" s="195" t="str">
        <f t="shared" si="277"/>
        <v/>
      </c>
      <c r="DE387" s="195" t="str">
        <f t="shared" si="278"/>
        <v/>
      </c>
      <c r="DF387" s="195" t="str">
        <f t="shared" si="279"/>
        <v/>
      </c>
      <c r="DG387" s="195" t="str">
        <f t="shared" si="280"/>
        <v/>
      </c>
      <c r="DH387" s="195" t="str">
        <f t="shared" si="281"/>
        <v/>
      </c>
      <c r="DI387" s="195" t="str">
        <f t="shared" si="282"/>
        <v/>
      </c>
      <c r="DJ387" s="195" t="str">
        <f t="shared" si="283"/>
        <v/>
      </c>
      <c r="DK387" s="173" t="str">
        <f t="shared" si="284"/>
        <v/>
      </c>
    </row>
    <row r="388" spans="1:115" x14ac:dyDescent="0.35">
      <c r="A388" s="182">
        <f>'Session Tracking'!A387</f>
        <v>0</v>
      </c>
      <c r="B388" s="183">
        <f>'Session Tracking'!T387</f>
        <v>0</v>
      </c>
      <c r="C388" s="183">
        <f>'Session Tracking'!C387</f>
        <v>0</v>
      </c>
      <c r="D388" s="184" t="str">
        <f>IF('Session Tracking'!D387,'Session Tracking'!D387,"")</f>
        <v/>
      </c>
      <c r="E388" s="184" t="str">
        <f>IF('Session Tracking'!E387,'Session Tracking'!E387,"")</f>
        <v/>
      </c>
      <c r="F388" s="121"/>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1"/>
      <c r="AL388" s="122"/>
      <c r="AM388" s="122"/>
      <c r="AN388" s="122"/>
      <c r="AO388" s="122"/>
      <c r="AP388" s="122"/>
      <c r="AQ388" s="122"/>
      <c r="AR388" s="122"/>
      <c r="AS388" s="122"/>
      <c r="AT388" s="122"/>
      <c r="AU388" s="122"/>
      <c r="AV388" s="122"/>
      <c r="AW388" s="122"/>
      <c r="AX388" s="122"/>
      <c r="AY388" s="122"/>
      <c r="AZ388" s="122"/>
      <c r="BA388" s="122"/>
      <c r="BB388" s="122"/>
      <c r="BC388" s="122"/>
      <c r="BD388" s="122"/>
      <c r="BE388" s="122"/>
      <c r="BF388" s="122"/>
      <c r="BG388" s="122"/>
      <c r="BH388" s="122"/>
      <c r="BI388" s="122"/>
      <c r="BJ388" s="122"/>
      <c r="BK388" s="122"/>
      <c r="BL388" s="122"/>
      <c r="BM388" s="122"/>
      <c r="BN388" s="122"/>
      <c r="BO388" s="122"/>
      <c r="BQ388" s="175" t="str">
        <f t="shared" si="285"/>
        <v/>
      </c>
      <c r="BR388" s="176" t="str">
        <f t="shared" si="286"/>
        <v/>
      </c>
      <c r="BS388" s="135" t="str">
        <f t="shared" si="287"/>
        <v xml:space="preserve"> </v>
      </c>
      <c r="BT388" s="175" t="str">
        <f t="shared" si="288"/>
        <v/>
      </c>
      <c r="BU388" s="176" t="str">
        <f t="shared" si="289"/>
        <v/>
      </c>
      <c r="BV388" s="135" t="str">
        <f t="shared" si="290"/>
        <v xml:space="preserve"> </v>
      </c>
      <c r="BW388" s="175" t="str">
        <f t="shared" si="291"/>
        <v/>
      </c>
      <c r="BX388" s="176" t="str">
        <f t="shared" si="292"/>
        <v/>
      </c>
      <c r="BY388" s="135" t="str">
        <f t="shared" si="293"/>
        <v xml:space="preserve"> </v>
      </c>
      <c r="BZ388" s="175" t="str">
        <f t="shared" si="294"/>
        <v/>
      </c>
      <c r="CA388" s="176" t="str">
        <f t="shared" si="295"/>
        <v/>
      </c>
      <c r="CB388" s="135" t="str">
        <f t="shared" si="296"/>
        <v xml:space="preserve"> </v>
      </c>
      <c r="CC388" s="185" t="str">
        <f t="shared" si="297"/>
        <v/>
      </c>
      <c r="CD388" s="186" t="str">
        <f t="shared" si="298"/>
        <v/>
      </c>
      <c r="CE388" s="181" t="str">
        <f t="shared" si="299"/>
        <v xml:space="preserve"> </v>
      </c>
      <c r="CF388" s="175" t="str">
        <f t="shared" si="300"/>
        <v/>
      </c>
      <c r="CG388" s="176" t="str">
        <f t="shared" si="301"/>
        <v/>
      </c>
      <c r="CH388" s="135" t="str">
        <f t="shared" si="302"/>
        <v xml:space="preserve"> </v>
      </c>
      <c r="CI388" s="175" t="str">
        <f t="shared" si="303"/>
        <v/>
      </c>
      <c r="CJ388" s="176" t="str">
        <f t="shared" si="304"/>
        <v/>
      </c>
      <c r="CK388" s="135" t="str">
        <f t="shared" si="305"/>
        <v xml:space="preserve"> </v>
      </c>
      <c r="CL388" s="175" t="str">
        <f t="shared" si="306"/>
        <v/>
      </c>
      <c r="CM388" s="176" t="str">
        <f t="shared" si="307"/>
        <v/>
      </c>
      <c r="CN388" s="135" t="str">
        <f t="shared" si="308"/>
        <v xml:space="preserve"> </v>
      </c>
      <c r="CO388" s="185" t="str">
        <f t="shared" si="309"/>
        <v/>
      </c>
      <c r="CP388" s="186" t="str">
        <f t="shared" si="310"/>
        <v/>
      </c>
      <c r="CQ388" s="181" t="str">
        <f t="shared" si="311"/>
        <v xml:space="preserve"> </v>
      </c>
      <c r="CR388" s="135">
        <f>'Session Tracking'!P387</f>
        <v>0</v>
      </c>
      <c r="CS388" s="172"/>
      <c r="CT388" s="172">
        <f>COUNTIF('Session Tracking'!F387:O387,"Yes")</f>
        <v>0</v>
      </c>
      <c r="CU388" s="195">
        <f>COUNTIF('Session Tracking'!F387:O387,"No")</f>
        <v>0</v>
      </c>
      <c r="CV388" s="211">
        <f t="shared" si="269"/>
        <v>0</v>
      </c>
      <c r="CW388" s="195" t="str">
        <f t="shared" si="270"/>
        <v/>
      </c>
      <c r="CX388" s="195" t="str">
        <f t="shared" si="271"/>
        <v/>
      </c>
      <c r="CY388" s="195" t="str">
        <f t="shared" si="272"/>
        <v/>
      </c>
      <c r="CZ388" s="195" t="str">
        <f t="shared" si="273"/>
        <v/>
      </c>
      <c r="DA388" s="195" t="str">
        <f t="shared" si="274"/>
        <v/>
      </c>
      <c r="DB388" s="213" t="str">
        <f t="shared" si="275"/>
        <v/>
      </c>
      <c r="DC388" s="172" t="str">
        <f t="shared" si="276"/>
        <v/>
      </c>
      <c r="DD388" s="195" t="str">
        <f t="shared" si="277"/>
        <v/>
      </c>
      <c r="DE388" s="195" t="str">
        <f t="shared" si="278"/>
        <v/>
      </c>
      <c r="DF388" s="195" t="str">
        <f t="shared" si="279"/>
        <v/>
      </c>
      <c r="DG388" s="195" t="str">
        <f t="shared" si="280"/>
        <v/>
      </c>
      <c r="DH388" s="195" t="str">
        <f t="shared" si="281"/>
        <v/>
      </c>
      <c r="DI388" s="195" t="str">
        <f t="shared" si="282"/>
        <v/>
      </c>
      <c r="DJ388" s="195" t="str">
        <f t="shared" si="283"/>
        <v/>
      </c>
      <c r="DK388" s="173" t="str">
        <f t="shared" si="284"/>
        <v/>
      </c>
    </row>
    <row r="389" spans="1:115" x14ac:dyDescent="0.35">
      <c r="A389" s="182">
        <f>'Session Tracking'!A388</f>
        <v>0</v>
      </c>
      <c r="B389" s="183">
        <f>'Session Tracking'!T388</f>
        <v>0</v>
      </c>
      <c r="C389" s="183">
        <f>'Session Tracking'!C388</f>
        <v>0</v>
      </c>
      <c r="D389" s="184" t="str">
        <f>IF('Session Tracking'!D388,'Session Tracking'!D388,"")</f>
        <v/>
      </c>
      <c r="E389" s="184" t="str">
        <f>IF('Session Tracking'!E388,'Session Tracking'!E388,"")</f>
        <v/>
      </c>
      <c r="F389" s="123"/>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3"/>
      <c r="AL389" s="124"/>
      <c r="AM389" s="124"/>
      <c r="AN389" s="124"/>
      <c r="AO389" s="124"/>
      <c r="AP389" s="124"/>
      <c r="AQ389" s="124"/>
      <c r="AR389" s="124"/>
      <c r="AS389" s="124"/>
      <c r="AT389" s="124"/>
      <c r="AU389" s="124"/>
      <c r="AV389" s="124"/>
      <c r="AW389" s="124"/>
      <c r="AX389" s="124"/>
      <c r="AY389" s="124"/>
      <c r="AZ389" s="124"/>
      <c r="BA389" s="124"/>
      <c r="BB389" s="124"/>
      <c r="BC389" s="124"/>
      <c r="BD389" s="124"/>
      <c r="BE389" s="124"/>
      <c r="BF389" s="124"/>
      <c r="BG389" s="124"/>
      <c r="BH389" s="124"/>
      <c r="BI389" s="124"/>
      <c r="BJ389" s="124"/>
      <c r="BK389" s="124"/>
      <c r="BL389" s="124"/>
      <c r="BM389" s="124"/>
      <c r="BN389" s="124"/>
      <c r="BO389" s="124"/>
      <c r="BQ389" s="175" t="str">
        <f t="shared" si="285"/>
        <v/>
      </c>
      <c r="BR389" s="176" t="str">
        <f t="shared" si="286"/>
        <v/>
      </c>
      <c r="BS389" s="135" t="str">
        <f t="shared" si="287"/>
        <v xml:space="preserve"> </v>
      </c>
      <c r="BT389" s="175" t="str">
        <f t="shared" si="288"/>
        <v/>
      </c>
      <c r="BU389" s="176" t="str">
        <f t="shared" si="289"/>
        <v/>
      </c>
      <c r="BV389" s="135" t="str">
        <f t="shared" si="290"/>
        <v xml:space="preserve"> </v>
      </c>
      <c r="BW389" s="175" t="str">
        <f t="shared" si="291"/>
        <v/>
      </c>
      <c r="BX389" s="176" t="str">
        <f t="shared" si="292"/>
        <v/>
      </c>
      <c r="BY389" s="135" t="str">
        <f t="shared" si="293"/>
        <v xml:space="preserve"> </v>
      </c>
      <c r="BZ389" s="175" t="str">
        <f t="shared" si="294"/>
        <v/>
      </c>
      <c r="CA389" s="176" t="str">
        <f t="shared" si="295"/>
        <v/>
      </c>
      <c r="CB389" s="135" t="str">
        <f t="shared" si="296"/>
        <v xml:space="preserve"> </v>
      </c>
      <c r="CC389" s="185" t="str">
        <f t="shared" si="297"/>
        <v/>
      </c>
      <c r="CD389" s="186" t="str">
        <f t="shared" si="298"/>
        <v/>
      </c>
      <c r="CE389" s="181" t="str">
        <f t="shared" si="299"/>
        <v xml:space="preserve"> </v>
      </c>
      <c r="CF389" s="175" t="str">
        <f t="shared" si="300"/>
        <v/>
      </c>
      <c r="CG389" s="176" t="str">
        <f t="shared" si="301"/>
        <v/>
      </c>
      <c r="CH389" s="135" t="str">
        <f t="shared" si="302"/>
        <v xml:space="preserve"> </v>
      </c>
      <c r="CI389" s="175" t="str">
        <f t="shared" si="303"/>
        <v/>
      </c>
      <c r="CJ389" s="176" t="str">
        <f t="shared" si="304"/>
        <v/>
      </c>
      <c r="CK389" s="135" t="str">
        <f t="shared" si="305"/>
        <v xml:space="preserve"> </v>
      </c>
      <c r="CL389" s="175" t="str">
        <f t="shared" si="306"/>
        <v/>
      </c>
      <c r="CM389" s="176" t="str">
        <f t="shared" si="307"/>
        <v/>
      </c>
      <c r="CN389" s="135" t="str">
        <f t="shared" si="308"/>
        <v xml:space="preserve"> </v>
      </c>
      <c r="CO389" s="185" t="str">
        <f t="shared" si="309"/>
        <v/>
      </c>
      <c r="CP389" s="186" t="str">
        <f t="shared" si="310"/>
        <v/>
      </c>
      <c r="CQ389" s="181" t="str">
        <f t="shared" si="311"/>
        <v xml:space="preserve"> </v>
      </c>
      <c r="CR389" s="135">
        <f>'Session Tracking'!P388</f>
        <v>0</v>
      </c>
      <c r="CS389" s="172"/>
      <c r="CT389" s="172">
        <f>COUNTIF('Session Tracking'!F388:O388,"Yes")</f>
        <v>0</v>
      </c>
      <c r="CU389" s="195">
        <f>COUNTIF('Session Tracking'!F388:O388,"No")</f>
        <v>0</v>
      </c>
      <c r="CV389" s="211">
        <f t="shared" ref="CV389:CV452" si="312">IF(AND(CT389+CU389&gt;0,CR389&lt;&gt;"N/A"),CT389/(CT389+CU389),0)</f>
        <v>0</v>
      </c>
      <c r="CW389" s="195" t="str">
        <f t="shared" ref="CW389:CW452" si="313">IF(D389="","",INT((((YEAR(D389)-YEAR($CW$1))*12+MONTH(D389)-MONTH($CW$1)+1)+2)/3))</f>
        <v/>
      </c>
      <c r="CX389" s="195" t="str">
        <f t="shared" ref="CX389:CX452" si="314">IF(E389="","",INT((((YEAR(E389)-YEAR($CW$1))*12+MONTH(E389)-MONTH($CW$1)+1)+2)/3))</f>
        <v/>
      </c>
      <c r="CY389" s="195" t="str">
        <f t="shared" ref="CY389:CY452" si="315">IF(AND(CX389&gt;0,CR389="yes"),CX389,"")</f>
        <v/>
      </c>
      <c r="CZ389" s="195" t="str">
        <f t="shared" ref="CZ389:CZ452" si="316">IF(CX389&gt;0,CX389,"")</f>
        <v/>
      </c>
      <c r="DA389" s="195" t="str">
        <f t="shared" ref="DA389:DA452" si="317">IF(AND(CX389&gt;0,CV389&gt;=0.75),CX389,"")</f>
        <v/>
      </c>
      <c r="DB389" s="213" t="str">
        <f t="shared" ref="DB389:DB452" si="318">IF(AND(COUNT(F389:AG389)&gt;=23,COUNT(AK389:BL389)&gt;=23),IF(AK389="","",INT((((YEAR(AK389)-YEAR($CW$1))*12+MONTH(AK389)-MONTH($CW$1)+1)+2)/3)),"")</f>
        <v/>
      </c>
      <c r="DC389" s="172" t="str">
        <f t="shared" ref="DC389:DC452" si="319">IF(AND($DB389&gt;0,CE389&lt;0),$DB389,"")</f>
        <v/>
      </c>
      <c r="DD389" s="195" t="str">
        <f t="shared" ref="DD389:DD452" si="320">IF(AND($DB389&gt;0,BS389&lt;0),$DB389,"")</f>
        <v/>
      </c>
      <c r="DE389" s="195" t="str">
        <f t="shared" ref="DE389:DE452" si="321">IF(AND($DB389&gt;0,BV389&lt;0),$DB389,"")</f>
        <v/>
      </c>
      <c r="DF389" s="195" t="str">
        <f t="shared" ref="DF389:DF452" si="322">IF(AND($DB389&gt;0,BY389&lt;0),$DB389,"")</f>
        <v/>
      </c>
      <c r="DG389" s="195" t="str">
        <f t="shared" ref="DG389:DG452" si="323">IF(AND($DB389&gt;0,CB389&lt;0),$DB389,"")</f>
        <v/>
      </c>
      <c r="DH389" s="195" t="str">
        <f t="shared" ref="DH389:DH452" si="324">IF(AND($DB389&gt;0,CQ389&lt;0),$DB389,"")</f>
        <v/>
      </c>
      <c r="DI389" s="195" t="str">
        <f t="shared" ref="DI389:DI452" si="325">IF(AND($DB389&gt;0,CH389&lt;0),$DB389,"")</f>
        <v/>
      </c>
      <c r="DJ389" s="195" t="str">
        <f t="shared" ref="DJ389:DJ452" si="326">IF(AND($DB389&gt;0,CK389&lt;0),$DB389,"")</f>
        <v/>
      </c>
      <c r="DK389" s="173" t="str">
        <f t="shared" ref="DK389:DK452" si="327">IF(AND($DB389&gt;0,CN389&lt;0),$DB389,"")</f>
        <v/>
      </c>
    </row>
    <row r="390" spans="1:115" x14ac:dyDescent="0.35">
      <c r="A390" s="182">
        <f>'Session Tracking'!A389</f>
        <v>0</v>
      </c>
      <c r="B390" s="183">
        <f>'Session Tracking'!T389</f>
        <v>0</v>
      </c>
      <c r="C390" s="183">
        <f>'Session Tracking'!C389</f>
        <v>0</v>
      </c>
      <c r="D390" s="184" t="str">
        <f>IF('Session Tracking'!D389,'Session Tracking'!D389,"")</f>
        <v/>
      </c>
      <c r="E390" s="184" t="str">
        <f>IF('Session Tracking'!E389,'Session Tracking'!E389,"")</f>
        <v/>
      </c>
      <c r="F390" s="121"/>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1"/>
      <c r="AL390" s="122"/>
      <c r="AM390" s="122"/>
      <c r="AN390" s="122"/>
      <c r="AO390" s="122"/>
      <c r="AP390" s="122"/>
      <c r="AQ390" s="122"/>
      <c r="AR390" s="122"/>
      <c r="AS390" s="122"/>
      <c r="AT390" s="122"/>
      <c r="AU390" s="122"/>
      <c r="AV390" s="122"/>
      <c r="AW390" s="122"/>
      <c r="AX390" s="122"/>
      <c r="AY390" s="122"/>
      <c r="AZ390" s="122"/>
      <c r="BA390" s="122"/>
      <c r="BB390" s="122"/>
      <c r="BC390" s="122"/>
      <c r="BD390" s="122"/>
      <c r="BE390" s="122"/>
      <c r="BF390" s="122"/>
      <c r="BG390" s="122"/>
      <c r="BH390" s="122"/>
      <c r="BI390" s="122"/>
      <c r="BJ390" s="122"/>
      <c r="BK390" s="122"/>
      <c r="BL390" s="122"/>
      <c r="BM390" s="122"/>
      <c r="BN390" s="122"/>
      <c r="BO390" s="122"/>
      <c r="BQ390" s="175" t="str">
        <f t="shared" si="285"/>
        <v/>
      </c>
      <c r="BR390" s="176" t="str">
        <f t="shared" si="286"/>
        <v/>
      </c>
      <c r="BS390" s="135" t="str">
        <f t="shared" si="287"/>
        <v xml:space="preserve"> </v>
      </c>
      <c r="BT390" s="175" t="str">
        <f t="shared" si="288"/>
        <v/>
      </c>
      <c r="BU390" s="176" t="str">
        <f t="shared" si="289"/>
        <v/>
      </c>
      <c r="BV390" s="135" t="str">
        <f t="shared" si="290"/>
        <v xml:space="preserve"> </v>
      </c>
      <c r="BW390" s="175" t="str">
        <f t="shared" si="291"/>
        <v/>
      </c>
      <c r="BX390" s="176" t="str">
        <f t="shared" si="292"/>
        <v/>
      </c>
      <c r="BY390" s="135" t="str">
        <f t="shared" si="293"/>
        <v xml:space="preserve"> </v>
      </c>
      <c r="BZ390" s="175" t="str">
        <f t="shared" si="294"/>
        <v/>
      </c>
      <c r="CA390" s="176" t="str">
        <f t="shared" si="295"/>
        <v/>
      </c>
      <c r="CB390" s="135" t="str">
        <f t="shared" si="296"/>
        <v xml:space="preserve"> </v>
      </c>
      <c r="CC390" s="185" t="str">
        <f t="shared" si="297"/>
        <v/>
      </c>
      <c r="CD390" s="186" t="str">
        <f t="shared" si="298"/>
        <v/>
      </c>
      <c r="CE390" s="181" t="str">
        <f t="shared" si="299"/>
        <v xml:space="preserve"> </v>
      </c>
      <c r="CF390" s="175" t="str">
        <f t="shared" si="300"/>
        <v/>
      </c>
      <c r="CG390" s="176" t="str">
        <f t="shared" si="301"/>
        <v/>
      </c>
      <c r="CH390" s="135" t="str">
        <f t="shared" si="302"/>
        <v xml:space="preserve"> </v>
      </c>
      <c r="CI390" s="175" t="str">
        <f t="shared" si="303"/>
        <v/>
      </c>
      <c r="CJ390" s="176" t="str">
        <f t="shared" si="304"/>
        <v/>
      </c>
      <c r="CK390" s="135" t="str">
        <f t="shared" si="305"/>
        <v xml:space="preserve"> </v>
      </c>
      <c r="CL390" s="175" t="str">
        <f t="shared" si="306"/>
        <v/>
      </c>
      <c r="CM390" s="176" t="str">
        <f t="shared" si="307"/>
        <v/>
      </c>
      <c r="CN390" s="135" t="str">
        <f t="shared" si="308"/>
        <v xml:space="preserve"> </v>
      </c>
      <c r="CO390" s="185" t="str">
        <f t="shared" si="309"/>
        <v/>
      </c>
      <c r="CP390" s="186" t="str">
        <f t="shared" si="310"/>
        <v/>
      </c>
      <c r="CQ390" s="181" t="str">
        <f t="shared" si="311"/>
        <v xml:space="preserve"> </v>
      </c>
      <c r="CR390" s="135">
        <f>'Session Tracking'!P389</f>
        <v>0</v>
      </c>
      <c r="CS390" s="172"/>
      <c r="CT390" s="172">
        <f>COUNTIF('Session Tracking'!F389:O389,"Yes")</f>
        <v>0</v>
      </c>
      <c r="CU390" s="195">
        <f>COUNTIF('Session Tracking'!F389:O389,"No")</f>
        <v>0</v>
      </c>
      <c r="CV390" s="211">
        <f t="shared" si="312"/>
        <v>0</v>
      </c>
      <c r="CW390" s="195" t="str">
        <f t="shared" si="313"/>
        <v/>
      </c>
      <c r="CX390" s="195" t="str">
        <f t="shared" si="314"/>
        <v/>
      </c>
      <c r="CY390" s="195" t="str">
        <f t="shared" si="315"/>
        <v/>
      </c>
      <c r="CZ390" s="195" t="str">
        <f t="shared" si="316"/>
        <v/>
      </c>
      <c r="DA390" s="195" t="str">
        <f t="shared" si="317"/>
        <v/>
      </c>
      <c r="DB390" s="213" t="str">
        <f t="shared" si="318"/>
        <v/>
      </c>
      <c r="DC390" s="172" t="str">
        <f t="shared" si="319"/>
        <v/>
      </c>
      <c r="DD390" s="195" t="str">
        <f t="shared" si="320"/>
        <v/>
      </c>
      <c r="DE390" s="195" t="str">
        <f t="shared" si="321"/>
        <v/>
      </c>
      <c r="DF390" s="195" t="str">
        <f t="shared" si="322"/>
        <v/>
      </c>
      <c r="DG390" s="195" t="str">
        <f t="shared" si="323"/>
        <v/>
      </c>
      <c r="DH390" s="195" t="str">
        <f t="shared" si="324"/>
        <v/>
      </c>
      <c r="DI390" s="195" t="str">
        <f t="shared" si="325"/>
        <v/>
      </c>
      <c r="DJ390" s="195" t="str">
        <f t="shared" si="326"/>
        <v/>
      </c>
      <c r="DK390" s="173" t="str">
        <f t="shared" si="327"/>
        <v/>
      </c>
    </row>
    <row r="391" spans="1:115" x14ac:dyDescent="0.35">
      <c r="A391" s="182">
        <f>'Session Tracking'!A390</f>
        <v>0</v>
      </c>
      <c r="B391" s="183">
        <f>'Session Tracking'!T390</f>
        <v>0</v>
      </c>
      <c r="C391" s="183">
        <f>'Session Tracking'!C390</f>
        <v>0</v>
      </c>
      <c r="D391" s="184" t="str">
        <f>IF('Session Tracking'!D390,'Session Tracking'!D390,"")</f>
        <v/>
      </c>
      <c r="E391" s="184" t="str">
        <f>IF('Session Tracking'!E390,'Session Tracking'!E390,"")</f>
        <v/>
      </c>
      <c r="F391" s="123"/>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3"/>
      <c r="AL391" s="124"/>
      <c r="AM391" s="124"/>
      <c r="AN391" s="124"/>
      <c r="AO391" s="124"/>
      <c r="AP391" s="124"/>
      <c r="AQ391" s="124"/>
      <c r="AR391" s="124"/>
      <c r="AS391" s="124"/>
      <c r="AT391" s="124"/>
      <c r="AU391" s="124"/>
      <c r="AV391" s="124"/>
      <c r="AW391" s="124"/>
      <c r="AX391" s="124"/>
      <c r="AY391" s="124"/>
      <c r="AZ391" s="124"/>
      <c r="BA391" s="124"/>
      <c r="BB391" s="124"/>
      <c r="BC391" s="124"/>
      <c r="BD391" s="124"/>
      <c r="BE391" s="124"/>
      <c r="BF391" s="124"/>
      <c r="BG391" s="124"/>
      <c r="BH391" s="124"/>
      <c r="BI391" s="124"/>
      <c r="BJ391" s="124"/>
      <c r="BK391" s="124"/>
      <c r="BL391" s="124"/>
      <c r="BM391" s="124"/>
      <c r="BN391" s="124"/>
      <c r="BO391" s="124"/>
      <c r="BQ391" s="175" t="str">
        <f t="shared" si="285"/>
        <v/>
      </c>
      <c r="BR391" s="176" t="str">
        <f t="shared" si="286"/>
        <v/>
      </c>
      <c r="BS391" s="135" t="str">
        <f t="shared" si="287"/>
        <v xml:space="preserve"> </v>
      </c>
      <c r="BT391" s="175" t="str">
        <f t="shared" si="288"/>
        <v/>
      </c>
      <c r="BU391" s="176" t="str">
        <f t="shared" si="289"/>
        <v/>
      </c>
      <c r="BV391" s="135" t="str">
        <f t="shared" si="290"/>
        <v xml:space="preserve"> </v>
      </c>
      <c r="BW391" s="175" t="str">
        <f t="shared" si="291"/>
        <v/>
      </c>
      <c r="BX391" s="176" t="str">
        <f t="shared" si="292"/>
        <v/>
      </c>
      <c r="BY391" s="135" t="str">
        <f t="shared" si="293"/>
        <v xml:space="preserve"> </v>
      </c>
      <c r="BZ391" s="175" t="str">
        <f t="shared" si="294"/>
        <v/>
      </c>
      <c r="CA391" s="176" t="str">
        <f t="shared" si="295"/>
        <v/>
      </c>
      <c r="CB391" s="135" t="str">
        <f t="shared" si="296"/>
        <v xml:space="preserve"> </v>
      </c>
      <c r="CC391" s="185" t="str">
        <f t="shared" si="297"/>
        <v/>
      </c>
      <c r="CD391" s="186" t="str">
        <f t="shared" si="298"/>
        <v/>
      </c>
      <c r="CE391" s="181" t="str">
        <f t="shared" si="299"/>
        <v xml:space="preserve"> </v>
      </c>
      <c r="CF391" s="175" t="str">
        <f t="shared" si="300"/>
        <v/>
      </c>
      <c r="CG391" s="176" t="str">
        <f t="shared" si="301"/>
        <v/>
      </c>
      <c r="CH391" s="135" t="str">
        <f t="shared" si="302"/>
        <v xml:space="preserve"> </v>
      </c>
      <c r="CI391" s="175" t="str">
        <f t="shared" si="303"/>
        <v/>
      </c>
      <c r="CJ391" s="176" t="str">
        <f t="shared" si="304"/>
        <v/>
      </c>
      <c r="CK391" s="135" t="str">
        <f t="shared" si="305"/>
        <v xml:space="preserve"> </v>
      </c>
      <c r="CL391" s="175" t="str">
        <f t="shared" si="306"/>
        <v/>
      </c>
      <c r="CM391" s="176" t="str">
        <f t="shared" si="307"/>
        <v/>
      </c>
      <c r="CN391" s="135" t="str">
        <f t="shared" si="308"/>
        <v xml:space="preserve"> </v>
      </c>
      <c r="CO391" s="185" t="str">
        <f t="shared" si="309"/>
        <v/>
      </c>
      <c r="CP391" s="186" t="str">
        <f t="shared" si="310"/>
        <v/>
      </c>
      <c r="CQ391" s="181" t="str">
        <f t="shared" si="311"/>
        <v xml:space="preserve"> </v>
      </c>
      <c r="CR391" s="135">
        <f>'Session Tracking'!P390</f>
        <v>0</v>
      </c>
      <c r="CS391" s="172"/>
      <c r="CT391" s="172">
        <f>COUNTIF('Session Tracking'!F390:O390,"Yes")</f>
        <v>0</v>
      </c>
      <c r="CU391" s="195">
        <f>COUNTIF('Session Tracking'!F390:O390,"No")</f>
        <v>0</v>
      </c>
      <c r="CV391" s="211">
        <f t="shared" si="312"/>
        <v>0</v>
      </c>
      <c r="CW391" s="195" t="str">
        <f t="shared" si="313"/>
        <v/>
      </c>
      <c r="CX391" s="195" t="str">
        <f t="shared" si="314"/>
        <v/>
      </c>
      <c r="CY391" s="195" t="str">
        <f t="shared" si="315"/>
        <v/>
      </c>
      <c r="CZ391" s="195" t="str">
        <f t="shared" si="316"/>
        <v/>
      </c>
      <c r="DA391" s="195" t="str">
        <f t="shared" si="317"/>
        <v/>
      </c>
      <c r="DB391" s="213" t="str">
        <f t="shared" si="318"/>
        <v/>
      </c>
      <c r="DC391" s="172" t="str">
        <f t="shared" si="319"/>
        <v/>
      </c>
      <c r="DD391" s="195" t="str">
        <f t="shared" si="320"/>
        <v/>
      </c>
      <c r="DE391" s="195" t="str">
        <f t="shared" si="321"/>
        <v/>
      </c>
      <c r="DF391" s="195" t="str">
        <f t="shared" si="322"/>
        <v/>
      </c>
      <c r="DG391" s="195" t="str">
        <f t="shared" si="323"/>
        <v/>
      </c>
      <c r="DH391" s="195" t="str">
        <f t="shared" si="324"/>
        <v/>
      </c>
      <c r="DI391" s="195" t="str">
        <f t="shared" si="325"/>
        <v/>
      </c>
      <c r="DJ391" s="195" t="str">
        <f t="shared" si="326"/>
        <v/>
      </c>
      <c r="DK391" s="173" t="str">
        <f t="shared" si="327"/>
        <v/>
      </c>
    </row>
    <row r="392" spans="1:115" x14ac:dyDescent="0.35">
      <c r="A392" s="182">
        <f>'Session Tracking'!A391</f>
        <v>0</v>
      </c>
      <c r="B392" s="183">
        <f>'Session Tracking'!T391</f>
        <v>0</v>
      </c>
      <c r="C392" s="183">
        <f>'Session Tracking'!C391</f>
        <v>0</v>
      </c>
      <c r="D392" s="184" t="str">
        <f>IF('Session Tracking'!D391,'Session Tracking'!D391,"")</f>
        <v/>
      </c>
      <c r="E392" s="184" t="str">
        <f>IF('Session Tracking'!E391,'Session Tracking'!E391,"")</f>
        <v/>
      </c>
      <c r="F392" s="121"/>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1"/>
      <c r="AL392" s="122"/>
      <c r="AM392" s="122"/>
      <c r="AN392" s="122"/>
      <c r="AO392" s="122"/>
      <c r="AP392" s="122"/>
      <c r="AQ392" s="122"/>
      <c r="AR392" s="122"/>
      <c r="AS392" s="122"/>
      <c r="AT392" s="122"/>
      <c r="AU392" s="122"/>
      <c r="AV392" s="122"/>
      <c r="AW392" s="122"/>
      <c r="AX392" s="122"/>
      <c r="AY392" s="122"/>
      <c r="AZ392" s="122"/>
      <c r="BA392" s="122"/>
      <c r="BB392" s="122"/>
      <c r="BC392" s="122"/>
      <c r="BD392" s="122"/>
      <c r="BE392" s="122"/>
      <c r="BF392" s="122"/>
      <c r="BG392" s="122"/>
      <c r="BH392" s="122"/>
      <c r="BI392" s="122"/>
      <c r="BJ392" s="122"/>
      <c r="BK392" s="122"/>
      <c r="BL392" s="122"/>
      <c r="BM392" s="122"/>
      <c r="BN392" s="122"/>
      <c r="BO392" s="122"/>
      <c r="BQ392" s="175" t="str">
        <f t="shared" si="285"/>
        <v/>
      </c>
      <c r="BR392" s="176" t="str">
        <f t="shared" si="286"/>
        <v/>
      </c>
      <c r="BS392" s="135" t="str">
        <f t="shared" si="287"/>
        <v xml:space="preserve"> </v>
      </c>
      <c r="BT392" s="175" t="str">
        <f t="shared" si="288"/>
        <v/>
      </c>
      <c r="BU392" s="176" t="str">
        <f t="shared" si="289"/>
        <v/>
      </c>
      <c r="BV392" s="135" t="str">
        <f t="shared" si="290"/>
        <v xml:space="preserve"> </v>
      </c>
      <c r="BW392" s="175" t="str">
        <f t="shared" si="291"/>
        <v/>
      </c>
      <c r="BX392" s="176" t="str">
        <f t="shared" si="292"/>
        <v/>
      </c>
      <c r="BY392" s="135" t="str">
        <f t="shared" si="293"/>
        <v xml:space="preserve"> </v>
      </c>
      <c r="BZ392" s="175" t="str">
        <f t="shared" si="294"/>
        <v/>
      </c>
      <c r="CA392" s="176" t="str">
        <f t="shared" si="295"/>
        <v/>
      </c>
      <c r="CB392" s="135" t="str">
        <f t="shared" si="296"/>
        <v xml:space="preserve"> </v>
      </c>
      <c r="CC392" s="185" t="str">
        <f t="shared" si="297"/>
        <v/>
      </c>
      <c r="CD392" s="186" t="str">
        <f t="shared" si="298"/>
        <v/>
      </c>
      <c r="CE392" s="181" t="str">
        <f t="shared" si="299"/>
        <v xml:space="preserve"> </v>
      </c>
      <c r="CF392" s="175" t="str">
        <f t="shared" si="300"/>
        <v/>
      </c>
      <c r="CG392" s="176" t="str">
        <f t="shared" si="301"/>
        <v/>
      </c>
      <c r="CH392" s="135" t="str">
        <f t="shared" si="302"/>
        <v xml:space="preserve"> </v>
      </c>
      <c r="CI392" s="175" t="str">
        <f t="shared" si="303"/>
        <v/>
      </c>
      <c r="CJ392" s="176" t="str">
        <f t="shared" si="304"/>
        <v/>
      </c>
      <c r="CK392" s="135" t="str">
        <f t="shared" si="305"/>
        <v xml:space="preserve"> </v>
      </c>
      <c r="CL392" s="175" t="str">
        <f t="shared" si="306"/>
        <v/>
      </c>
      <c r="CM392" s="176" t="str">
        <f t="shared" si="307"/>
        <v/>
      </c>
      <c r="CN392" s="135" t="str">
        <f t="shared" si="308"/>
        <v xml:space="preserve"> </v>
      </c>
      <c r="CO392" s="185" t="str">
        <f t="shared" si="309"/>
        <v/>
      </c>
      <c r="CP392" s="186" t="str">
        <f t="shared" si="310"/>
        <v/>
      </c>
      <c r="CQ392" s="181" t="str">
        <f t="shared" si="311"/>
        <v xml:space="preserve"> </v>
      </c>
      <c r="CR392" s="135">
        <f>'Session Tracking'!P391</f>
        <v>0</v>
      </c>
      <c r="CS392" s="172"/>
      <c r="CT392" s="172">
        <f>COUNTIF('Session Tracking'!F391:O391,"Yes")</f>
        <v>0</v>
      </c>
      <c r="CU392" s="195">
        <f>COUNTIF('Session Tracking'!F391:O391,"No")</f>
        <v>0</v>
      </c>
      <c r="CV392" s="211">
        <f t="shared" si="312"/>
        <v>0</v>
      </c>
      <c r="CW392" s="195" t="str">
        <f t="shared" si="313"/>
        <v/>
      </c>
      <c r="CX392" s="195" t="str">
        <f t="shared" si="314"/>
        <v/>
      </c>
      <c r="CY392" s="195" t="str">
        <f t="shared" si="315"/>
        <v/>
      </c>
      <c r="CZ392" s="195" t="str">
        <f t="shared" si="316"/>
        <v/>
      </c>
      <c r="DA392" s="195" t="str">
        <f t="shared" si="317"/>
        <v/>
      </c>
      <c r="DB392" s="213" t="str">
        <f t="shared" si="318"/>
        <v/>
      </c>
      <c r="DC392" s="172" t="str">
        <f t="shared" si="319"/>
        <v/>
      </c>
      <c r="DD392" s="195" t="str">
        <f t="shared" si="320"/>
        <v/>
      </c>
      <c r="DE392" s="195" t="str">
        <f t="shared" si="321"/>
        <v/>
      </c>
      <c r="DF392" s="195" t="str">
        <f t="shared" si="322"/>
        <v/>
      </c>
      <c r="DG392" s="195" t="str">
        <f t="shared" si="323"/>
        <v/>
      </c>
      <c r="DH392" s="195" t="str">
        <f t="shared" si="324"/>
        <v/>
      </c>
      <c r="DI392" s="195" t="str">
        <f t="shared" si="325"/>
        <v/>
      </c>
      <c r="DJ392" s="195" t="str">
        <f t="shared" si="326"/>
        <v/>
      </c>
      <c r="DK392" s="173" t="str">
        <f t="shared" si="327"/>
        <v/>
      </c>
    </row>
    <row r="393" spans="1:115" x14ac:dyDescent="0.35">
      <c r="A393" s="182">
        <f>'Session Tracking'!A392</f>
        <v>0</v>
      </c>
      <c r="B393" s="183">
        <f>'Session Tracking'!T392</f>
        <v>0</v>
      </c>
      <c r="C393" s="183">
        <f>'Session Tracking'!C392</f>
        <v>0</v>
      </c>
      <c r="D393" s="184" t="str">
        <f>IF('Session Tracking'!D392,'Session Tracking'!D392,"")</f>
        <v/>
      </c>
      <c r="E393" s="184" t="str">
        <f>IF('Session Tracking'!E392,'Session Tracking'!E392,"")</f>
        <v/>
      </c>
      <c r="F393" s="123"/>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3"/>
      <c r="AL393" s="124"/>
      <c r="AM393" s="124"/>
      <c r="AN393" s="124"/>
      <c r="AO393" s="124"/>
      <c r="AP393" s="124"/>
      <c r="AQ393" s="124"/>
      <c r="AR393" s="124"/>
      <c r="AS393" s="124"/>
      <c r="AT393" s="124"/>
      <c r="AU393" s="124"/>
      <c r="AV393" s="124"/>
      <c r="AW393" s="124"/>
      <c r="AX393" s="124"/>
      <c r="AY393" s="124"/>
      <c r="AZ393" s="124"/>
      <c r="BA393" s="124"/>
      <c r="BB393" s="124"/>
      <c r="BC393" s="124"/>
      <c r="BD393" s="124"/>
      <c r="BE393" s="124"/>
      <c r="BF393" s="124"/>
      <c r="BG393" s="124"/>
      <c r="BH393" s="124"/>
      <c r="BI393" s="124"/>
      <c r="BJ393" s="124"/>
      <c r="BK393" s="124"/>
      <c r="BL393" s="124"/>
      <c r="BM393" s="124"/>
      <c r="BN393" s="124"/>
      <c r="BO393" s="124"/>
      <c r="BQ393" s="175" t="str">
        <f t="shared" si="285"/>
        <v/>
      </c>
      <c r="BR393" s="176" t="str">
        <f t="shared" si="286"/>
        <v/>
      </c>
      <c r="BS393" s="135" t="str">
        <f t="shared" si="287"/>
        <v xml:space="preserve"> </v>
      </c>
      <c r="BT393" s="175" t="str">
        <f t="shared" si="288"/>
        <v/>
      </c>
      <c r="BU393" s="176" t="str">
        <f t="shared" si="289"/>
        <v/>
      </c>
      <c r="BV393" s="135" t="str">
        <f t="shared" si="290"/>
        <v xml:space="preserve"> </v>
      </c>
      <c r="BW393" s="175" t="str">
        <f t="shared" si="291"/>
        <v/>
      </c>
      <c r="BX393" s="176" t="str">
        <f t="shared" si="292"/>
        <v/>
      </c>
      <c r="BY393" s="135" t="str">
        <f t="shared" si="293"/>
        <v xml:space="preserve"> </v>
      </c>
      <c r="BZ393" s="175" t="str">
        <f t="shared" si="294"/>
        <v/>
      </c>
      <c r="CA393" s="176" t="str">
        <f t="shared" si="295"/>
        <v/>
      </c>
      <c r="CB393" s="135" t="str">
        <f t="shared" si="296"/>
        <v xml:space="preserve"> </v>
      </c>
      <c r="CC393" s="185" t="str">
        <f t="shared" si="297"/>
        <v/>
      </c>
      <c r="CD393" s="186" t="str">
        <f t="shared" si="298"/>
        <v/>
      </c>
      <c r="CE393" s="181" t="str">
        <f t="shared" si="299"/>
        <v xml:space="preserve"> </v>
      </c>
      <c r="CF393" s="175" t="str">
        <f t="shared" si="300"/>
        <v/>
      </c>
      <c r="CG393" s="176" t="str">
        <f t="shared" si="301"/>
        <v/>
      </c>
      <c r="CH393" s="135" t="str">
        <f t="shared" si="302"/>
        <v xml:space="preserve"> </v>
      </c>
      <c r="CI393" s="175" t="str">
        <f t="shared" si="303"/>
        <v/>
      </c>
      <c r="CJ393" s="176" t="str">
        <f t="shared" si="304"/>
        <v/>
      </c>
      <c r="CK393" s="135" t="str">
        <f t="shared" si="305"/>
        <v xml:space="preserve"> </v>
      </c>
      <c r="CL393" s="175" t="str">
        <f t="shared" si="306"/>
        <v/>
      </c>
      <c r="CM393" s="176" t="str">
        <f t="shared" si="307"/>
        <v/>
      </c>
      <c r="CN393" s="135" t="str">
        <f t="shared" si="308"/>
        <v xml:space="preserve"> </v>
      </c>
      <c r="CO393" s="185" t="str">
        <f t="shared" si="309"/>
        <v/>
      </c>
      <c r="CP393" s="186" t="str">
        <f t="shared" si="310"/>
        <v/>
      </c>
      <c r="CQ393" s="181" t="str">
        <f t="shared" si="311"/>
        <v xml:space="preserve"> </v>
      </c>
      <c r="CR393" s="135">
        <f>'Session Tracking'!P392</f>
        <v>0</v>
      </c>
      <c r="CS393" s="172"/>
      <c r="CT393" s="172">
        <f>COUNTIF('Session Tracking'!F392:O392,"Yes")</f>
        <v>0</v>
      </c>
      <c r="CU393" s="195">
        <f>COUNTIF('Session Tracking'!F392:O392,"No")</f>
        <v>0</v>
      </c>
      <c r="CV393" s="211">
        <f t="shared" si="312"/>
        <v>0</v>
      </c>
      <c r="CW393" s="195" t="str">
        <f t="shared" si="313"/>
        <v/>
      </c>
      <c r="CX393" s="195" t="str">
        <f t="shared" si="314"/>
        <v/>
      </c>
      <c r="CY393" s="195" t="str">
        <f t="shared" si="315"/>
        <v/>
      </c>
      <c r="CZ393" s="195" t="str">
        <f t="shared" si="316"/>
        <v/>
      </c>
      <c r="DA393" s="195" t="str">
        <f t="shared" si="317"/>
        <v/>
      </c>
      <c r="DB393" s="213" t="str">
        <f t="shared" si="318"/>
        <v/>
      </c>
      <c r="DC393" s="172" t="str">
        <f t="shared" si="319"/>
        <v/>
      </c>
      <c r="DD393" s="195" t="str">
        <f t="shared" si="320"/>
        <v/>
      </c>
      <c r="DE393" s="195" t="str">
        <f t="shared" si="321"/>
        <v/>
      </c>
      <c r="DF393" s="195" t="str">
        <f t="shared" si="322"/>
        <v/>
      </c>
      <c r="DG393" s="195" t="str">
        <f t="shared" si="323"/>
        <v/>
      </c>
      <c r="DH393" s="195" t="str">
        <f t="shared" si="324"/>
        <v/>
      </c>
      <c r="DI393" s="195" t="str">
        <f t="shared" si="325"/>
        <v/>
      </c>
      <c r="DJ393" s="195" t="str">
        <f t="shared" si="326"/>
        <v/>
      </c>
      <c r="DK393" s="173" t="str">
        <f t="shared" si="327"/>
        <v/>
      </c>
    </row>
    <row r="394" spans="1:115" x14ac:dyDescent="0.35">
      <c r="A394" s="182">
        <f>'Session Tracking'!A393</f>
        <v>0</v>
      </c>
      <c r="B394" s="183">
        <f>'Session Tracking'!T393</f>
        <v>0</v>
      </c>
      <c r="C394" s="183">
        <f>'Session Tracking'!C393</f>
        <v>0</v>
      </c>
      <c r="D394" s="184" t="str">
        <f>IF('Session Tracking'!D393,'Session Tracking'!D393,"")</f>
        <v/>
      </c>
      <c r="E394" s="184" t="str">
        <f>IF('Session Tracking'!E393,'Session Tracking'!E393,"")</f>
        <v/>
      </c>
      <c r="F394" s="121"/>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1"/>
      <c r="AL394" s="122"/>
      <c r="AM394" s="122"/>
      <c r="AN394" s="122"/>
      <c r="AO394" s="122"/>
      <c r="AP394" s="122"/>
      <c r="AQ394" s="122"/>
      <c r="AR394" s="122"/>
      <c r="AS394" s="122"/>
      <c r="AT394" s="122"/>
      <c r="AU394" s="122"/>
      <c r="AV394" s="122"/>
      <c r="AW394" s="122"/>
      <c r="AX394" s="122"/>
      <c r="AY394" s="122"/>
      <c r="AZ394" s="122"/>
      <c r="BA394" s="122"/>
      <c r="BB394" s="122"/>
      <c r="BC394" s="122"/>
      <c r="BD394" s="122"/>
      <c r="BE394" s="122"/>
      <c r="BF394" s="122"/>
      <c r="BG394" s="122"/>
      <c r="BH394" s="122"/>
      <c r="BI394" s="122"/>
      <c r="BJ394" s="122"/>
      <c r="BK394" s="122"/>
      <c r="BL394" s="122"/>
      <c r="BM394" s="122"/>
      <c r="BN394" s="122"/>
      <c r="BO394" s="122"/>
      <c r="BQ394" s="175" t="str">
        <f t="shared" ref="BQ394:BQ403" si="328">IF(COUNT(G394,I394,J394,Q394,R394)=5,G394+(3-I394)+J394+(3-Q394)+R394,"")</f>
        <v/>
      </c>
      <c r="BR394" s="176" t="str">
        <f t="shared" ref="BR394:BR403" si="329">IF(COUNT(AL394,AN394,AO394,AV394,AW394)=5,AL394+(3-AN394)+AO394+(3-AV394)+AW394,"")</f>
        <v/>
      </c>
      <c r="BS394" s="135" t="str">
        <f t="shared" ref="BS394:BS403" si="330">IF(OR(BQ394="",BR394="")," ",BR394-BQ394)</f>
        <v xml:space="preserve"> </v>
      </c>
      <c r="BT394" s="175" t="str">
        <f t="shared" ref="BT394:BT403" si="331">IF(COUNT(K394,M394,O394,P394,S394)=5,K394+M394+O394+P394+S394,"")</f>
        <v/>
      </c>
      <c r="BU394" s="176" t="str">
        <f t="shared" ref="BU394:BU403" si="332">IF(COUNT(AP394,AR394,AT394,AU394,AX394)=5,AP394+AR394+AT394+AU394+AX394,"")</f>
        <v/>
      </c>
      <c r="BV394" s="135" t="str">
        <f t="shared" ref="BV394:BV403" si="333">IF(OR(BT394="",BU394="")," ",BU394-BT394)</f>
        <v xml:space="preserve"> </v>
      </c>
      <c r="BW394" s="175" t="str">
        <f t="shared" ref="BW394:BW403" si="334">IF(COUNT(H394,L394,N394)=3,(3-H394)+(3-L394)+(3-N394),"")</f>
        <v/>
      </c>
      <c r="BX394" s="176" t="str">
        <f t="shared" ref="BX394:BX403" si="335">IF(COUNT(AM394,AQ394,AS394)=3,(3-AM394)+(3-AQ394)+(3-AS394),"")</f>
        <v/>
      </c>
      <c r="BY394" s="135" t="str">
        <f t="shared" ref="BY394:BY403" si="336">IF(OR(BW394="",BX394="")," ",BX394-BW394)</f>
        <v xml:space="preserve"> </v>
      </c>
      <c r="BZ394" s="175" t="str">
        <f t="shared" ref="BZ394:BZ403" si="337">IF(COUNT(T394,U394,V394,W394,X394)=5,(3-T394)+(3-U394)+(3-V394)+(3-W394)+(3-X394),"")</f>
        <v/>
      </c>
      <c r="CA394" s="176" t="str">
        <f t="shared" ref="CA394:CA403" si="338">IF(COUNT(AY394,AZ394,BA394,BB394,BC394)=5,(3-AY394)+(3-AZ394)+(3-BA394)+(3-BB394)+(3-BC394),"")</f>
        <v/>
      </c>
      <c r="CB394" s="135" t="str">
        <f t="shared" ref="CB394:CB403" si="339">IF(OR(BZ394="",CA394="")," ",CA394-BZ394)</f>
        <v xml:space="preserve"> </v>
      </c>
      <c r="CC394" s="185" t="str">
        <f t="shared" ref="CC394:CC403" si="340">IF(COUNT(BQ394,BT394,BW394,BZ394)=4,BQ394+BT394+BW394+BZ394,"")</f>
        <v/>
      </c>
      <c r="CD394" s="186" t="str">
        <f t="shared" ref="CD394:CD403" si="341">IF(COUNT(BR394,BU394,BX394,CA394)=4,BR394+BU394+BX394+CA394,"")</f>
        <v/>
      </c>
      <c r="CE394" s="181" t="str">
        <f t="shared" ref="CE394:CE403" si="342">IF(OR(CC394="",CD394="")," ",CD394-CC394)</f>
        <v xml:space="preserve"> </v>
      </c>
      <c r="CF394" s="175" t="str">
        <f t="shared" ref="CF394:CF403" si="343">IF(COUNT(Y394,Z394,AA394,AB394,AC394)=5,Y394+(3-Z394)+AA394+(3-AB394)+(3-AC394),"")</f>
        <v/>
      </c>
      <c r="CG394" s="176" t="str">
        <f t="shared" ref="CG394:CG403" si="344">IF(COUNT(BD394,BE394,BF394,BG394,BH394)=5,BD394+(3-BE394)+BF394+(3-BG394)+(3-BH394),"")</f>
        <v/>
      </c>
      <c r="CH394" s="135" t="str">
        <f t="shared" ref="CH394:CH403" si="345">IF(OR(CF394="",CG394="")," ",CG394-CF394)</f>
        <v xml:space="preserve"> </v>
      </c>
      <c r="CI394" s="175" t="str">
        <f t="shared" ref="CI394:CI403" si="346">IF(COUNT(AD394,AE394,AF394,AG394)=4,(3-AD394)+(3-AE394)+AF394+AG394,"")</f>
        <v/>
      </c>
      <c r="CJ394" s="176" t="str">
        <f t="shared" ref="CJ394:CJ403" si="347">IF(COUNT(BI394,BJ394,BK394,BL394)=4,(3-BI394)+(3-BJ394)+BK394+BL394,"")</f>
        <v/>
      </c>
      <c r="CK394" s="135" t="str">
        <f t="shared" ref="CK394:CK403" si="348">IF(OR(CI394="",CJ394="")," ",CJ394-CI394)</f>
        <v xml:space="preserve"> </v>
      </c>
      <c r="CL394" s="175" t="str">
        <f t="shared" ref="CL394:CL403" si="349">IF(COUNT(AH394,AI394,AJ394)=3,(3-AH394)+AI394+(3-AJ394),"")</f>
        <v/>
      </c>
      <c r="CM394" s="176" t="str">
        <f t="shared" ref="CM394:CM403" si="350">IF(COUNT(BM394,BN394,BO394)=3,(3-BM394)+BN394+(3-BO394),"")</f>
        <v/>
      </c>
      <c r="CN394" s="135" t="str">
        <f t="shared" ref="CN394:CN403" si="351">IF(OR(CL394="",CM394="")," ",CM394-CL394)</f>
        <v xml:space="preserve"> </v>
      </c>
      <c r="CO394" s="185" t="str">
        <f t="shared" ref="CO394:CO403" si="352">IF(COUNT(CF394,CI394,CL394)=3,CF394+CI394+CL394,"")</f>
        <v/>
      </c>
      <c r="CP394" s="186" t="str">
        <f t="shared" ref="CP394:CP403" si="353">IF(COUNT(CG394,CJ394,CM394)=3,CG394+CJ394+CM394,"")</f>
        <v/>
      </c>
      <c r="CQ394" s="181" t="str">
        <f t="shared" ref="CQ394:CQ403" si="354">IF(OR(CO394="",CP394="")," ",CP394-CO394)</f>
        <v xml:space="preserve"> </v>
      </c>
      <c r="CR394" s="135">
        <f>'Session Tracking'!P393</f>
        <v>0</v>
      </c>
      <c r="CS394" s="172"/>
      <c r="CT394" s="172">
        <f>COUNTIF('Session Tracking'!F393:O393,"Yes")</f>
        <v>0</v>
      </c>
      <c r="CU394" s="195">
        <f>COUNTIF('Session Tracking'!F393:O393,"No")</f>
        <v>0</v>
      </c>
      <c r="CV394" s="211">
        <f t="shared" si="312"/>
        <v>0</v>
      </c>
      <c r="CW394" s="195" t="str">
        <f t="shared" si="313"/>
        <v/>
      </c>
      <c r="CX394" s="195" t="str">
        <f t="shared" si="314"/>
        <v/>
      </c>
      <c r="CY394" s="195" t="str">
        <f t="shared" si="315"/>
        <v/>
      </c>
      <c r="CZ394" s="195" t="str">
        <f t="shared" si="316"/>
        <v/>
      </c>
      <c r="DA394" s="195" t="str">
        <f t="shared" si="317"/>
        <v/>
      </c>
      <c r="DB394" s="213" t="str">
        <f t="shared" si="318"/>
        <v/>
      </c>
      <c r="DC394" s="172" t="str">
        <f t="shared" si="319"/>
        <v/>
      </c>
      <c r="DD394" s="195" t="str">
        <f t="shared" si="320"/>
        <v/>
      </c>
      <c r="DE394" s="195" t="str">
        <f t="shared" si="321"/>
        <v/>
      </c>
      <c r="DF394" s="195" t="str">
        <f t="shared" si="322"/>
        <v/>
      </c>
      <c r="DG394" s="195" t="str">
        <f t="shared" si="323"/>
        <v/>
      </c>
      <c r="DH394" s="195" t="str">
        <f t="shared" si="324"/>
        <v/>
      </c>
      <c r="DI394" s="195" t="str">
        <f t="shared" si="325"/>
        <v/>
      </c>
      <c r="DJ394" s="195" t="str">
        <f t="shared" si="326"/>
        <v/>
      </c>
      <c r="DK394" s="173" t="str">
        <f t="shared" si="327"/>
        <v/>
      </c>
    </row>
    <row r="395" spans="1:115" x14ac:dyDescent="0.35">
      <c r="A395" s="182">
        <f>'Session Tracking'!A394</f>
        <v>0</v>
      </c>
      <c r="B395" s="183">
        <f>'Session Tracking'!T394</f>
        <v>0</v>
      </c>
      <c r="C395" s="183">
        <f>'Session Tracking'!C394</f>
        <v>0</v>
      </c>
      <c r="D395" s="184" t="str">
        <f>IF('Session Tracking'!D394,'Session Tracking'!D394,"")</f>
        <v/>
      </c>
      <c r="E395" s="184" t="str">
        <f>IF('Session Tracking'!E394,'Session Tracking'!E394,"")</f>
        <v/>
      </c>
      <c r="F395" s="123"/>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3"/>
      <c r="AL395" s="124"/>
      <c r="AM395" s="124"/>
      <c r="AN395" s="124"/>
      <c r="AO395" s="124"/>
      <c r="AP395" s="124"/>
      <c r="AQ395" s="124"/>
      <c r="AR395" s="124"/>
      <c r="AS395" s="124"/>
      <c r="AT395" s="124"/>
      <c r="AU395" s="124"/>
      <c r="AV395" s="124"/>
      <c r="AW395" s="124"/>
      <c r="AX395" s="124"/>
      <c r="AY395" s="124"/>
      <c r="AZ395" s="124"/>
      <c r="BA395" s="124"/>
      <c r="BB395" s="124"/>
      <c r="BC395" s="124"/>
      <c r="BD395" s="124"/>
      <c r="BE395" s="124"/>
      <c r="BF395" s="124"/>
      <c r="BG395" s="124"/>
      <c r="BH395" s="124"/>
      <c r="BI395" s="124"/>
      <c r="BJ395" s="124"/>
      <c r="BK395" s="124"/>
      <c r="BL395" s="124"/>
      <c r="BM395" s="124"/>
      <c r="BN395" s="124"/>
      <c r="BO395" s="124"/>
      <c r="BQ395" s="175" t="str">
        <f t="shared" si="328"/>
        <v/>
      </c>
      <c r="BR395" s="176" t="str">
        <f t="shared" si="329"/>
        <v/>
      </c>
      <c r="BS395" s="135" t="str">
        <f t="shared" si="330"/>
        <v xml:space="preserve"> </v>
      </c>
      <c r="BT395" s="175" t="str">
        <f t="shared" si="331"/>
        <v/>
      </c>
      <c r="BU395" s="176" t="str">
        <f t="shared" si="332"/>
        <v/>
      </c>
      <c r="BV395" s="135" t="str">
        <f t="shared" si="333"/>
        <v xml:space="preserve"> </v>
      </c>
      <c r="BW395" s="175" t="str">
        <f t="shared" si="334"/>
        <v/>
      </c>
      <c r="BX395" s="176" t="str">
        <f t="shared" si="335"/>
        <v/>
      </c>
      <c r="BY395" s="135" t="str">
        <f t="shared" si="336"/>
        <v xml:space="preserve"> </v>
      </c>
      <c r="BZ395" s="175" t="str">
        <f t="shared" si="337"/>
        <v/>
      </c>
      <c r="CA395" s="176" t="str">
        <f t="shared" si="338"/>
        <v/>
      </c>
      <c r="CB395" s="135" t="str">
        <f t="shared" si="339"/>
        <v xml:space="preserve"> </v>
      </c>
      <c r="CC395" s="185" t="str">
        <f t="shared" si="340"/>
        <v/>
      </c>
      <c r="CD395" s="186" t="str">
        <f t="shared" si="341"/>
        <v/>
      </c>
      <c r="CE395" s="181" t="str">
        <f t="shared" si="342"/>
        <v xml:space="preserve"> </v>
      </c>
      <c r="CF395" s="175" t="str">
        <f t="shared" si="343"/>
        <v/>
      </c>
      <c r="CG395" s="176" t="str">
        <f t="shared" si="344"/>
        <v/>
      </c>
      <c r="CH395" s="135" t="str">
        <f t="shared" si="345"/>
        <v xml:space="preserve"> </v>
      </c>
      <c r="CI395" s="175" t="str">
        <f t="shared" si="346"/>
        <v/>
      </c>
      <c r="CJ395" s="176" t="str">
        <f t="shared" si="347"/>
        <v/>
      </c>
      <c r="CK395" s="135" t="str">
        <f t="shared" si="348"/>
        <v xml:space="preserve"> </v>
      </c>
      <c r="CL395" s="175" t="str">
        <f t="shared" si="349"/>
        <v/>
      </c>
      <c r="CM395" s="176" t="str">
        <f t="shared" si="350"/>
        <v/>
      </c>
      <c r="CN395" s="135" t="str">
        <f t="shared" si="351"/>
        <v xml:space="preserve"> </v>
      </c>
      <c r="CO395" s="185" t="str">
        <f t="shared" si="352"/>
        <v/>
      </c>
      <c r="CP395" s="186" t="str">
        <f t="shared" si="353"/>
        <v/>
      </c>
      <c r="CQ395" s="181" t="str">
        <f t="shared" si="354"/>
        <v xml:space="preserve"> </v>
      </c>
      <c r="CR395" s="135">
        <f>'Session Tracking'!P394</f>
        <v>0</v>
      </c>
      <c r="CS395" s="172"/>
      <c r="CT395" s="172">
        <f>COUNTIF('Session Tracking'!F394:O394,"Yes")</f>
        <v>0</v>
      </c>
      <c r="CU395" s="195">
        <f>COUNTIF('Session Tracking'!F394:O394,"No")</f>
        <v>0</v>
      </c>
      <c r="CV395" s="211">
        <f t="shared" si="312"/>
        <v>0</v>
      </c>
      <c r="CW395" s="195" t="str">
        <f t="shared" si="313"/>
        <v/>
      </c>
      <c r="CX395" s="195" t="str">
        <f t="shared" si="314"/>
        <v/>
      </c>
      <c r="CY395" s="195" t="str">
        <f t="shared" si="315"/>
        <v/>
      </c>
      <c r="CZ395" s="195" t="str">
        <f t="shared" si="316"/>
        <v/>
      </c>
      <c r="DA395" s="195" t="str">
        <f t="shared" si="317"/>
        <v/>
      </c>
      <c r="DB395" s="213" t="str">
        <f t="shared" si="318"/>
        <v/>
      </c>
      <c r="DC395" s="172" t="str">
        <f t="shared" si="319"/>
        <v/>
      </c>
      <c r="DD395" s="195" t="str">
        <f t="shared" si="320"/>
        <v/>
      </c>
      <c r="DE395" s="195" t="str">
        <f t="shared" si="321"/>
        <v/>
      </c>
      <c r="DF395" s="195" t="str">
        <f t="shared" si="322"/>
        <v/>
      </c>
      <c r="DG395" s="195" t="str">
        <f t="shared" si="323"/>
        <v/>
      </c>
      <c r="DH395" s="195" t="str">
        <f t="shared" si="324"/>
        <v/>
      </c>
      <c r="DI395" s="195" t="str">
        <f t="shared" si="325"/>
        <v/>
      </c>
      <c r="DJ395" s="195" t="str">
        <f t="shared" si="326"/>
        <v/>
      </c>
      <c r="DK395" s="173" t="str">
        <f t="shared" si="327"/>
        <v/>
      </c>
    </row>
    <row r="396" spans="1:115" x14ac:dyDescent="0.35">
      <c r="A396" s="182">
        <f>'Session Tracking'!A395</f>
        <v>0</v>
      </c>
      <c r="B396" s="183">
        <f>'Session Tracking'!T395</f>
        <v>0</v>
      </c>
      <c r="C396" s="183">
        <f>'Session Tracking'!C395</f>
        <v>0</v>
      </c>
      <c r="D396" s="184" t="str">
        <f>IF('Session Tracking'!D395,'Session Tracking'!D395,"")</f>
        <v/>
      </c>
      <c r="E396" s="184" t="str">
        <f>IF('Session Tracking'!E395,'Session Tracking'!E395,"")</f>
        <v/>
      </c>
      <c r="F396" s="121"/>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1"/>
      <c r="AL396" s="122"/>
      <c r="AM396" s="122"/>
      <c r="AN396" s="122"/>
      <c r="AO396" s="122"/>
      <c r="AP396" s="122"/>
      <c r="AQ396" s="122"/>
      <c r="AR396" s="122"/>
      <c r="AS396" s="122"/>
      <c r="AT396" s="122"/>
      <c r="AU396" s="122"/>
      <c r="AV396" s="122"/>
      <c r="AW396" s="122"/>
      <c r="AX396" s="122"/>
      <c r="AY396" s="122"/>
      <c r="AZ396" s="122"/>
      <c r="BA396" s="122"/>
      <c r="BB396" s="122"/>
      <c r="BC396" s="122"/>
      <c r="BD396" s="122"/>
      <c r="BE396" s="122"/>
      <c r="BF396" s="122"/>
      <c r="BG396" s="122"/>
      <c r="BH396" s="122"/>
      <c r="BI396" s="122"/>
      <c r="BJ396" s="122"/>
      <c r="BK396" s="122"/>
      <c r="BL396" s="122"/>
      <c r="BM396" s="122"/>
      <c r="BN396" s="122"/>
      <c r="BO396" s="122"/>
      <c r="BQ396" s="175" t="str">
        <f t="shared" si="328"/>
        <v/>
      </c>
      <c r="BR396" s="176" t="str">
        <f t="shared" si="329"/>
        <v/>
      </c>
      <c r="BS396" s="135" t="str">
        <f t="shared" si="330"/>
        <v xml:space="preserve"> </v>
      </c>
      <c r="BT396" s="175" t="str">
        <f t="shared" si="331"/>
        <v/>
      </c>
      <c r="BU396" s="176" t="str">
        <f t="shared" si="332"/>
        <v/>
      </c>
      <c r="BV396" s="135" t="str">
        <f t="shared" si="333"/>
        <v xml:space="preserve"> </v>
      </c>
      <c r="BW396" s="175" t="str">
        <f t="shared" si="334"/>
        <v/>
      </c>
      <c r="BX396" s="176" t="str">
        <f t="shared" si="335"/>
        <v/>
      </c>
      <c r="BY396" s="135" t="str">
        <f t="shared" si="336"/>
        <v xml:space="preserve"> </v>
      </c>
      <c r="BZ396" s="175" t="str">
        <f t="shared" si="337"/>
        <v/>
      </c>
      <c r="CA396" s="176" t="str">
        <f t="shared" si="338"/>
        <v/>
      </c>
      <c r="CB396" s="135" t="str">
        <f t="shared" si="339"/>
        <v xml:space="preserve"> </v>
      </c>
      <c r="CC396" s="185" t="str">
        <f t="shared" si="340"/>
        <v/>
      </c>
      <c r="CD396" s="186" t="str">
        <f t="shared" si="341"/>
        <v/>
      </c>
      <c r="CE396" s="181" t="str">
        <f t="shared" si="342"/>
        <v xml:space="preserve"> </v>
      </c>
      <c r="CF396" s="175" t="str">
        <f t="shared" si="343"/>
        <v/>
      </c>
      <c r="CG396" s="176" t="str">
        <f t="shared" si="344"/>
        <v/>
      </c>
      <c r="CH396" s="135" t="str">
        <f t="shared" si="345"/>
        <v xml:space="preserve"> </v>
      </c>
      <c r="CI396" s="175" t="str">
        <f t="shared" si="346"/>
        <v/>
      </c>
      <c r="CJ396" s="176" t="str">
        <f t="shared" si="347"/>
        <v/>
      </c>
      <c r="CK396" s="135" t="str">
        <f t="shared" si="348"/>
        <v xml:space="preserve"> </v>
      </c>
      <c r="CL396" s="175" t="str">
        <f t="shared" si="349"/>
        <v/>
      </c>
      <c r="CM396" s="176" t="str">
        <f t="shared" si="350"/>
        <v/>
      </c>
      <c r="CN396" s="135" t="str">
        <f t="shared" si="351"/>
        <v xml:space="preserve"> </v>
      </c>
      <c r="CO396" s="185" t="str">
        <f t="shared" si="352"/>
        <v/>
      </c>
      <c r="CP396" s="186" t="str">
        <f t="shared" si="353"/>
        <v/>
      </c>
      <c r="CQ396" s="181" t="str">
        <f t="shared" si="354"/>
        <v xml:space="preserve"> </v>
      </c>
      <c r="CR396" s="135">
        <f>'Session Tracking'!P395</f>
        <v>0</v>
      </c>
      <c r="CS396" s="172"/>
      <c r="CT396" s="172">
        <f>COUNTIF('Session Tracking'!F395:O395,"Yes")</f>
        <v>0</v>
      </c>
      <c r="CU396" s="195">
        <f>COUNTIF('Session Tracking'!F395:O395,"No")</f>
        <v>0</v>
      </c>
      <c r="CV396" s="211">
        <f t="shared" si="312"/>
        <v>0</v>
      </c>
      <c r="CW396" s="195" t="str">
        <f t="shared" si="313"/>
        <v/>
      </c>
      <c r="CX396" s="195" t="str">
        <f t="shared" si="314"/>
        <v/>
      </c>
      <c r="CY396" s="195" t="str">
        <f t="shared" si="315"/>
        <v/>
      </c>
      <c r="CZ396" s="195" t="str">
        <f t="shared" si="316"/>
        <v/>
      </c>
      <c r="DA396" s="195" t="str">
        <f t="shared" si="317"/>
        <v/>
      </c>
      <c r="DB396" s="213" t="str">
        <f t="shared" si="318"/>
        <v/>
      </c>
      <c r="DC396" s="172" t="str">
        <f t="shared" si="319"/>
        <v/>
      </c>
      <c r="DD396" s="195" t="str">
        <f t="shared" si="320"/>
        <v/>
      </c>
      <c r="DE396" s="195" t="str">
        <f t="shared" si="321"/>
        <v/>
      </c>
      <c r="DF396" s="195" t="str">
        <f t="shared" si="322"/>
        <v/>
      </c>
      <c r="DG396" s="195" t="str">
        <f t="shared" si="323"/>
        <v/>
      </c>
      <c r="DH396" s="195" t="str">
        <f t="shared" si="324"/>
        <v/>
      </c>
      <c r="DI396" s="195" t="str">
        <f t="shared" si="325"/>
        <v/>
      </c>
      <c r="DJ396" s="195" t="str">
        <f t="shared" si="326"/>
        <v/>
      </c>
      <c r="DK396" s="173" t="str">
        <f t="shared" si="327"/>
        <v/>
      </c>
    </row>
    <row r="397" spans="1:115" x14ac:dyDescent="0.35">
      <c r="A397" s="182">
        <f>'Session Tracking'!A396</f>
        <v>0</v>
      </c>
      <c r="B397" s="183">
        <f>'Session Tracking'!T396</f>
        <v>0</v>
      </c>
      <c r="C397" s="183">
        <f>'Session Tracking'!C396</f>
        <v>0</v>
      </c>
      <c r="D397" s="184" t="str">
        <f>IF('Session Tracking'!D396,'Session Tracking'!D396,"")</f>
        <v/>
      </c>
      <c r="E397" s="184" t="str">
        <f>IF('Session Tracking'!E396,'Session Tracking'!E396,"")</f>
        <v/>
      </c>
      <c r="F397" s="123"/>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3"/>
      <c r="AL397" s="124"/>
      <c r="AM397" s="124"/>
      <c r="AN397" s="124"/>
      <c r="AO397" s="124"/>
      <c r="AP397" s="124"/>
      <c r="AQ397" s="124"/>
      <c r="AR397" s="124"/>
      <c r="AS397" s="124"/>
      <c r="AT397" s="124"/>
      <c r="AU397" s="124"/>
      <c r="AV397" s="124"/>
      <c r="AW397" s="124"/>
      <c r="AX397" s="124"/>
      <c r="AY397" s="124"/>
      <c r="AZ397" s="124"/>
      <c r="BA397" s="124"/>
      <c r="BB397" s="124"/>
      <c r="BC397" s="124"/>
      <c r="BD397" s="124"/>
      <c r="BE397" s="124"/>
      <c r="BF397" s="124"/>
      <c r="BG397" s="124"/>
      <c r="BH397" s="124"/>
      <c r="BI397" s="124"/>
      <c r="BJ397" s="124"/>
      <c r="BK397" s="124"/>
      <c r="BL397" s="124"/>
      <c r="BM397" s="124"/>
      <c r="BN397" s="124"/>
      <c r="BO397" s="124"/>
      <c r="BQ397" s="175" t="str">
        <f t="shared" si="328"/>
        <v/>
      </c>
      <c r="BR397" s="176" t="str">
        <f t="shared" si="329"/>
        <v/>
      </c>
      <c r="BS397" s="135" t="str">
        <f t="shared" si="330"/>
        <v xml:space="preserve"> </v>
      </c>
      <c r="BT397" s="175" t="str">
        <f t="shared" si="331"/>
        <v/>
      </c>
      <c r="BU397" s="176" t="str">
        <f t="shared" si="332"/>
        <v/>
      </c>
      <c r="BV397" s="135" t="str">
        <f t="shared" si="333"/>
        <v xml:space="preserve"> </v>
      </c>
      <c r="BW397" s="175" t="str">
        <f t="shared" si="334"/>
        <v/>
      </c>
      <c r="BX397" s="176" t="str">
        <f t="shared" si="335"/>
        <v/>
      </c>
      <c r="BY397" s="135" t="str">
        <f t="shared" si="336"/>
        <v xml:space="preserve"> </v>
      </c>
      <c r="BZ397" s="175" t="str">
        <f t="shared" si="337"/>
        <v/>
      </c>
      <c r="CA397" s="176" t="str">
        <f t="shared" si="338"/>
        <v/>
      </c>
      <c r="CB397" s="135" t="str">
        <f t="shared" si="339"/>
        <v xml:space="preserve"> </v>
      </c>
      <c r="CC397" s="185" t="str">
        <f t="shared" si="340"/>
        <v/>
      </c>
      <c r="CD397" s="186" t="str">
        <f t="shared" si="341"/>
        <v/>
      </c>
      <c r="CE397" s="181" t="str">
        <f t="shared" si="342"/>
        <v xml:space="preserve"> </v>
      </c>
      <c r="CF397" s="175" t="str">
        <f t="shared" si="343"/>
        <v/>
      </c>
      <c r="CG397" s="176" t="str">
        <f t="shared" si="344"/>
        <v/>
      </c>
      <c r="CH397" s="135" t="str">
        <f t="shared" si="345"/>
        <v xml:space="preserve"> </v>
      </c>
      <c r="CI397" s="175" t="str">
        <f t="shared" si="346"/>
        <v/>
      </c>
      <c r="CJ397" s="176" t="str">
        <f t="shared" si="347"/>
        <v/>
      </c>
      <c r="CK397" s="135" t="str">
        <f t="shared" si="348"/>
        <v xml:space="preserve"> </v>
      </c>
      <c r="CL397" s="175" t="str">
        <f t="shared" si="349"/>
        <v/>
      </c>
      <c r="CM397" s="176" t="str">
        <f t="shared" si="350"/>
        <v/>
      </c>
      <c r="CN397" s="135" t="str">
        <f t="shared" si="351"/>
        <v xml:space="preserve"> </v>
      </c>
      <c r="CO397" s="185" t="str">
        <f t="shared" si="352"/>
        <v/>
      </c>
      <c r="CP397" s="186" t="str">
        <f t="shared" si="353"/>
        <v/>
      </c>
      <c r="CQ397" s="181" t="str">
        <f t="shared" si="354"/>
        <v xml:space="preserve"> </v>
      </c>
      <c r="CR397" s="135">
        <f>'Session Tracking'!P396</f>
        <v>0</v>
      </c>
      <c r="CS397" s="172"/>
      <c r="CT397" s="172">
        <f>COUNTIF('Session Tracking'!F396:O396,"Yes")</f>
        <v>0</v>
      </c>
      <c r="CU397" s="195">
        <f>COUNTIF('Session Tracking'!F396:O396,"No")</f>
        <v>0</v>
      </c>
      <c r="CV397" s="211">
        <f t="shared" si="312"/>
        <v>0</v>
      </c>
      <c r="CW397" s="195" t="str">
        <f t="shared" si="313"/>
        <v/>
      </c>
      <c r="CX397" s="195" t="str">
        <f t="shared" si="314"/>
        <v/>
      </c>
      <c r="CY397" s="195" t="str">
        <f t="shared" si="315"/>
        <v/>
      </c>
      <c r="CZ397" s="195" t="str">
        <f t="shared" si="316"/>
        <v/>
      </c>
      <c r="DA397" s="195" t="str">
        <f t="shared" si="317"/>
        <v/>
      </c>
      <c r="DB397" s="213" t="str">
        <f t="shared" si="318"/>
        <v/>
      </c>
      <c r="DC397" s="172" t="str">
        <f t="shared" si="319"/>
        <v/>
      </c>
      <c r="DD397" s="195" t="str">
        <f t="shared" si="320"/>
        <v/>
      </c>
      <c r="DE397" s="195" t="str">
        <f t="shared" si="321"/>
        <v/>
      </c>
      <c r="DF397" s="195" t="str">
        <f t="shared" si="322"/>
        <v/>
      </c>
      <c r="DG397" s="195" t="str">
        <f t="shared" si="323"/>
        <v/>
      </c>
      <c r="DH397" s="195" t="str">
        <f t="shared" si="324"/>
        <v/>
      </c>
      <c r="DI397" s="195" t="str">
        <f t="shared" si="325"/>
        <v/>
      </c>
      <c r="DJ397" s="195" t="str">
        <f t="shared" si="326"/>
        <v/>
      </c>
      <c r="DK397" s="173" t="str">
        <f t="shared" si="327"/>
        <v/>
      </c>
    </row>
    <row r="398" spans="1:115" x14ac:dyDescent="0.35">
      <c r="A398" s="182">
        <f>'Session Tracking'!A397</f>
        <v>0</v>
      </c>
      <c r="B398" s="183">
        <f>'Session Tracking'!T397</f>
        <v>0</v>
      </c>
      <c r="C398" s="183">
        <f>'Session Tracking'!C397</f>
        <v>0</v>
      </c>
      <c r="D398" s="184" t="str">
        <f>IF('Session Tracking'!D397,'Session Tracking'!D397,"")</f>
        <v/>
      </c>
      <c r="E398" s="184" t="str">
        <f>IF('Session Tracking'!E397,'Session Tracking'!E397,"")</f>
        <v/>
      </c>
      <c r="F398" s="121"/>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1"/>
      <c r="AL398" s="122"/>
      <c r="AM398" s="122"/>
      <c r="AN398" s="122"/>
      <c r="AO398" s="122"/>
      <c r="AP398" s="122"/>
      <c r="AQ398" s="122"/>
      <c r="AR398" s="122"/>
      <c r="AS398" s="122"/>
      <c r="AT398" s="122"/>
      <c r="AU398" s="122"/>
      <c r="AV398" s="122"/>
      <c r="AW398" s="122"/>
      <c r="AX398" s="122"/>
      <c r="AY398" s="122"/>
      <c r="AZ398" s="122"/>
      <c r="BA398" s="122"/>
      <c r="BB398" s="122"/>
      <c r="BC398" s="122"/>
      <c r="BD398" s="122"/>
      <c r="BE398" s="122"/>
      <c r="BF398" s="122"/>
      <c r="BG398" s="122"/>
      <c r="BH398" s="122"/>
      <c r="BI398" s="122"/>
      <c r="BJ398" s="122"/>
      <c r="BK398" s="122"/>
      <c r="BL398" s="122"/>
      <c r="BM398" s="122"/>
      <c r="BN398" s="122"/>
      <c r="BO398" s="122"/>
      <c r="BQ398" s="175" t="str">
        <f t="shared" si="328"/>
        <v/>
      </c>
      <c r="BR398" s="176" t="str">
        <f t="shared" si="329"/>
        <v/>
      </c>
      <c r="BS398" s="135" t="str">
        <f t="shared" si="330"/>
        <v xml:space="preserve"> </v>
      </c>
      <c r="BT398" s="175" t="str">
        <f t="shared" si="331"/>
        <v/>
      </c>
      <c r="BU398" s="176" t="str">
        <f t="shared" si="332"/>
        <v/>
      </c>
      <c r="BV398" s="135" t="str">
        <f t="shared" si="333"/>
        <v xml:space="preserve"> </v>
      </c>
      <c r="BW398" s="175" t="str">
        <f t="shared" si="334"/>
        <v/>
      </c>
      <c r="BX398" s="176" t="str">
        <f t="shared" si="335"/>
        <v/>
      </c>
      <c r="BY398" s="135" t="str">
        <f t="shared" si="336"/>
        <v xml:space="preserve"> </v>
      </c>
      <c r="BZ398" s="175" t="str">
        <f t="shared" si="337"/>
        <v/>
      </c>
      <c r="CA398" s="176" t="str">
        <f t="shared" si="338"/>
        <v/>
      </c>
      <c r="CB398" s="135" t="str">
        <f t="shared" si="339"/>
        <v xml:space="preserve"> </v>
      </c>
      <c r="CC398" s="185" t="str">
        <f t="shared" si="340"/>
        <v/>
      </c>
      <c r="CD398" s="186" t="str">
        <f t="shared" si="341"/>
        <v/>
      </c>
      <c r="CE398" s="181" t="str">
        <f t="shared" si="342"/>
        <v xml:space="preserve"> </v>
      </c>
      <c r="CF398" s="175" t="str">
        <f t="shared" si="343"/>
        <v/>
      </c>
      <c r="CG398" s="176" t="str">
        <f t="shared" si="344"/>
        <v/>
      </c>
      <c r="CH398" s="135" t="str">
        <f t="shared" si="345"/>
        <v xml:space="preserve"> </v>
      </c>
      <c r="CI398" s="175" t="str">
        <f t="shared" si="346"/>
        <v/>
      </c>
      <c r="CJ398" s="176" t="str">
        <f t="shared" si="347"/>
        <v/>
      </c>
      <c r="CK398" s="135" t="str">
        <f t="shared" si="348"/>
        <v xml:space="preserve"> </v>
      </c>
      <c r="CL398" s="175" t="str">
        <f t="shared" si="349"/>
        <v/>
      </c>
      <c r="CM398" s="176" t="str">
        <f t="shared" si="350"/>
        <v/>
      </c>
      <c r="CN398" s="135" t="str">
        <f t="shared" si="351"/>
        <v xml:space="preserve"> </v>
      </c>
      <c r="CO398" s="185" t="str">
        <f t="shared" si="352"/>
        <v/>
      </c>
      <c r="CP398" s="186" t="str">
        <f t="shared" si="353"/>
        <v/>
      </c>
      <c r="CQ398" s="181" t="str">
        <f t="shared" si="354"/>
        <v xml:space="preserve"> </v>
      </c>
      <c r="CR398" s="135">
        <f>'Session Tracking'!P397</f>
        <v>0</v>
      </c>
      <c r="CS398" s="172"/>
      <c r="CT398" s="172">
        <f>COUNTIF('Session Tracking'!F397:O397,"Yes")</f>
        <v>0</v>
      </c>
      <c r="CU398" s="195">
        <f>COUNTIF('Session Tracking'!F397:O397,"No")</f>
        <v>0</v>
      </c>
      <c r="CV398" s="211">
        <f t="shared" si="312"/>
        <v>0</v>
      </c>
      <c r="CW398" s="195" t="str">
        <f t="shared" si="313"/>
        <v/>
      </c>
      <c r="CX398" s="195" t="str">
        <f t="shared" si="314"/>
        <v/>
      </c>
      <c r="CY398" s="195" t="str">
        <f t="shared" si="315"/>
        <v/>
      </c>
      <c r="CZ398" s="195" t="str">
        <f t="shared" si="316"/>
        <v/>
      </c>
      <c r="DA398" s="195" t="str">
        <f t="shared" si="317"/>
        <v/>
      </c>
      <c r="DB398" s="213" t="str">
        <f t="shared" si="318"/>
        <v/>
      </c>
      <c r="DC398" s="172" t="str">
        <f t="shared" si="319"/>
        <v/>
      </c>
      <c r="DD398" s="195" t="str">
        <f t="shared" si="320"/>
        <v/>
      </c>
      <c r="DE398" s="195" t="str">
        <f t="shared" si="321"/>
        <v/>
      </c>
      <c r="DF398" s="195" t="str">
        <f t="shared" si="322"/>
        <v/>
      </c>
      <c r="DG398" s="195" t="str">
        <f t="shared" si="323"/>
        <v/>
      </c>
      <c r="DH398" s="195" t="str">
        <f t="shared" si="324"/>
        <v/>
      </c>
      <c r="DI398" s="195" t="str">
        <f t="shared" si="325"/>
        <v/>
      </c>
      <c r="DJ398" s="195" t="str">
        <f t="shared" si="326"/>
        <v/>
      </c>
      <c r="DK398" s="173" t="str">
        <f t="shared" si="327"/>
        <v/>
      </c>
    </row>
    <row r="399" spans="1:115" x14ac:dyDescent="0.35">
      <c r="A399" s="182">
        <f>'Session Tracking'!A398</f>
        <v>0</v>
      </c>
      <c r="B399" s="183">
        <f>'Session Tracking'!T398</f>
        <v>0</v>
      </c>
      <c r="C399" s="183">
        <f>'Session Tracking'!C398</f>
        <v>0</v>
      </c>
      <c r="D399" s="184" t="str">
        <f>IF('Session Tracking'!D398,'Session Tracking'!D398,"")</f>
        <v/>
      </c>
      <c r="E399" s="184" t="str">
        <f>IF('Session Tracking'!E398,'Session Tracking'!E398,"")</f>
        <v/>
      </c>
      <c r="F399" s="123"/>
      <c r="G399" s="124"/>
      <c r="H399" s="124"/>
      <c r="I399" s="124"/>
      <c r="J399" s="124"/>
      <c r="K399" s="124"/>
      <c r="L399" s="124"/>
      <c r="M399" s="124"/>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123"/>
      <c r="AL399" s="124"/>
      <c r="AM399" s="124"/>
      <c r="AN399" s="124"/>
      <c r="AO399" s="124"/>
      <c r="AP399" s="124"/>
      <c r="AQ399" s="124"/>
      <c r="AR399" s="124"/>
      <c r="AS399" s="124"/>
      <c r="AT399" s="124"/>
      <c r="AU399" s="124"/>
      <c r="AV399" s="124"/>
      <c r="AW399" s="124"/>
      <c r="AX399" s="124"/>
      <c r="AY399" s="124"/>
      <c r="AZ399" s="124"/>
      <c r="BA399" s="124"/>
      <c r="BB399" s="124"/>
      <c r="BC399" s="124"/>
      <c r="BD399" s="124"/>
      <c r="BE399" s="124"/>
      <c r="BF399" s="124"/>
      <c r="BG399" s="124"/>
      <c r="BH399" s="124"/>
      <c r="BI399" s="124"/>
      <c r="BJ399" s="124"/>
      <c r="BK399" s="124"/>
      <c r="BL399" s="124"/>
      <c r="BM399" s="124"/>
      <c r="BN399" s="124"/>
      <c r="BO399" s="124"/>
      <c r="BQ399" s="175" t="str">
        <f t="shared" si="328"/>
        <v/>
      </c>
      <c r="BR399" s="176" t="str">
        <f t="shared" si="329"/>
        <v/>
      </c>
      <c r="BS399" s="135" t="str">
        <f t="shared" si="330"/>
        <v xml:space="preserve"> </v>
      </c>
      <c r="BT399" s="175" t="str">
        <f t="shared" si="331"/>
        <v/>
      </c>
      <c r="BU399" s="176" t="str">
        <f t="shared" si="332"/>
        <v/>
      </c>
      <c r="BV399" s="135" t="str">
        <f t="shared" si="333"/>
        <v xml:space="preserve"> </v>
      </c>
      <c r="BW399" s="175" t="str">
        <f t="shared" si="334"/>
        <v/>
      </c>
      <c r="BX399" s="176" t="str">
        <f t="shared" si="335"/>
        <v/>
      </c>
      <c r="BY399" s="135" t="str">
        <f t="shared" si="336"/>
        <v xml:space="preserve"> </v>
      </c>
      <c r="BZ399" s="175" t="str">
        <f t="shared" si="337"/>
        <v/>
      </c>
      <c r="CA399" s="176" t="str">
        <f t="shared" si="338"/>
        <v/>
      </c>
      <c r="CB399" s="135" t="str">
        <f t="shared" si="339"/>
        <v xml:space="preserve"> </v>
      </c>
      <c r="CC399" s="185" t="str">
        <f t="shared" si="340"/>
        <v/>
      </c>
      <c r="CD399" s="186" t="str">
        <f t="shared" si="341"/>
        <v/>
      </c>
      <c r="CE399" s="181" t="str">
        <f t="shared" si="342"/>
        <v xml:space="preserve"> </v>
      </c>
      <c r="CF399" s="175" t="str">
        <f t="shared" si="343"/>
        <v/>
      </c>
      <c r="CG399" s="176" t="str">
        <f t="shared" si="344"/>
        <v/>
      </c>
      <c r="CH399" s="135" t="str">
        <f t="shared" si="345"/>
        <v xml:space="preserve"> </v>
      </c>
      <c r="CI399" s="175" t="str">
        <f t="shared" si="346"/>
        <v/>
      </c>
      <c r="CJ399" s="176" t="str">
        <f t="shared" si="347"/>
        <v/>
      </c>
      <c r="CK399" s="135" t="str">
        <f t="shared" si="348"/>
        <v xml:space="preserve"> </v>
      </c>
      <c r="CL399" s="175" t="str">
        <f t="shared" si="349"/>
        <v/>
      </c>
      <c r="CM399" s="176" t="str">
        <f t="shared" si="350"/>
        <v/>
      </c>
      <c r="CN399" s="135" t="str">
        <f t="shared" si="351"/>
        <v xml:space="preserve"> </v>
      </c>
      <c r="CO399" s="185" t="str">
        <f t="shared" si="352"/>
        <v/>
      </c>
      <c r="CP399" s="186" t="str">
        <f t="shared" si="353"/>
        <v/>
      </c>
      <c r="CQ399" s="181" t="str">
        <f t="shared" si="354"/>
        <v xml:space="preserve"> </v>
      </c>
      <c r="CR399" s="135">
        <f>'Session Tracking'!P398</f>
        <v>0</v>
      </c>
      <c r="CS399" s="172"/>
      <c r="CT399" s="172">
        <f>COUNTIF('Session Tracking'!F398:O398,"Yes")</f>
        <v>0</v>
      </c>
      <c r="CU399" s="195">
        <f>COUNTIF('Session Tracking'!F398:O398,"No")</f>
        <v>0</v>
      </c>
      <c r="CV399" s="211">
        <f t="shared" si="312"/>
        <v>0</v>
      </c>
      <c r="CW399" s="195" t="str">
        <f t="shared" si="313"/>
        <v/>
      </c>
      <c r="CX399" s="195" t="str">
        <f t="shared" si="314"/>
        <v/>
      </c>
      <c r="CY399" s="195" t="str">
        <f t="shared" si="315"/>
        <v/>
      </c>
      <c r="CZ399" s="195" t="str">
        <f t="shared" si="316"/>
        <v/>
      </c>
      <c r="DA399" s="195" t="str">
        <f t="shared" si="317"/>
        <v/>
      </c>
      <c r="DB399" s="213" t="str">
        <f t="shared" si="318"/>
        <v/>
      </c>
      <c r="DC399" s="172" t="str">
        <f t="shared" si="319"/>
        <v/>
      </c>
      <c r="DD399" s="195" t="str">
        <f t="shared" si="320"/>
        <v/>
      </c>
      <c r="DE399" s="195" t="str">
        <f t="shared" si="321"/>
        <v/>
      </c>
      <c r="DF399" s="195" t="str">
        <f t="shared" si="322"/>
        <v/>
      </c>
      <c r="DG399" s="195" t="str">
        <f t="shared" si="323"/>
        <v/>
      </c>
      <c r="DH399" s="195" t="str">
        <f t="shared" si="324"/>
        <v/>
      </c>
      <c r="DI399" s="195" t="str">
        <f t="shared" si="325"/>
        <v/>
      </c>
      <c r="DJ399" s="195" t="str">
        <f t="shared" si="326"/>
        <v/>
      </c>
      <c r="DK399" s="173" t="str">
        <f t="shared" si="327"/>
        <v/>
      </c>
    </row>
    <row r="400" spans="1:115" x14ac:dyDescent="0.35">
      <c r="A400" s="182">
        <f>'Session Tracking'!A399</f>
        <v>0</v>
      </c>
      <c r="B400" s="183">
        <f>'Session Tracking'!T399</f>
        <v>0</v>
      </c>
      <c r="C400" s="183">
        <f>'Session Tracking'!C399</f>
        <v>0</v>
      </c>
      <c r="D400" s="184" t="str">
        <f>IF('Session Tracking'!D399,'Session Tracking'!D399,"")</f>
        <v/>
      </c>
      <c r="E400" s="184" t="str">
        <f>IF('Session Tracking'!E399,'Session Tracking'!E399,"")</f>
        <v/>
      </c>
      <c r="F400" s="121"/>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1"/>
      <c r="AL400" s="122"/>
      <c r="AM400" s="122"/>
      <c r="AN400" s="122"/>
      <c r="AO400" s="122"/>
      <c r="AP400" s="122"/>
      <c r="AQ400" s="122"/>
      <c r="AR400" s="122"/>
      <c r="AS400" s="122"/>
      <c r="AT400" s="122"/>
      <c r="AU400" s="122"/>
      <c r="AV400" s="122"/>
      <c r="AW400" s="122"/>
      <c r="AX400" s="122"/>
      <c r="AY400" s="122"/>
      <c r="AZ400" s="122"/>
      <c r="BA400" s="122"/>
      <c r="BB400" s="122"/>
      <c r="BC400" s="122"/>
      <c r="BD400" s="122"/>
      <c r="BE400" s="122"/>
      <c r="BF400" s="122"/>
      <c r="BG400" s="122"/>
      <c r="BH400" s="122"/>
      <c r="BI400" s="122"/>
      <c r="BJ400" s="122"/>
      <c r="BK400" s="122"/>
      <c r="BL400" s="122"/>
      <c r="BM400" s="122"/>
      <c r="BN400" s="122"/>
      <c r="BO400" s="122"/>
      <c r="BQ400" s="175" t="str">
        <f t="shared" si="328"/>
        <v/>
      </c>
      <c r="BR400" s="176" t="str">
        <f t="shared" si="329"/>
        <v/>
      </c>
      <c r="BS400" s="135" t="str">
        <f t="shared" si="330"/>
        <v xml:space="preserve"> </v>
      </c>
      <c r="BT400" s="175" t="str">
        <f t="shared" si="331"/>
        <v/>
      </c>
      <c r="BU400" s="176" t="str">
        <f t="shared" si="332"/>
        <v/>
      </c>
      <c r="BV400" s="135" t="str">
        <f t="shared" si="333"/>
        <v xml:space="preserve"> </v>
      </c>
      <c r="BW400" s="175" t="str">
        <f t="shared" si="334"/>
        <v/>
      </c>
      <c r="BX400" s="176" t="str">
        <f t="shared" si="335"/>
        <v/>
      </c>
      <c r="BY400" s="135" t="str">
        <f t="shared" si="336"/>
        <v xml:space="preserve"> </v>
      </c>
      <c r="BZ400" s="175" t="str">
        <f t="shared" si="337"/>
        <v/>
      </c>
      <c r="CA400" s="176" t="str">
        <f t="shared" si="338"/>
        <v/>
      </c>
      <c r="CB400" s="135" t="str">
        <f t="shared" si="339"/>
        <v xml:space="preserve"> </v>
      </c>
      <c r="CC400" s="185" t="str">
        <f t="shared" si="340"/>
        <v/>
      </c>
      <c r="CD400" s="186" t="str">
        <f t="shared" si="341"/>
        <v/>
      </c>
      <c r="CE400" s="181" t="str">
        <f t="shared" si="342"/>
        <v xml:space="preserve"> </v>
      </c>
      <c r="CF400" s="175" t="str">
        <f t="shared" si="343"/>
        <v/>
      </c>
      <c r="CG400" s="176" t="str">
        <f t="shared" si="344"/>
        <v/>
      </c>
      <c r="CH400" s="135" t="str">
        <f t="shared" si="345"/>
        <v xml:space="preserve"> </v>
      </c>
      <c r="CI400" s="175" t="str">
        <f t="shared" si="346"/>
        <v/>
      </c>
      <c r="CJ400" s="176" t="str">
        <f t="shared" si="347"/>
        <v/>
      </c>
      <c r="CK400" s="135" t="str">
        <f t="shared" si="348"/>
        <v xml:space="preserve"> </v>
      </c>
      <c r="CL400" s="175" t="str">
        <f t="shared" si="349"/>
        <v/>
      </c>
      <c r="CM400" s="176" t="str">
        <f t="shared" si="350"/>
        <v/>
      </c>
      <c r="CN400" s="135" t="str">
        <f t="shared" si="351"/>
        <v xml:space="preserve"> </v>
      </c>
      <c r="CO400" s="185" t="str">
        <f t="shared" si="352"/>
        <v/>
      </c>
      <c r="CP400" s="186" t="str">
        <f t="shared" si="353"/>
        <v/>
      </c>
      <c r="CQ400" s="181" t="str">
        <f t="shared" si="354"/>
        <v xml:space="preserve"> </v>
      </c>
      <c r="CR400" s="135">
        <f>'Session Tracking'!P399</f>
        <v>0</v>
      </c>
      <c r="CS400" s="172"/>
      <c r="CT400" s="172">
        <f>COUNTIF('Session Tracking'!F399:O399,"Yes")</f>
        <v>0</v>
      </c>
      <c r="CU400" s="195">
        <f>COUNTIF('Session Tracking'!F399:O399,"No")</f>
        <v>0</v>
      </c>
      <c r="CV400" s="211">
        <f t="shared" si="312"/>
        <v>0</v>
      </c>
      <c r="CW400" s="195" t="str">
        <f t="shared" si="313"/>
        <v/>
      </c>
      <c r="CX400" s="195" t="str">
        <f t="shared" si="314"/>
        <v/>
      </c>
      <c r="CY400" s="195" t="str">
        <f t="shared" si="315"/>
        <v/>
      </c>
      <c r="CZ400" s="195" t="str">
        <f t="shared" si="316"/>
        <v/>
      </c>
      <c r="DA400" s="195" t="str">
        <f t="shared" si="317"/>
        <v/>
      </c>
      <c r="DB400" s="213" t="str">
        <f t="shared" si="318"/>
        <v/>
      </c>
      <c r="DC400" s="172" t="str">
        <f t="shared" si="319"/>
        <v/>
      </c>
      <c r="DD400" s="195" t="str">
        <f t="shared" si="320"/>
        <v/>
      </c>
      <c r="DE400" s="195" t="str">
        <f t="shared" si="321"/>
        <v/>
      </c>
      <c r="DF400" s="195" t="str">
        <f t="shared" si="322"/>
        <v/>
      </c>
      <c r="DG400" s="195" t="str">
        <f t="shared" si="323"/>
        <v/>
      </c>
      <c r="DH400" s="195" t="str">
        <f t="shared" si="324"/>
        <v/>
      </c>
      <c r="DI400" s="195" t="str">
        <f t="shared" si="325"/>
        <v/>
      </c>
      <c r="DJ400" s="195" t="str">
        <f t="shared" si="326"/>
        <v/>
      </c>
      <c r="DK400" s="173" t="str">
        <f t="shared" si="327"/>
        <v/>
      </c>
    </row>
    <row r="401" spans="1:115" x14ac:dyDescent="0.35">
      <c r="A401" s="182">
        <f>'Session Tracking'!A400</f>
        <v>0</v>
      </c>
      <c r="B401" s="183">
        <f>'Session Tracking'!T400</f>
        <v>0</v>
      </c>
      <c r="C401" s="183">
        <f>'Session Tracking'!C400</f>
        <v>0</v>
      </c>
      <c r="D401" s="184" t="str">
        <f>IF('Session Tracking'!D400,'Session Tracking'!D400,"")</f>
        <v/>
      </c>
      <c r="E401" s="184" t="str">
        <f>IF('Session Tracking'!E400,'Session Tracking'!E400,"")</f>
        <v/>
      </c>
      <c r="F401" s="123"/>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3"/>
      <c r="AL401" s="124"/>
      <c r="AM401" s="124"/>
      <c r="AN401" s="124"/>
      <c r="AO401" s="124"/>
      <c r="AP401" s="124"/>
      <c r="AQ401" s="124"/>
      <c r="AR401" s="124"/>
      <c r="AS401" s="124"/>
      <c r="AT401" s="124"/>
      <c r="AU401" s="124"/>
      <c r="AV401" s="124"/>
      <c r="AW401" s="124"/>
      <c r="AX401" s="124"/>
      <c r="AY401" s="124"/>
      <c r="AZ401" s="124"/>
      <c r="BA401" s="124"/>
      <c r="BB401" s="124"/>
      <c r="BC401" s="124"/>
      <c r="BD401" s="124"/>
      <c r="BE401" s="124"/>
      <c r="BF401" s="124"/>
      <c r="BG401" s="124"/>
      <c r="BH401" s="124"/>
      <c r="BI401" s="124"/>
      <c r="BJ401" s="124"/>
      <c r="BK401" s="124"/>
      <c r="BL401" s="124"/>
      <c r="BM401" s="124"/>
      <c r="BN401" s="124"/>
      <c r="BO401" s="124"/>
      <c r="BQ401" s="175" t="str">
        <f t="shared" si="328"/>
        <v/>
      </c>
      <c r="BR401" s="176" t="str">
        <f t="shared" si="329"/>
        <v/>
      </c>
      <c r="BS401" s="135" t="str">
        <f t="shared" si="330"/>
        <v xml:space="preserve"> </v>
      </c>
      <c r="BT401" s="175" t="str">
        <f t="shared" si="331"/>
        <v/>
      </c>
      <c r="BU401" s="176" t="str">
        <f t="shared" si="332"/>
        <v/>
      </c>
      <c r="BV401" s="135" t="str">
        <f t="shared" si="333"/>
        <v xml:space="preserve"> </v>
      </c>
      <c r="BW401" s="175" t="str">
        <f t="shared" si="334"/>
        <v/>
      </c>
      <c r="BX401" s="176" t="str">
        <f t="shared" si="335"/>
        <v/>
      </c>
      <c r="BY401" s="135" t="str">
        <f t="shared" si="336"/>
        <v xml:space="preserve"> </v>
      </c>
      <c r="BZ401" s="175" t="str">
        <f t="shared" si="337"/>
        <v/>
      </c>
      <c r="CA401" s="176" t="str">
        <f t="shared" si="338"/>
        <v/>
      </c>
      <c r="CB401" s="135" t="str">
        <f t="shared" si="339"/>
        <v xml:space="preserve"> </v>
      </c>
      <c r="CC401" s="185" t="str">
        <f t="shared" si="340"/>
        <v/>
      </c>
      <c r="CD401" s="186" t="str">
        <f t="shared" si="341"/>
        <v/>
      </c>
      <c r="CE401" s="181" t="str">
        <f t="shared" si="342"/>
        <v xml:space="preserve"> </v>
      </c>
      <c r="CF401" s="175" t="str">
        <f t="shared" si="343"/>
        <v/>
      </c>
      <c r="CG401" s="176" t="str">
        <f t="shared" si="344"/>
        <v/>
      </c>
      <c r="CH401" s="135" t="str">
        <f t="shared" si="345"/>
        <v xml:space="preserve"> </v>
      </c>
      <c r="CI401" s="175" t="str">
        <f t="shared" si="346"/>
        <v/>
      </c>
      <c r="CJ401" s="176" t="str">
        <f t="shared" si="347"/>
        <v/>
      </c>
      <c r="CK401" s="135" t="str">
        <f t="shared" si="348"/>
        <v xml:space="preserve"> </v>
      </c>
      <c r="CL401" s="175" t="str">
        <f t="shared" si="349"/>
        <v/>
      </c>
      <c r="CM401" s="176" t="str">
        <f t="shared" si="350"/>
        <v/>
      </c>
      <c r="CN401" s="135" t="str">
        <f t="shared" si="351"/>
        <v xml:space="preserve"> </v>
      </c>
      <c r="CO401" s="185" t="str">
        <f t="shared" si="352"/>
        <v/>
      </c>
      <c r="CP401" s="186" t="str">
        <f t="shared" si="353"/>
        <v/>
      </c>
      <c r="CQ401" s="181" t="str">
        <f t="shared" si="354"/>
        <v xml:space="preserve"> </v>
      </c>
      <c r="CR401" s="135">
        <f>'Session Tracking'!P400</f>
        <v>0</v>
      </c>
      <c r="CS401" s="172"/>
      <c r="CT401" s="172">
        <f>COUNTIF('Session Tracking'!F400:O400,"Yes")</f>
        <v>0</v>
      </c>
      <c r="CU401" s="195">
        <f>COUNTIF('Session Tracking'!F400:O400,"No")</f>
        <v>0</v>
      </c>
      <c r="CV401" s="211">
        <f t="shared" si="312"/>
        <v>0</v>
      </c>
      <c r="CW401" s="195" t="str">
        <f t="shared" si="313"/>
        <v/>
      </c>
      <c r="CX401" s="195" t="str">
        <f t="shared" si="314"/>
        <v/>
      </c>
      <c r="CY401" s="195" t="str">
        <f t="shared" si="315"/>
        <v/>
      </c>
      <c r="CZ401" s="195" t="str">
        <f t="shared" si="316"/>
        <v/>
      </c>
      <c r="DA401" s="195" t="str">
        <f t="shared" si="317"/>
        <v/>
      </c>
      <c r="DB401" s="213" t="str">
        <f t="shared" si="318"/>
        <v/>
      </c>
      <c r="DC401" s="172" t="str">
        <f t="shared" si="319"/>
        <v/>
      </c>
      <c r="DD401" s="195" t="str">
        <f t="shared" si="320"/>
        <v/>
      </c>
      <c r="DE401" s="195" t="str">
        <f t="shared" si="321"/>
        <v/>
      </c>
      <c r="DF401" s="195" t="str">
        <f t="shared" si="322"/>
        <v/>
      </c>
      <c r="DG401" s="195" t="str">
        <f t="shared" si="323"/>
        <v/>
      </c>
      <c r="DH401" s="195" t="str">
        <f t="shared" si="324"/>
        <v/>
      </c>
      <c r="DI401" s="195" t="str">
        <f t="shared" si="325"/>
        <v/>
      </c>
      <c r="DJ401" s="195" t="str">
        <f t="shared" si="326"/>
        <v/>
      </c>
      <c r="DK401" s="173" t="str">
        <f t="shared" si="327"/>
        <v/>
      </c>
    </row>
    <row r="402" spans="1:115" x14ac:dyDescent="0.35">
      <c r="A402" s="182">
        <f>'Session Tracking'!A401</f>
        <v>0</v>
      </c>
      <c r="B402" s="183">
        <f>'Session Tracking'!T401</f>
        <v>0</v>
      </c>
      <c r="C402" s="183">
        <f>'Session Tracking'!C401</f>
        <v>0</v>
      </c>
      <c r="D402" s="184" t="str">
        <f>IF('Session Tracking'!D401,'Session Tracking'!D401,"")</f>
        <v/>
      </c>
      <c r="E402" s="184" t="str">
        <f>IF('Session Tracking'!E401,'Session Tracking'!E401,"")</f>
        <v/>
      </c>
      <c r="F402" s="121"/>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1"/>
      <c r="AL402" s="122"/>
      <c r="AM402" s="122"/>
      <c r="AN402" s="122"/>
      <c r="AO402" s="122"/>
      <c r="AP402" s="122"/>
      <c r="AQ402" s="122"/>
      <c r="AR402" s="122"/>
      <c r="AS402" s="122"/>
      <c r="AT402" s="122"/>
      <c r="AU402" s="122"/>
      <c r="AV402" s="122"/>
      <c r="AW402" s="122"/>
      <c r="AX402" s="122"/>
      <c r="AY402" s="122"/>
      <c r="AZ402" s="122"/>
      <c r="BA402" s="122"/>
      <c r="BB402" s="122"/>
      <c r="BC402" s="122"/>
      <c r="BD402" s="122"/>
      <c r="BE402" s="122"/>
      <c r="BF402" s="122"/>
      <c r="BG402" s="122"/>
      <c r="BH402" s="122"/>
      <c r="BI402" s="122"/>
      <c r="BJ402" s="122"/>
      <c r="BK402" s="122"/>
      <c r="BL402" s="122"/>
      <c r="BM402" s="122"/>
      <c r="BN402" s="122"/>
      <c r="BO402" s="122"/>
      <c r="BQ402" s="175" t="str">
        <f t="shared" si="328"/>
        <v/>
      </c>
      <c r="BR402" s="176" t="str">
        <f t="shared" si="329"/>
        <v/>
      </c>
      <c r="BS402" s="135" t="str">
        <f t="shared" si="330"/>
        <v xml:space="preserve"> </v>
      </c>
      <c r="BT402" s="175" t="str">
        <f t="shared" si="331"/>
        <v/>
      </c>
      <c r="BU402" s="176" t="str">
        <f t="shared" si="332"/>
        <v/>
      </c>
      <c r="BV402" s="135" t="str">
        <f t="shared" si="333"/>
        <v xml:space="preserve"> </v>
      </c>
      <c r="BW402" s="175" t="str">
        <f t="shared" si="334"/>
        <v/>
      </c>
      <c r="BX402" s="176" t="str">
        <f t="shared" si="335"/>
        <v/>
      </c>
      <c r="BY402" s="135" t="str">
        <f t="shared" si="336"/>
        <v xml:space="preserve"> </v>
      </c>
      <c r="BZ402" s="175" t="str">
        <f t="shared" si="337"/>
        <v/>
      </c>
      <c r="CA402" s="176" t="str">
        <f t="shared" si="338"/>
        <v/>
      </c>
      <c r="CB402" s="135" t="str">
        <f t="shared" si="339"/>
        <v xml:space="preserve"> </v>
      </c>
      <c r="CC402" s="185" t="str">
        <f t="shared" si="340"/>
        <v/>
      </c>
      <c r="CD402" s="186" t="str">
        <f t="shared" si="341"/>
        <v/>
      </c>
      <c r="CE402" s="181" t="str">
        <f t="shared" si="342"/>
        <v xml:space="preserve"> </v>
      </c>
      <c r="CF402" s="175" t="str">
        <f t="shared" si="343"/>
        <v/>
      </c>
      <c r="CG402" s="176" t="str">
        <f t="shared" si="344"/>
        <v/>
      </c>
      <c r="CH402" s="135" t="str">
        <f t="shared" si="345"/>
        <v xml:space="preserve"> </v>
      </c>
      <c r="CI402" s="175" t="str">
        <f t="shared" si="346"/>
        <v/>
      </c>
      <c r="CJ402" s="176" t="str">
        <f t="shared" si="347"/>
        <v/>
      </c>
      <c r="CK402" s="135" t="str">
        <f t="shared" si="348"/>
        <v xml:space="preserve"> </v>
      </c>
      <c r="CL402" s="175" t="str">
        <f t="shared" si="349"/>
        <v/>
      </c>
      <c r="CM402" s="176" t="str">
        <f t="shared" si="350"/>
        <v/>
      </c>
      <c r="CN402" s="135" t="str">
        <f t="shared" si="351"/>
        <v xml:space="preserve"> </v>
      </c>
      <c r="CO402" s="185" t="str">
        <f t="shared" si="352"/>
        <v/>
      </c>
      <c r="CP402" s="186" t="str">
        <f t="shared" si="353"/>
        <v/>
      </c>
      <c r="CQ402" s="181" t="str">
        <f t="shared" si="354"/>
        <v xml:space="preserve"> </v>
      </c>
      <c r="CR402" s="135">
        <f>'Session Tracking'!P401</f>
        <v>0</v>
      </c>
      <c r="CS402" s="172"/>
      <c r="CT402" s="172">
        <f>COUNTIF('Session Tracking'!F401:O401,"Yes")</f>
        <v>0</v>
      </c>
      <c r="CU402" s="195">
        <f>COUNTIF('Session Tracking'!F401:O401,"No")</f>
        <v>0</v>
      </c>
      <c r="CV402" s="211">
        <f t="shared" si="312"/>
        <v>0</v>
      </c>
      <c r="CW402" s="195" t="str">
        <f t="shared" si="313"/>
        <v/>
      </c>
      <c r="CX402" s="195" t="str">
        <f t="shared" si="314"/>
        <v/>
      </c>
      <c r="CY402" s="195" t="str">
        <f t="shared" si="315"/>
        <v/>
      </c>
      <c r="CZ402" s="195" t="str">
        <f t="shared" si="316"/>
        <v/>
      </c>
      <c r="DA402" s="195" t="str">
        <f t="shared" si="317"/>
        <v/>
      </c>
      <c r="DB402" s="213" t="str">
        <f t="shared" si="318"/>
        <v/>
      </c>
      <c r="DC402" s="172" t="str">
        <f t="shared" si="319"/>
        <v/>
      </c>
      <c r="DD402" s="195" t="str">
        <f t="shared" si="320"/>
        <v/>
      </c>
      <c r="DE402" s="195" t="str">
        <f t="shared" si="321"/>
        <v/>
      </c>
      <c r="DF402" s="195" t="str">
        <f t="shared" si="322"/>
        <v/>
      </c>
      <c r="DG402" s="195" t="str">
        <f t="shared" si="323"/>
        <v/>
      </c>
      <c r="DH402" s="195" t="str">
        <f t="shared" si="324"/>
        <v/>
      </c>
      <c r="DI402" s="195" t="str">
        <f t="shared" si="325"/>
        <v/>
      </c>
      <c r="DJ402" s="195" t="str">
        <f t="shared" si="326"/>
        <v/>
      </c>
      <c r="DK402" s="173" t="str">
        <f t="shared" si="327"/>
        <v/>
      </c>
    </row>
    <row r="403" spans="1:115" x14ac:dyDescent="0.35">
      <c r="A403" s="182">
        <f>'Session Tracking'!A402</f>
        <v>0</v>
      </c>
      <c r="B403" s="183">
        <f>'Session Tracking'!T402</f>
        <v>0</v>
      </c>
      <c r="C403" s="183">
        <f>'Session Tracking'!C402</f>
        <v>0</v>
      </c>
      <c r="D403" s="184" t="str">
        <f>IF('Session Tracking'!D402,'Session Tracking'!D402,"")</f>
        <v/>
      </c>
      <c r="E403" s="184" t="str">
        <f>IF('Session Tracking'!E402,'Session Tracking'!E402,"")</f>
        <v/>
      </c>
      <c r="F403" s="123"/>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3"/>
      <c r="AL403" s="124"/>
      <c r="AM403" s="124"/>
      <c r="AN403" s="124"/>
      <c r="AO403" s="124"/>
      <c r="AP403" s="124"/>
      <c r="AQ403" s="124"/>
      <c r="AR403" s="124"/>
      <c r="AS403" s="124"/>
      <c r="AT403" s="124"/>
      <c r="AU403" s="124"/>
      <c r="AV403" s="124"/>
      <c r="AW403" s="124"/>
      <c r="AX403" s="124"/>
      <c r="AY403" s="124"/>
      <c r="AZ403" s="124"/>
      <c r="BA403" s="124"/>
      <c r="BB403" s="124"/>
      <c r="BC403" s="124"/>
      <c r="BD403" s="124"/>
      <c r="BE403" s="124"/>
      <c r="BF403" s="124"/>
      <c r="BG403" s="124"/>
      <c r="BH403" s="124"/>
      <c r="BI403" s="124"/>
      <c r="BJ403" s="124"/>
      <c r="BK403" s="124"/>
      <c r="BL403" s="124"/>
      <c r="BM403" s="124"/>
      <c r="BN403" s="124"/>
      <c r="BO403" s="124"/>
      <c r="BQ403" s="175" t="str">
        <f t="shared" si="328"/>
        <v/>
      </c>
      <c r="BR403" s="176" t="str">
        <f t="shared" si="329"/>
        <v/>
      </c>
      <c r="BS403" s="135" t="str">
        <f t="shared" si="330"/>
        <v xml:space="preserve"> </v>
      </c>
      <c r="BT403" s="175" t="str">
        <f t="shared" si="331"/>
        <v/>
      </c>
      <c r="BU403" s="176" t="str">
        <f t="shared" si="332"/>
        <v/>
      </c>
      <c r="BV403" s="135" t="str">
        <f t="shared" si="333"/>
        <v xml:space="preserve"> </v>
      </c>
      <c r="BW403" s="175" t="str">
        <f t="shared" si="334"/>
        <v/>
      </c>
      <c r="BX403" s="176" t="str">
        <f t="shared" si="335"/>
        <v/>
      </c>
      <c r="BY403" s="135" t="str">
        <f t="shared" si="336"/>
        <v xml:space="preserve"> </v>
      </c>
      <c r="BZ403" s="175" t="str">
        <f t="shared" si="337"/>
        <v/>
      </c>
      <c r="CA403" s="176" t="str">
        <f t="shared" si="338"/>
        <v/>
      </c>
      <c r="CB403" s="135" t="str">
        <f t="shared" si="339"/>
        <v xml:space="preserve"> </v>
      </c>
      <c r="CC403" s="185" t="str">
        <f t="shared" si="340"/>
        <v/>
      </c>
      <c r="CD403" s="186" t="str">
        <f t="shared" si="341"/>
        <v/>
      </c>
      <c r="CE403" s="181" t="str">
        <f t="shared" si="342"/>
        <v xml:space="preserve"> </v>
      </c>
      <c r="CF403" s="175" t="str">
        <f t="shared" si="343"/>
        <v/>
      </c>
      <c r="CG403" s="176" t="str">
        <f t="shared" si="344"/>
        <v/>
      </c>
      <c r="CH403" s="135" t="str">
        <f t="shared" si="345"/>
        <v xml:space="preserve"> </v>
      </c>
      <c r="CI403" s="175" t="str">
        <f t="shared" si="346"/>
        <v/>
      </c>
      <c r="CJ403" s="176" t="str">
        <f t="shared" si="347"/>
        <v/>
      </c>
      <c r="CK403" s="135" t="str">
        <f t="shared" si="348"/>
        <v xml:space="preserve"> </v>
      </c>
      <c r="CL403" s="175" t="str">
        <f t="shared" si="349"/>
        <v/>
      </c>
      <c r="CM403" s="176" t="str">
        <f t="shared" si="350"/>
        <v/>
      </c>
      <c r="CN403" s="135" t="str">
        <f t="shared" si="351"/>
        <v xml:space="preserve"> </v>
      </c>
      <c r="CO403" s="185" t="str">
        <f t="shared" si="352"/>
        <v/>
      </c>
      <c r="CP403" s="186" t="str">
        <f t="shared" si="353"/>
        <v/>
      </c>
      <c r="CQ403" s="181" t="str">
        <f t="shared" si="354"/>
        <v xml:space="preserve"> </v>
      </c>
      <c r="CR403" s="135">
        <f>'Session Tracking'!P402</f>
        <v>0</v>
      </c>
      <c r="CS403" s="172"/>
      <c r="CT403" s="172">
        <f>COUNTIF('Session Tracking'!F402:O402,"Yes")</f>
        <v>0</v>
      </c>
      <c r="CU403" s="195">
        <f>COUNTIF('Session Tracking'!F402:O402,"No")</f>
        <v>0</v>
      </c>
      <c r="CV403" s="211">
        <f t="shared" si="312"/>
        <v>0</v>
      </c>
      <c r="CW403" s="195" t="str">
        <f t="shared" si="313"/>
        <v/>
      </c>
      <c r="CX403" s="195" t="str">
        <f t="shared" si="314"/>
        <v/>
      </c>
      <c r="CY403" s="195" t="str">
        <f t="shared" si="315"/>
        <v/>
      </c>
      <c r="CZ403" s="195" t="str">
        <f t="shared" si="316"/>
        <v/>
      </c>
      <c r="DA403" s="195" t="str">
        <f t="shared" si="317"/>
        <v/>
      </c>
      <c r="DB403" s="213" t="str">
        <f t="shared" si="318"/>
        <v/>
      </c>
      <c r="DC403" s="172" t="str">
        <f t="shared" si="319"/>
        <v/>
      </c>
      <c r="DD403" s="195" t="str">
        <f t="shared" si="320"/>
        <v/>
      </c>
      <c r="DE403" s="195" t="str">
        <f t="shared" si="321"/>
        <v/>
      </c>
      <c r="DF403" s="195" t="str">
        <f t="shared" si="322"/>
        <v/>
      </c>
      <c r="DG403" s="195" t="str">
        <f t="shared" si="323"/>
        <v/>
      </c>
      <c r="DH403" s="195" t="str">
        <f t="shared" si="324"/>
        <v/>
      </c>
      <c r="DI403" s="195" t="str">
        <f t="shared" si="325"/>
        <v/>
      </c>
      <c r="DJ403" s="195" t="str">
        <f t="shared" si="326"/>
        <v/>
      </c>
      <c r="DK403" s="173" t="str">
        <f t="shared" si="327"/>
        <v/>
      </c>
    </row>
    <row r="404" spans="1:115" x14ac:dyDescent="0.35">
      <c r="A404" s="182">
        <f>'Session Tracking'!A403</f>
        <v>0</v>
      </c>
      <c r="B404" s="183">
        <f>'Session Tracking'!T403</f>
        <v>0</v>
      </c>
      <c r="C404" s="183">
        <f>'Session Tracking'!C403</f>
        <v>0</v>
      </c>
      <c r="D404" s="184" t="str">
        <f>IF('Session Tracking'!D403,'Session Tracking'!D403,"")</f>
        <v/>
      </c>
      <c r="E404" s="184" t="str">
        <f>IF('Session Tracking'!E403,'Session Tracking'!E403,"")</f>
        <v/>
      </c>
      <c r="F404" s="121"/>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1"/>
      <c r="AL404" s="122"/>
      <c r="AM404" s="122"/>
      <c r="AN404" s="122"/>
      <c r="AO404" s="122"/>
      <c r="AP404" s="122"/>
      <c r="AQ404" s="122"/>
      <c r="AR404" s="122"/>
      <c r="AS404" s="122"/>
      <c r="AT404" s="122"/>
      <c r="AU404" s="122"/>
      <c r="AV404" s="122"/>
      <c r="AW404" s="122"/>
      <c r="AX404" s="122"/>
      <c r="AY404" s="122"/>
      <c r="AZ404" s="122"/>
      <c r="BA404" s="122"/>
      <c r="BB404" s="122"/>
      <c r="BC404" s="122"/>
      <c r="BD404" s="122"/>
      <c r="BE404" s="122"/>
      <c r="BF404" s="122"/>
      <c r="BG404" s="122"/>
      <c r="BH404" s="122"/>
      <c r="BI404" s="122"/>
      <c r="BJ404" s="122"/>
      <c r="BK404" s="122"/>
      <c r="BL404" s="122"/>
      <c r="BM404" s="122"/>
      <c r="BN404" s="122"/>
      <c r="BO404" s="122"/>
      <c r="BQ404" s="175" t="str">
        <f t="shared" ref="BQ404:BQ467" si="355">IF(COUNT(G404,I404,J404,Q404,R404)=5,G404+(3-I404)+J404+(3-Q404)+R404,"")</f>
        <v/>
      </c>
      <c r="BR404" s="176" t="str">
        <f t="shared" ref="BR404:BR467" si="356">IF(COUNT(AL404,AN404,AO404,AV404,AW404)=5,AL404+(3-AN404)+AO404+(3-AV404)+AW404,"")</f>
        <v/>
      </c>
      <c r="BS404" s="135" t="str">
        <f t="shared" ref="BS404:BS467" si="357">IF(OR(BQ404="",BR404="")," ",BR404-BQ404)</f>
        <v xml:space="preserve"> </v>
      </c>
      <c r="BT404" s="175" t="str">
        <f t="shared" ref="BT404:BT467" si="358">IF(COUNT(K404,M404,O404,P404,S404)=5,K404+M404+O404+P404+S404,"")</f>
        <v/>
      </c>
      <c r="BU404" s="176" t="str">
        <f t="shared" ref="BU404:BU467" si="359">IF(COUNT(AP404,AR404,AT404,AU404,AX404)=5,AP404+AR404+AT404+AU404+AX404,"")</f>
        <v/>
      </c>
      <c r="BV404" s="135" t="str">
        <f t="shared" ref="BV404:BV467" si="360">IF(OR(BT404="",BU404="")," ",BU404-BT404)</f>
        <v xml:space="preserve"> </v>
      </c>
      <c r="BW404" s="175" t="str">
        <f t="shared" ref="BW404:BW467" si="361">IF(COUNT(H404,L404,N404)=3,(3-H404)+(3-L404)+(3-N404),"")</f>
        <v/>
      </c>
      <c r="BX404" s="176" t="str">
        <f t="shared" ref="BX404:BX467" si="362">IF(COUNT(AM404,AQ404,AS404)=3,(3-AM404)+(3-AQ404)+(3-AS404),"")</f>
        <v/>
      </c>
      <c r="BY404" s="135" t="str">
        <f t="shared" ref="BY404:BY467" si="363">IF(OR(BW404="",BX404="")," ",BX404-BW404)</f>
        <v xml:space="preserve"> </v>
      </c>
      <c r="BZ404" s="175" t="str">
        <f t="shared" ref="BZ404:BZ467" si="364">IF(COUNT(T404,U404,V404,W404,X404)=5,(3-T404)+(3-U404)+(3-V404)+(3-W404)+(3-X404),"")</f>
        <v/>
      </c>
      <c r="CA404" s="176" t="str">
        <f t="shared" ref="CA404:CA467" si="365">IF(COUNT(AY404,AZ404,BA404,BB404,BC404)=5,(3-AY404)+(3-AZ404)+(3-BA404)+(3-BB404)+(3-BC404),"")</f>
        <v/>
      </c>
      <c r="CB404" s="135" t="str">
        <f t="shared" ref="CB404:CB467" si="366">IF(OR(BZ404="",CA404="")," ",CA404-BZ404)</f>
        <v xml:space="preserve"> </v>
      </c>
      <c r="CC404" s="185" t="str">
        <f t="shared" ref="CC404:CC467" si="367">IF(COUNT(BQ404,BT404,BW404,BZ404)=4,BQ404+BT404+BW404+BZ404,"")</f>
        <v/>
      </c>
      <c r="CD404" s="186" t="str">
        <f t="shared" ref="CD404:CD467" si="368">IF(COUNT(BR404,BU404,BX404,CA404)=4,BR404+BU404+BX404+CA404,"")</f>
        <v/>
      </c>
      <c r="CE404" s="181" t="str">
        <f t="shared" ref="CE404:CE467" si="369">IF(OR(CC404="",CD404="")," ",CD404-CC404)</f>
        <v xml:space="preserve"> </v>
      </c>
      <c r="CF404" s="175" t="str">
        <f t="shared" ref="CF404:CF467" si="370">IF(COUNT(Y404,Z404,AA404,AB404,AC404)=5,Y404+(3-Z404)+AA404+(3-AB404)+(3-AC404),"")</f>
        <v/>
      </c>
      <c r="CG404" s="176" t="str">
        <f t="shared" ref="CG404:CG467" si="371">IF(COUNT(BD404,BE404,BF404,BG404,BH404)=5,BD404+(3-BE404)+BF404+(3-BG404)+(3-BH404),"")</f>
        <v/>
      </c>
      <c r="CH404" s="135" t="str">
        <f t="shared" ref="CH404:CH467" si="372">IF(OR(CF404="",CG404="")," ",CG404-CF404)</f>
        <v xml:space="preserve"> </v>
      </c>
      <c r="CI404" s="175" t="str">
        <f t="shared" ref="CI404:CI467" si="373">IF(COUNT(AD404,AE404,AF404,AG404)=4,(3-AD404)+(3-AE404)+AF404+AG404,"")</f>
        <v/>
      </c>
      <c r="CJ404" s="176" t="str">
        <f t="shared" ref="CJ404:CJ467" si="374">IF(COUNT(BI404,BJ404,BK404,BL404)=4,(3-BI404)+(3-BJ404)+BK404+BL404,"")</f>
        <v/>
      </c>
      <c r="CK404" s="135" t="str">
        <f t="shared" ref="CK404:CK467" si="375">IF(OR(CI404="",CJ404="")," ",CJ404-CI404)</f>
        <v xml:space="preserve"> </v>
      </c>
      <c r="CL404" s="175" t="str">
        <f t="shared" ref="CL404:CL467" si="376">IF(COUNT(AH404,AI404,AJ404)=3,(3-AH404)+AI404+(3-AJ404),"")</f>
        <v/>
      </c>
      <c r="CM404" s="176" t="str">
        <f t="shared" ref="CM404:CM467" si="377">IF(COUNT(BM404,BN404,BO404)=3,(3-BM404)+BN404+(3-BO404),"")</f>
        <v/>
      </c>
      <c r="CN404" s="135" t="str">
        <f t="shared" ref="CN404:CN467" si="378">IF(OR(CL404="",CM404="")," ",CM404-CL404)</f>
        <v xml:space="preserve"> </v>
      </c>
      <c r="CO404" s="185" t="str">
        <f t="shared" ref="CO404:CO467" si="379">IF(COUNT(CF404,CI404,CL404)=3,CF404+CI404+CL404,"")</f>
        <v/>
      </c>
      <c r="CP404" s="186" t="str">
        <f t="shared" ref="CP404:CP467" si="380">IF(COUNT(CG404,CJ404,CM404)=3,CG404+CJ404+CM404,"")</f>
        <v/>
      </c>
      <c r="CQ404" s="181" t="str">
        <f t="shared" ref="CQ404:CQ467" si="381">IF(OR(CO404="",CP404="")," ",CP404-CO404)</f>
        <v xml:space="preserve"> </v>
      </c>
      <c r="CR404" s="135">
        <f>'Session Tracking'!P403</f>
        <v>0</v>
      </c>
      <c r="CS404" s="172"/>
      <c r="CT404" s="172">
        <f>COUNTIF('Session Tracking'!F403:O403,"Yes")</f>
        <v>0</v>
      </c>
      <c r="CU404" s="195">
        <f>COUNTIF('Session Tracking'!F403:O403,"No")</f>
        <v>0</v>
      </c>
      <c r="CV404" s="211">
        <f t="shared" si="312"/>
        <v>0</v>
      </c>
      <c r="CW404" s="195" t="str">
        <f t="shared" si="313"/>
        <v/>
      </c>
      <c r="CX404" s="195" t="str">
        <f t="shared" si="314"/>
        <v/>
      </c>
      <c r="CY404" s="195" t="str">
        <f t="shared" si="315"/>
        <v/>
      </c>
      <c r="CZ404" s="195" t="str">
        <f t="shared" si="316"/>
        <v/>
      </c>
      <c r="DA404" s="195" t="str">
        <f t="shared" si="317"/>
        <v/>
      </c>
      <c r="DB404" s="213" t="str">
        <f t="shared" si="318"/>
        <v/>
      </c>
      <c r="DC404" s="172" t="str">
        <f t="shared" si="319"/>
        <v/>
      </c>
      <c r="DD404" s="195" t="str">
        <f t="shared" si="320"/>
        <v/>
      </c>
      <c r="DE404" s="195" t="str">
        <f t="shared" si="321"/>
        <v/>
      </c>
      <c r="DF404" s="195" t="str">
        <f t="shared" si="322"/>
        <v/>
      </c>
      <c r="DG404" s="195" t="str">
        <f t="shared" si="323"/>
        <v/>
      </c>
      <c r="DH404" s="195" t="str">
        <f t="shared" si="324"/>
        <v/>
      </c>
      <c r="DI404" s="195" t="str">
        <f t="shared" si="325"/>
        <v/>
      </c>
      <c r="DJ404" s="195" t="str">
        <f t="shared" si="326"/>
        <v/>
      </c>
      <c r="DK404" s="173" t="str">
        <f t="shared" si="327"/>
        <v/>
      </c>
    </row>
    <row r="405" spans="1:115" x14ac:dyDescent="0.35">
      <c r="A405" s="182">
        <f>'Session Tracking'!A404</f>
        <v>0</v>
      </c>
      <c r="B405" s="183">
        <f>'Session Tracking'!T404</f>
        <v>0</v>
      </c>
      <c r="C405" s="183">
        <f>'Session Tracking'!C404</f>
        <v>0</v>
      </c>
      <c r="D405" s="184" t="str">
        <f>IF('Session Tracking'!D404,'Session Tracking'!D404,"")</f>
        <v/>
      </c>
      <c r="E405" s="184" t="str">
        <f>IF('Session Tracking'!E404,'Session Tracking'!E404,"")</f>
        <v/>
      </c>
      <c r="F405" s="123"/>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3"/>
      <c r="AL405" s="124"/>
      <c r="AM405" s="124"/>
      <c r="AN405" s="124"/>
      <c r="AO405" s="124"/>
      <c r="AP405" s="124"/>
      <c r="AQ405" s="124"/>
      <c r="AR405" s="124"/>
      <c r="AS405" s="124"/>
      <c r="AT405" s="124"/>
      <c r="AU405" s="124"/>
      <c r="AV405" s="124"/>
      <c r="AW405" s="124"/>
      <c r="AX405" s="124"/>
      <c r="AY405" s="124"/>
      <c r="AZ405" s="124"/>
      <c r="BA405" s="124"/>
      <c r="BB405" s="124"/>
      <c r="BC405" s="124"/>
      <c r="BD405" s="124"/>
      <c r="BE405" s="124"/>
      <c r="BF405" s="124"/>
      <c r="BG405" s="124"/>
      <c r="BH405" s="124"/>
      <c r="BI405" s="124"/>
      <c r="BJ405" s="124"/>
      <c r="BK405" s="124"/>
      <c r="BL405" s="124"/>
      <c r="BM405" s="124"/>
      <c r="BN405" s="124"/>
      <c r="BO405" s="124"/>
      <c r="BQ405" s="175" t="str">
        <f t="shared" si="355"/>
        <v/>
      </c>
      <c r="BR405" s="176" t="str">
        <f t="shared" si="356"/>
        <v/>
      </c>
      <c r="BS405" s="135" t="str">
        <f t="shared" si="357"/>
        <v xml:space="preserve"> </v>
      </c>
      <c r="BT405" s="175" t="str">
        <f t="shared" si="358"/>
        <v/>
      </c>
      <c r="BU405" s="176" t="str">
        <f t="shared" si="359"/>
        <v/>
      </c>
      <c r="BV405" s="135" t="str">
        <f t="shared" si="360"/>
        <v xml:space="preserve"> </v>
      </c>
      <c r="BW405" s="175" t="str">
        <f t="shared" si="361"/>
        <v/>
      </c>
      <c r="BX405" s="176" t="str">
        <f t="shared" si="362"/>
        <v/>
      </c>
      <c r="BY405" s="135" t="str">
        <f t="shared" si="363"/>
        <v xml:space="preserve"> </v>
      </c>
      <c r="BZ405" s="175" t="str">
        <f t="shared" si="364"/>
        <v/>
      </c>
      <c r="CA405" s="176" t="str">
        <f t="shared" si="365"/>
        <v/>
      </c>
      <c r="CB405" s="135" t="str">
        <f t="shared" si="366"/>
        <v xml:space="preserve"> </v>
      </c>
      <c r="CC405" s="185" t="str">
        <f t="shared" si="367"/>
        <v/>
      </c>
      <c r="CD405" s="186" t="str">
        <f t="shared" si="368"/>
        <v/>
      </c>
      <c r="CE405" s="181" t="str">
        <f t="shared" si="369"/>
        <v xml:space="preserve"> </v>
      </c>
      <c r="CF405" s="175" t="str">
        <f t="shared" si="370"/>
        <v/>
      </c>
      <c r="CG405" s="176" t="str">
        <f t="shared" si="371"/>
        <v/>
      </c>
      <c r="CH405" s="135" t="str">
        <f t="shared" si="372"/>
        <v xml:space="preserve"> </v>
      </c>
      <c r="CI405" s="175" t="str">
        <f t="shared" si="373"/>
        <v/>
      </c>
      <c r="CJ405" s="176" t="str">
        <f t="shared" si="374"/>
        <v/>
      </c>
      <c r="CK405" s="135" t="str">
        <f t="shared" si="375"/>
        <v xml:space="preserve"> </v>
      </c>
      <c r="CL405" s="175" t="str">
        <f t="shared" si="376"/>
        <v/>
      </c>
      <c r="CM405" s="176" t="str">
        <f t="shared" si="377"/>
        <v/>
      </c>
      <c r="CN405" s="135" t="str">
        <f t="shared" si="378"/>
        <v xml:space="preserve"> </v>
      </c>
      <c r="CO405" s="185" t="str">
        <f t="shared" si="379"/>
        <v/>
      </c>
      <c r="CP405" s="186" t="str">
        <f t="shared" si="380"/>
        <v/>
      </c>
      <c r="CQ405" s="181" t="str">
        <f t="shared" si="381"/>
        <v xml:space="preserve"> </v>
      </c>
      <c r="CR405" s="135">
        <f>'Session Tracking'!P404</f>
        <v>0</v>
      </c>
      <c r="CS405" s="172"/>
      <c r="CT405" s="172">
        <f>COUNTIF('Session Tracking'!F404:O404,"Yes")</f>
        <v>0</v>
      </c>
      <c r="CU405" s="195">
        <f>COUNTIF('Session Tracking'!F404:O404,"No")</f>
        <v>0</v>
      </c>
      <c r="CV405" s="211">
        <f t="shared" si="312"/>
        <v>0</v>
      </c>
      <c r="CW405" s="195" t="str">
        <f t="shared" si="313"/>
        <v/>
      </c>
      <c r="CX405" s="195" t="str">
        <f t="shared" si="314"/>
        <v/>
      </c>
      <c r="CY405" s="195" t="str">
        <f t="shared" si="315"/>
        <v/>
      </c>
      <c r="CZ405" s="195" t="str">
        <f t="shared" si="316"/>
        <v/>
      </c>
      <c r="DA405" s="195" t="str">
        <f t="shared" si="317"/>
        <v/>
      </c>
      <c r="DB405" s="213" t="str">
        <f t="shared" si="318"/>
        <v/>
      </c>
      <c r="DC405" s="172" t="str">
        <f t="shared" si="319"/>
        <v/>
      </c>
      <c r="DD405" s="195" t="str">
        <f t="shared" si="320"/>
        <v/>
      </c>
      <c r="DE405" s="195" t="str">
        <f t="shared" si="321"/>
        <v/>
      </c>
      <c r="DF405" s="195" t="str">
        <f t="shared" si="322"/>
        <v/>
      </c>
      <c r="DG405" s="195" t="str">
        <f t="shared" si="323"/>
        <v/>
      </c>
      <c r="DH405" s="195" t="str">
        <f t="shared" si="324"/>
        <v/>
      </c>
      <c r="DI405" s="195" t="str">
        <f t="shared" si="325"/>
        <v/>
      </c>
      <c r="DJ405" s="195" t="str">
        <f t="shared" si="326"/>
        <v/>
      </c>
      <c r="DK405" s="173" t="str">
        <f t="shared" si="327"/>
        <v/>
      </c>
    </row>
    <row r="406" spans="1:115" x14ac:dyDescent="0.35">
      <c r="A406" s="182">
        <f>'Session Tracking'!A405</f>
        <v>0</v>
      </c>
      <c r="B406" s="183">
        <f>'Session Tracking'!T405</f>
        <v>0</v>
      </c>
      <c r="C406" s="183">
        <f>'Session Tracking'!C405</f>
        <v>0</v>
      </c>
      <c r="D406" s="184" t="str">
        <f>IF('Session Tracking'!D405,'Session Tracking'!D405,"")</f>
        <v/>
      </c>
      <c r="E406" s="184" t="str">
        <f>IF('Session Tracking'!E405,'Session Tracking'!E405,"")</f>
        <v/>
      </c>
      <c r="F406" s="121"/>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1"/>
      <c r="AL406" s="122"/>
      <c r="AM406" s="122"/>
      <c r="AN406" s="122"/>
      <c r="AO406" s="122"/>
      <c r="AP406" s="122"/>
      <c r="AQ406" s="122"/>
      <c r="AR406" s="122"/>
      <c r="AS406" s="122"/>
      <c r="AT406" s="122"/>
      <c r="AU406" s="122"/>
      <c r="AV406" s="122"/>
      <c r="AW406" s="122"/>
      <c r="AX406" s="122"/>
      <c r="AY406" s="122"/>
      <c r="AZ406" s="122"/>
      <c r="BA406" s="122"/>
      <c r="BB406" s="122"/>
      <c r="BC406" s="122"/>
      <c r="BD406" s="122"/>
      <c r="BE406" s="122"/>
      <c r="BF406" s="122"/>
      <c r="BG406" s="122"/>
      <c r="BH406" s="122"/>
      <c r="BI406" s="122"/>
      <c r="BJ406" s="122"/>
      <c r="BK406" s="122"/>
      <c r="BL406" s="122"/>
      <c r="BM406" s="122"/>
      <c r="BN406" s="122"/>
      <c r="BO406" s="122"/>
      <c r="BQ406" s="175" t="str">
        <f t="shared" si="355"/>
        <v/>
      </c>
      <c r="BR406" s="176" t="str">
        <f t="shared" si="356"/>
        <v/>
      </c>
      <c r="BS406" s="135" t="str">
        <f t="shared" si="357"/>
        <v xml:space="preserve"> </v>
      </c>
      <c r="BT406" s="175" t="str">
        <f t="shared" si="358"/>
        <v/>
      </c>
      <c r="BU406" s="176" t="str">
        <f t="shared" si="359"/>
        <v/>
      </c>
      <c r="BV406" s="135" t="str">
        <f t="shared" si="360"/>
        <v xml:space="preserve"> </v>
      </c>
      <c r="BW406" s="175" t="str">
        <f t="shared" si="361"/>
        <v/>
      </c>
      <c r="BX406" s="176" t="str">
        <f t="shared" si="362"/>
        <v/>
      </c>
      <c r="BY406" s="135" t="str">
        <f t="shared" si="363"/>
        <v xml:space="preserve"> </v>
      </c>
      <c r="BZ406" s="175" t="str">
        <f t="shared" si="364"/>
        <v/>
      </c>
      <c r="CA406" s="176" t="str">
        <f t="shared" si="365"/>
        <v/>
      </c>
      <c r="CB406" s="135" t="str">
        <f t="shared" si="366"/>
        <v xml:space="preserve"> </v>
      </c>
      <c r="CC406" s="185" t="str">
        <f t="shared" si="367"/>
        <v/>
      </c>
      <c r="CD406" s="186" t="str">
        <f t="shared" si="368"/>
        <v/>
      </c>
      <c r="CE406" s="181" t="str">
        <f t="shared" si="369"/>
        <v xml:space="preserve"> </v>
      </c>
      <c r="CF406" s="175" t="str">
        <f t="shared" si="370"/>
        <v/>
      </c>
      <c r="CG406" s="176" t="str">
        <f t="shared" si="371"/>
        <v/>
      </c>
      <c r="CH406" s="135" t="str">
        <f t="shared" si="372"/>
        <v xml:space="preserve"> </v>
      </c>
      <c r="CI406" s="175" t="str">
        <f t="shared" si="373"/>
        <v/>
      </c>
      <c r="CJ406" s="176" t="str">
        <f t="shared" si="374"/>
        <v/>
      </c>
      <c r="CK406" s="135" t="str">
        <f t="shared" si="375"/>
        <v xml:space="preserve"> </v>
      </c>
      <c r="CL406" s="175" t="str">
        <f t="shared" si="376"/>
        <v/>
      </c>
      <c r="CM406" s="176" t="str">
        <f t="shared" si="377"/>
        <v/>
      </c>
      <c r="CN406" s="135" t="str">
        <f t="shared" si="378"/>
        <v xml:space="preserve"> </v>
      </c>
      <c r="CO406" s="185" t="str">
        <f t="shared" si="379"/>
        <v/>
      </c>
      <c r="CP406" s="186" t="str">
        <f t="shared" si="380"/>
        <v/>
      </c>
      <c r="CQ406" s="181" t="str">
        <f t="shared" si="381"/>
        <v xml:space="preserve"> </v>
      </c>
      <c r="CR406" s="135">
        <f>'Session Tracking'!P405</f>
        <v>0</v>
      </c>
      <c r="CS406" s="172"/>
      <c r="CT406" s="172">
        <f>COUNTIF('Session Tracking'!F405:O405,"Yes")</f>
        <v>0</v>
      </c>
      <c r="CU406" s="195">
        <f>COUNTIF('Session Tracking'!F405:O405,"No")</f>
        <v>0</v>
      </c>
      <c r="CV406" s="211">
        <f t="shared" si="312"/>
        <v>0</v>
      </c>
      <c r="CW406" s="195" t="str">
        <f t="shared" si="313"/>
        <v/>
      </c>
      <c r="CX406" s="195" t="str">
        <f t="shared" si="314"/>
        <v/>
      </c>
      <c r="CY406" s="195" t="str">
        <f t="shared" si="315"/>
        <v/>
      </c>
      <c r="CZ406" s="195" t="str">
        <f t="shared" si="316"/>
        <v/>
      </c>
      <c r="DA406" s="195" t="str">
        <f t="shared" si="317"/>
        <v/>
      </c>
      <c r="DB406" s="213" t="str">
        <f t="shared" si="318"/>
        <v/>
      </c>
      <c r="DC406" s="172" t="str">
        <f t="shared" si="319"/>
        <v/>
      </c>
      <c r="DD406" s="195" t="str">
        <f t="shared" si="320"/>
        <v/>
      </c>
      <c r="DE406" s="195" t="str">
        <f t="shared" si="321"/>
        <v/>
      </c>
      <c r="DF406" s="195" t="str">
        <f t="shared" si="322"/>
        <v/>
      </c>
      <c r="DG406" s="195" t="str">
        <f t="shared" si="323"/>
        <v/>
      </c>
      <c r="DH406" s="195" t="str">
        <f t="shared" si="324"/>
        <v/>
      </c>
      <c r="DI406" s="195" t="str">
        <f t="shared" si="325"/>
        <v/>
      </c>
      <c r="DJ406" s="195" t="str">
        <f t="shared" si="326"/>
        <v/>
      </c>
      <c r="DK406" s="173" t="str">
        <f t="shared" si="327"/>
        <v/>
      </c>
    </row>
    <row r="407" spans="1:115" x14ac:dyDescent="0.35">
      <c r="A407" s="182">
        <f>'Session Tracking'!A406</f>
        <v>0</v>
      </c>
      <c r="B407" s="183">
        <f>'Session Tracking'!T406</f>
        <v>0</v>
      </c>
      <c r="C407" s="183">
        <f>'Session Tracking'!C406</f>
        <v>0</v>
      </c>
      <c r="D407" s="184" t="str">
        <f>IF('Session Tracking'!D406,'Session Tracking'!D406,"")</f>
        <v/>
      </c>
      <c r="E407" s="184" t="str">
        <f>IF('Session Tracking'!E406,'Session Tracking'!E406,"")</f>
        <v/>
      </c>
      <c r="F407" s="123"/>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3"/>
      <c r="AL407" s="124"/>
      <c r="AM407" s="124"/>
      <c r="AN407" s="124"/>
      <c r="AO407" s="124"/>
      <c r="AP407" s="124"/>
      <c r="AQ407" s="124"/>
      <c r="AR407" s="124"/>
      <c r="AS407" s="124"/>
      <c r="AT407" s="124"/>
      <c r="AU407" s="124"/>
      <c r="AV407" s="124"/>
      <c r="AW407" s="124"/>
      <c r="AX407" s="124"/>
      <c r="AY407" s="124"/>
      <c r="AZ407" s="124"/>
      <c r="BA407" s="124"/>
      <c r="BB407" s="124"/>
      <c r="BC407" s="124"/>
      <c r="BD407" s="124"/>
      <c r="BE407" s="124"/>
      <c r="BF407" s="124"/>
      <c r="BG407" s="124"/>
      <c r="BH407" s="124"/>
      <c r="BI407" s="124"/>
      <c r="BJ407" s="124"/>
      <c r="BK407" s="124"/>
      <c r="BL407" s="124"/>
      <c r="BM407" s="124"/>
      <c r="BN407" s="124"/>
      <c r="BO407" s="124"/>
      <c r="BQ407" s="175" t="str">
        <f t="shared" si="355"/>
        <v/>
      </c>
      <c r="BR407" s="176" t="str">
        <f t="shared" si="356"/>
        <v/>
      </c>
      <c r="BS407" s="135" t="str">
        <f t="shared" si="357"/>
        <v xml:space="preserve"> </v>
      </c>
      <c r="BT407" s="175" t="str">
        <f t="shared" si="358"/>
        <v/>
      </c>
      <c r="BU407" s="176" t="str">
        <f t="shared" si="359"/>
        <v/>
      </c>
      <c r="BV407" s="135" t="str">
        <f t="shared" si="360"/>
        <v xml:space="preserve"> </v>
      </c>
      <c r="BW407" s="175" t="str">
        <f t="shared" si="361"/>
        <v/>
      </c>
      <c r="BX407" s="176" t="str">
        <f t="shared" si="362"/>
        <v/>
      </c>
      <c r="BY407" s="135" t="str">
        <f t="shared" si="363"/>
        <v xml:space="preserve"> </v>
      </c>
      <c r="BZ407" s="175" t="str">
        <f t="shared" si="364"/>
        <v/>
      </c>
      <c r="CA407" s="176" t="str">
        <f t="shared" si="365"/>
        <v/>
      </c>
      <c r="CB407" s="135" t="str">
        <f t="shared" si="366"/>
        <v xml:space="preserve"> </v>
      </c>
      <c r="CC407" s="185" t="str">
        <f t="shared" si="367"/>
        <v/>
      </c>
      <c r="CD407" s="186" t="str">
        <f t="shared" si="368"/>
        <v/>
      </c>
      <c r="CE407" s="181" t="str">
        <f t="shared" si="369"/>
        <v xml:space="preserve"> </v>
      </c>
      <c r="CF407" s="175" t="str">
        <f t="shared" si="370"/>
        <v/>
      </c>
      <c r="CG407" s="176" t="str">
        <f t="shared" si="371"/>
        <v/>
      </c>
      <c r="CH407" s="135" t="str">
        <f t="shared" si="372"/>
        <v xml:space="preserve"> </v>
      </c>
      <c r="CI407" s="175" t="str">
        <f t="shared" si="373"/>
        <v/>
      </c>
      <c r="CJ407" s="176" t="str">
        <f t="shared" si="374"/>
        <v/>
      </c>
      <c r="CK407" s="135" t="str">
        <f t="shared" si="375"/>
        <v xml:space="preserve"> </v>
      </c>
      <c r="CL407" s="175" t="str">
        <f t="shared" si="376"/>
        <v/>
      </c>
      <c r="CM407" s="176" t="str">
        <f t="shared" si="377"/>
        <v/>
      </c>
      <c r="CN407" s="135" t="str">
        <f t="shared" si="378"/>
        <v xml:space="preserve"> </v>
      </c>
      <c r="CO407" s="185" t="str">
        <f t="shared" si="379"/>
        <v/>
      </c>
      <c r="CP407" s="186" t="str">
        <f t="shared" si="380"/>
        <v/>
      </c>
      <c r="CQ407" s="181" t="str">
        <f t="shared" si="381"/>
        <v xml:space="preserve"> </v>
      </c>
      <c r="CR407" s="135">
        <f>'Session Tracking'!P406</f>
        <v>0</v>
      </c>
      <c r="CS407" s="172"/>
      <c r="CT407" s="172">
        <f>COUNTIF('Session Tracking'!F406:O406,"Yes")</f>
        <v>0</v>
      </c>
      <c r="CU407" s="195">
        <f>COUNTIF('Session Tracking'!F406:O406,"No")</f>
        <v>0</v>
      </c>
      <c r="CV407" s="211">
        <f t="shared" si="312"/>
        <v>0</v>
      </c>
      <c r="CW407" s="195" t="str">
        <f t="shared" si="313"/>
        <v/>
      </c>
      <c r="CX407" s="195" t="str">
        <f t="shared" si="314"/>
        <v/>
      </c>
      <c r="CY407" s="195" t="str">
        <f t="shared" si="315"/>
        <v/>
      </c>
      <c r="CZ407" s="195" t="str">
        <f t="shared" si="316"/>
        <v/>
      </c>
      <c r="DA407" s="195" t="str">
        <f t="shared" si="317"/>
        <v/>
      </c>
      <c r="DB407" s="213" t="str">
        <f t="shared" si="318"/>
        <v/>
      </c>
      <c r="DC407" s="172" t="str">
        <f t="shared" si="319"/>
        <v/>
      </c>
      <c r="DD407" s="195" t="str">
        <f t="shared" si="320"/>
        <v/>
      </c>
      <c r="DE407" s="195" t="str">
        <f t="shared" si="321"/>
        <v/>
      </c>
      <c r="DF407" s="195" t="str">
        <f t="shared" si="322"/>
        <v/>
      </c>
      <c r="DG407" s="195" t="str">
        <f t="shared" si="323"/>
        <v/>
      </c>
      <c r="DH407" s="195" t="str">
        <f t="shared" si="324"/>
        <v/>
      </c>
      <c r="DI407" s="195" t="str">
        <f t="shared" si="325"/>
        <v/>
      </c>
      <c r="DJ407" s="195" t="str">
        <f t="shared" si="326"/>
        <v/>
      </c>
      <c r="DK407" s="173" t="str">
        <f t="shared" si="327"/>
        <v/>
      </c>
    </row>
    <row r="408" spans="1:115" x14ac:dyDescent="0.35">
      <c r="A408" s="182">
        <f>'Session Tracking'!A407</f>
        <v>0</v>
      </c>
      <c r="B408" s="183">
        <f>'Session Tracking'!T407</f>
        <v>0</v>
      </c>
      <c r="C408" s="183">
        <f>'Session Tracking'!C407</f>
        <v>0</v>
      </c>
      <c r="D408" s="184" t="str">
        <f>IF('Session Tracking'!D407,'Session Tracking'!D407,"")</f>
        <v/>
      </c>
      <c r="E408" s="184" t="str">
        <f>IF('Session Tracking'!E407,'Session Tracking'!E407,"")</f>
        <v/>
      </c>
      <c r="F408" s="121"/>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1"/>
      <c r="AL408" s="122"/>
      <c r="AM408" s="122"/>
      <c r="AN408" s="122"/>
      <c r="AO408" s="122"/>
      <c r="AP408" s="122"/>
      <c r="AQ408" s="122"/>
      <c r="AR408" s="122"/>
      <c r="AS408" s="122"/>
      <c r="AT408" s="122"/>
      <c r="AU408" s="122"/>
      <c r="AV408" s="122"/>
      <c r="AW408" s="122"/>
      <c r="AX408" s="122"/>
      <c r="AY408" s="122"/>
      <c r="AZ408" s="122"/>
      <c r="BA408" s="122"/>
      <c r="BB408" s="122"/>
      <c r="BC408" s="122"/>
      <c r="BD408" s="122"/>
      <c r="BE408" s="122"/>
      <c r="BF408" s="122"/>
      <c r="BG408" s="122"/>
      <c r="BH408" s="122"/>
      <c r="BI408" s="122"/>
      <c r="BJ408" s="122"/>
      <c r="BK408" s="122"/>
      <c r="BL408" s="122"/>
      <c r="BM408" s="122"/>
      <c r="BN408" s="122"/>
      <c r="BO408" s="122"/>
      <c r="BQ408" s="175" t="str">
        <f t="shared" si="355"/>
        <v/>
      </c>
      <c r="BR408" s="176" t="str">
        <f t="shared" si="356"/>
        <v/>
      </c>
      <c r="BS408" s="135" t="str">
        <f t="shared" si="357"/>
        <v xml:space="preserve"> </v>
      </c>
      <c r="BT408" s="175" t="str">
        <f t="shared" si="358"/>
        <v/>
      </c>
      <c r="BU408" s="176" t="str">
        <f t="shared" si="359"/>
        <v/>
      </c>
      <c r="BV408" s="135" t="str">
        <f t="shared" si="360"/>
        <v xml:space="preserve"> </v>
      </c>
      <c r="BW408" s="175" t="str">
        <f t="shared" si="361"/>
        <v/>
      </c>
      <c r="BX408" s="176" t="str">
        <f t="shared" si="362"/>
        <v/>
      </c>
      <c r="BY408" s="135" t="str">
        <f t="shared" si="363"/>
        <v xml:space="preserve"> </v>
      </c>
      <c r="BZ408" s="175" t="str">
        <f t="shared" si="364"/>
        <v/>
      </c>
      <c r="CA408" s="176" t="str">
        <f t="shared" si="365"/>
        <v/>
      </c>
      <c r="CB408" s="135" t="str">
        <f t="shared" si="366"/>
        <v xml:space="preserve"> </v>
      </c>
      <c r="CC408" s="185" t="str">
        <f t="shared" si="367"/>
        <v/>
      </c>
      <c r="CD408" s="186" t="str">
        <f t="shared" si="368"/>
        <v/>
      </c>
      <c r="CE408" s="181" t="str">
        <f t="shared" si="369"/>
        <v xml:space="preserve"> </v>
      </c>
      <c r="CF408" s="175" t="str">
        <f t="shared" si="370"/>
        <v/>
      </c>
      <c r="CG408" s="176" t="str">
        <f t="shared" si="371"/>
        <v/>
      </c>
      <c r="CH408" s="135" t="str">
        <f t="shared" si="372"/>
        <v xml:space="preserve"> </v>
      </c>
      <c r="CI408" s="175" t="str">
        <f t="shared" si="373"/>
        <v/>
      </c>
      <c r="CJ408" s="176" t="str">
        <f t="shared" si="374"/>
        <v/>
      </c>
      <c r="CK408" s="135" t="str">
        <f t="shared" si="375"/>
        <v xml:space="preserve"> </v>
      </c>
      <c r="CL408" s="175" t="str">
        <f t="shared" si="376"/>
        <v/>
      </c>
      <c r="CM408" s="176" t="str">
        <f t="shared" si="377"/>
        <v/>
      </c>
      <c r="CN408" s="135" t="str">
        <f t="shared" si="378"/>
        <v xml:space="preserve"> </v>
      </c>
      <c r="CO408" s="185" t="str">
        <f t="shared" si="379"/>
        <v/>
      </c>
      <c r="CP408" s="186" t="str">
        <f t="shared" si="380"/>
        <v/>
      </c>
      <c r="CQ408" s="181" t="str">
        <f t="shared" si="381"/>
        <v xml:space="preserve"> </v>
      </c>
      <c r="CR408" s="135">
        <f>'Session Tracking'!P407</f>
        <v>0</v>
      </c>
      <c r="CS408" s="172"/>
      <c r="CT408" s="172">
        <f>COUNTIF('Session Tracking'!F407:O407,"Yes")</f>
        <v>0</v>
      </c>
      <c r="CU408" s="195">
        <f>COUNTIF('Session Tracking'!F407:O407,"No")</f>
        <v>0</v>
      </c>
      <c r="CV408" s="211">
        <f t="shared" si="312"/>
        <v>0</v>
      </c>
      <c r="CW408" s="195" t="str">
        <f t="shared" si="313"/>
        <v/>
      </c>
      <c r="CX408" s="195" t="str">
        <f t="shared" si="314"/>
        <v/>
      </c>
      <c r="CY408" s="195" t="str">
        <f t="shared" si="315"/>
        <v/>
      </c>
      <c r="CZ408" s="195" t="str">
        <f t="shared" si="316"/>
        <v/>
      </c>
      <c r="DA408" s="195" t="str">
        <f t="shared" si="317"/>
        <v/>
      </c>
      <c r="DB408" s="213" t="str">
        <f t="shared" si="318"/>
        <v/>
      </c>
      <c r="DC408" s="172" t="str">
        <f t="shared" si="319"/>
        <v/>
      </c>
      <c r="DD408" s="195" t="str">
        <f t="shared" si="320"/>
        <v/>
      </c>
      <c r="DE408" s="195" t="str">
        <f t="shared" si="321"/>
        <v/>
      </c>
      <c r="DF408" s="195" t="str">
        <f t="shared" si="322"/>
        <v/>
      </c>
      <c r="DG408" s="195" t="str">
        <f t="shared" si="323"/>
        <v/>
      </c>
      <c r="DH408" s="195" t="str">
        <f t="shared" si="324"/>
        <v/>
      </c>
      <c r="DI408" s="195" t="str">
        <f t="shared" si="325"/>
        <v/>
      </c>
      <c r="DJ408" s="195" t="str">
        <f t="shared" si="326"/>
        <v/>
      </c>
      <c r="DK408" s="173" t="str">
        <f t="shared" si="327"/>
        <v/>
      </c>
    </row>
    <row r="409" spans="1:115" x14ac:dyDescent="0.35">
      <c r="A409" s="182">
        <f>'Session Tracking'!A408</f>
        <v>0</v>
      </c>
      <c r="B409" s="183">
        <f>'Session Tracking'!T408</f>
        <v>0</v>
      </c>
      <c r="C409" s="183">
        <f>'Session Tracking'!C408</f>
        <v>0</v>
      </c>
      <c r="D409" s="184" t="str">
        <f>IF('Session Tracking'!D408,'Session Tracking'!D408,"")</f>
        <v/>
      </c>
      <c r="E409" s="184" t="str">
        <f>IF('Session Tracking'!E408,'Session Tracking'!E408,"")</f>
        <v/>
      </c>
      <c r="F409" s="123"/>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3"/>
      <c r="AL409" s="124"/>
      <c r="AM409" s="124"/>
      <c r="AN409" s="124"/>
      <c r="AO409" s="124"/>
      <c r="AP409" s="124"/>
      <c r="AQ409" s="124"/>
      <c r="AR409" s="124"/>
      <c r="AS409" s="124"/>
      <c r="AT409" s="124"/>
      <c r="AU409" s="124"/>
      <c r="AV409" s="124"/>
      <c r="AW409" s="124"/>
      <c r="AX409" s="124"/>
      <c r="AY409" s="124"/>
      <c r="AZ409" s="124"/>
      <c r="BA409" s="124"/>
      <c r="BB409" s="124"/>
      <c r="BC409" s="124"/>
      <c r="BD409" s="124"/>
      <c r="BE409" s="124"/>
      <c r="BF409" s="124"/>
      <c r="BG409" s="124"/>
      <c r="BH409" s="124"/>
      <c r="BI409" s="124"/>
      <c r="BJ409" s="124"/>
      <c r="BK409" s="124"/>
      <c r="BL409" s="124"/>
      <c r="BM409" s="124"/>
      <c r="BN409" s="124"/>
      <c r="BO409" s="124"/>
      <c r="BQ409" s="175" t="str">
        <f t="shared" si="355"/>
        <v/>
      </c>
      <c r="BR409" s="176" t="str">
        <f t="shared" si="356"/>
        <v/>
      </c>
      <c r="BS409" s="135" t="str">
        <f t="shared" si="357"/>
        <v xml:space="preserve"> </v>
      </c>
      <c r="BT409" s="175" t="str">
        <f t="shared" si="358"/>
        <v/>
      </c>
      <c r="BU409" s="176" t="str">
        <f t="shared" si="359"/>
        <v/>
      </c>
      <c r="BV409" s="135" t="str">
        <f t="shared" si="360"/>
        <v xml:space="preserve"> </v>
      </c>
      <c r="BW409" s="175" t="str">
        <f t="shared" si="361"/>
        <v/>
      </c>
      <c r="BX409" s="176" t="str">
        <f t="shared" si="362"/>
        <v/>
      </c>
      <c r="BY409" s="135" t="str">
        <f t="shared" si="363"/>
        <v xml:space="preserve"> </v>
      </c>
      <c r="BZ409" s="175" t="str">
        <f t="shared" si="364"/>
        <v/>
      </c>
      <c r="CA409" s="176" t="str">
        <f t="shared" si="365"/>
        <v/>
      </c>
      <c r="CB409" s="135" t="str">
        <f t="shared" si="366"/>
        <v xml:space="preserve"> </v>
      </c>
      <c r="CC409" s="185" t="str">
        <f t="shared" si="367"/>
        <v/>
      </c>
      <c r="CD409" s="186" t="str">
        <f t="shared" si="368"/>
        <v/>
      </c>
      <c r="CE409" s="181" t="str">
        <f t="shared" si="369"/>
        <v xml:space="preserve"> </v>
      </c>
      <c r="CF409" s="175" t="str">
        <f t="shared" si="370"/>
        <v/>
      </c>
      <c r="CG409" s="176" t="str">
        <f t="shared" si="371"/>
        <v/>
      </c>
      <c r="CH409" s="135" t="str">
        <f t="shared" si="372"/>
        <v xml:space="preserve"> </v>
      </c>
      <c r="CI409" s="175" t="str">
        <f t="shared" si="373"/>
        <v/>
      </c>
      <c r="CJ409" s="176" t="str">
        <f t="shared" si="374"/>
        <v/>
      </c>
      <c r="CK409" s="135" t="str">
        <f t="shared" si="375"/>
        <v xml:space="preserve"> </v>
      </c>
      <c r="CL409" s="175" t="str">
        <f t="shared" si="376"/>
        <v/>
      </c>
      <c r="CM409" s="176" t="str">
        <f t="shared" si="377"/>
        <v/>
      </c>
      <c r="CN409" s="135" t="str">
        <f t="shared" si="378"/>
        <v xml:space="preserve"> </v>
      </c>
      <c r="CO409" s="185" t="str">
        <f t="shared" si="379"/>
        <v/>
      </c>
      <c r="CP409" s="186" t="str">
        <f t="shared" si="380"/>
        <v/>
      </c>
      <c r="CQ409" s="181" t="str">
        <f t="shared" si="381"/>
        <v xml:space="preserve"> </v>
      </c>
      <c r="CR409" s="135">
        <f>'Session Tracking'!P408</f>
        <v>0</v>
      </c>
      <c r="CS409" s="172"/>
      <c r="CT409" s="172">
        <f>COUNTIF('Session Tracking'!F408:O408,"Yes")</f>
        <v>0</v>
      </c>
      <c r="CU409" s="195">
        <f>COUNTIF('Session Tracking'!F408:O408,"No")</f>
        <v>0</v>
      </c>
      <c r="CV409" s="211">
        <f t="shared" si="312"/>
        <v>0</v>
      </c>
      <c r="CW409" s="195" t="str">
        <f t="shared" si="313"/>
        <v/>
      </c>
      <c r="CX409" s="195" t="str">
        <f t="shared" si="314"/>
        <v/>
      </c>
      <c r="CY409" s="195" t="str">
        <f t="shared" si="315"/>
        <v/>
      </c>
      <c r="CZ409" s="195" t="str">
        <f t="shared" si="316"/>
        <v/>
      </c>
      <c r="DA409" s="195" t="str">
        <f t="shared" si="317"/>
        <v/>
      </c>
      <c r="DB409" s="213" t="str">
        <f t="shared" si="318"/>
        <v/>
      </c>
      <c r="DC409" s="172" t="str">
        <f t="shared" si="319"/>
        <v/>
      </c>
      <c r="DD409" s="195" t="str">
        <f t="shared" si="320"/>
        <v/>
      </c>
      <c r="DE409" s="195" t="str">
        <f t="shared" si="321"/>
        <v/>
      </c>
      <c r="DF409" s="195" t="str">
        <f t="shared" si="322"/>
        <v/>
      </c>
      <c r="DG409" s="195" t="str">
        <f t="shared" si="323"/>
        <v/>
      </c>
      <c r="DH409" s="195" t="str">
        <f t="shared" si="324"/>
        <v/>
      </c>
      <c r="DI409" s="195" t="str">
        <f t="shared" si="325"/>
        <v/>
      </c>
      <c r="DJ409" s="195" t="str">
        <f t="shared" si="326"/>
        <v/>
      </c>
      <c r="DK409" s="173" t="str">
        <f t="shared" si="327"/>
        <v/>
      </c>
    </row>
    <row r="410" spans="1:115" x14ac:dyDescent="0.35">
      <c r="A410" s="182">
        <f>'Session Tracking'!A409</f>
        <v>0</v>
      </c>
      <c r="B410" s="183">
        <f>'Session Tracking'!T409</f>
        <v>0</v>
      </c>
      <c r="C410" s="183">
        <f>'Session Tracking'!C409</f>
        <v>0</v>
      </c>
      <c r="D410" s="184" t="str">
        <f>IF('Session Tracking'!D409,'Session Tracking'!D409,"")</f>
        <v/>
      </c>
      <c r="E410" s="184" t="str">
        <f>IF('Session Tracking'!E409,'Session Tracking'!E409,"")</f>
        <v/>
      </c>
      <c r="F410" s="121"/>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1"/>
      <c r="AL410" s="122"/>
      <c r="AM410" s="122"/>
      <c r="AN410" s="122"/>
      <c r="AO410" s="122"/>
      <c r="AP410" s="122"/>
      <c r="AQ410" s="122"/>
      <c r="AR410" s="122"/>
      <c r="AS410" s="122"/>
      <c r="AT410" s="122"/>
      <c r="AU410" s="122"/>
      <c r="AV410" s="122"/>
      <c r="AW410" s="122"/>
      <c r="AX410" s="122"/>
      <c r="AY410" s="122"/>
      <c r="AZ410" s="122"/>
      <c r="BA410" s="122"/>
      <c r="BB410" s="122"/>
      <c r="BC410" s="122"/>
      <c r="BD410" s="122"/>
      <c r="BE410" s="122"/>
      <c r="BF410" s="122"/>
      <c r="BG410" s="122"/>
      <c r="BH410" s="122"/>
      <c r="BI410" s="122"/>
      <c r="BJ410" s="122"/>
      <c r="BK410" s="122"/>
      <c r="BL410" s="122"/>
      <c r="BM410" s="122"/>
      <c r="BN410" s="122"/>
      <c r="BO410" s="122"/>
      <c r="BQ410" s="175" t="str">
        <f t="shared" si="355"/>
        <v/>
      </c>
      <c r="BR410" s="176" t="str">
        <f t="shared" si="356"/>
        <v/>
      </c>
      <c r="BS410" s="135" t="str">
        <f t="shared" si="357"/>
        <v xml:space="preserve"> </v>
      </c>
      <c r="BT410" s="175" t="str">
        <f t="shared" si="358"/>
        <v/>
      </c>
      <c r="BU410" s="176" t="str">
        <f t="shared" si="359"/>
        <v/>
      </c>
      <c r="BV410" s="135" t="str">
        <f t="shared" si="360"/>
        <v xml:space="preserve"> </v>
      </c>
      <c r="BW410" s="175" t="str">
        <f t="shared" si="361"/>
        <v/>
      </c>
      <c r="BX410" s="176" t="str">
        <f t="shared" si="362"/>
        <v/>
      </c>
      <c r="BY410" s="135" t="str">
        <f t="shared" si="363"/>
        <v xml:space="preserve"> </v>
      </c>
      <c r="BZ410" s="175" t="str">
        <f t="shared" si="364"/>
        <v/>
      </c>
      <c r="CA410" s="176" t="str">
        <f t="shared" si="365"/>
        <v/>
      </c>
      <c r="CB410" s="135" t="str">
        <f t="shared" si="366"/>
        <v xml:space="preserve"> </v>
      </c>
      <c r="CC410" s="185" t="str">
        <f t="shared" si="367"/>
        <v/>
      </c>
      <c r="CD410" s="186" t="str">
        <f t="shared" si="368"/>
        <v/>
      </c>
      <c r="CE410" s="181" t="str">
        <f t="shared" si="369"/>
        <v xml:space="preserve"> </v>
      </c>
      <c r="CF410" s="175" t="str">
        <f t="shared" si="370"/>
        <v/>
      </c>
      <c r="CG410" s="176" t="str">
        <f t="shared" si="371"/>
        <v/>
      </c>
      <c r="CH410" s="135" t="str">
        <f t="shared" si="372"/>
        <v xml:space="preserve"> </v>
      </c>
      <c r="CI410" s="175" t="str">
        <f t="shared" si="373"/>
        <v/>
      </c>
      <c r="CJ410" s="176" t="str">
        <f t="shared" si="374"/>
        <v/>
      </c>
      <c r="CK410" s="135" t="str">
        <f t="shared" si="375"/>
        <v xml:space="preserve"> </v>
      </c>
      <c r="CL410" s="175" t="str">
        <f t="shared" si="376"/>
        <v/>
      </c>
      <c r="CM410" s="176" t="str">
        <f t="shared" si="377"/>
        <v/>
      </c>
      <c r="CN410" s="135" t="str">
        <f t="shared" si="378"/>
        <v xml:space="preserve"> </v>
      </c>
      <c r="CO410" s="185" t="str">
        <f t="shared" si="379"/>
        <v/>
      </c>
      <c r="CP410" s="186" t="str">
        <f t="shared" si="380"/>
        <v/>
      </c>
      <c r="CQ410" s="181" t="str">
        <f t="shared" si="381"/>
        <v xml:space="preserve"> </v>
      </c>
      <c r="CR410" s="135">
        <f>'Session Tracking'!P409</f>
        <v>0</v>
      </c>
      <c r="CS410" s="172"/>
      <c r="CT410" s="172">
        <f>COUNTIF('Session Tracking'!F409:O409,"Yes")</f>
        <v>0</v>
      </c>
      <c r="CU410" s="195">
        <f>COUNTIF('Session Tracking'!F409:O409,"No")</f>
        <v>0</v>
      </c>
      <c r="CV410" s="211">
        <f t="shared" si="312"/>
        <v>0</v>
      </c>
      <c r="CW410" s="195" t="str">
        <f t="shared" si="313"/>
        <v/>
      </c>
      <c r="CX410" s="195" t="str">
        <f t="shared" si="314"/>
        <v/>
      </c>
      <c r="CY410" s="195" t="str">
        <f t="shared" si="315"/>
        <v/>
      </c>
      <c r="CZ410" s="195" t="str">
        <f t="shared" si="316"/>
        <v/>
      </c>
      <c r="DA410" s="195" t="str">
        <f t="shared" si="317"/>
        <v/>
      </c>
      <c r="DB410" s="213" t="str">
        <f t="shared" si="318"/>
        <v/>
      </c>
      <c r="DC410" s="172" t="str">
        <f t="shared" si="319"/>
        <v/>
      </c>
      <c r="DD410" s="195" t="str">
        <f t="shared" si="320"/>
        <v/>
      </c>
      <c r="DE410" s="195" t="str">
        <f t="shared" si="321"/>
        <v/>
      </c>
      <c r="DF410" s="195" t="str">
        <f t="shared" si="322"/>
        <v/>
      </c>
      <c r="DG410" s="195" t="str">
        <f t="shared" si="323"/>
        <v/>
      </c>
      <c r="DH410" s="195" t="str">
        <f t="shared" si="324"/>
        <v/>
      </c>
      <c r="DI410" s="195" t="str">
        <f t="shared" si="325"/>
        <v/>
      </c>
      <c r="DJ410" s="195" t="str">
        <f t="shared" si="326"/>
        <v/>
      </c>
      <c r="DK410" s="173" t="str">
        <f t="shared" si="327"/>
        <v/>
      </c>
    </row>
    <row r="411" spans="1:115" x14ac:dyDescent="0.35">
      <c r="A411" s="182">
        <f>'Session Tracking'!A410</f>
        <v>0</v>
      </c>
      <c r="B411" s="183">
        <f>'Session Tracking'!T410</f>
        <v>0</v>
      </c>
      <c r="C411" s="183">
        <f>'Session Tracking'!C410</f>
        <v>0</v>
      </c>
      <c r="D411" s="184" t="str">
        <f>IF('Session Tracking'!D410,'Session Tracking'!D410,"")</f>
        <v/>
      </c>
      <c r="E411" s="184" t="str">
        <f>IF('Session Tracking'!E410,'Session Tracking'!E410,"")</f>
        <v/>
      </c>
      <c r="F411" s="123"/>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3"/>
      <c r="AL411" s="124"/>
      <c r="AM411" s="124"/>
      <c r="AN411" s="124"/>
      <c r="AO411" s="124"/>
      <c r="AP411" s="124"/>
      <c r="AQ411" s="124"/>
      <c r="AR411" s="124"/>
      <c r="AS411" s="124"/>
      <c r="AT411" s="124"/>
      <c r="AU411" s="124"/>
      <c r="AV411" s="124"/>
      <c r="AW411" s="124"/>
      <c r="AX411" s="124"/>
      <c r="AY411" s="124"/>
      <c r="AZ411" s="124"/>
      <c r="BA411" s="124"/>
      <c r="BB411" s="124"/>
      <c r="BC411" s="124"/>
      <c r="BD411" s="124"/>
      <c r="BE411" s="124"/>
      <c r="BF411" s="124"/>
      <c r="BG411" s="124"/>
      <c r="BH411" s="124"/>
      <c r="BI411" s="124"/>
      <c r="BJ411" s="124"/>
      <c r="BK411" s="124"/>
      <c r="BL411" s="124"/>
      <c r="BM411" s="124"/>
      <c r="BN411" s="124"/>
      <c r="BO411" s="124"/>
      <c r="BQ411" s="175" t="str">
        <f t="shared" si="355"/>
        <v/>
      </c>
      <c r="BR411" s="176" t="str">
        <f t="shared" si="356"/>
        <v/>
      </c>
      <c r="BS411" s="135" t="str">
        <f t="shared" si="357"/>
        <v xml:space="preserve"> </v>
      </c>
      <c r="BT411" s="175" t="str">
        <f t="shared" si="358"/>
        <v/>
      </c>
      <c r="BU411" s="176" t="str">
        <f t="shared" si="359"/>
        <v/>
      </c>
      <c r="BV411" s="135" t="str">
        <f t="shared" si="360"/>
        <v xml:space="preserve"> </v>
      </c>
      <c r="BW411" s="175" t="str">
        <f t="shared" si="361"/>
        <v/>
      </c>
      <c r="BX411" s="176" t="str">
        <f t="shared" si="362"/>
        <v/>
      </c>
      <c r="BY411" s="135" t="str">
        <f t="shared" si="363"/>
        <v xml:space="preserve"> </v>
      </c>
      <c r="BZ411" s="175" t="str">
        <f t="shared" si="364"/>
        <v/>
      </c>
      <c r="CA411" s="176" t="str">
        <f t="shared" si="365"/>
        <v/>
      </c>
      <c r="CB411" s="135" t="str">
        <f t="shared" si="366"/>
        <v xml:space="preserve"> </v>
      </c>
      <c r="CC411" s="185" t="str">
        <f t="shared" si="367"/>
        <v/>
      </c>
      <c r="CD411" s="186" t="str">
        <f t="shared" si="368"/>
        <v/>
      </c>
      <c r="CE411" s="181" t="str">
        <f t="shared" si="369"/>
        <v xml:space="preserve"> </v>
      </c>
      <c r="CF411" s="175" t="str">
        <f t="shared" si="370"/>
        <v/>
      </c>
      <c r="CG411" s="176" t="str">
        <f t="shared" si="371"/>
        <v/>
      </c>
      <c r="CH411" s="135" t="str">
        <f t="shared" si="372"/>
        <v xml:space="preserve"> </v>
      </c>
      <c r="CI411" s="175" t="str">
        <f t="shared" si="373"/>
        <v/>
      </c>
      <c r="CJ411" s="176" t="str">
        <f t="shared" si="374"/>
        <v/>
      </c>
      <c r="CK411" s="135" t="str">
        <f t="shared" si="375"/>
        <v xml:space="preserve"> </v>
      </c>
      <c r="CL411" s="175" t="str">
        <f t="shared" si="376"/>
        <v/>
      </c>
      <c r="CM411" s="176" t="str">
        <f t="shared" si="377"/>
        <v/>
      </c>
      <c r="CN411" s="135" t="str">
        <f t="shared" si="378"/>
        <v xml:space="preserve"> </v>
      </c>
      <c r="CO411" s="185" t="str">
        <f t="shared" si="379"/>
        <v/>
      </c>
      <c r="CP411" s="186" t="str">
        <f t="shared" si="380"/>
        <v/>
      </c>
      <c r="CQ411" s="181" t="str">
        <f t="shared" si="381"/>
        <v xml:space="preserve"> </v>
      </c>
      <c r="CR411" s="135">
        <f>'Session Tracking'!P410</f>
        <v>0</v>
      </c>
      <c r="CS411" s="172"/>
      <c r="CT411" s="172">
        <f>COUNTIF('Session Tracking'!F410:O410,"Yes")</f>
        <v>0</v>
      </c>
      <c r="CU411" s="195">
        <f>COUNTIF('Session Tracking'!F410:O410,"No")</f>
        <v>0</v>
      </c>
      <c r="CV411" s="211">
        <f t="shared" si="312"/>
        <v>0</v>
      </c>
      <c r="CW411" s="195" t="str">
        <f t="shared" si="313"/>
        <v/>
      </c>
      <c r="CX411" s="195" t="str">
        <f t="shared" si="314"/>
        <v/>
      </c>
      <c r="CY411" s="195" t="str">
        <f t="shared" si="315"/>
        <v/>
      </c>
      <c r="CZ411" s="195" t="str">
        <f t="shared" si="316"/>
        <v/>
      </c>
      <c r="DA411" s="195" t="str">
        <f t="shared" si="317"/>
        <v/>
      </c>
      <c r="DB411" s="213" t="str">
        <f t="shared" si="318"/>
        <v/>
      </c>
      <c r="DC411" s="172" t="str">
        <f t="shared" si="319"/>
        <v/>
      </c>
      <c r="DD411" s="195" t="str">
        <f t="shared" si="320"/>
        <v/>
      </c>
      <c r="DE411" s="195" t="str">
        <f t="shared" si="321"/>
        <v/>
      </c>
      <c r="DF411" s="195" t="str">
        <f t="shared" si="322"/>
        <v/>
      </c>
      <c r="DG411" s="195" t="str">
        <f t="shared" si="323"/>
        <v/>
      </c>
      <c r="DH411" s="195" t="str">
        <f t="shared" si="324"/>
        <v/>
      </c>
      <c r="DI411" s="195" t="str">
        <f t="shared" si="325"/>
        <v/>
      </c>
      <c r="DJ411" s="195" t="str">
        <f t="shared" si="326"/>
        <v/>
      </c>
      <c r="DK411" s="173" t="str">
        <f t="shared" si="327"/>
        <v/>
      </c>
    </row>
    <row r="412" spans="1:115" x14ac:dyDescent="0.35">
      <c r="A412" s="182">
        <f>'Session Tracking'!A411</f>
        <v>0</v>
      </c>
      <c r="B412" s="183">
        <f>'Session Tracking'!T411</f>
        <v>0</v>
      </c>
      <c r="C412" s="183">
        <f>'Session Tracking'!C411</f>
        <v>0</v>
      </c>
      <c r="D412" s="184" t="str">
        <f>IF('Session Tracking'!D411,'Session Tracking'!D411,"")</f>
        <v/>
      </c>
      <c r="E412" s="184" t="str">
        <f>IF('Session Tracking'!E411,'Session Tracking'!E411,"")</f>
        <v/>
      </c>
      <c r="F412" s="121"/>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1"/>
      <c r="AL412" s="122"/>
      <c r="AM412" s="122"/>
      <c r="AN412" s="122"/>
      <c r="AO412" s="122"/>
      <c r="AP412" s="122"/>
      <c r="AQ412" s="122"/>
      <c r="AR412" s="122"/>
      <c r="AS412" s="122"/>
      <c r="AT412" s="122"/>
      <c r="AU412" s="122"/>
      <c r="AV412" s="122"/>
      <c r="AW412" s="122"/>
      <c r="AX412" s="122"/>
      <c r="AY412" s="122"/>
      <c r="AZ412" s="122"/>
      <c r="BA412" s="122"/>
      <c r="BB412" s="122"/>
      <c r="BC412" s="122"/>
      <c r="BD412" s="122"/>
      <c r="BE412" s="122"/>
      <c r="BF412" s="122"/>
      <c r="BG412" s="122"/>
      <c r="BH412" s="122"/>
      <c r="BI412" s="122"/>
      <c r="BJ412" s="122"/>
      <c r="BK412" s="122"/>
      <c r="BL412" s="122"/>
      <c r="BM412" s="122"/>
      <c r="BN412" s="122"/>
      <c r="BO412" s="122"/>
      <c r="BQ412" s="175" t="str">
        <f t="shared" si="355"/>
        <v/>
      </c>
      <c r="BR412" s="176" t="str">
        <f t="shared" si="356"/>
        <v/>
      </c>
      <c r="BS412" s="135" t="str">
        <f t="shared" si="357"/>
        <v xml:space="preserve"> </v>
      </c>
      <c r="BT412" s="175" t="str">
        <f t="shared" si="358"/>
        <v/>
      </c>
      <c r="BU412" s="176" t="str">
        <f t="shared" si="359"/>
        <v/>
      </c>
      <c r="BV412" s="135" t="str">
        <f t="shared" si="360"/>
        <v xml:space="preserve"> </v>
      </c>
      <c r="BW412" s="175" t="str">
        <f t="shared" si="361"/>
        <v/>
      </c>
      <c r="BX412" s="176" t="str">
        <f t="shared" si="362"/>
        <v/>
      </c>
      <c r="BY412" s="135" t="str">
        <f t="shared" si="363"/>
        <v xml:space="preserve"> </v>
      </c>
      <c r="BZ412" s="175" t="str">
        <f t="shared" si="364"/>
        <v/>
      </c>
      <c r="CA412" s="176" t="str">
        <f t="shared" si="365"/>
        <v/>
      </c>
      <c r="CB412" s="135" t="str">
        <f t="shared" si="366"/>
        <v xml:space="preserve"> </v>
      </c>
      <c r="CC412" s="185" t="str">
        <f t="shared" si="367"/>
        <v/>
      </c>
      <c r="CD412" s="186" t="str">
        <f t="shared" si="368"/>
        <v/>
      </c>
      <c r="CE412" s="181" t="str">
        <f t="shared" si="369"/>
        <v xml:space="preserve"> </v>
      </c>
      <c r="CF412" s="175" t="str">
        <f t="shared" si="370"/>
        <v/>
      </c>
      <c r="CG412" s="176" t="str">
        <f t="shared" si="371"/>
        <v/>
      </c>
      <c r="CH412" s="135" t="str">
        <f t="shared" si="372"/>
        <v xml:space="preserve"> </v>
      </c>
      <c r="CI412" s="175" t="str">
        <f t="shared" si="373"/>
        <v/>
      </c>
      <c r="CJ412" s="176" t="str">
        <f t="shared" si="374"/>
        <v/>
      </c>
      <c r="CK412" s="135" t="str">
        <f t="shared" si="375"/>
        <v xml:space="preserve"> </v>
      </c>
      <c r="CL412" s="175" t="str">
        <f t="shared" si="376"/>
        <v/>
      </c>
      <c r="CM412" s="176" t="str">
        <f t="shared" si="377"/>
        <v/>
      </c>
      <c r="CN412" s="135" t="str">
        <f t="shared" si="378"/>
        <v xml:space="preserve"> </v>
      </c>
      <c r="CO412" s="185" t="str">
        <f t="shared" si="379"/>
        <v/>
      </c>
      <c r="CP412" s="186" t="str">
        <f t="shared" si="380"/>
        <v/>
      </c>
      <c r="CQ412" s="181" t="str">
        <f t="shared" si="381"/>
        <v xml:space="preserve"> </v>
      </c>
      <c r="CR412" s="135">
        <f>'Session Tracking'!P411</f>
        <v>0</v>
      </c>
      <c r="CS412" s="172"/>
      <c r="CT412" s="172">
        <f>COUNTIF('Session Tracking'!F411:O411,"Yes")</f>
        <v>0</v>
      </c>
      <c r="CU412" s="195">
        <f>COUNTIF('Session Tracking'!F411:O411,"No")</f>
        <v>0</v>
      </c>
      <c r="CV412" s="211">
        <f t="shared" si="312"/>
        <v>0</v>
      </c>
      <c r="CW412" s="195" t="str">
        <f t="shared" si="313"/>
        <v/>
      </c>
      <c r="CX412" s="195" t="str">
        <f t="shared" si="314"/>
        <v/>
      </c>
      <c r="CY412" s="195" t="str">
        <f t="shared" si="315"/>
        <v/>
      </c>
      <c r="CZ412" s="195" t="str">
        <f t="shared" si="316"/>
        <v/>
      </c>
      <c r="DA412" s="195" t="str">
        <f t="shared" si="317"/>
        <v/>
      </c>
      <c r="DB412" s="213" t="str">
        <f t="shared" si="318"/>
        <v/>
      </c>
      <c r="DC412" s="172" t="str">
        <f t="shared" si="319"/>
        <v/>
      </c>
      <c r="DD412" s="195" t="str">
        <f t="shared" si="320"/>
        <v/>
      </c>
      <c r="DE412" s="195" t="str">
        <f t="shared" si="321"/>
        <v/>
      </c>
      <c r="DF412" s="195" t="str">
        <f t="shared" si="322"/>
        <v/>
      </c>
      <c r="DG412" s="195" t="str">
        <f t="shared" si="323"/>
        <v/>
      </c>
      <c r="DH412" s="195" t="str">
        <f t="shared" si="324"/>
        <v/>
      </c>
      <c r="DI412" s="195" t="str">
        <f t="shared" si="325"/>
        <v/>
      </c>
      <c r="DJ412" s="195" t="str">
        <f t="shared" si="326"/>
        <v/>
      </c>
      <c r="DK412" s="173" t="str">
        <f t="shared" si="327"/>
        <v/>
      </c>
    </row>
    <row r="413" spans="1:115" x14ac:dyDescent="0.35">
      <c r="A413" s="182">
        <f>'Session Tracking'!A412</f>
        <v>0</v>
      </c>
      <c r="B413" s="183">
        <f>'Session Tracking'!T412</f>
        <v>0</v>
      </c>
      <c r="C413" s="183">
        <f>'Session Tracking'!C412</f>
        <v>0</v>
      </c>
      <c r="D413" s="184" t="str">
        <f>IF('Session Tracking'!D412,'Session Tracking'!D412,"")</f>
        <v/>
      </c>
      <c r="E413" s="184" t="str">
        <f>IF('Session Tracking'!E412,'Session Tracking'!E412,"")</f>
        <v/>
      </c>
      <c r="F413" s="123"/>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3"/>
      <c r="AL413" s="124"/>
      <c r="AM413" s="124"/>
      <c r="AN413" s="124"/>
      <c r="AO413" s="124"/>
      <c r="AP413" s="124"/>
      <c r="AQ413" s="124"/>
      <c r="AR413" s="124"/>
      <c r="AS413" s="124"/>
      <c r="AT413" s="124"/>
      <c r="AU413" s="124"/>
      <c r="AV413" s="124"/>
      <c r="AW413" s="124"/>
      <c r="AX413" s="124"/>
      <c r="AY413" s="124"/>
      <c r="AZ413" s="124"/>
      <c r="BA413" s="124"/>
      <c r="BB413" s="124"/>
      <c r="BC413" s="124"/>
      <c r="BD413" s="124"/>
      <c r="BE413" s="124"/>
      <c r="BF413" s="124"/>
      <c r="BG413" s="124"/>
      <c r="BH413" s="124"/>
      <c r="BI413" s="124"/>
      <c r="BJ413" s="124"/>
      <c r="BK413" s="124"/>
      <c r="BL413" s="124"/>
      <c r="BM413" s="124"/>
      <c r="BN413" s="124"/>
      <c r="BO413" s="124"/>
      <c r="BQ413" s="175" t="str">
        <f t="shared" si="355"/>
        <v/>
      </c>
      <c r="BR413" s="176" t="str">
        <f t="shared" si="356"/>
        <v/>
      </c>
      <c r="BS413" s="135" t="str">
        <f t="shared" si="357"/>
        <v xml:space="preserve"> </v>
      </c>
      <c r="BT413" s="175" t="str">
        <f t="shared" si="358"/>
        <v/>
      </c>
      <c r="BU413" s="176" t="str">
        <f t="shared" si="359"/>
        <v/>
      </c>
      <c r="BV413" s="135" t="str">
        <f t="shared" si="360"/>
        <v xml:space="preserve"> </v>
      </c>
      <c r="BW413" s="175" t="str">
        <f t="shared" si="361"/>
        <v/>
      </c>
      <c r="BX413" s="176" t="str">
        <f t="shared" si="362"/>
        <v/>
      </c>
      <c r="BY413" s="135" t="str">
        <f t="shared" si="363"/>
        <v xml:space="preserve"> </v>
      </c>
      <c r="BZ413" s="175" t="str">
        <f t="shared" si="364"/>
        <v/>
      </c>
      <c r="CA413" s="176" t="str">
        <f t="shared" si="365"/>
        <v/>
      </c>
      <c r="CB413" s="135" t="str">
        <f t="shared" si="366"/>
        <v xml:space="preserve"> </v>
      </c>
      <c r="CC413" s="185" t="str">
        <f t="shared" si="367"/>
        <v/>
      </c>
      <c r="CD413" s="186" t="str">
        <f t="shared" si="368"/>
        <v/>
      </c>
      <c r="CE413" s="181" t="str">
        <f t="shared" si="369"/>
        <v xml:space="preserve"> </v>
      </c>
      <c r="CF413" s="175" t="str">
        <f t="shared" si="370"/>
        <v/>
      </c>
      <c r="CG413" s="176" t="str">
        <f t="shared" si="371"/>
        <v/>
      </c>
      <c r="CH413" s="135" t="str">
        <f t="shared" si="372"/>
        <v xml:space="preserve"> </v>
      </c>
      <c r="CI413" s="175" t="str">
        <f t="shared" si="373"/>
        <v/>
      </c>
      <c r="CJ413" s="176" t="str">
        <f t="shared" si="374"/>
        <v/>
      </c>
      <c r="CK413" s="135" t="str">
        <f t="shared" si="375"/>
        <v xml:space="preserve"> </v>
      </c>
      <c r="CL413" s="175" t="str">
        <f t="shared" si="376"/>
        <v/>
      </c>
      <c r="CM413" s="176" t="str">
        <f t="shared" si="377"/>
        <v/>
      </c>
      <c r="CN413" s="135" t="str">
        <f t="shared" si="378"/>
        <v xml:space="preserve"> </v>
      </c>
      <c r="CO413" s="185" t="str">
        <f t="shared" si="379"/>
        <v/>
      </c>
      <c r="CP413" s="186" t="str">
        <f t="shared" si="380"/>
        <v/>
      </c>
      <c r="CQ413" s="181" t="str">
        <f t="shared" si="381"/>
        <v xml:space="preserve"> </v>
      </c>
      <c r="CR413" s="135">
        <f>'Session Tracking'!P412</f>
        <v>0</v>
      </c>
      <c r="CS413" s="172"/>
      <c r="CT413" s="172">
        <f>COUNTIF('Session Tracking'!F412:O412,"Yes")</f>
        <v>0</v>
      </c>
      <c r="CU413" s="195">
        <f>COUNTIF('Session Tracking'!F412:O412,"No")</f>
        <v>0</v>
      </c>
      <c r="CV413" s="211">
        <f t="shared" si="312"/>
        <v>0</v>
      </c>
      <c r="CW413" s="195" t="str">
        <f t="shared" si="313"/>
        <v/>
      </c>
      <c r="CX413" s="195" t="str">
        <f t="shared" si="314"/>
        <v/>
      </c>
      <c r="CY413" s="195" t="str">
        <f t="shared" si="315"/>
        <v/>
      </c>
      <c r="CZ413" s="195" t="str">
        <f t="shared" si="316"/>
        <v/>
      </c>
      <c r="DA413" s="195" t="str">
        <f t="shared" si="317"/>
        <v/>
      </c>
      <c r="DB413" s="213" t="str">
        <f t="shared" si="318"/>
        <v/>
      </c>
      <c r="DC413" s="172" t="str">
        <f t="shared" si="319"/>
        <v/>
      </c>
      <c r="DD413" s="195" t="str">
        <f t="shared" si="320"/>
        <v/>
      </c>
      <c r="DE413" s="195" t="str">
        <f t="shared" si="321"/>
        <v/>
      </c>
      <c r="DF413" s="195" t="str">
        <f t="shared" si="322"/>
        <v/>
      </c>
      <c r="DG413" s="195" t="str">
        <f t="shared" si="323"/>
        <v/>
      </c>
      <c r="DH413" s="195" t="str">
        <f t="shared" si="324"/>
        <v/>
      </c>
      <c r="DI413" s="195" t="str">
        <f t="shared" si="325"/>
        <v/>
      </c>
      <c r="DJ413" s="195" t="str">
        <f t="shared" si="326"/>
        <v/>
      </c>
      <c r="DK413" s="173" t="str">
        <f t="shared" si="327"/>
        <v/>
      </c>
    </row>
    <row r="414" spans="1:115" x14ac:dyDescent="0.35">
      <c r="A414" s="182">
        <f>'Session Tracking'!A413</f>
        <v>0</v>
      </c>
      <c r="B414" s="183">
        <f>'Session Tracking'!T413</f>
        <v>0</v>
      </c>
      <c r="C414" s="183">
        <f>'Session Tracking'!C413</f>
        <v>0</v>
      </c>
      <c r="D414" s="184" t="str">
        <f>IF('Session Tracking'!D413,'Session Tracking'!D413,"")</f>
        <v/>
      </c>
      <c r="E414" s="184" t="str">
        <f>IF('Session Tracking'!E413,'Session Tracking'!E413,"")</f>
        <v/>
      </c>
      <c r="F414" s="121"/>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1"/>
      <c r="AL414" s="122"/>
      <c r="AM414" s="122"/>
      <c r="AN414" s="122"/>
      <c r="AO414" s="122"/>
      <c r="AP414" s="122"/>
      <c r="AQ414" s="122"/>
      <c r="AR414" s="122"/>
      <c r="AS414" s="122"/>
      <c r="AT414" s="122"/>
      <c r="AU414" s="122"/>
      <c r="AV414" s="122"/>
      <c r="AW414" s="122"/>
      <c r="AX414" s="122"/>
      <c r="AY414" s="122"/>
      <c r="AZ414" s="122"/>
      <c r="BA414" s="122"/>
      <c r="BB414" s="122"/>
      <c r="BC414" s="122"/>
      <c r="BD414" s="122"/>
      <c r="BE414" s="122"/>
      <c r="BF414" s="122"/>
      <c r="BG414" s="122"/>
      <c r="BH414" s="122"/>
      <c r="BI414" s="122"/>
      <c r="BJ414" s="122"/>
      <c r="BK414" s="122"/>
      <c r="BL414" s="122"/>
      <c r="BM414" s="122"/>
      <c r="BN414" s="122"/>
      <c r="BO414" s="122"/>
      <c r="BQ414" s="175" t="str">
        <f t="shared" si="355"/>
        <v/>
      </c>
      <c r="BR414" s="176" t="str">
        <f t="shared" si="356"/>
        <v/>
      </c>
      <c r="BS414" s="135" t="str">
        <f t="shared" si="357"/>
        <v xml:space="preserve"> </v>
      </c>
      <c r="BT414" s="175" t="str">
        <f t="shared" si="358"/>
        <v/>
      </c>
      <c r="BU414" s="176" t="str">
        <f t="shared" si="359"/>
        <v/>
      </c>
      <c r="BV414" s="135" t="str">
        <f t="shared" si="360"/>
        <v xml:space="preserve"> </v>
      </c>
      <c r="BW414" s="175" t="str">
        <f t="shared" si="361"/>
        <v/>
      </c>
      <c r="BX414" s="176" t="str">
        <f t="shared" si="362"/>
        <v/>
      </c>
      <c r="BY414" s="135" t="str">
        <f t="shared" si="363"/>
        <v xml:space="preserve"> </v>
      </c>
      <c r="BZ414" s="175" t="str">
        <f t="shared" si="364"/>
        <v/>
      </c>
      <c r="CA414" s="176" t="str">
        <f t="shared" si="365"/>
        <v/>
      </c>
      <c r="CB414" s="135" t="str">
        <f t="shared" si="366"/>
        <v xml:space="preserve"> </v>
      </c>
      <c r="CC414" s="185" t="str">
        <f t="shared" si="367"/>
        <v/>
      </c>
      <c r="CD414" s="186" t="str">
        <f t="shared" si="368"/>
        <v/>
      </c>
      <c r="CE414" s="181" t="str">
        <f t="shared" si="369"/>
        <v xml:space="preserve"> </v>
      </c>
      <c r="CF414" s="175" t="str">
        <f t="shared" si="370"/>
        <v/>
      </c>
      <c r="CG414" s="176" t="str">
        <f t="shared" si="371"/>
        <v/>
      </c>
      <c r="CH414" s="135" t="str">
        <f t="shared" si="372"/>
        <v xml:space="preserve"> </v>
      </c>
      <c r="CI414" s="175" t="str">
        <f t="shared" si="373"/>
        <v/>
      </c>
      <c r="CJ414" s="176" t="str">
        <f t="shared" si="374"/>
        <v/>
      </c>
      <c r="CK414" s="135" t="str">
        <f t="shared" si="375"/>
        <v xml:space="preserve"> </v>
      </c>
      <c r="CL414" s="175" t="str">
        <f t="shared" si="376"/>
        <v/>
      </c>
      <c r="CM414" s="176" t="str">
        <f t="shared" si="377"/>
        <v/>
      </c>
      <c r="CN414" s="135" t="str">
        <f t="shared" si="378"/>
        <v xml:space="preserve"> </v>
      </c>
      <c r="CO414" s="185" t="str">
        <f t="shared" si="379"/>
        <v/>
      </c>
      <c r="CP414" s="186" t="str">
        <f t="shared" si="380"/>
        <v/>
      </c>
      <c r="CQ414" s="181" t="str">
        <f t="shared" si="381"/>
        <v xml:space="preserve"> </v>
      </c>
      <c r="CR414" s="135">
        <f>'Session Tracking'!P413</f>
        <v>0</v>
      </c>
      <c r="CS414" s="172"/>
      <c r="CT414" s="172">
        <f>COUNTIF('Session Tracking'!F413:O413,"Yes")</f>
        <v>0</v>
      </c>
      <c r="CU414" s="195">
        <f>COUNTIF('Session Tracking'!F413:O413,"No")</f>
        <v>0</v>
      </c>
      <c r="CV414" s="211">
        <f t="shared" si="312"/>
        <v>0</v>
      </c>
      <c r="CW414" s="195" t="str">
        <f t="shared" si="313"/>
        <v/>
      </c>
      <c r="CX414" s="195" t="str">
        <f t="shared" si="314"/>
        <v/>
      </c>
      <c r="CY414" s="195" t="str">
        <f t="shared" si="315"/>
        <v/>
      </c>
      <c r="CZ414" s="195" t="str">
        <f t="shared" si="316"/>
        <v/>
      </c>
      <c r="DA414" s="195" t="str">
        <f t="shared" si="317"/>
        <v/>
      </c>
      <c r="DB414" s="213" t="str">
        <f t="shared" si="318"/>
        <v/>
      </c>
      <c r="DC414" s="172" t="str">
        <f t="shared" si="319"/>
        <v/>
      </c>
      <c r="DD414" s="195" t="str">
        <f t="shared" si="320"/>
        <v/>
      </c>
      <c r="DE414" s="195" t="str">
        <f t="shared" si="321"/>
        <v/>
      </c>
      <c r="DF414" s="195" t="str">
        <f t="shared" si="322"/>
        <v/>
      </c>
      <c r="DG414" s="195" t="str">
        <f t="shared" si="323"/>
        <v/>
      </c>
      <c r="DH414" s="195" t="str">
        <f t="shared" si="324"/>
        <v/>
      </c>
      <c r="DI414" s="195" t="str">
        <f t="shared" si="325"/>
        <v/>
      </c>
      <c r="DJ414" s="195" t="str">
        <f t="shared" si="326"/>
        <v/>
      </c>
      <c r="DK414" s="173" t="str">
        <f t="shared" si="327"/>
        <v/>
      </c>
    </row>
    <row r="415" spans="1:115" x14ac:dyDescent="0.35">
      <c r="A415" s="182">
        <f>'Session Tracking'!A414</f>
        <v>0</v>
      </c>
      <c r="B415" s="183">
        <f>'Session Tracking'!T414</f>
        <v>0</v>
      </c>
      <c r="C415" s="183">
        <f>'Session Tracking'!C414</f>
        <v>0</v>
      </c>
      <c r="D415" s="184" t="str">
        <f>IF('Session Tracking'!D414,'Session Tracking'!D414,"")</f>
        <v/>
      </c>
      <c r="E415" s="184" t="str">
        <f>IF('Session Tracking'!E414,'Session Tracking'!E414,"")</f>
        <v/>
      </c>
      <c r="F415" s="123"/>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3"/>
      <c r="AL415" s="124"/>
      <c r="AM415" s="124"/>
      <c r="AN415" s="124"/>
      <c r="AO415" s="124"/>
      <c r="AP415" s="124"/>
      <c r="AQ415" s="124"/>
      <c r="AR415" s="124"/>
      <c r="AS415" s="124"/>
      <c r="AT415" s="124"/>
      <c r="AU415" s="124"/>
      <c r="AV415" s="124"/>
      <c r="AW415" s="124"/>
      <c r="AX415" s="124"/>
      <c r="AY415" s="124"/>
      <c r="AZ415" s="124"/>
      <c r="BA415" s="124"/>
      <c r="BB415" s="124"/>
      <c r="BC415" s="124"/>
      <c r="BD415" s="124"/>
      <c r="BE415" s="124"/>
      <c r="BF415" s="124"/>
      <c r="BG415" s="124"/>
      <c r="BH415" s="124"/>
      <c r="BI415" s="124"/>
      <c r="BJ415" s="124"/>
      <c r="BK415" s="124"/>
      <c r="BL415" s="124"/>
      <c r="BM415" s="124"/>
      <c r="BN415" s="124"/>
      <c r="BO415" s="124"/>
      <c r="BQ415" s="175" t="str">
        <f t="shared" si="355"/>
        <v/>
      </c>
      <c r="BR415" s="176" t="str">
        <f t="shared" si="356"/>
        <v/>
      </c>
      <c r="BS415" s="135" t="str">
        <f t="shared" si="357"/>
        <v xml:space="preserve"> </v>
      </c>
      <c r="BT415" s="175" t="str">
        <f t="shared" si="358"/>
        <v/>
      </c>
      <c r="BU415" s="176" t="str">
        <f t="shared" si="359"/>
        <v/>
      </c>
      <c r="BV415" s="135" t="str">
        <f t="shared" si="360"/>
        <v xml:space="preserve"> </v>
      </c>
      <c r="BW415" s="175" t="str">
        <f t="shared" si="361"/>
        <v/>
      </c>
      <c r="BX415" s="176" t="str">
        <f t="shared" si="362"/>
        <v/>
      </c>
      <c r="BY415" s="135" t="str">
        <f t="shared" si="363"/>
        <v xml:space="preserve"> </v>
      </c>
      <c r="BZ415" s="175" t="str">
        <f t="shared" si="364"/>
        <v/>
      </c>
      <c r="CA415" s="176" t="str">
        <f t="shared" si="365"/>
        <v/>
      </c>
      <c r="CB415" s="135" t="str">
        <f t="shared" si="366"/>
        <v xml:space="preserve"> </v>
      </c>
      <c r="CC415" s="185" t="str">
        <f t="shared" si="367"/>
        <v/>
      </c>
      <c r="CD415" s="186" t="str">
        <f t="shared" si="368"/>
        <v/>
      </c>
      <c r="CE415" s="181" t="str">
        <f t="shared" si="369"/>
        <v xml:space="preserve"> </v>
      </c>
      <c r="CF415" s="175" t="str">
        <f t="shared" si="370"/>
        <v/>
      </c>
      <c r="CG415" s="176" t="str">
        <f t="shared" si="371"/>
        <v/>
      </c>
      <c r="CH415" s="135" t="str">
        <f t="shared" si="372"/>
        <v xml:space="preserve"> </v>
      </c>
      <c r="CI415" s="175" t="str">
        <f t="shared" si="373"/>
        <v/>
      </c>
      <c r="CJ415" s="176" t="str">
        <f t="shared" si="374"/>
        <v/>
      </c>
      <c r="CK415" s="135" t="str">
        <f t="shared" si="375"/>
        <v xml:space="preserve"> </v>
      </c>
      <c r="CL415" s="175" t="str">
        <f t="shared" si="376"/>
        <v/>
      </c>
      <c r="CM415" s="176" t="str">
        <f t="shared" si="377"/>
        <v/>
      </c>
      <c r="CN415" s="135" t="str">
        <f t="shared" si="378"/>
        <v xml:space="preserve"> </v>
      </c>
      <c r="CO415" s="185" t="str">
        <f t="shared" si="379"/>
        <v/>
      </c>
      <c r="CP415" s="186" t="str">
        <f t="shared" si="380"/>
        <v/>
      </c>
      <c r="CQ415" s="181" t="str">
        <f t="shared" si="381"/>
        <v xml:space="preserve"> </v>
      </c>
      <c r="CR415" s="135">
        <f>'Session Tracking'!P414</f>
        <v>0</v>
      </c>
      <c r="CS415" s="172"/>
      <c r="CT415" s="172">
        <f>COUNTIF('Session Tracking'!F414:O414,"Yes")</f>
        <v>0</v>
      </c>
      <c r="CU415" s="195">
        <f>COUNTIF('Session Tracking'!F414:O414,"No")</f>
        <v>0</v>
      </c>
      <c r="CV415" s="211">
        <f t="shared" si="312"/>
        <v>0</v>
      </c>
      <c r="CW415" s="195" t="str">
        <f t="shared" si="313"/>
        <v/>
      </c>
      <c r="CX415" s="195" t="str">
        <f t="shared" si="314"/>
        <v/>
      </c>
      <c r="CY415" s="195" t="str">
        <f t="shared" si="315"/>
        <v/>
      </c>
      <c r="CZ415" s="195" t="str">
        <f t="shared" si="316"/>
        <v/>
      </c>
      <c r="DA415" s="195" t="str">
        <f t="shared" si="317"/>
        <v/>
      </c>
      <c r="DB415" s="213" t="str">
        <f t="shared" si="318"/>
        <v/>
      </c>
      <c r="DC415" s="172" t="str">
        <f t="shared" si="319"/>
        <v/>
      </c>
      <c r="DD415" s="195" t="str">
        <f t="shared" si="320"/>
        <v/>
      </c>
      <c r="DE415" s="195" t="str">
        <f t="shared" si="321"/>
        <v/>
      </c>
      <c r="DF415" s="195" t="str">
        <f t="shared" si="322"/>
        <v/>
      </c>
      <c r="DG415" s="195" t="str">
        <f t="shared" si="323"/>
        <v/>
      </c>
      <c r="DH415" s="195" t="str">
        <f t="shared" si="324"/>
        <v/>
      </c>
      <c r="DI415" s="195" t="str">
        <f t="shared" si="325"/>
        <v/>
      </c>
      <c r="DJ415" s="195" t="str">
        <f t="shared" si="326"/>
        <v/>
      </c>
      <c r="DK415" s="173" t="str">
        <f t="shared" si="327"/>
        <v/>
      </c>
    </row>
    <row r="416" spans="1:115" x14ac:dyDescent="0.35">
      <c r="A416" s="182">
        <f>'Session Tracking'!A415</f>
        <v>0</v>
      </c>
      <c r="B416" s="183">
        <f>'Session Tracking'!T415</f>
        <v>0</v>
      </c>
      <c r="C416" s="183">
        <f>'Session Tracking'!C415</f>
        <v>0</v>
      </c>
      <c r="D416" s="184" t="str">
        <f>IF('Session Tracking'!D415,'Session Tracking'!D415,"")</f>
        <v/>
      </c>
      <c r="E416" s="184" t="str">
        <f>IF('Session Tracking'!E415,'Session Tracking'!E415,"")</f>
        <v/>
      </c>
      <c r="F416" s="121"/>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1"/>
      <c r="AL416" s="122"/>
      <c r="AM416" s="122"/>
      <c r="AN416" s="122"/>
      <c r="AO416" s="122"/>
      <c r="AP416" s="122"/>
      <c r="AQ416" s="122"/>
      <c r="AR416" s="122"/>
      <c r="AS416" s="122"/>
      <c r="AT416" s="122"/>
      <c r="AU416" s="122"/>
      <c r="AV416" s="122"/>
      <c r="AW416" s="122"/>
      <c r="AX416" s="122"/>
      <c r="AY416" s="122"/>
      <c r="AZ416" s="122"/>
      <c r="BA416" s="122"/>
      <c r="BB416" s="122"/>
      <c r="BC416" s="122"/>
      <c r="BD416" s="122"/>
      <c r="BE416" s="122"/>
      <c r="BF416" s="122"/>
      <c r="BG416" s="122"/>
      <c r="BH416" s="122"/>
      <c r="BI416" s="122"/>
      <c r="BJ416" s="122"/>
      <c r="BK416" s="122"/>
      <c r="BL416" s="122"/>
      <c r="BM416" s="122"/>
      <c r="BN416" s="122"/>
      <c r="BO416" s="122"/>
      <c r="BQ416" s="175" t="str">
        <f t="shared" si="355"/>
        <v/>
      </c>
      <c r="BR416" s="176" t="str">
        <f t="shared" si="356"/>
        <v/>
      </c>
      <c r="BS416" s="135" t="str">
        <f t="shared" si="357"/>
        <v xml:space="preserve"> </v>
      </c>
      <c r="BT416" s="175" t="str">
        <f t="shared" si="358"/>
        <v/>
      </c>
      <c r="BU416" s="176" t="str">
        <f t="shared" si="359"/>
        <v/>
      </c>
      <c r="BV416" s="135" t="str">
        <f t="shared" si="360"/>
        <v xml:space="preserve"> </v>
      </c>
      <c r="BW416" s="175" t="str">
        <f t="shared" si="361"/>
        <v/>
      </c>
      <c r="BX416" s="176" t="str">
        <f t="shared" si="362"/>
        <v/>
      </c>
      <c r="BY416" s="135" t="str">
        <f t="shared" si="363"/>
        <v xml:space="preserve"> </v>
      </c>
      <c r="BZ416" s="175" t="str">
        <f t="shared" si="364"/>
        <v/>
      </c>
      <c r="CA416" s="176" t="str">
        <f t="shared" si="365"/>
        <v/>
      </c>
      <c r="CB416" s="135" t="str">
        <f t="shared" si="366"/>
        <v xml:space="preserve"> </v>
      </c>
      <c r="CC416" s="185" t="str">
        <f t="shared" si="367"/>
        <v/>
      </c>
      <c r="CD416" s="186" t="str">
        <f t="shared" si="368"/>
        <v/>
      </c>
      <c r="CE416" s="181" t="str">
        <f t="shared" si="369"/>
        <v xml:space="preserve"> </v>
      </c>
      <c r="CF416" s="175" t="str">
        <f t="shared" si="370"/>
        <v/>
      </c>
      <c r="CG416" s="176" t="str">
        <f t="shared" si="371"/>
        <v/>
      </c>
      <c r="CH416" s="135" t="str">
        <f t="shared" si="372"/>
        <v xml:space="preserve"> </v>
      </c>
      <c r="CI416" s="175" t="str">
        <f t="shared" si="373"/>
        <v/>
      </c>
      <c r="CJ416" s="176" t="str">
        <f t="shared" si="374"/>
        <v/>
      </c>
      <c r="CK416" s="135" t="str">
        <f t="shared" si="375"/>
        <v xml:space="preserve"> </v>
      </c>
      <c r="CL416" s="175" t="str">
        <f t="shared" si="376"/>
        <v/>
      </c>
      <c r="CM416" s="176" t="str">
        <f t="shared" si="377"/>
        <v/>
      </c>
      <c r="CN416" s="135" t="str">
        <f t="shared" si="378"/>
        <v xml:space="preserve"> </v>
      </c>
      <c r="CO416" s="185" t="str">
        <f t="shared" si="379"/>
        <v/>
      </c>
      <c r="CP416" s="186" t="str">
        <f t="shared" si="380"/>
        <v/>
      </c>
      <c r="CQ416" s="181" t="str">
        <f t="shared" si="381"/>
        <v xml:space="preserve"> </v>
      </c>
      <c r="CR416" s="135">
        <f>'Session Tracking'!P415</f>
        <v>0</v>
      </c>
      <c r="CS416" s="172"/>
      <c r="CT416" s="172">
        <f>COUNTIF('Session Tracking'!F415:O415,"Yes")</f>
        <v>0</v>
      </c>
      <c r="CU416" s="195">
        <f>COUNTIF('Session Tracking'!F415:O415,"No")</f>
        <v>0</v>
      </c>
      <c r="CV416" s="211">
        <f t="shared" si="312"/>
        <v>0</v>
      </c>
      <c r="CW416" s="195" t="str">
        <f t="shared" si="313"/>
        <v/>
      </c>
      <c r="CX416" s="195" t="str">
        <f t="shared" si="314"/>
        <v/>
      </c>
      <c r="CY416" s="195" t="str">
        <f t="shared" si="315"/>
        <v/>
      </c>
      <c r="CZ416" s="195" t="str">
        <f t="shared" si="316"/>
        <v/>
      </c>
      <c r="DA416" s="195" t="str">
        <f t="shared" si="317"/>
        <v/>
      </c>
      <c r="DB416" s="213" t="str">
        <f t="shared" si="318"/>
        <v/>
      </c>
      <c r="DC416" s="172" t="str">
        <f t="shared" si="319"/>
        <v/>
      </c>
      <c r="DD416" s="195" t="str">
        <f t="shared" si="320"/>
        <v/>
      </c>
      <c r="DE416" s="195" t="str">
        <f t="shared" si="321"/>
        <v/>
      </c>
      <c r="DF416" s="195" t="str">
        <f t="shared" si="322"/>
        <v/>
      </c>
      <c r="DG416" s="195" t="str">
        <f t="shared" si="323"/>
        <v/>
      </c>
      <c r="DH416" s="195" t="str">
        <f t="shared" si="324"/>
        <v/>
      </c>
      <c r="DI416" s="195" t="str">
        <f t="shared" si="325"/>
        <v/>
      </c>
      <c r="DJ416" s="195" t="str">
        <f t="shared" si="326"/>
        <v/>
      </c>
      <c r="DK416" s="173" t="str">
        <f t="shared" si="327"/>
        <v/>
      </c>
    </row>
    <row r="417" spans="1:115" x14ac:dyDescent="0.35">
      <c r="A417" s="182">
        <f>'Session Tracking'!A416</f>
        <v>0</v>
      </c>
      <c r="B417" s="183">
        <f>'Session Tracking'!T416</f>
        <v>0</v>
      </c>
      <c r="C417" s="183">
        <f>'Session Tracking'!C416</f>
        <v>0</v>
      </c>
      <c r="D417" s="184" t="str">
        <f>IF('Session Tracking'!D416,'Session Tracking'!D416,"")</f>
        <v/>
      </c>
      <c r="E417" s="184" t="str">
        <f>IF('Session Tracking'!E416,'Session Tracking'!E416,"")</f>
        <v/>
      </c>
      <c r="F417" s="123"/>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3"/>
      <c r="AL417" s="124"/>
      <c r="AM417" s="124"/>
      <c r="AN417" s="124"/>
      <c r="AO417" s="124"/>
      <c r="AP417" s="124"/>
      <c r="AQ417" s="124"/>
      <c r="AR417" s="124"/>
      <c r="AS417" s="124"/>
      <c r="AT417" s="124"/>
      <c r="AU417" s="124"/>
      <c r="AV417" s="124"/>
      <c r="AW417" s="124"/>
      <c r="AX417" s="124"/>
      <c r="AY417" s="124"/>
      <c r="AZ417" s="124"/>
      <c r="BA417" s="124"/>
      <c r="BB417" s="124"/>
      <c r="BC417" s="124"/>
      <c r="BD417" s="124"/>
      <c r="BE417" s="124"/>
      <c r="BF417" s="124"/>
      <c r="BG417" s="124"/>
      <c r="BH417" s="124"/>
      <c r="BI417" s="124"/>
      <c r="BJ417" s="124"/>
      <c r="BK417" s="124"/>
      <c r="BL417" s="124"/>
      <c r="BM417" s="124"/>
      <c r="BN417" s="124"/>
      <c r="BO417" s="124"/>
      <c r="BQ417" s="175" t="str">
        <f t="shared" si="355"/>
        <v/>
      </c>
      <c r="BR417" s="176" t="str">
        <f t="shared" si="356"/>
        <v/>
      </c>
      <c r="BS417" s="135" t="str">
        <f t="shared" si="357"/>
        <v xml:space="preserve"> </v>
      </c>
      <c r="BT417" s="175" t="str">
        <f t="shared" si="358"/>
        <v/>
      </c>
      <c r="BU417" s="176" t="str">
        <f t="shared" si="359"/>
        <v/>
      </c>
      <c r="BV417" s="135" t="str">
        <f t="shared" si="360"/>
        <v xml:space="preserve"> </v>
      </c>
      <c r="BW417" s="175" t="str">
        <f t="shared" si="361"/>
        <v/>
      </c>
      <c r="BX417" s="176" t="str">
        <f t="shared" si="362"/>
        <v/>
      </c>
      <c r="BY417" s="135" t="str">
        <f t="shared" si="363"/>
        <v xml:space="preserve"> </v>
      </c>
      <c r="BZ417" s="175" t="str">
        <f t="shared" si="364"/>
        <v/>
      </c>
      <c r="CA417" s="176" t="str">
        <f t="shared" si="365"/>
        <v/>
      </c>
      <c r="CB417" s="135" t="str">
        <f t="shared" si="366"/>
        <v xml:space="preserve"> </v>
      </c>
      <c r="CC417" s="185" t="str">
        <f t="shared" si="367"/>
        <v/>
      </c>
      <c r="CD417" s="186" t="str">
        <f t="shared" si="368"/>
        <v/>
      </c>
      <c r="CE417" s="181" t="str">
        <f t="shared" si="369"/>
        <v xml:space="preserve"> </v>
      </c>
      <c r="CF417" s="175" t="str">
        <f t="shared" si="370"/>
        <v/>
      </c>
      <c r="CG417" s="176" t="str">
        <f t="shared" si="371"/>
        <v/>
      </c>
      <c r="CH417" s="135" t="str">
        <f t="shared" si="372"/>
        <v xml:space="preserve"> </v>
      </c>
      <c r="CI417" s="175" t="str">
        <f t="shared" si="373"/>
        <v/>
      </c>
      <c r="CJ417" s="176" t="str">
        <f t="shared" si="374"/>
        <v/>
      </c>
      <c r="CK417" s="135" t="str">
        <f t="shared" si="375"/>
        <v xml:space="preserve"> </v>
      </c>
      <c r="CL417" s="175" t="str">
        <f t="shared" si="376"/>
        <v/>
      </c>
      <c r="CM417" s="176" t="str">
        <f t="shared" si="377"/>
        <v/>
      </c>
      <c r="CN417" s="135" t="str">
        <f t="shared" si="378"/>
        <v xml:space="preserve"> </v>
      </c>
      <c r="CO417" s="185" t="str">
        <f t="shared" si="379"/>
        <v/>
      </c>
      <c r="CP417" s="186" t="str">
        <f t="shared" si="380"/>
        <v/>
      </c>
      <c r="CQ417" s="181" t="str">
        <f t="shared" si="381"/>
        <v xml:space="preserve"> </v>
      </c>
      <c r="CR417" s="135">
        <f>'Session Tracking'!P416</f>
        <v>0</v>
      </c>
      <c r="CS417" s="172"/>
      <c r="CT417" s="172">
        <f>COUNTIF('Session Tracking'!F416:O416,"Yes")</f>
        <v>0</v>
      </c>
      <c r="CU417" s="195">
        <f>COUNTIF('Session Tracking'!F416:O416,"No")</f>
        <v>0</v>
      </c>
      <c r="CV417" s="211">
        <f t="shared" si="312"/>
        <v>0</v>
      </c>
      <c r="CW417" s="195" t="str">
        <f t="shared" si="313"/>
        <v/>
      </c>
      <c r="CX417" s="195" t="str">
        <f t="shared" si="314"/>
        <v/>
      </c>
      <c r="CY417" s="195" t="str">
        <f t="shared" si="315"/>
        <v/>
      </c>
      <c r="CZ417" s="195" t="str">
        <f t="shared" si="316"/>
        <v/>
      </c>
      <c r="DA417" s="195" t="str">
        <f t="shared" si="317"/>
        <v/>
      </c>
      <c r="DB417" s="213" t="str">
        <f t="shared" si="318"/>
        <v/>
      </c>
      <c r="DC417" s="172" t="str">
        <f t="shared" si="319"/>
        <v/>
      </c>
      <c r="DD417" s="195" t="str">
        <f t="shared" si="320"/>
        <v/>
      </c>
      <c r="DE417" s="195" t="str">
        <f t="shared" si="321"/>
        <v/>
      </c>
      <c r="DF417" s="195" t="str">
        <f t="shared" si="322"/>
        <v/>
      </c>
      <c r="DG417" s="195" t="str">
        <f t="shared" si="323"/>
        <v/>
      </c>
      <c r="DH417" s="195" t="str">
        <f t="shared" si="324"/>
        <v/>
      </c>
      <c r="DI417" s="195" t="str">
        <f t="shared" si="325"/>
        <v/>
      </c>
      <c r="DJ417" s="195" t="str">
        <f t="shared" si="326"/>
        <v/>
      </c>
      <c r="DK417" s="173" t="str">
        <f t="shared" si="327"/>
        <v/>
      </c>
    </row>
    <row r="418" spans="1:115" x14ac:dyDescent="0.35">
      <c r="A418" s="182">
        <f>'Session Tracking'!A417</f>
        <v>0</v>
      </c>
      <c r="B418" s="183">
        <f>'Session Tracking'!T417</f>
        <v>0</v>
      </c>
      <c r="C418" s="183">
        <f>'Session Tracking'!C417</f>
        <v>0</v>
      </c>
      <c r="D418" s="184" t="str">
        <f>IF('Session Tracking'!D417,'Session Tracking'!D417,"")</f>
        <v/>
      </c>
      <c r="E418" s="184" t="str">
        <f>IF('Session Tracking'!E417,'Session Tracking'!E417,"")</f>
        <v/>
      </c>
      <c r="F418" s="121"/>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1"/>
      <c r="AL418" s="122"/>
      <c r="AM418" s="122"/>
      <c r="AN418" s="122"/>
      <c r="AO418" s="122"/>
      <c r="AP418" s="122"/>
      <c r="AQ418" s="122"/>
      <c r="AR418" s="122"/>
      <c r="AS418" s="122"/>
      <c r="AT418" s="122"/>
      <c r="AU418" s="122"/>
      <c r="AV418" s="122"/>
      <c r="AW418" s="122"/>
      <c r="AX418" s="122"/>
      <c r="AY418" s="122"/>
      <c r="AZ418" s="122"/>
      <c r="BA418" s="122"/>
      <c r="BB418" s="122"/>
      <c r="BC418" s="122"/>
      <c r="BD418" s="122"/>
      <c r="BE418" s="122"/>
      <c r="BF418" s="122"/>
      <c r="BG418" s="122"/>
      <c r="BH418" s="122"/>
      <c r="BI418" s="122"/>
      <c r="BJ418" s="122"/>
      <c r="BK418" s="122"/>
      <c r="BL418" s="122"/>
      <c r="BM418" s="122"/>
      <c r="BN418" s="122"/>
      <c r="BO418" s="122"/>
      <c r="BQ418" s="175" t="str">
        <f t="shared" si="355"/>
        <v/>
      </c>
      <c r="BR418" s="176" t="str">
        <f t="shared" si="356"/>
        <v/>
      </c>
      <c r="BS418" s="135" t="str">
        <f t="shared" si="357"/>
        <v xml:space="preserve"> </v>
      </c>
      <c r="BT418" s="175" t="str">
        <f t="shared" si="358"/>
        <v/>
      </c>
      <c r="BU418" s="176" t="str">
        <f t="shared" si="359"/>
        <v/>
      </c>
      <c r="BV418" s="135" t="str">
        <f t="shared" si="360"/>
        <v xml:space="preserve"> </v>
      </c>
      <c r="BW418" s="175" t="str">
        <f t="shared" si="361"/>
        <v/>
      </c>
      <c r="BX418" s="176" t="str">
        <f t="shared" si="362"/>
        <v/>
      </c>
      <c r="BY418" s="135" t="str">
        <f t="shared" si="363"/>
        <v xml:space="preserve"> </v>
      </c>
      <c r="BZ418" s="175" t="str">
        <f t="shared" si="364"/>
        <v/>
      </c>
      <c r="CA418" s="176" t="str">
        <f t="shared" si="365"/>
        <v/>
      </c>
      <c r="CB418" s="135" t="str">
        <f t="shared" si="366"/>
        <v xml:space="preserve"> </v>
      </c>
      <c r="CC418" s="185" t="str">
        <f t="shared" si="367"/>
        <v/>
      </c>
      <c r="CD418" s="186" t="str">
        <f t="shared" si="368"/>
        <v/>
      </c>
      <c r="CE418" s="181" t="str">
        <f t="shared" si="369"/>
        <v xml:space="preserve"> </v>
      </c>
      <c r="CF418" s="175" t="str">
        <f t="shared" si="370"/>
        <v/>
      </c>
      <c r="CG418" s="176" t="str">
        <f t="shared" si="371"/>
        <v/>
      </c>
      <c r="CH418" s="135" t="str">
        <f t="shared" si="372"/>
        <v xml:space="preserve"> </v>
      </c>
      <c r="CI418" s="175" t="str">
        <f t="shared" si="373"/>
        <v/>
      </c>
      <c r="CJ418" s="176" t="str">
        <f t="shared" si="374"/>
        <v/>
      </c>
      <c r="CK418" s="135" t="str">
        <f t="shared" si="375"/>
        <v xml:space="preserve"> </v>
      </c>
      <c r="CL418" s="175" t="str">
        <f t="shared" si="376"/>
        <v/>
      </c>
      <c r="CM418" s="176" t="str">
        <f t="shared" si="377"/>
        <v/>
      </c>
      <c r="CN418" s="135" t="str">
        <f t="shared" si="378"/>
        <v xml:space="preserve"> </v>
      </c>
      <c r="CO418" s="185" t="str">
        <f t="shared" si="379"/>
        <v/>
      </c>
      <c r="CP418" s="186" t="str">
        <f t="shared" si="380"/>
        <v/>
      </c>
      <c r="CQ418" s="181" t="str">
        <f t="shared" si="381"/>
        <v xml:space="preserve"> </v>
      </c>
      <c r="CR418" s="135">
        <f>'Session Tracking'!P417</f>
        <v>0</v>
      </c>
      <c r="CS418" s="172"/>
      <c r="CT418" s="172">
        <f>COUNTIF('Session Tracking'!F417:O417,"Yes")</f>
        <v>0</v>
      </c>
      <c r="CU418" s="195">
        <f>COUNTIF('Session Tracking'!F417:O417,"No")</f>
        <v>0</v>
      </c>
      <c r="CV418" s="211">
        <f t="shared" si="312"/>
        <v>0</v>
      </c>
      <c r="CW418" s="195" t="str">
        <f t="shared" si="313"/>
        <v/>
      </c>
      <c r="CX418" s="195" t="str">
        <f t="shared" si="314"/>
        <v/>
      </c>
      <c r="CY418" s="195" t="str">
        <f t="shared" si="315"/>
        <v/>
      </c>
      <c r="CZ418" s="195" t="str">
        <f t="shared" si="316"/>
        <v/>
      </c>
      <c r="DA418" s="195" t="str">
        <f t="shared" si="317"/>
        <v/>
      </c>
      <c r="DB418" s="213" t="str">
        <f t="shared" si="318"/>
        <v/>
      </c>
      <c r="DC418" s="172" t="str">
        <f t="shared" si="319"/>
        <v/>
      </c>
      <c r="DD418" s="195" t="str">
        <f t="shared" si="320"/>
        <v/>
      </c>
      <c r="DE418" s="195" t="str">
        <f t="shared" si="321"/>
        <v/>
      </c>
      <c r="DF418" s="195" t="str">
        <f t="shared" si="322"/>
        <v/>
      </c>
      <c r="DG418" s="195" t="str">
        <f t="shared" si="323"/>
        <v/>
      </c>
      <c r="DH418" s="195" t="str">
        <f t="shared" si="324"/>
        <v/>
      </c>
      <c r="DI418" s="195" t="str">
        <f t="shared" si="325"/>
        <v/>
      </c>
      <c r="DJ418" s="195" t="str">
        <f t="shared" si="326"/>
        <v/>
      </c>
      <c r="DK418" s="173" t="str">
        <f t="shared" si="327"/>
        <v/>
      </c>
    </row>
    <row r="419" spans="1:115" x14ac:dyDescent="0.35">
      <c r="A419" s="182">
        <f>'Session Tracking'!A418</f>
        <v>0</v>
      </c>
      <c r="B419" s="183">
        <f>'Session Tracking'!T418</f>
        <v>0</v>
      </c>
      <c r="C419" s="183">
        <f>'Session Tracking'!C418</f>
        <v>0</v>
      </c>
      <c r="D419" s="184" t="str">
        <f>IF('Session Tracking'!D418,'Session Tracking'!D418,"")</f>
        <v/>
      </c>
      <c r="E419" s="184" t="str">
        <f>IF('Session Tracking'!E418,'Session Tracking'!E418,"")</f>
        <v/>
      </c>
      <c r="F419" s="123"/>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3"/>
      <c r="AL419" s="124"/>
      <c r="AM419" s="124"/>
      <c r="AN419" s="124"/>
      <c r="AO419" s="124"/>
      <c r="AP419" s="124"/>
      <c r="AQ419" s="124"/>
      <c r="AR419" s="124"/>
      <c r="AS419" s="124"/>
      <c r="AT419" s="124"/>
      <c r="AU419" s="124"/>
      <c r="AV419" s="124"/>
      <c r="AW419" s="124"/>
      <c r="AX419" s="124"/>
      <c r="AY419" s="124"/>
      <c r="AZ419" s="124"/>
      <c r="BA419" s="124"/>
      <c r="BB419" s="124"/>
      <c r="BC419" s="124"/>
      <c r="BD419" s="124"/>
      <c r="BE419" s="124"/>
      <c r="BF419" s="124"/>
      <c r="BG419" s="124"/>
      <c r="BH419" s="124"/>
      <c r="BI419" s="124"/>
      <c r="BJ419" s="124"/>
      <c r="BK419" s="124"/>
      <c r="BL419" s="124"/>
      <c r="BM419" s="124"/>
      <c r="BN419" s="124"/>
      <c r="BO419" s="124"/>
      <c r="BQ419" s="175" t="str">
        <f t="shared" si="355"/>
        <v/>
      </c>
      <c r="BR419" s="176" t="str">
        <f t="shared" si="356"/>
        <v/>
      </c>
      <c r="BS419" s="135" t="str">
        <f t="shared" si="357"/>
        <v xml:space="preserve"> </v>
      </c>
      <c r="BT419" s="175" t="str">
        <f t="shared" si="358"/>
        <v/>
      </c>
      <c r="BU419" s="176" t="str">
        <f t="shared" si="359"/>
        <v/>
      </c>
      <c r="BV419" s="135" t="str">
        <f t="shared" si="360"/>
        <v xml:space="preserve"> </v>
      </c>
      <c r="BW419" s="175" t="str">
        <f t="shared" si="361"/>
        <v/>
      </c>
      <c r="BX419" s="176" t="str">
        <f t="shared" si="362"/>
        <v/>
      </c>
      <c r="BY419" s="135" t="str">
        <f t="shared" si="363"/>
        <v xml:space="preserve"> </v>
      </c>
      <c r="BZ419" s="175" t="str">
        <f t="shared" si="364"/>
        <v/>
      </c>
      <c r="CA419" s="176" t="str">
        <f t="shared" si="365"/>
        <v/>
      </c>
      <c r="CB419" s="135" t="str">
        <f t="shared" si="366"/>
        <v xml:space="preserve"> </v>
      </c>
      <c r="CC419" s="185" t="str">
        <f t="shared" si="367"/>
        <v/>
      </c>
      <c r="CD419" s="186" t="str">
        <f t="shared" si="368"/>
        <v/>
      </c>
      <c r="CE419" s="181" t="str">
        <f t="shared" si="369"/>
        <v xml:space="preserve"> </v>
      </c>
      <c r="CF419" s="175" t="str">
        <f t="shared" si="370"/>
        <v/>
      </c>
      <c r="CG419" s="176" t="str">
        <f t="shared" si="371"/>
        <v/>
      </c>
      <c r="CH419" s="135" t="str">
        <f t="shared" si="372"/>
        <v xml:space="preserve"> </v>
      </c>
      <c r="CI419" s="175" t="str">
        <f t="shared" si="373"/>
        <v/>
      </c>
      <c r="CJ419" s="176" t="str">
        <f t="shared" si="374"/>
        <v/>
      </c>
      <c r="CK419" s="135" t="str">
        <f t="shared" si="375"/>
        <v xml:space="preserve"> </v>
      </c>
      <c r="CL419" s="175" t="str">
        <f t="shared" si="376"/>
        <v/>
      </c>
      <c r="CM419" s="176" t="str">
        <f t="shared" si="377"/>
        <v/>
      </c>
      <c r="CN419" s="135" t="str">
        <f t="shared" si="378"/>
        <v xml:space="preserve"> </v>
      </c>
      <c r="CO419" s="185" t="str">
        <f t="shared" si="379"/>
        <v/>
      </c>
      <c r="CP419" s="186" t="str">
        <f t="shared" si="380"/>
        <v/>
      </c>
      <c r="CQ419" s="181" t="str">
        <f t="shared" si="381"/>
        <v xml:space="preserve"> </v>
      </c>
      <c r="CR419" s="135">
        <f>'Session Tracking'!P418</f>
        <v>0</v>
      </c>
      <c r="CS419" s="172"/>
      <c r="CT419" s="172">
        <f>COUNTIF('Session Tracking'!F418:O418,"Yes")</f>
        <v>0</v>
      </c>
      <c r="CU419" s="195">
        <f>COUNTIF('Session Tracking'!F418:O418,"No")</f>
        <v>0</v>
      </c>
      <c r="CV419" s="211">
        <f t="shared" si="312"/>
        <v>0</v>
      </c>
      <c r="CW419" s="195" t="str">
        <f t="shared" si="313"/>
        <v/>
      </c>
      <c r="CX419" s="195" t="str">
        <f t="shared" si="314"/>
        <v/>
      </c>
      <c r="CY419" s="195" t="str">
        <f t="shared" si="315"/>
        <v/>
      </c>
      <c r="CZ419" s="195" t="str">
        <f t="shared" si="316"/>
        <v/>
      </c>
      <c r="DA419" s="195" t="str">
        <f t="shared" si="317"/>
        <v/>
      </c>
      <c r="DB419" s="213" t="str">
        <f t="shared" si="318"/>
        <v/>
      </c>
      <c r="DC419" s="172" t="str">
        <f t="shared" si="319"/>
        <v/>
      </c>
      <c r="DD419" s="195" t="str">
        <f t="shared" si="320"/>
        <v/>
      </c>
      <c r="DE419" s="195" t="str">
        <f t="shared" si="321"/>
        <v/>
      </c>
      <c r="DF419" s="195" t="str">
        <f t="shared" si="322"/>
        <v/>
      </c>
      <c r="DG419" s="195" t="str">
        <f t="shared" si="323"/>
        <v/>
      </c>
      <c r="DH419" s="195" t="str">
        <f t="shared" si="324"/>
        <v/>
      </c>
      <c r="DI419" s="195" t="str">
        <f t="shared" si="325"/>
        <v/>
      </c>
      <c r="DJ419" s="195" t="str">
        <f t="shared" si="326"/>
        <v/>
      </c>
      <c r="DK419" s="173" t="str">
        <f t="shared" si="327"/>
        <v/>
      </c>
    </row>
    <row r="420" spans="1:115" x14ac:dyDescent="0.35">
      <c r="A420" s="182">
        <f>'Session Tracking'!A419</f>
        <v>0</v>
      </c>
      <c r="B420" s="183">
        <f>'Session Tracking'!T419</f>
        <v>0</v>
      </c>
      <c r="C420" s="183">
        <f>'Session Tracking'!C419</f>
        <v>0</v>
      </c>
      <c r="D420" s="184" t="str">
        <f>IF('Session Tracking'!D419,'Session Tracking'!D419,"")</f>
        <v/>
      </c>
      <c r="E420" s="184" t="str">
        <f>IF('Session Tracking'!E419,'Session Tracking'!E419,"")</f>
        <v/>
      </c>
      <c r="F420" s="121"/>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1"/>
      <c r="AL420" s="122"/>
      <c r="AM420" s="122"/>
      <c r="AN420" s="122"/>
      <c r="AO420" s="122"/>
      <c r="AP420" s="122"/>
      <c r="AQ420" s="122"/>
      <c r="AR420" s="122"/>
      <c r="AS420" s="122"/>
      <c r="AT420" s="122"/>
      <c r="AU420" s="122"/>
      <c r="AV420" s="122"/>
      <c r="AW420" s="122"/>
      <c r="AX420" s="122"/>
      <c r="AY420" s="122"/>
      <c r="AZ420" s="122"/>
      <c r="BA420" s="122"/>
      <c r="BB420" s="122"/>
      <c r="BC420" s="122"/>
      <c r="BD420" s="122"/>
      <c r="BE420" s="122"/>
      <c r="BF420" s="122"/>
      <c r="BG420" s="122"/>
      <c r="BH420" s="122"/>
      <c r="BI420" s="122"/>
      <c r="BJ420" s="122"/>
      <c r="BK420" s="122"/>
      <c r="BL420" s="122"/>
      <c r="BM420" s="122"/>
      <c r="BN420" s="122"/>
      <c r="BO420" s="122"/>
      <c r="BQ420" s="175" t="str">
        <f t="shared" si="355"/>
        <v/>
      </c>
      <c r="BR420" s="176" t="str">
        <f t="shared" si="356"/>
        <v/>
      </c>
      <c r="BS420" s="135" t="str">
        <f t="shared" si="357"/>
        <v xml:space="preserve"> </v>
      </c>
      <c r="BT420" s="175" t="str">
        <f t="shared" si="358"/>
        <v/>
      </c>
      <c r="BU420" s="176" t="str">
        <f t="shared" si="359"/>
        <v/>
      </c>
      <c r="BV420" s="135" t="str">
        <f t="shared" si="360"/>
        <v xml:space="preserve"> </v>
      </c>
      <c r="BW420" s="175" t="str">
        <f t="shared" si="361"/>
        <v/>
      </c>
      <c r="BX420" s="176" t="str">
        <f t="shared" si="362"/>
        <v/>
      </c>
      <c r="BY420" s="135" t="str">
        <f t="shared" si="363"/>
        <v xml:space="preserve"> </v>
      </c>
      <c r="BZ420" s="175" t="str">
        <f t="shared" si="364"/>
        <v/>
      </c>
      <c r="CA420" s="176" t="str">
        <f t="shared" si="365"/>
        <v/>
      </c>
      <c r="CB420" s="135" t="str">
        <f t="shared" si="366"/>
        <v xml:space="preserve"> </v>
      </c>
      <c r="CC420" s="185" t="str">
        <f t="shared" si="367"/>
        <v/>
      </c>
      <c r="CD420" s="186" t="str">
        <f t="shared" si="368"/>
        <v/>
      </c>
      <c r="CE420" s="181" t="str">
        <f t="shared" si="369"/>
        <v xml:space="preserve"> </v>
      </c>
      <c r="CF420" s="175" t="str">
        <f t="shared" si="370"/>
        <v/>
      </c>
      <c r="CG420" s="176" t="str">
        <f t="shared" si="371"/>
        <v/>
      </c>
      <c r="CH420" s="135" t="str">
        <f t="shared" si="372"/>
        <v xml:space="preserve"> </v>
      </c>
      <c r="CI420" s="175" t="str">
        <f t="shared" si="373"/>
        <v/>
      </c>
      <c r="CJ420" s="176" t="str">
        <f t="shared" si="374"/>
        <v/>
      </c>
      <c r="CK420" s="135" t="str">
        <f t="shared" si="375"/>
        <v xml:space="preserve"> </v>
      </c>
      <c r="CL420" s="175" t="str">
        <f t="shared" si="376"/>
        <v/>
      </c>
      <c r="CM420" s="176" t="str">
        <f t="shared" si="377"/>
        <v/>
      </c>
      <c r="CN420" s="135" t="str">
        <f t="shared" si="378"/>
        <v xml:space="preserve"> </v>
      </c>
      <c r="CO420" s="185" t="str">
        <f t="shared" si="379"/>
        <v/>
      </c>
      <c r="CP420" s="186" t="str">
        <f t="shared" si="380"/>
        <v/>
      </c>
      <c r="CQ420" s="181" t="str">
        <f t="shared" si="381"/>
        <v xml:space="preserve"> </v>
      </c>
      <c r="CR420" s="135">
        <f>'Session Tracking'!P419</f>
        <v>0</v>
      </c>
      <c r="CS420" s="172"/>
      <c r="CT420" s="172">
        <f>COUNTIF('Session Tracking'!F419:O419,"Yes")</f>
        <v>0</v>
      </c>
      <c r="CU420" s="195">
        <f>COUNTIF('Session Tracking'!F419:O419,"No")</f>
        <v>0</v>
      </c>
      <c r="CV420" s="211">
        <f t="shared" si="312"/>
        <v>0</v>
      </c>
      <c r="CW420" s="195" t="str">
        <f t="shared" si="313"/>
        <v/>
      </c>
      <c r="CX420" s="195" t="str">
        <f t="shared" si="314"/>
        <v/>
      </c>
      <c r="CY420" s="195" t="str">
        <f t="shared" si="315"/>
        <v/>
      </c>
      <c r="CZ420" s="195" t="str">
        <f t="shared" si="316"/>
        <v/>
      </c>
      <c r="DA420" s="195" t="str">
        <f t="shared" si="317"/>
        <v/>
      </c>
      <c r="DB420" s="213" t="str">
        <f t="shared" si="318"/>
        <v/>
      </c>
      <c r="DC420" s="172" t="str">
        <f t="shared" si="319"/>
        <v/>
      </c>
      <c r="DD420" s="195" t="str">
        <f t="shared" si="320"/>
        <v/>
      </c>
      <c r="DE420" s="195" t="str">
        <f t="shared" si="321"/>
        <v/>
      </c>
      <c r="DF420" s="195" t="str">
        <f t="shared" si="322"/>
        <v/>
      </c>
      <c r="DG420" s="195" t="str">
        <f t="shared" si="323"/>
        <v/>
      </c>
      <c r="DH420" s="195" t="str">
        <f t="shared" si="324"/>
        <v/>
      </c>
      <c r="DI420" s="195" t="str">
        <f t="shared" si="325"/>
        <v/>
      </c>
      <c r="DJ420" s="195" t="str">
        <f t="shared" si="326"/>
        <v/>
      </c>
      <c r="DK420" s="173" t="str">
        <f t="shared" si="327"/>
        <v/>
      </c>
    </row>
    <row r="421" spans="1:115" x14ac:dyDescent="0.35">
      <c r="A421" s="182">
        <f>'Session Tracking'!A420</f>
        <v>0</v>
      </c>
      <c r="B421" s="183">
        <f>'Session Tracking'!T420</f>
        <v>0</v>
      </c>
      <c r="C421" s="183">
        <f>'Session Tracking'!C420</f>
        <v>0</v>
      </c>
      <c r="D421" s="184" t="str">
        <f>IF('Session Tracking'!D420,'Session Tracking'!D420,"")</f>
        <v/>
      </c>
      <c r="E421" s="184" t="str">
        <f>IF('Session Tracking'!E420,'Session Tracking'!E420,"")</f>
        <v/>
      </c>
      <c r="F421" s="123"/>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3"/>
      <c r="AL421" s="124"/>
      <c r="AM421" s="124"/>
      <c r="AN421" s="124"/>
      <c r="AO421" s="124"/>
      <c r="AP421" s="124"/>
      <c r="AQ421" s="124"/>
      <c r="AR421" s="124"/>
      <c r="AS421" s="124"/>
      <c r="AT421" s="124"/>
      <c r="AU421" s="124"/>
      <c r="AV421" s="124"/>
      <c r="AW421" s="124"/>
      <c r="AX421" s="124"/>
      <c r="AY421" s="124"/>
      <c r="AZ421" s="124"/>
      <c r="BA421" s="124"/>
      <c r="BB421" s="124"/>
      <c r="BC421" s="124"/>
      <c r="BD421" s="124"/>
      <c r="BE421" s="124"/>
      <c r="BF421" s="124"/>
      <c r="BG421" s="124"/>
      <c r="BH421" s="124"/>
      <c r="BI421" s="124"/>
      <c r="BJ421" s="124"/>
      <c r="BK421" s="124"/>
      <c r="BL421" s="124"/>
      <c r="BM421" s="124"/>
      <c r="BN421" s="124"/>
      <c r="BO421" s="124"/>
      <c r="BQ421" s="175" t="str">
        <f t="shared" si="355"/>
        <v/>
      </c>
      <c r="BR421" s="176" t="str">
        <f t="shared" si="356"/>
        <v/>
      </c>
      <c r="BS421" s="135" t="str">
        <f t="shared" si="357"/>
        <v xml:space="preserve"> </v>
      </c>
      <c r="BT421" s="175" t="str">
        <f t="shared" si="358"/>
        <v/>
      </c>
      <c r="BU421" s="176" t="str">
        <f t="shared" si="359"/>
        <v/>
      </c>
      <c r="BV421" s="135" t="str">
        <f t="shared" si="360"/>
        <v xml:space="preserve"> </v>
      </c>
      <c r="BW421" s="175" t="str">
        <f t="shared" si="361"/>
        <v/>
      </c>
      <c r="BX421" s="176" t="str">
        <f t="shared" si="362"/>
        <v/>
      </c>
      <c r="BY421" s="135" t="str">
        <f t="shared" si="363"/>
        <v xml:space="preserve"> </v>
      </c>
      <c r="BZ421" s="175" t="str">
        <f t="shared" si="364"/>
        <v/>
      </c>
      <c r="CA421" s="176" t="str">
        <f t="shared" si="365"/>
        <v/>
      </c>
      <c r="CB421" s="135" t="str">
        <f t="shared" si="366"/>
        <v xml:space="preserve"> </v>
      </c>
      <c r="CC421" s="185" t="str">
        <f t="shared" si="367"/>
        <v/>
      </c>
      <c r="CD421" s="186" t="str">
        <f t="shared" si="368"/>
        <v/>
      </c>
      <c r="CE421" s="181" t="str">
        <f t="shared" si="369"/>
        <v xml:space="preserve"> </v>
      </c>
      <c r="CF421" s="175" t="str">
        <f t="shared" si="370"/>
        <v/>
      </c>
      <c r="CG421" s="176" t="str">
        <f t="shared" si="371"/>
        <v/>
      </c>
      <c r="CH421" s="135" t="str">
        <f t="shared" si="372"/>
        <v xml:space="preserve"> </v>
      </c>
      <c r="CI421" s="175" t="str">
        <f t="shared" si="373"/>
        <v/>
      </c>
      <c r="CJ421" s="176" t="str">
        <f t="shared" si="374"/>
        <v/>
      </c>
      <c r="CK421" s="135" t="str">
        <f t="shared" si="375"/>
        <v xml:space="preserve"> </v>
      </c>
      <c r="CL421" s="175" t="str">
        <f t="shared" si="376"/>
        <v/>
      </c>
      <c r="CM421" s="176" t="str">
        <f t="shared" si="377"/>
        <v/>
      </c>
      <c r="CN421" s="135" t="str">
        <f t="shared" si="378"/>
        <v xml:space="preserve"> </v>
      </c>
      <c r="CO421" s="185" t="str">
        <f t="shared" si="379"/>
        <v/>
      </c>
      <c r="CP421" s="186" t="str">
        <f t="shared" si="380"/>
        <v/>
      </c>
      <c r="CQ421" s="181" t="str">
        <f t="shared" si="381"/>
        <v xml:space="preserve"> </v>
      </c>
      <c r="CR421" s="135">
        <f>'Session Tracking'!P420</f>
        <v>0</v>
      </c>
      <c r="CS421" s="172"/>
      <c r="CT421" s="172">
        <f>COUNTIF('Session Tracking'!F420:O420,"Yes")</f>
        <v>0</v>
      </c>
      <c r="CU421" s="195">
        <f>COUNTIF('Session Tracking'!F420:O420,"No")</f>
        <v>0</v>
      </c>
      <c r="CV421" s="211">
        <f t="shared" si="312"/>
        <v>0</v>
      </c>
      <c r="CW421" s="195" t="str">
        <f t="shared" si="313"/>
        <v/>
      </c>
      <c r="CX421" s="195" t="str">
        <f t="shared" si="314"/>
        <v/>
      </c>
      <c r="CY421" s="195" t="str">
        <f t="shared" si="315"/>
        <v/>
      </c>
      <c r="CZ421" s="195" t="str">
        <f t="shared" si="316"/>
        <v/>
      </c>
      <c r="DA421" s="195" t="str">
        <f t="shared" si="317"/>
        <v/>
      </c>
      <c r="DB421" s="213" t="str">
        <f t="shared" si="318"/>
        <v/>
      </c>
      <c r="DC421" s="172" t="str">
        <f t="shared" si="319"/>
        <v/>
      </c>
      <c r="DD421" s="195" t="str">
        <f t="shared" si="320"/>
        <v/>
      </c>
      <c r="DE421" s="195" t="str">
        <f t="shared" si="321"/>
        <v/>
      </c>
      <c r="DF421" s="195" t="str">
        <f t="shared" si="322"/>
        <v/>
      </c>
      <c r="DG421" s="195" t="str">
        <f t="shared" si="323"/>
        <v/>
      </c>
      <c r="DH421" s="195" t="str">
        <f t="shared" si="324"/>
        <v/>
      </c>
      <c r="DI421" s="195" t="str">
        <f t="shared" si="325"/>
        <v/>
      </c>
      <c r="DJ421" s="195" t="str">
        <f t="shared" si="326"/>
        <v/>
      </c>
      <c r="DK421" s="173" t="str">
        <f t="shared" si="327"/>
        <v/>
      </c>
    </row>
    <row r="422" spans="1:115" x14ac:dyDescent="0.35">
      <c r="A422" s="182">
        <f>'Session Tracking'!A421</f>
        <v>0</v>
      </c>
      <c r="B422" s="183">
        <f>'Session Tracking'!T421</f>
        <v>0</v>
      </c>
      <c r="C422" s="183">
        <f>'Session Tracking'!C421</f>
        <v>0</v>
      </c>
      <c r="D422" s="184" t="str">
        <f>IF('Session Tracking'!D421,'Session Tracking'!D421,"")</f>
        <v/>
      </c>
      <c r="E422" s="184" t="str">
        <f>IF('Session Tracking'!E421,'Session Tracking'!E421,"")</f>
        <v/>
      </c>
      <c r="F422" s="121"/>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1"/>
      <c r="AL422" s="122"/>
      <c r="AM422" s="122"/>
      <c r="AN422" s="122"/>
      <c r="AO422" s="122"/>
      <c r="AP422" s="122"/>
      <c r="AQ422" s="122"/>
      <c r="AR422" s="122"/>
      <c r="AS422" s="122"/>
      <c r="AT422" s="122"/>
      <c r="AU422" s="122"/>
      <c r="AV422" s="122"/>
      <c r="AW422" s="122"/>
      <c r="AX422" s="122"/>
      <c r="AY422" s="122"/>
      <c r="AZ422" s="122"/>
      <c r="BA422" s="122"/>
      <c r="BB422" s="122"/>
      <c r="BC422" s="122"/>
      <c r="BD422" s="122"/>
      <c r="BE422" s="122"/>
      <c r="BF422" s="122"/>
      <c r="BG422" s="122"/>
      <c r="BH422" s="122"/>
      <c r="BI422" s="122"/>
      <c r="BJ422" s="122"/>
      <c r="BK422" s="122"/>
      <c r="BL422" s="122"/>
      <c r="BM422" s="122"/>
      <c r="BN422" s="122"/>
      <c r="BO422" s="122"/>
      <c r="BQ422" s="175" t="str">
        <f t="shared" si="355"/>
        <v/>
      </c>
      <c r="BR422" s="176" t="str">
        <f t="shared" si="356"/>
        <v/>
      </c>
      <c r="BS422" s="135" t="str">
        <f t="shared" si="357"/>
        <v xml:space="preserve"> </v>
      </c>
      <c r="BT422" s="175" t="str">
        <f t="shared" si="358"/>
        <v/>
      </c>
      <c r="BU422" s="176" t="str">
        <f t="shared" si="359"/>
        <v/>
      </c>
      <c r="BV422" s="135" t="str">
        <f t="shared" si="360"/>
        <v xml:space="preserve"> </v>
      </c>
      <c r="BW422" s="175" t="str">
        <f t="shared" si="361"/>
        <v/>
      </c>
      <c r="BX422" s="176" t="str">
        <f t="shared" si="362"/>
        <v/>
      </c>
      <c r="BY422" s="135" t="str">
        <f t="shared" si="363"/>
        <v xml:space="preserve"> </v>
      </c>
      <c r="BZ422" s="175" t="str">
        <f t="shared" si="364"/>
        <v/>
      </c>
      <c r="CA422" s="176" t="str">
        <f t="shared" si="365"/>
        <v/>
      </c>
      <c r="CB422" s="135" t="str">
        <f t="shared" si="366"/>
        <v xml:space="preserve"> </v>
      </c>
      <c r="CC422" s="185" t="str">
        <f t="shared" si="367"/>
        <v/>
      </c>
      <c r="CD422" s="186" t="str">
        <f t="shared" si="368"/>
        <v/>
      </c>
      <c r="CE422" s="181" t="str">
        <f t="shared" si="369"/>
        <v xml:space="preserve"> </v>
      </c>
      <c r="CF422" s="175" t="str">
        <f t="shared" si="370"/>
        <v/>
      </c>
      <c r="CG422" s="176" t="str">
        <f t="shared" si="371"/>
        <v/>
      </c>
      <c r="CH422" s="135" t="str">
        <f t="shared" si="372"/>
        <v xml:space="preserve"> </v>
      </c>
      <c r="CI422" s="175" t="str">
        <f t="shared" si="373"/>
        <v/>
      </c>
      <c r="CJ422" s="176" t="str">
        <f t="shared" si="374"/>
        <v/>
      </c>
      <c r="CK422" s="135" t="str">
        <f t="shared" si="375"/>
        <v xml:space="preserve"> </v>
      </c>
      <c r="CL422" s="175" t="str">
        <f t="shared" si="376"/>
        <v/>
      </c>
      <c r="CM422" s="176" t="str">
        <f t="shared" si="377"/>
        <v/>
      </c>
      <c r="CN422" s="135" t="str">
        <f t="shared" si="378"/>
        <v xml:space="preserve"> </v>
      </c>
      <c r="CO422" s="185" t="str">
        <f t="shared" si="379"/>
        <v/>
      </c>
      <c r="CP422" s="186" t="str">
        <f t="shared" si="380"/>
        <v/>
      </c>
      <c r="CQ422" s="181" t="str">
        <f t="shared" si="381"/>
        <v xml:space="preserve"> </v>
      </c>
      <c r="CR422" s="135">
        <f>'Session Tracking'!P421</f>
        <v>0</v>
      </c>
      <c r="CS422" s="172"/>
      <c r="CT422" s="172">
        <f>COUNTIF('Session Tracking'!F421:O421,"Yes")</f>
        <v>0</v>
      </c>
      <c r="CU422" s="195">
        <f>COUNTIF('Session Tracking'!F421:O421,"No")</f>
        <v>0</v>
      </c>
      <c r="CV422" s="211">
        <f t="shared" si="312"/>
        <v>0</v>
      </c>
      <c r="CW422" s="195" t="str">
        <f t="shared" si="313"/>
        <v/>
      </c>
      <c r="CX422" s="195" t="str">
        <f t="shared" si="314"/>
        <v/>
      </c>
      <c r="CY422" s="195" t="str">
        <f t="shared" si="315"/>
        <v/>
      </c>
      <c r="CZ422" s="195" t="str">
        <f t="shared" si="316"/>
        <v/>
      </c>
      <c r="DA422" s="195" t="str">
        <f t="shared" si="317"/>
        <v/>
      </c>
      <c r="DB422" s="213" t="str">
        <f t="shared" si="318"/>
        <v/>
      </c>
      <c r="DC422" s="172" t="str">
        <f t="shared" si="319"/>
        <v/>
      </c>
      <c r="DD422" s="195" t="str">
        <f t="shared" si="320"/>
        <v/>
      </c>
      <c r="DE422" s="195" t="str">
        <f t="shared" si="321"/>
        <v/>
      </c>
      <c r="DF422" s="195" t="str">
        <f t="shared" si="322"/>
        <v/>
      </c>
      <c r="DG422" s="195" t="str">
        <f t="shared" si="323"/>
        <v/>
      </c>
      <c r="DH422" s="195" t="str">
        <f t="shared" si="324"/>
        <v/>
      </c>
      <c r="DI422" s="195" t="str">
        <f t="shared" si="325"/>
        <v/>
      </c>
      <c r="DJ422" s="195" t="str">
        <f t="shared" si="326"/>
        <v/>
      </c>
      <c r="DK422" s="173" t="str">
        <f t="shared" si="327"/>
        <v/>
      </c>
    </row>
    <row r="423" spans="1:115" x14ac:dyDescent="0.35">
      <c r="A423" s="182">
        <f>'Session Tracking'!A422</f>
        <v>0</v>
      </c>
      <c r="B423" s="183">
        <f>'Session Tracking'!T422</f>
        <v>0</v>
      </c>
      <c r="C423" s="183">
        <f>'Session Tracking'!C422</f>
        <v>0</v>
      </c>
      <c r="D423" s="184" t="str">
        <f>IF('Session Tracking'!D422,'Session Tracking'!D422,"")</f>
        <v/>
      </c>
      <c r="E423" s="184" t="str">
        <f>IF('Session Tracking'!E422,'Session Tracking'!E422,"")</f>
        <v/>
      </c>
      <c r="F423" s="123"/>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3"/>
      <c r="AL423" s="124"/>
      <c r="AM423" s="124"/>
      <c r="AN423" s="124"/>
      <c r="AO423" s="124"/>
      <c r="AP423" s="124"/>
      <c r="AQ423" s="124"/>
      <c r="AR423" s="124"/>
      <c r="AS423" s="124"/>
      <c r="AT423" s="124"/>
      <c r="AU423" s="124"/>
      <c r="AV423" s="124"/>
      <c r="AW423" s="124"/>
      <c r="AX423" s="124"/>
      <c r="AY423" s="124"/>
      <c r="AZ423" s="124"/>
      <c r="BA423" s="124"/>
      <c r="BB423" s="124"/>
      <c r="BC423" s="124"/>
      <c r="BD423" s="124"/>
      <c r="BE423" s="124"/>
      <c r="BF423" s="124"/>
      <c r="BG423" s="124"/>
      <c r="BH423" s="124"/>
      <c r="BI423" s="124"/>
      <c r="BJ423" s="124"/>
      <c r="BK423" s="124"/>
      <c r="BL423" s="124"/>
      <c r="BM423" s="124"/>
      <c r="BN423" s="124"/>
      <c r="BO423" s="124"/>
      <c r="BQ423" s="175" t="str">
        <f t="shared" si="355"/>
        <v/>
      </c>
      <c r="BR423" s="176" t="str">
        <f t="shared" si="356"/>
        <v/>
      </c>
      <c r="BS423" s="135" t="str">
        <f t="shared" si="357"/>
        <v xml:space="preserve"> </v>
      </c>
      <c r="BT423" s="175" t="str">
        <f t="shared" si="358"/>
        <v/>
      </c>
      <c r="BU423" s="176" t="str">
        <f t="shared" si="359"/>
        <v/>
      </c>
      <c r="BV423" s="135" t="str">
        <f t="shared" si="360"/>
        <v xml:space="preserve"> </v>
      </c>
      <c r="BW423" s="175" t="str">
        <f t="shared" si="361"/>
        <v/>
      </c>
      <c r="BX423" s="176" t="str">
        <f t="shared" si="362"/>
        <v/>
      </c>
      <c r="BY423" s="135" t="str">
        <f t="shared" si="363"/>
        <v xml:space="preserve"> </v>
      </c>
      <c r="BZ423" s="175" t="str">
        <f t="shared" si="364"/>
        <v/>
      </c>
      <c r="CA423" s="176" t="str">
        <f t="shared" si="365"/>
        <v/>
      </c>
      <c r="CB423" s="135" t="str">
        <f t="shared" si="366"/>
        <v xml:space="preserve"> </v>
      </c>
      <c r="CC423" s="185" t="str">
        <f t="shared" si="367"/>
        <v/>
      </c>
      <c r="CD423" s="186" t="str">
        <f t="shared" si="368"/>
        <v/>
      </c>
      <c r="CE423" s="181" t="str">
        <f t="shared" si="369"/>
        <v xml:space="preserve"> </v>
      </c>
      <c r="CF423" s="175" t="str">
        <f t="shared" si="370"/>
        <v/>
      </c>
      <c r="CG423" s="176" t="str">
        <f t="shared" si="371"/>
        <v/>
      </c>
      <c r="CH423" s="135" t="str">
        <f t="shared" si="372"/>
        <v xml:space="preserve"> </v>
      </c>
      <c r="CI423" s="175" t="str">
        <f t="shared" si="373"/>
        <v/>
      </c>
      <c r="CJ423" s="176" t="str">
        <f t="shared" si="374"/>
        <v/>
      </c>
      <c r="CK423" s="135" t="str">
        <f t="shared" si="375"/>
        <v xml:space="preserve"> </v>
      </c>
      <c r="CL423" s="175" t="str">
        <f t="shared" si="376"/>
        <v/>
      </c>
      <c r="CM423" s="176" t="str">
        <f t="shared" si="377"/>
        <v/>
      </c>
      <c r="CN423" s="135" t="str">
        <f t="shared" si="378"/>
        <v xml:space="preserve"> </v>
      </c>
      <c r="CO423" s="185" t="str">
        <f t="shared" si="379"/>
        <v/>
      </c>
      <c r="CP423" s="186" t="str">
        <f t="shared" si="380"/>
        <v/>
      </c>
      <c r="CQ423" s="181" t="str">
        <f t="shared" si="381"/>
        <v xml:space="preserve"> </v>
      </c>
      <c r="CR423" s="135">
        <f>'Session Tracking'!P422</f>
        <v>0</v>
      </c>
      <c r="CS423" s="172"/>
      <c r="CT423" s="172">
        <f>COUNTIF('Session Tracking'!F422:O422,"Yes")</f>
        <v>0</v>
      </c>
      <c r="CU423" s="195">
        <f>COUNTIF('Session Tracking'!F422:O422,"No")</f>
        <v>0</v>
      </c>
      <c r="CV423" s="211">
        <f t="shared" si="312"/>
        <v>0</v>
      </c>
      <c r="CW423" s="195" t="str">
        <f t="shared" si="313"/>
        <v/>
      </c>
      <c r="CX423" s="195" t="str">
        <f t="shared" si="314"/>
        <v/>
      </c>
      <c r="CY423" s="195" t="str">
        <f t="shared" si="315"/>
        <v/>
      </c>
      <c r="CZ423" s="195" t="str">
        <f t="shared" si="316"/>
        <v/>
      </c>
      <c r="DA423" s="195" t="str">
        <f t="shared" si="317"/>
        <v/>
      </c>
      <c r="DB423" s="213" t="str">
        <f t="shared" si="318"/>
        <v/>
      </c>
      <c r="DC423" s="172" t="str">
        <f t="shared" si="319"/>
        <v/>
      </c>
      <c r="DD423" s="195" t="str">
        <f t="shared" si="320"/>
        <v/>
      </c>
      <c r="DE423" s="195" t="str">
        <f t="shared" si="321"/>
        <v/>
      </c>
      <c r="DF423" s="195" t="str">
        <f t="shared" si="322"/>
        <v/>
      </c>
      <c r="DG423" s="195" t="str">
        <f t="shared" si="323"/>
        <v/>
      </c>
      <c r="DH423" s="195" t="str">
        <f t="shared" si="324"/>
        <v/>
      </c>
      <c r="DI423" s="195" t="str">
        <f t="shared" si="325"/>
        <v/>
      </c>
      <c r="DJ423" s="195" t="str">
        <f t="shared" si="326"/>
        <v/>
      </c>
      <c r="DK423" s="173" t="str">
        <f t="shared" si="327"/>
        <v/>
      </c>
    </row>
    <row r="424" spans="1:115" x14ac:dyDescent="0.35">
      <c r="A424" s="182">
        <f>'Session Tracking'!A423</f>
        <v>0</v>
      </c>
      <c r="B424" s="183">
        <f>'Session Tracking'!T423</f>
        <v>0</v>
      </c>
      <c r="C424" s="183">
        <f>'Session Tracking'!C423</f>
        <v>0</v>
      </c>
      <c r="D424" s="184" t="str">
        <f>IF('Session Tracking'!D423,'Session Tracking'!D423,"")</f>
        <v/>
      </c>
      <c r="E424" s="184" t="str">
        <f>IF('Session Tracking'!E423,'Session Tracking'!E423,"")</f>
        <v/>
      </c>
      <c r="F424" s="121"/>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1"/>
      <c r="AL424" s="122"/>
      <c r="AM424" s="122"/>
      <c r="AN424" s="122"/>
      <c r="AO424" s="122"/>
      <c r="AP424" s="122"/>
      <c r="AQ424" s="122"/>
      <c r="AR424" s="122"/>
      <c r="AS424" s="122"/>
      <c r="AT424" s="122"/>
      <c r="AU424" s="122"/>
      <c r="AV424" s="122"/>
      <c r="AW424" s="122"/>
      <c r="AX424" s="122"/>
      <c r="AY424" s="122"/>
      <c r="AZ424" s="122"/>
      <c r="BA424" s="122"/>
      <c r="BB424" s="122"/>
      <c r="BC424" s="122"/>
      <c r="BD424" s="122"/>
      <c r="BE424" s="122"/>
      <c r="BF424" s="122"/>
      <c r="BG424" s="122"/>
      <c r="BH424" s="122"/>
      <c r="BI424" s="122"/>
      <c r="BJ424" s="122"/>
      <c r="BK424" s="122"/>
      <c r="BL424" s="122"/>
      <c r="BM424" s="122"/>
      <c r="BN424" s="122"/>
      <c r="BO424" s="122"/>
      <c r="BQ424" s="175" t="str">
        <f t="shared" si="355"/>
        <v/>
      </c>
      <c r="BR424" s="176" t="str">
        <f t="shared" si="356"/>
        <v/>
      </c>
      <c r="BS424" s="135" t="str">
        <f t="shared" si="357"/>
        <v xml:space="preserve"> </v>
      </c>
      <c r="BT424" s="175" t="str">
        <f t="shared" si="358"/>
        <v/>
      </c>
      <c r="BU424" s="176" t="str">
        <f t="shared" si="359"/>
        <v/>
      </c>
      <c r="BV424" s="135" t="str">
        <f t="shared" si="360"/>
        <v xml:space="preserve"> </v>
      </c>
      <c r="BW424" s="175" t="str">
        <f t="shared" si="361"/>
        <v/>
      </c>
      <c r="BX424" s="176" t="str">
        <f t="shared" si="362"/>
        <v/>
      </c>
      <c r="BY424" s="135" t="str">
        <f t="shared" si="363"/>
        <v xml:space="preserve"> </v>
      </c>
      <c r="BZ424" s="175" t="str">
        <f t="shared" si="364"/>
        <v/>
      </c>
      <c r="CA424" s="176" t="str">
        <f t="shared" si="365"/>
        <v/>
      </c>
      <c r="CB424" s="135" t="str">
        <f t="shared" si="366"/>
        <v xml:space="preserve"> </v>
      </c>
      <c r="CC424" s="185" t="str">
        <f t="shared" si="367"/>
        <v/>
      </c>
      <c r="CD424" s="186" t="str">
        <f t="shared" si="368"/>
        <v/>
      </c>
      <c r="CE424" s="181" t="str">
        <f t="shared" si="369"/>
        <v xml:space="preserve"> </v>
      </c>
      <c r="CF424" s="175" t="str">
        <f t="shared" si="370"/>
        <v/>
      </c>
      <c r="CG424" s="176" t="str">
        <f t="shared" si="371"/>
        <v/>
      </c>
      <c r="CH424" s="135" t="str">
        <f t="shared" si="372"/>
        <v xml:space="preserve"> </v>
      </c>
      <c r="CI424" s="175" t="str">
        <f t="shared" si="373"/>
        <v/>
      </c>
      <c r="CJ424" s="176" t="str">
        <f t="shared" si="374"/>
        <v/>
      </c>
      <c r="CK424" s="135" t="str">
        <f t="shared" si="375"/>
        <v xml:space="preserve"> </v>
      </c>
      <c r="CL424" s="175" t="str">
        <f t="shared" si="376"/>
        <v/>
      </c>
      <c r="CM424" s="176" t="str">
        <f t="shared" si="377"/>
        <v/>
      </c>
      <c r="CN424" s="135" t="str">
        <f t="shared" si="378"/>
        <v xml:space="preserve"> </v>
      </c>
      <c r="CO424" s="185" t="str">
        <f t="shared" si="379"/>
        <v/>
      </c>
      <c r="CP424" s="186" t="str">
        <f t="shared" si="380"/>
        <v/>
      </c>
      <c r="CQ424" s="181" t="str">
        <f t="shared" si="381"/>
        <v xml:space="preserve"> </v>
      </c>
      <c r="CR424" s="135">
        <f>'Session Tracking'!P423</f>
        <v>0</v>
      </c>
      <c r="CS424" s="172"/>
      <c r="CT424" s="172">
        <f>COUNTIF('Session Tracking'!F423:O423,"Yes")</f>
        <v>0</v>
      </c>
      <c r="CU424" s="195">
        <f>COUNTIF('Session Tracking'!F423:O423,"No")</f>
        <v>0</v>
      </c>
      <c r="CV424" s="211">
        <f t="shared" si="312"/>
        <v>0</v>
      </c>
      <c r="CW424" s="195" t="str">
        <f t="shared" si="313"/>
        <v/>
      </c>
      <c r="CX424" s="195" t="str">
        <f t="shared" si="314"/>
        <v/>
      </c>
      <c r="CY424" s="195" t="str">
        <f t="shared" si="315"/>
        <v/>
      </c>
      <c r="CZ424" s="195" t="str">
        <f t="shared" si="316"/>
        <v/>
      </c>
      <c r="DA424" s="195" t="str">
        <f t="shared" si="317"/>
        <v/>
      </c>
      <c r="DB424" s="213" t="str">
        <f t="shared" si="318"/>
        <v/>
      </c>
      <c r="DC424" s="172" t="str">
        <f t="shared" si="319"/>
        <v/>
      </c>
      <c r="DD424" s="195" t="str">
        <f t="shared" si="320"/>
        <v/>
      </c>
      <c r="DE424" s="195" t="str">
        <f t="shared" si="321"/>
        <v/>
      </c>
      <c r="DF424" s="195" t="str">
        <f t="shared" si="322"/>
        <v/>
      </c>
      <c r="DG424" s="195" t="str">
        <f t="shared" si="323"/>
        <v/>
      </c>
      <c r="DH424" s="195" t="str">
        <f t="shared" si="324"/>
        <v/>
      </c>
      <c r="DI424" s="195" t="str">
        <f t="shared" si="325"/>
        <v/>
      </c>
      <c r="DJ424" s="195" t="str">
        <f t="shared" si="326"/>
        <v/>
      </c>
      <c r="DK424" s="173" t="str">
        <f t="shared" si="327"/>
        <v/>
      </c>
    </row>
    <row r="425" spans="1:115" x14ac:dyDescent="0.35">
      <c r="A425" s="182">
        <f>'Session Tracking'!A424</f>
        <v>0</v>
      </c>
      <c r="B425" s="183">
        <f>'Session Tracking'!T424</f>
        <v>0</v>
      </c>
      <c r="C425" s="183">
        <f>'Session Tracking'!C424</f>
        <v>0</v>
      </c>
      <c r="D425" s="184" t="str">
        <f>IF('Session Tracking'!D424,'Session Tracking'!D424,"")</f>
        <v/>
      </c>
      <c r="E425" s="184" t="str">
        <f>IF('Session Tracking'!E424,'Session Tracking'!E424,"")</f>
        <v/>
      </c>
      <c r="F425" s="123"/>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3"/>
      <c r="AL425" s="124"/>
      <c r="AM425" s="124"/>
      <c r="AN425" s="124"/>
      <c r="AO425" s="124"/>
      <c r="AP425" s="124"/>
      <c r="AQ425" s="124"/>
      <c r="AR425" s="124"/>
      <c r="AS425" s="124"/>
      <c r="AT425" s="124"/>
      <c r="AU425" s="124"/>
      <c r="AV425" s="124"/>
      <c r="AW425" s="124"/>
      <c r="AX425" s="124"/>
      <c r="AY425" s="124"/>
      <c r="AZ425" s="124"/>
      <c r="BA425" s="124"/>
      <c r="BB425" s="124"/>
      <c r="BC425" s="124"/>
      <c r="BD425" s="124"/>
      <c r="BE425" s="124"/>
      <c r="BF425" s="124"/>
      <c r="BG425" s="124"/>
      <c r="BH425" s="124"/>
      <c r="BI425" s="124"/>
      <c r="BJ425" s="124"/>
      <c r="BK425" s="124"/>
      <c r="BL425" s="124"/>
      <c r="BM425" s="124"/>
      <c r="BN425" s="124"/>
      <c r="BO425" s="124"/>
      <c r="BQ425" s="175" t="str">
        <f t="shared" si="355"/>
        <v/>
      </c>
      <c r="BR425" s="176" t="str">
        <f t="shared" si="356"/>
        <v/>
      </c>
      <c r="BS425" s="135" t="str">
        <f t="shared" si="357"/>
        <v xml:space="preserve"> </v>
      </c>
      <c r="BT425" s="175" t="str">
        <f t="shared" si="358"/>
        <v/>
      </c>
      <c r="BU425" s="176" t="str">
        <f t="shared" si="359"/>
        <v/>
      </c>
      <c r="BV425" s="135" t="str">
        <f t="shared" si="360"/>
        <v xml:space="preserve"> </v>
      </c>
      <c r="BW425" s="175" t="str">
        <f t="shared" si="361"/>
        <v/>
      </c>
      <c r="BX425" s="176" t="str">
        <f t="shared" si="362"/>
        <v/>
      </c>
      <c r="BY425" s="135" t="str">
        <f t="shared" si="363"/>
        <v xml:space="preserve"> </v>
      </c>
      <c r="BZ425" s="175" t="str">
        <f t="shared" si="364"/>
        <v/>
      </c>
      <c r="CA425" s="176" t="str">
        <f t="shared" si="365"/>
        <v/>
      </c>
      <c r="CB425" s="135" t="str">
        <f t="shared" si="366"/>
        <v xml:space="preserve"> </v>
      </c>
      <c r="CC425" s="185" t="str">
        <f t="shared" si="367"/>
        <v/>
      </c>
      <c r="CD425" s="186" t="str">
        <f t="shared" si="368"/>
        <v/>
      </c>
      <c r="CE425" s="181" t="str">
        <f t="shared" si="369"/>
        <v xml:space="preserve"> </v>
      </c>
      <c r="CF425" s="175" t="str">
        <f t="shared" si="370"/>
        <v/>
      </c>
      <c r="CG425" s="176" t="str">
        <f t="shared" si="371"/>
        <v/>
      </c>
      <c r="CH425" s="135" t="str">
        <f t="shared" si="372"/>
        <v xml:space="preserve"> </v>
      </c>
      <c r="CI425" s="175" t="str">
        <f t="shared" si="373"/>
        <v/>
      </c>
      <c r="CJ425" s="176" t="str">
        <f t="shared" si="374"/>
        <v/>
      </c>
      <c r="CK425" s="135" t="str">
        <f t="shared" si="375"/>
        <v xml:space="preserve"> </v>
      </c>
      <c r="CL425" s="175" t="str">
        <f t="shared" si="376"/>
        <v/>
      </c>
      <c r="CM425" s="176" t="str">
        <f t="shared" si="377"/>
        <v/>
      </c>
      <c r="CN425" s="135" t="str">
        <f t="shared" si="378"/>
        <v xml:space="preserve"> </v>
      </c>
      <c r="CO425" s="185" t="str">
        <f t="shared" si="379"/>
        <v/>
      </c>
      <c r="CP425" s="186" t="str">
        <f t="shared" si="380"/>
        <v/>
      </c>
      <c r="CQ425" s="181" t="str">
        <f t="shared" si="381"/>
        <v xml:space="preserve"> </v>
      </c>
      <c r="CR425" s="135">
        <f>'Session Tracking'!P424</f>
        <v>0</v>
      </c>
      <c r="CS425" s="172"/>
      <c r="CT425" s="172">
        <f>COUNTIF('Session Tracking'!F424:O424,"Yes")</f>
        <v>0</v>
      </c>
      <c r="CU425" s="195">
        <f>COUNTIF('Session Tracking'!F424:O424,"No")</f>
        <v>0</v>
      </c>
      <c r="CV425" s="211">
        <f t="shared" si="312"/>
        <v>0</v>
      </c>
      <c r="CW425" s="195" t="str">
        <f t="shared" si="313"/>
        <v/>
      </c>
      <c r="CX425" s="195" t="str">
        <f t="shared" si="314"/>
        <v/>
      </c>
      <c r="CY425" s="195" t="str">
        <f t="shared" si="315"/>
        <v/>
      </c>
      <c r="CZ425" s="195" t="str">
        <f t="shared" si="316"/>
        <v/>
      </c>
      <c r="DA425" s="195" t="str">
        <f t="shared" si="317"/>
        <v/>
      </c>
      <c r="DB425" s="213" t="str">
        <f t="shared" si="318"/>
        <v/>
      </c>
      <c r="DC425" s="172" t="str">
        <f t="shared" si="319"/>
        <v/>
      </c>
      <c r="DD425" s="195" t="str">
        <f t="shared" si="320"/>
        <v/>
      </c>
      <c r="DE425" s="195" t="str">
        <f t="shared" si="321"/>
        <v/>
      </c>
      <c r="DF425" s="195" t="str">
        <f t="shared" si="322"/>
        <v/>
      </c>
      <c r="DG425" s="195" t="str">
        <f t="shared" si="323"/>
        <v/>
      </c>
      <c r="DH425" s="195" t="str">
        <f t="shared" si="324"/>
        <v/>
      </c>
      <c r="DI425" s="195" t="str">
        <f t="shared" si="325"/>
        <v/>
      </c>
      <c r="DJ425" s="195" t="str">
        <f t="shared" si="326"/>
        <v/>
      </c>
      <c r="DK425" s="173" t="str">
        <f t="shared" si="327"/>
        <v/>
      </c>
    </row>
    <row r="426" spans="1:115" x14ac:dyDescent="0.35">
      <c r="A426" s="182">
        <f>'Session Tracking'!A425</f>
        <v>0</v>
      </c>
      <c r="B426" s="183">
        <f>'Session Tracking'!T425</f>
        <v>0</v>
      </c>
      <c r="C426" s="183">
        <f>'Session Tracking'!C425</f>
        <v>0</v>
      </c>
      <c r="D426" s="184" t="str">
        <f>IF('Session Tracking'!D425,'Session Tracking'!D425,"")</f>
        <v/>
      </c>
      <c r="E426" s="184" t="str">
        <f>IF('Session Tracking'!E425,'Session Tracking'!E425,"")</f>
        <v/>
      </c>
      <c r="F426" s="121"/>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1"/>
      <c r="AL426" s="122"/>
      <c r="AM426" s="122"/>
      <c r="AN426" s="122"/>
      <c r="AO426" s="122"/>
      <c r="AP426" s="122"/>
      <c r="AQ426" s="122"/>
      <c r="AR426" s="122"/>
      <c r="AS426" s="122"/>
      <c r="AT426" s="122"/>
      <c r="AU426" s="122"/>
      <c r="AV426" s="122"/>
      <c r="AW426" s="122"/>
      <c r="AX426" s="122"/>
      <c r="AY426" s="122"/>
      <c r="AZ426" s="122"/>
      <c r="BA426" s="122"/>
      <c r="BB426" s="122"/>
      <c r="BC426" s="122"/>
      <c r="BD426" s="122"/>
      <c r="BE426" s="122"/>
      <c r="BF426" s="122"/>
      <c r="BG426" s="122"/>
      <c r="BH426" s="122"/>
      <c r="BI426" s="122"/>
      <c r="BJ426" s="122"/>
      <c r="BK426" s="122"/>
      <c r="BL426" s="122"/>
      <c r="BM426" s="122"/>
      <c r="BN426" s="122"/>
      <c r="BO426" s="122"/>
      <c r="BQ426" s="175" t="str">
        <f t="shared" si="355"/>
        <v/>
      </c>
      <c r="BR426" s="176" t="str">
        <f t="shared" si="356"/>
        <v/>
      </c>
      <c r="BS426" s="135" t="str">
        <f t="shared" si="357"/>
        <v xml:space="preserve"> </v>
      </c>
      <c r="BT426" s="175" t="str">
        <f t="shared" si="358"/>
        <v/>
      </c>
      <c r="BU426" s="176" t="str">
        <f t="shared" si="359"/>
        <v/>
      </c>
      <c r="BV426" s="135" t="str">
        <f t="shared" si="360"/>
        <v xml:space="preserve"> </v>
      </c>
      <c r="BW426" s="175" t="str">
        <f t="shared" si="361"/>
        <v/>
      </c>
      <c r="BX426" s="176" t="str">
        <f t="shared" si="362"/>
        <v/>
      </c>
      <c r="BY426" s="135" t="str">
        <f t="shared" si="363"/>
        <v xml:space="preserve"> </v>
      </c>
      <c r="BZ426" s="175" t="str">
        <f t="shared" si="364"/>
        <v/>
      </c>
      <c r="CA426" s="176" t="str">
        <f t="shared" si="365"/>
        <v/>
      </c>
      <c r="CB426" s="135" t="str">
        <f t="shared" si="366"/>
        <v xml:space="preserve"> </v>
      </c>
      <c r="CC426" s="185" t="str">
        <f t="shared" si="367"/>
        <v/>
      </c>
      <c r="CD426" s="186" t="str">
        <f t="shared" si="368"/>
        <v/>
      </c>
      <c r="CE426" s="181" t="str">
        <f t="shared" si="369"/>
        <v xml:space="preserve"> </v>
      </c>
      <c r="CF426" s="175" t="str">
        <f t="shared" si="370"/>
        <v/>
      </c>
      <c r="CG426" s="176" t="str">
        <f t="shared" si="371"/>
        <v/>
      </c>
      <c r="CH426" s="135" t="str">
        <f t="shared" si="372"/>
        <v xml:space="preserve"> </v>
      </c>
      <c r="CI426" s="175" t="str">
        <f t="shared" si="373"/>
        <v/>
      </c>
      <c r="CJ426" s="176" t="str">
        <f t="shared" si="374"/>
        <v/>
      </c>
      <c r="CK426" s="135" t="str">
        <f t="shared" si="375"/>
        <v xml:space="preserve"> </v>
      </c>
      <c r="CL426" s="175" t="str">
        <f t="shared" si="376"/>
        <v/>
      </c>
      <c r="CM426" s="176" t="str">
        <f t="shared" si="377"/>
        <v/>
      </c>
      <c r="CN426" s="135" t="str">
        <f t="shared" si="378"/>
        <v xml:space="preserve"> </v>
      </c>
      <c r="CO426" s="185" t="str">
        <f t="shared" si="379"/>
        <v/>
      </c>
      <c r="CP426" s="186" t="str">
        <f t="shared" si="380"/>
        <v/>
      </c>
      <c r="CQ426" s="181" t="str">
        <f t="shared" si="381"/>
        <v xml:space="preserve"> </v>
      </c>
      <c r="CR426" s="135">
        <f>'Session Tracking'!P425</f>
        <v>0</v>
      </c>
      <c r="CS426" s="172"/>
      <c r="CT426" s="172">
        <f>COUNTIF('Session Tracking'!F425:O425,"Yes")</f>
        <v>0</v>
      </c>
      <c r="CU426" s="195">
        <f>COUNTIF('Session Tracking'!F425:O425,"No")</f>
        <v>0</v>
      </c>
      <c r="CV426" s="211">
        <f t="shared" si="312"/>
        <v>0</v>
      </c>
      <c r="CW426" s="195" t="str">
        <f t="shared" si="313"/>
        <v/>
      </c>
      <c r="CX426" s="195" t="str">
        <f t="shared" si="314"/>
        <v/>
      </c>
      <c r="CY426" s="195" t="str">
        <f t="shared" si="315"/>
        <v/>
      </c>
      <c r="CZ426" s="195" t="str">
        <f t="shared" si="316"/>
        <v/>
      </c>
      <c r="DA426" s="195" t="str">
        <f t="shared" si="317"/>
        <v/>
      </c>
      <c r="DB426" s="213" t="str">
        <f t="shared" si="318"/>
        <v/>
      </c>
      <c r="DC426" s="172" t="str">
        <f t="shared" si="319"/>
        <v/>
      </c>
      <c r="DD426" s="195" t="str">
        <f t="shared" si="320"/>
        <v/>
      </c>
      <c r="DE426" s="195" t="str">
        <f t="shared" si="321"/>
        <v/>
      </c>
      <c r="DF426" s="195" t="str">
        <f t="shared" si="322"/>
        <v/>
      </c>
      <c r="DG426" s="195" t="str">
        <f t="shared" si="323"/>
        <v/>
      </c>
      <c r="DH426" s="195" t="str">
        <f t="shared" si="324"/>
        <v/>
      </c>
      <c r="DI426" s="195" t="str">
        <f t="shared" si="325"/>
        <v/>
      </c>
      <c r="DJ426" s="195" t="str">
        <f t="shared" si="326"/>
        <v/>
      </c>
      <c r="DK426" s="173" t="str">
        <f t="shared" si="327"/>
        <v/>
      </c>
    </row>
    <row r="427" spans="1:115" x14ac:dyDescent="0.35">
      <c r="A427" s="182">
        <f>'Session Tracking'!A426</f>
        <v>0</v>
      </c>
      <c r="B427" s="183">
        <f>'Session Tracking'!T426</f>
        <v>0</v>
      </c>
      <c r="C427" s="183">
        <f>'Session Tracking'!C426</f>
        <v>0</v>
      </c>
      <c r="D427" s="184" t="str">
        <f>IF('Session Tracking'!D426,'Session Tracking'!D426,"")</f>
        <v/>
      </c>
      <c r="E427" s="184" t="str">
        <f>IF('Session Tracking'!E426,'Session Tracking'!E426,"")</f>
        <v/>
      </c>
      <c r="F427" s="123"/>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3"/>
      <c r="AL427" s="124"/>
      <c r="AM427" s="124"/>
      <c r="AN427" s="124"/>
      <c r="AO427" s="124"/>
      <c r="AP427" s="124"/>
      <c r="AQ427" s="124"/>
      <c r="AR427" s="124"/>
      <c r="AS427" s="124"/>
      <c r="AT427" s="124"/>
      <c r="AU427" s="124"/>
      <c r="AV427" s="124"/>
      <c r="AW427" s="124"/>
      <c r="AX427" s="124"/>
      <c r="AY427" s="124"/>
      <c r="AZ427" s="124"/>
      <c r="BA427" s="124"/>
      <c r="BB427" s="124"/>
      <c r="BC427" s="124"/>
      <c r="BD427" s="124"/>
      <c r="BE427" s="124"/>
      <c r="BF427" s="124"/>
      <c r="BG427" s="124"/>
      <c r="BH427" s="124"/>
      <c r="BI427" s="124"/>
      <c r="BJ427" s="124"/>
      <c r="BK427" s="124"/>
      <c r="BL427" s="124"/>
      <c r="BM427" s="124"/>
      <c r="BN427" s="124"/>
      <c r="BO427" s="124"/>
      <c r="BQ427" s="175" t="str">
        <f t="shared" si="355"/>
        <v/>
      </c>
      <c r="BR427" s="176" t="str">
        <f t="shared" si="356"/>
        <v/>
      </c>
      <c r="BS427" s="135" t="str">
        <f t="shared" si="357"/>
        <v xml:space="preserve"> </v>
      </c>
      <c r="BT427" s="175" t="str">
        <f t="shared" si="358"/>
        <v/>
      </c>
      <c r="BU427" s="176" t="str">
        <f t="shared" si="359"/>
        <v/>
      </c>
      <c r="BV427" s="135" t="str">
        <f t="shared" si="360"/>
        <v xml:space="preserve"> </v>
      </c>
      <c r="BW427" s="175" t="str">
        <f t="shared" si="361"/>
        <v/>
      </c>
      <c r="BX427" s="176" t="str">
        <f t="shared" si="362"/>
        <v/>
      </c>
      <c r="BY427" s="135" t="str">
        <f t="shared" si="363"/>
        <v xml:space="preserve"> </v>
      </c>
      <c r="BZ427" s="175" t="str">
        <f t="shared" si="364"/>
        <v/>
      </c>
      <c r="CA427" s="176" t="str">
        <f t="shared" si="365"/>
        <v/>
      </c>
      <c r="CB427" s="135" t="str">
        <f t="shared" si="366"/>
        <v xml:space="preserve"> </v>
      </c>
      <c r="CC427" s="185" t="str">
        <f t="shared" si="367"/>
        <v/>
      </c>
      <c r="CD427" s="186" t="str">
        <f t="shared" si="368"/>
        <v/>
      </c>
      <c r="CE427" s="181" t="str">
        <f t="shared" si="369"/>
        <v xml:space="preserve"> </v>
      </c>
      <c r="CF427" s="175" t="str">
        <f t="shared" si="370"/>
        <v/>
      </c>
      <c r="CG427" s="176" t="str">
        <f t="shared" si="371"/>
        <v/>
      </c>
      <c r="CH427" s="135" t="str">
        <f t="shared" si="372"/>
        <v xml:space="preserve"> </v>
      </c>
      <c r="CI427" s="175" t="str">
        <f t="shared" si="373"/>
        <v/>
      </c>
      <c r="CJ427" s="176" t="str">
        <f t="shared" si="374"/>
        <v/>
      </c>
      <c r="CK427" s="135" t="str">
        <f t="shared" si="375"/>
        <v xml:space="preserve"> </v>
      </c>
      <c r="CL427" s="175" t="str">
        <f t="shared" si="376"/>
        <v/>
      </c>
      <c r="CM427" s="176" t="str">
        <f t="shared" si="377"/>
        <v/>
      </c>
      <c r="CN427" s="135" t="str">
        <f t="shared" si="378"/>
        <v xml:space="preserve"> </v>
      </c>
      <c r="CO427" s="185" t="str">
        <f t="shared" si="379"/>
        <v/>
      </c>
      <c r="CP427" s="186" t="str">
        <f t="shared" si="380"/>
        <v/>
      </c>
      <c r="CQ427" s="181" t="str">
        <f t="shared" si="381"/>
        <v xml:space="preserve"> </v>
      </c>
      <c r="CR427" s="135">
        <f>'Session Tracking'!P426</f>
        <v>0</v>
      </c>
      <c r="CS427" s="172"/>
      <c r="CT427" s="172">
        <f>COUNTIF('Session Tracking'!F426:O426,"Yes")</f>
        <v>0</v>
      </c>
      <c r="CU427" s="195">
        <f>COUNTIF('Session Tracking'!F426:O426,"No")</f>
        <v>0</v>
      </c>
      <c r="CV427" s="211">
        <f t="shared" si="312"/>
        <v>0</v>
      </c>
      <c r="CW427" s="195" t="str">
        <f t="shared" si="313"/>
        <v/>
      </c>
      <c r="CX427" s="195" t="str">
        <f t="shared" si="314"/>
        <v/>
      </c>
      <c r="CY427" s="195" t="str">
        <f t="shared" si="315"/>
        <v/>
      </c>
      <c r="CZ427" s="195" t="str">
        <f t="shared" si="316"/>
        <v/>
      </c>
      <c r="DA427" s="195" t="str">
        <f t="shared" si="317"/>
        <v/>
      </c>
      <c r="DB427" s="213" t="str">
        <f t="shared" si="318"/>
        <v/>
      </c>
      <c r="DC427" s="172" t="str">
        <f t="shared" si="319"/>
        <v/>
      </c>
      <c r="DD427" s="195" t="str">
        <f t="shared" si="320"/>
        <v/>
      </c>
      <c r="DE427" s="195" t="str">
        <f t="shared" si="321"/>
        <v/>
      </c>
      <c r="DF427" s="195" t="str">
        <f t="shared" si="322"/>
        <v/>
      </c>
      <c r="DG427" s="195" t="str">
        <f t="shared" si="323"/>
        <v/>
      </c>
      <c r="DH427" s="195" t="str">
        <f t="shared" si="324"/>
        <v/>
      </c>
      <c r="DI427" s="195" t="str">
        <f t="shared" si="325"/>
        <v/>
      </c>
      <c r="DJ427" s="195" t="str">
        <f t="shared" si="326"/>
        <v/>
      </c>
      <c r="DK427" s="173" t="str">
        <f t="shared" si="327"/>
        <v/>
      </c>
    </row>
    <row r="428" spans="1:115" x14ac:dyDescent="0.35">
      <c r="A428" s="182">
        <f>'Session Tracking'!A427</f>
        <v>0</v>
      </c>
      <c r="B428" s="183">
        <f>'Session Tracking'!T427</f>
        <v>0</v>
      </c>
      <c r="C428" s="183">
        <f>'Session Tracking'!C427</f>
        <v>0</v>
      </c>
      <c r="D428" s="184" t="str">
        <f>IF('Session Tracking'!D427,'Session Tracking'!D427,"")</f>
        <v/>
      </c>
      <c r="E428" s="184" t="str">
        <f>IF('Session Tracking'!E427,'Session Tracking'!E427,"")</f>
        <v/>
      </c>
      <c r="F428" s="121"/>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1"/>
      <c r="AL428" s="122"/>
      <c r="AM428" s="122"/>
      <c r="AN428" s="122"/>
      <c r="AO428" s="122"/>
      <c r="AP428" s="122"/>
      <c r="AQ428" s="122"/>
      <c r="AR428" s="122"/>
      <c r="AS428" s="122"/>
      <c r="AT428" s="122"/>
      <c r="AU428" s="122"/>
      <c r="AV428" s="122"/>
      <c r="AW428" s="122"/>
      <c r="AX428" s="122"/>
      <c r="AY428" s="122"/>
      <c r="AZ428" s="122"/>
      <c r="BA428" s="122"/>
      <c r="BB428" s="122"/>
      <c r="BC428" s="122"/>
      <c r="BD428" s="122"/>
      <c r="BE428" s="122"/>
      <c r="BF428" s="122"/>
      <c r="BG428" s="122"/>
      <c r="BH428" s="122"/>
      <c r="BI428" s="122"/>
      <c r="BJ428" s="122"/>
      <c r="BK428" s="122"/>
      <c r="BL428" s="122"/>
      <c r="BM428" s="122"/>
      <c r="BN428" s="122"/>
      <c r="BO428" s="122"/>
      <c r="BQ428" s="175" t="str">
        <f t="shared" si="355"/>
        <v/>
      </c>
      <c r="BR428" s="176" t="str">
        <f t="shared" si="356"/>
        <v/>
      </c>
      <c r="BS428" s="135" t="str">
        <f t="shared" si="357"/>
        <v xml:space="preserve"> </v>
      </c>
      <c r="BT428" s="175" t="str">
        <f t="shared" si="358"/>
        <v/>
      </c>
      <c r="BU428" s="176" t="str">
        <f t="shared" si="359"/>
        <v/>
      </c>
      <c r="BV428" s="135" t="str">
        <f t="shared" si="360"/>
        <v xml:space="preserve"> </v>
      </c>
      <c r="BW428" s="175" t="str">
        <f t="shared" si="361"/>
        <v/>
      </c>
      <c r="BX428" s="176" t="str">
        <f t="shared" si="362"/>
        <v/>
      </c>
      <c r="BY428" s="135" t="str">
        <f t="shared" si="363"/>
        <v xml:space="preserve"> </v>
      </c>
      <c r="BZ428" s="175" t="str">
        <f t="shared" si="364"/>
        <v/>
      </c>
      <c r="CA428" s="176" t="str">
        <f t="shared" si="365"/>
        <v/>
      </c>
      <c r="CB428" s="135" t="str">
        <f t="shared" si="366"/>
        <v xml:space="preserve"> </v>
      </c>
      <c r="CC428" s="185" t="str">
        <f t="shared" si="367"/>
        <v/>
      </c>
      <c r="CD428" s="186" t="str">
        <f t="shared" si="368"/>
        <v/>
      </c>
      <c r="CE428" s="181" t="str">
        <f t="shared" si="369"/>
        <v xml:space="preserve"> </v>
      </c>
      <c r="CF428" s="175" t="str">
        <f t="shared" si="370"/>
        <v/>
      </c>
      <c r="CG428" s="176" t="str">
        <f t="shared" si="371"/>
        <v/>
      </c>
      <c r="CH428" s="135" t="str">
        <f t="shared" si="372"/>
        <v xml:space="preserve"> </v>
      </c>
      <c r="CI428" s="175" t="str">
        <f t="shared" si="373"/>
        <v/>
      </c>
      <c r="CJ428" s="176" t="str">
        <f t="shared" si="374"/>
        <v/>
      </c>
      <c r="CK428" s="135" t="str">
        <f t="shared" si="375"/>
        <v xml:space="preserve"> </v>
      </c>
      <c r="CL428" s="175" t="str">
        <f t="shared" si="376"/>
        <v/>
      </c>
      <c r="CM428" s="176" t="str">
        <f t="shared" si="377"/>
        <v/>
      </c>
      <c r="CN428" s="135" t="str">
        <f t="shared" si="378"/>
        <v xml:space="preserve"> </v>
      </c>
      <c r="CO428" s="185" t="str">
        <f t="shared" si="379"/>
        <v/>
      </c>
      <c r="CP428" s="186" t="str">
        <f t="shared" si="380"/>
        <v/>
      </c>
      <c r="CQ428" s="181" t="str">
        <f t="shared" si="381"/>
        <v xml:space="preserve"> </v>
      </c>
      <c r="CR428" s="135">
        <f>'Session Tracking'!P427</f>
        <v>0</v>
      </c>
      <c r="CS428" s="172"/>
      <c r="CT428" s="172">
        <f>COUNTIF('Session Tracking'!F427:O427,"Yes")</f>
        <v>0</v>
      </c>
      <c r="CU428" s="195">
        <f>COUNTIF('Session Tracking'!F427:O427,"No")</f>
        <v>0</v>
      </c>
      <c r="CV428" s="211">
        <f t="shared" si="312"/>
        <v>0</v>
      </c>
      <c r="CW428" s="195" t="str">
        <f t="shared" si="313"/>
        <v/>
      </c>
      <c r="CX428" s="195" t="str">
        <f t="shared" si="314"/>
        <v/>
      </c>
      <c r="CY428" s="195" t="str">
        <f t="shared" si="315"/>
        <v/>
      </c>
      <c r="CZ428" s="195" t="str">
        <f t="shared" si="316"/>
        <v/>
      </c>
      <c r="DA428" s="195" t="str">
        <f t="shared" si="317"/>
        <v/>
      </c>
      <c r="DB428" s="213" t="str">
        <f t="shared" si="318"/>
        <v/>
      </c>
      <c r="DC428" s="172" t="str">
        <f t="shared" si="319"/>
        <v/>
      </c>
      <c r="DD428" s="195" t="str">
        <f t="shared" si="320"/>
        <v/>
      </c>
      <c r="DE428" s="195" t="str">
        <f t="shared" si="321"/>
        <v/>
      </c>
      <c r="DF428" s="195" t="str">
        <f t="shared" si="322"/>
        <v/>
      </c>
      <c r="DG428" s="195" t="str">
        <f t="shared" si="323"/>
        <v/>
      </c>
      <c r="DH428" s="195" t="str">
        <f t="shared" si="324"/>
        <v/>
      </c>
      <c r="DI428" s="195" t="str">
        <f t="shared" si="325"/>
        <v/>
      </c>
      <c r="DJ428" s="195" t="str">
        <f t="shared" si="326"/>
        <v/>
      </c>
      <c r="DK428" s="173" t="str">
        <f t="shared" si="327"/>
        <v/>
      </c>
    </row>
    <row r="429" spans="1:115" x14ac:dyDescent="0.35">
      <c r="A429" s="182">
        <f>'Session Tracking'!A428</f>
        <v>0</v>
      </c>
      <c r="B429" s="183">
        <f>'Session Tracking'!T428</f>
        <v>0</v>
      </c>
      <c r="C429" s="183">
        <f>'Session Tracking'!C428</f>
        <v>0</v>
      </c>
      <c r="D429" s="184" t="str">
        <f>IF('Session Tracking'!D428,'Session Tracking'!D428,"")</f>
        <v/>
      </c>
      <c r="E429" s="184" t="str">
        <f>IF('Session Tracking'!E428,'Session Tracking'!E428,"")</f>
        <v/>
      </c>
      <c r="F429" s="123"/>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3"/>
      <c r="AL429" s="124"/>
      <c r="AM429" s="124"/>
      <c r="AN429" s="124"/>
      <c r="AO429" s="124"/>
      <c r="AP429" s="124"/>
      <c r="AQ429" s="124"/>
      <c r="AR429" s="124"/>
      <c r="AS429" s="124"/>
      <c r="AT429" s="124"/>
      <c r="AU429" s="124"/>
      <c r="AV429" s="124"/>
      <c r="AW429" s="124"/>
      <c r="AX429" s="124"/>
      <c r="AY429" s="124"/>
      <c r="AZ429" s="124"/>
      <c r="BA429" s="124"/>
      <c r="BB429" s="124"/>
      <c r="BC429" s="124"/>
      <c r="BD429" s="124"/>
      <c r="BE429" s="124"/>
      <c r="BF429" s="124"/>
      <c r="BG429" s="124"/>
      <c r="BH429" s="124"/>
      <c r="BI429" s="124"/>
      <c r="BJ429" s="124"/>
      <c r="BK429" s="124"/>
      <c r="BL429" s="124"/>
      <c r="BM429" s="124"/>
      <c r="BN429" s="124"/>
      <c r="BO429" s="124"/>
      <c r="BQ429" s="175" t="str">
        <f t="shared" si="355"/>
        <v/>
      </c>
      <c r="BR429" s="176" t="str">
        <f t="shared" si="356"/>
        <v/>
      </c>
      <c r="BS429" s="135" t="str">
        <f t="shared" si="357"/>
        <v xml:space="preserve"> </v>
      </c>
      <c r="BT429" s="175" t="str">
        <f t="shared" si="358"/>
        <v/>
      </c>
      <c r="BU429" s="176" t="str">
        <f t="shared" si="359"/>
        <v/>
      </c>
      <c r="BV429" s="135" t="str">
        <f t="shared" si="360"/>
        <v xml:space="preserve"> </v>
      </c>
      <c r="BW429" s="175" t="str">
        <f t="shared" si="361"/>
        <v/>
      </c>
      <c r="BX429" s="176" t="str">
        <f t="shared" si="362"/>
        <v/>
      </c>
      <c r="BY429" s="135" t="str">
        <f t="shared" si="363"/>
        <v xml:space="preserve"> </v>
      </c>
      <c r="BZ429" s="175" t="str">
        <f t="shared" si="364"/>
        <v/>
      </c>
      <c r="CA429" s="176" t="str">
        <f t="shared" si="365"/>
        <v/>
      </c>
      <c r="CB429" s="135" t="str">
        <f t="shared" si="366"/>
        <v xml:space="preserve"> </v>
      </c>
      <c r="CC429" s="185" t="str">
        <f t="shared" si="367"/>
        <v/>
      </c>
      <c r="CD429" s="186" t="str">
        <f t="shared" si="368"/>
        <v/>
      </c>
      <c r="CE429" s="181" t="str">
        <f t="shared" si="369"/>
        <v xml:space="preserve"> </v>
      </c>
      <c r="CF429" s="175" t="str">
        <f t="shared" si="370"/>
        <v/>
      </c>
      <c r="CG429" s="176" t="str">
        <f t="shared" si="371"/>
        <v/>
      </c>
      <c r="CH429" s="135" t="str">
        <f t="shared" si="372"/>
        <v xml:space="preserve"> </v>
      </c>
      <c r="CI429" s="175" t="str">
        <f t="shared" si="373"/>
        <v/>
      </c>
      <c r="CJ429" s="176" t="str">
        <f t="shared" si="374"/>
        <v/>
      </c>
      <c r="CK429" s="135" t="str">
        <f t="shared" si="375"/>
        <v xml:space="preserve"> </v>
      </c>
      <c r="CL429" s="175" t="str">
        <f t="shared" si="376"/>
        <v/>
      </c>
      <c r="CM429" s="176" t="str">
        <f t="shared" si="377"/>
        <v/>
      </c>
      <c r="CN429" s="135" t="str">
        <f t="shared" si="378"/>
        <v xml:space="preserve"> </v>
      </c>
      <c r="CO429" s="185" t="str">
        <f t="shared" si="379"/>
        <v/>
      </c>
      <c r="CP429" s="186" t="str">
        <f t="shared" si="380"/>
        <v/>
      </c>
      <c r="CQ429" s="181" t="str">
        <f t="shared" si="381"/>
        <v xml:space="preserve"> </v>
      </c>
      <c r="CR429" s="135">
        <f>'Session Tracking'!P428</f>
        <v>0</v>
      </c>
      <c r="CS429" s="172"/>
      <c r="CT429" s="172">
        <f>COUNTIF('Session Tracking'!F428:O428,"Yes")</f>
        <v>0</v>
      </c>
      <c r="CU429" s="195">
        <f>COUNTIF('Session Tracking'!F428:O428,"No")</f>
        <v>0</v>
      </c>
      <c r="CV429" s="211">
        <f t="shared" si="312"/>
        <v>0</v>
      </c>
      <c r="CW429" s="195" t="str">
        <f t="shared" si="313"/>
        <v/>
      </c>
      <c r="CX429" s="195" t="str">
        <f t="shared" si="314"/>
        <v/>
      </c>
      <c r="CY429" s="195" t="str">
        <f t="shared" si="315"/>
        <v/>
      </c>
      <c r="CZ429" s="195" t="str">
        <f t="shared" si="316"/>
        <v/>
      </c>
      <c r="DA429" s="195" t="str">
        <f t="shared" si="317"/>
        <v/>
      </c>
      <c r="DB429" s="213" t="str">
        <f t="shared" si="318"/>
        <v/>
      </c>
      <c r="DC429" s="172" t="str">
        <f t="shared" si="319"/>
        <v/>
      </c>
      <c r="DD429" s="195" t="str">
        <f t="shared" si="320"/>
        <v/>
      </c>
      <c r="DE429" s="195" t="str">
        <f t="shared" si="321"/>
        <v/>
      </c>
      <c r="DF429" s="195" t="str">
        <f t="shared" si="322"/>
        <v/>
      </c>
      <c r="DG429" s="195" t="str">
        <f t="shared" si="323"/>
        <v/>
      </c>
      <c r="DH429" s="195" t="str">
        <f t="shared" si="324"/>
        <v/>
      </c>
      <c r="DI429" s="195" t="str">
        <f t="shared" si="325"/>
        <v/>
      </c>
      <c r="DJ429" s="195" t="str">
        <f t="shared" si="326"/>
        <v/>
      </c>
      <c r="DK429" s="173" t="str">
        <f t="shared" si="327"/>
        <v/>
      </c>
    </row>
    <row r="430" spans="1:115" x14ac:dyDescent="0.35">
      <c r="A430" s="182">
        <f>'Session Tracking'!A429</f>
        <v>0</v>
      </c>
      <c r="B430" s="183">
        <f>'Session Tracking'!T429</f>
        <v>0</v>
      </c>
      <c r="C430" s="183">
        <f>'Session Tracking'!C429</f>
        <v>0</v>
      </c>
      <c r="D430" s="184" t="str">
        <f>IF('Session Tracking'!D429,'Session Tracking'!D429,"")</f>
        <v/>
      </c>
      <c r="E430" s="184" t="str">
        <f>IF('Session Tracking'!E429,'Session Tracking'!E429,"")</f>
        <v/>
      </c>
      <c r="F430" s="121"/>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1"/>
      <c r="AL430" s="122"/>
      <c r="AM430" s="122"/>
      <c r="AN430" s="122"/>
      <c r="AO430" s="122"/>
      <c r="AP430" s="122"/>
      <c r="AQ430" s="122"/>
      <c r="AR430" s="122"/>
      <c r="AS430" s="122"/>
      <c r="AT430" s="122"/>
      <c r="AU430" s="122"/>
      <c r="AV430" s="122"/>
      <c r="AW430" s="122"/>
      <c r="AX430" s="122"/>
      <c r="AY430" s="122"/>
      <c r="AZ430" s="122"/>
      <c r="BA430" s="122"/>
      <c r="BB430" s="122"/>
      <c r="BC430" s="122"/>
      <c r="BD430" s="122"/>
      <c r="BE430" s="122"/>
      <c r="BF430" s="122"/>
      <c r="BG430" s="122"/>
      <c r="BH430" s="122"/>
      <c r="BI430" s="122"/>
      <c r="BJ430" s="122"/>
      <c r="BK430" s="122"/>
      <c r="BL430" s="122"/>
      <c r="BM430" s="122"/>
      <c r="BN430" s="122"/>
      <c r="BO430" s="122"/>
      <c r="BQ430" s="175" t="str">
        <f t="shared" si="355"/>
        <v/>
      </c>
      <c r="BR430" s="176" t="str">
        <f t="shared" si="356"/>
        <v/>
      </c>
      <c r="BS430" s="135" t="str">
        <f t="shared" si="357"/>
        <v xml:space="preserve"> </v>
      </c>
      <c r="BT430" s="175" t="str">
        <f t="shared" si="358"/>
        <v/>
      </c>
      <c r="BU430" s="176" t="str">
        <f t="shared" si="359"/>
        <v/>
      </c>
      <c r="BV430" s="135" t="str">
        <f t="shared" si="360"/>
        <v xml:space="preserve"> </v>
      </c>
      <c r="BW430" s="175" t="str">
        <f t="shared" si="361"/>
        <v/>
      </c>
      <c r="BX430" s="176" t="str">
        <f t="shared" si="362"/>
        <v/>
      </c>
      <c r="BY430" s="135" t="str">
        <f t="shared" si="363"/>
        <v xml:space="preserve"> </v>
      </c>
      <c r="BZ430" s="175" t="str">
        <f t="shared" si="364"/>
        <v/>
      </c>
      <c r="CA430" s="176" t="str">
        <f t="shared" si="365"/>
        <v/>
      </c>
      <c r="CB430" s="135" t="str">
        <f t="shared" si="366"/>
        <v xml:space="preserve"> </v>
      </c>
      <c r="CC430" s="185" t="str">
        <f t="shared" si="367"/>
        <v/>
      </c>
      <c r="CD430" s="186" t="str">
        <f t="shared" si="368"/>
        <v/>
      </c>
      <c r="CE430" s="181" t="str">
        <f t="shared" si="369"/>
        <v xml:space="preserve"> </v>
      </c>
      <c r="CF430" s="175" t="str">
        <f t="shared" si="370"/>
        <v/>
      </c>
      <c r="CG430" s="176" t="str">
        <f t="shared" si="371"/>
        <v/>
      </c>
      <c r="CH430" s="135" t="str">
        <f t="shared" si="372"/>
        <v xml:space="preserve"> </v>
      </c>
      <c r="CI430" s="175" t="str">
        <f t="shared" si="373"/>
        <v/>
      </c>
      <c r="CJ430" s="176" t="str">
        <f t="shared" si="374"/>
        <v/>
      </c>
      <c r="CK430" s="135" t="str">
        <f t="shared" si="375"/>
        <v xml:space="preserve"> </v>
      </c>
      <c r="CL430" s="175" t="str">
        <f t="shared" si="376"/>
        <v/>
      </c>
      <c r="CM430" s="176" t="str">
        <f t="shared" si="377"/>
        <v/>
      </c>
      <c r="CN430" s="135" t="str">
        <f t="shared" si="378"/>
        <v xml:space="preserve"> </v>
      </c>
      <c r="CO430" s="185" t="str">
        <f t="shared" si="379"/>
        <v/>
      </c>
      <c r="CP430" s="186" t="str">
        <f t="shared" si="380"/>
        <v/>
      </c>
      <c r="CQ430" s="181" t="str">
        <f t="shared" si="381"/>
        <v xml:space="preserve"> </v>
      </c>
      <c r="CR430" s="135">
        <f>'Session Tracking'!P429</f>
        <v>0</v>
      </c>
      <c r="CS430" s="172"/>
      <c r="CT430" s="172">
        <f>COUNTIF('Session Tracking'!F429:O429,"Yes")</f>
        <v>0</v>
      </c>
      <c r="CU430" s="195">
        <f>COUNTIF('Session Tracking'!F429:O429,"No")</f>
        <v>0</v>
      </c>
      <c r="CV430" s="211">
        <f t="shared" si="312"/>
        <v>0</v>
      </c>
      <c r="CW430" s="195" t="str">
        <f t="shared" si="313"/>
        <v/>
      </c>
      <c r="CX430" s="195" t="str">
        <f t="shared" si="314"/>
        <v/>
      </c>
      <c r="CY430" s="195" t="str">
        <f t="shared" si="315"/>
        <v/>
      </c>
      <c r="CZ430" s="195" t="str">
        <f t="shared" si="316"/>
        <v/>
      </c>
      <c r="DA430" s="195" t="str">
        <f t="shared" si="317"/>
        <v/>
      </c>
      <c r="DB430" s="213" t="str">
        <f t="shared" si="318"/>
        <v/>
      </c>
      <c r="DC430" s="172" t="str">
        <f t="shared" si="319"/>
        <v/>
      </c>
      <c r="DD430" s="195" t="str">
        <f t="shared" si="320"/>
        <v/>
      </c>
      <c r="DE430" s="195" t="str">
        <f t="shared" si="321"/>
        <v/>
      </c>
      <c r="DF430" s="195" t="str">
        <f t="shared" si="322"/>
        <v/>
      </c>
      <c r="DG430" s="195" t="str">
        <f t="shared" si="323"/>
        <v/>
      </c>
      <c r="DH430" s="195" t="str">
        <f t="shared" si="324"/>
        <v/>
      </c>
      <c r="DI430" s="195" t="str">
        <f t="shared" si="325"/>
        <v/>
      </c>
      <c r="DJ430" s="195" t="str">
        <f t="shared" si="326"/>
        <v/>
      </c>
      <c r="DK430" s="173" t="str">
        <f t="shared" si="327"/>
        <v/>
      </c>
    </row>
    <row r="431" spans="1:115" x14ac:dyDescent="0.35">
      <c r="A431" s="182">
        <f>'Session Tracking'!A430</f>
        <v>0</v>
      </c>
      <c r="B431" s="183">
        <f>'Session Tracking'!T430</f>
        <v>0</v>
      </c>
      <c r="C431" s="183">
        <f>'Session Tracking'!C430</f>
        <v>0</v>
      </c>
      <c r="D431" s="184" t="str">
        <f>IF('Session Tracking'!D430,'Session Tracking'!D430,"")</f>
        <v/>
      </c>
      <c r="E431" s="184" t="str">
        <f>IF('Session Tracking'!E430,'Session Tracking'!E430,"")</f>
        <v/>
      </c>
      <c r="F431" s="123"/>
      <c r="G431" s="124"/>
      <c r="H431" s="124"/>
      <c r="I431" s="124"/>
      <c r="J431" s="124"/>
      <c r="K431" s="124"/>
      <c r="L431" s="124"/>
      <c r="M431" s="124"/>
      <c r="N431" s="124"/>
      <c r="O431" s="124"/>
      <c r="P431" s="124"/>
      <c r="Q431" s="124"/>
      <c r="R431" s="124"/>
      <c r="S431" s="124"/>
      <c r="T431" s="124"/>
      <c r="U431" s="124"/>
      <c r="V431" s="124"/>
      <c r="W431" s="124"/>
      <c r="X431" s="124"/>
      <c r="Y431" s="124"/>
      <c r="Z431" s="124"/>
      <c r="AA431" s="124"/>
      <c r="AB431" s="124"/>
      <c r="AC431" s="124"/>
      <c r="AD431" s="124"/>
      <c r="AE431" s="124"/>
      <c r="AF431" s="124"/>
      <c r="AG431" s="124"/>
      <c r="AH431" s="124"/>
      <c r="AI431" s="124"/>
      <c r="AJ431" s="124"/>
      <c r="AK431" s="123"/>
      <c r="AL431" s="124"/>
      <c r="AM431" s="124"/>
      <c r="AN431" s="124"/>
      <c r="AO431" s="124"/>
      <c r="AP431" s="124"/>
      <c r="AQ431" s="124"/>
      <c r="AR431" s="124"/>
      <c r="AS431" s="124"/>
      <c r="AT431" s="124"/>
      <c r="AU431" s="124"/>
      <c r="AV431" s="124"/>
      <c r="AW431" s="124"/>
      <c r="AX431" s="124"/>
      <c r="AY431" s="124"/>
      <c r="AZ431" s="124"/>
      <c r="BA431" s="124"/>
      <c r="BB431" s="124"/>
      <c r="BC431" s="124"/>
      <c r="BD431" s="124"/>
      <c r="BE431" s="124"/>
      <c r="BF431" s="124"/>
      <c r="BG431" s="124"/>
      <c r="BH431" s="124"/>
      <c r="BI431" s="124"/>
      <c r="BJ431" s="124"/>
      <c r="BK431" s="124"/>
      <c r="BL431" s="124"/>
      <c r="BM431" s="124"/>
      <c r="BN431" s="124"/>
      <c r="BO431" s="124"/>
      <c r="BQ431" s="175" t="str">
        <f t="shared" si="355"/>
        <v/>
      </c>
      <c r="BR431" s="176" t="str">
        <f t="shared" si="356"/>
        <v/>
      </c>
      <c r="BS431" s="135" t="str">
        <f t="shared" si="357"/>
        <v xml:space="preserve"> </v>
      </c>
      <c r="BT431" s="175" t="str">
        <f t="shared" si="358"/>
        <v/>
      </c>
      <c r="BU431" s="176" t="str">
        <f t="shared" si="359"/>
        <v/>
      </c>
      <c r="BV431" s="135" t="str">
        <f t="shared" si="360"/>
        <v xml:space="preserve"> </v>
      </c>
      <c r="BW431" s="175" t="str">
        <f t="shared" si="361"/>
        <v/>
      </c>
      <c r="BX431" s="176" t="str">
        <f t="shared" si="362"/>
        <v/>
      </c>
      <c r="BY431" s="135" t="str">
        <f t="shared" si="363"/>
        <v xml:space="preserve"> </v>
      </c>
      <c r="BZ431" s="175" t="str">
        <f t="shared" si="364"/>
        <v/>
      </c>
      <c r="CA431" s="176" t="str">
        <f t="shared" si="365"/>
        <v/>
      </c>
      <c r="CB431" s="135" t="str">
        <f t="shared" si="366"/>
        <v xml:space="preserve"> </v>
      </c>
      <c r="CC431" s="185" t="str">
        <f t="shared" si="367"/>
        <v/>
      </c>
      <c r="CD431" s="186" t="str">
        <f t="shared" si="368"/>
        <v/>
      </c>
      <c r="CE431" s="181" t="str">
        <f t="shared" si="369"/>
        <v xml:space="preserve"> </v>
      </c>
      <c r="CF431" s="175" t="str">
        <f t="shared" si="370"/>
        <v/>
      </c>
      <c r="CG431" s="176" t="str">
        <f t="shared" si="371"/>
        <v/>
      </c>
      <c r="CH431" s="135" t="str">
        <f t="shared" si="372"/>
        <v xml:space="preserve"> </v>
      </c>
      <c r="CI431" s="175" t="str">
        <f t="shared" si="373"/>
        <v/>
      </c>
      <c r="CJ431" s="176" t="str">
        <f t="shared" si="374"/>
        <v/>
      </c>
      <c r="CK431" s="135" t="str">
        <f t="shared" si="375"/>
        <v xml:space="preserve"> </v>
      </c>
      <c r="CL431" s="175" t="str">
        <f t="shared" si="376"/>
        <v/>
      </c>
      <c r="CM431" s="176" t="str">
        <f t="shared" si="377"/>
        <v/>
      </c>
      <c r="CN431" s="135" t="str">
        <f t="shared" si="378"/>
        <v xml:space="preserve"> </v>
      </c>
      <c r="CO431" s="185" t="str">
        <f t="shared" si="379"/>
        <v/>
      </c>
      <c r="CP431" s="186" t="str">
        <f t="shared" si="380"/>
        <v/>
      </c>
      <c r="CQ431" s="181" t="str">
        <f t="shared" si="381"/>
        <v xml:space="preserve"> </v>
      </c>
      <c r="CR431" s="135">
        <f>'Session Tracking'!P430</f>
        <v>0</v>
      </c>
      <c r="CS431" s="172"/>
      <c r="CT431" s="172">
        <f>COUNTIF('Session Tracking'!F430:O430,"Yes")</f>
        <v>0</v>
      </c>
      <c r="CU431" s="195">
        <f>COUNTIF('Session Tracking'!F430:O430,"No")</f>
        <v>0</v>
      </c>
      <c r="CV431" s="211">
        <f t="shared" si="312"/>
        <v>0</v>
      </c>
      <c r="CW431" s="195" t="str">
        <f t="shared" si="313"/>
        <v/>
      </c>
      <c r="CX431" s="195" t="str">
        <f t="shared" si="314"/>
        <v/>
      </c>
      <c r="CY431" s="195" t="str">
        <f t="shared" si="315"/>
        <v/>
      </c>
      <c r="CZ431" s="195" t="str">
        <f t="shared" si="316"/>
        <v/>
      </c>
      <c r="DA431" s="195" t="str">
        <f t="shared" si="317"/>
        <v/>
      </c>
      <c r="DB431" s="213" t="str">
        <f t="shared" si="318"/>
        <v/>
      </c>
      <c r="DC431" s="172" t="str">
        <f t="shared" si="319"/>
        <v/>
      </c>
      <c r="DD431" s="195" t="str">
        <f t="shared" si="320"/>
        <v/>
      </c>
      <c r="DE431" s="195" t="str">
        <f t="shared" si="321"/>
        <v/>
      </c>
      <c r="DF431" s="195" t="str">
        <f t="shared" si="322"/>
        <v/>
      </c>
      <c r="DG431" s="195" t="str">
        <f t="shared" si="323"/>
        <v/>
      </c>
      <c r="DH431" s="195" t="str">
        <f t="shared" si="324"/>
        <v/>
      </c>
      <c r="DI431" s="195" t="str">
        <f t="shared" si="325"/>
        <v/>
      </c>
      <c r="DJ431" s="195" t="str">
        <f t="shared" si="326"/>
        <v/>
      </c>
      <c r="DK431" s="173" t="str">
        <f t="shared" si="327"/>
        <v/>
      </c>
    </row>
    <row r="432" spans="1:115" x14ac:dyDescent="0.35">
      <c r="A432" s="182">
        <f>'Session Tracking'!A431</f>
        <v>0</v>
      </c>
      <c r="B432" s="183">
        <f>'Session Tracking'!T431</f>
        <v>0</v>
      </c>
      <c r="C432" s="183">
        <f>'Session Tracking'!C431</f>
        <v>0</v>
      </c>
      <c r="D432" s="184" t="str">
        <f>IF('Session Tracking'!D431,'Session Tracking'!D431,"")</f>
        <v/>
      </c>
      <c r="E432" s="184" t="str">
        <f>IF('Session Tracking'!E431,'Session Tracking'!E431,"")</f>
        <v/>
      </c>
      <c r="F432" s="121"/>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1"/>
      <c r="AL432" s="122"/>
      <c r="AM432" s="122"/>
      <c r="AN432" s="122"/>
      <c r="AO432" s="122"/>
      <c r="AP432" s="122"/>
      <c r="AQ432" s="122"/>
      <c r="AR432" s="122"/>
      <c r="AS432" s="122"/>
      <c r="AT432" s="122"/>
      <c r="AU432" s="122"/>
      <c r="AV432" s="122"/>
      <c r="AW432" s="122"/>
      <c r="AX432" s="122"/>
      <c r="AY432" s="122"/>
      <c r="AZ432" s="122"/>
      <c r="BA432" s="122"/>
      <c r="BB432" s="122"/>
      <c r="BC432" s="122"/>
      <c r="BD432" s="122"/>
      <c r="BE432" s="122"/>
      <c r="BF432" s="122"/>
      <c r="BG432" s="122"/>
      <c r="BH432" s="122"/>
      <c r="BI432" s="122"/>
      <c r="BJ432" s="122"/>
      <c r="BK432" s="122"/>
      <c r="BL432" s="122"/>
      <c r="BM432" s="122"/>
      <c r="BN432" s="122"/>
      <c r="BO432" s="122"/>
      <c r="BQ432" s="175" t="str">
        <f t="shared" si="355"/>
        <v/>
      </c>
      <c r="BR432" s="176" t="str">
        <f t="shared" si="356"/>
        <v/>
      </c>
      <c r="BS432" s="135" t="str">
        <f t="shared" si="357"/>
        <v xml:space="preserve"> </v>
      </c>
      <c r="BT432" s="175" t="str">
        <f t="shared" si="358"/>
        <v/>
      </c>
      <c r="BU432" s="176" t="str">
        <f t="shared" si="359"/>
        <v/>
      </c>
      <c r="BV432" s="135" t="str">
        <f t="shared" si="360"/>
        <v xml:space="preserve"> </v>
      </c>
      <c r="BW432" s="175" t="str">
        <f t="shared" si="361"/>
        <v/>
      </c>
      <c r="BX432" s="176" t="str">
        <f t="shared" si="362"/>
        <v/>
      </c>
      <c r="BY432" s="135" t="str">
        <f t="shared" si="363"/>
        <v xml:space="preserve"> </v>
      </c>
      <c r="BZ432" s="175" t="str">
        <f t="shared" si="364"/>
        <v/>
      </c>
      <c r="CA432" s="176" t="str">
        <f t="shared" si="365"/>
        <v/>
      </c>
      <c r="CB432" s="135" t="str">
        <f t="shared" si="366"/>
        <v xml:space="preserve"> </v>
      </c>
      <c r="CC432" s="185" t="str">
        <f t="shared" si="367"/>
        <v/>
      </c>
      <c r="CD432" s="186" t="str">
        <f t="shared" si="368"/>
        <v/>
      </c>
      <c r="CE432" s="181" t="str">
        <f t="shared" si="369"/>
        <v xml:space="preserve"> </v>
      </c>
      <c r="CF432" s="175" t="str">
        <f t="shared" si="370"/>
        <v/>
      </c>
      <c r="CG432" s="176" t="str">
        <f t="shared" si="371"/>
        <v/>
      </c>
      <c r="CH432" s="135" t="str">
        <f t="shared" si="372"/>
        <v xml:space="preserve"> </v>
      </c>
      <c r="CI432" s="175" t="str">
        <f t="shared" si="373"/>
        <v/>
      </c>
      <c r="CJ432" s="176" t="str">
        <f t="shared" si="374"/>
        <v/>
      </c>
      <c r="CK432" s="135" t="str">
        <f t="shared" si="375"/>
        <v xml:space="preserve"> </v>
      </c>
      <c r="CL432" s="175" t="str">
        <f t="shared" si="376"/>
        <v/>
      </c>
      <c r="CM432" s="176" t="str">
        <f t="shared" si="377"/>
        <v/>
      </c>
      <c r="CN432" s="135" t="str">
        <f t="shared" si="378"/>
        <v xml:space="preserve"> </v>
      </c>
      <c r="CO432" s="185" t="str">
        <f t="shared" si="379"/>
        <v/>
      </c>
      <c r="CP432" s="186" t="str">
        <f t="shared" si="380"/>
        <v/>
      </c>
      <c r="CQ432" s="181" t="str">
        <f t="shared" si="381"/>
        <v xml:space="preserve"> </v>
      </c>
      <c r="CR432" s="135">
        <f>'Session Tracking'!P431</f>
        <v>0</v>
      </c>
      <c r="CS432" s="172"/>
      <c r="CT432" s="172">
        <f>COUNTIF('Session Tracking'!F431:O431,"Yes")</f>
        <v>0</v>
      </c>
      <c r="CU432" s="195">
        <f>COUNTIF('Session Tracking'!F431:O431,"No")</f>
        <v>0</v>
      </c>
      <c r="CV432" s="211">
        <f t="shared" si="312"/>
        <v>0</v>
      </c>
      <c r="CW432" s="195" t="str">
        <f t="shared" si="313"/>
        <v/>
      </c>
      <c r="CX432" s="195" t="str">
        <f t="shared" si="314"/>
        <v/>
      </c>
      <c r="CY432" s="195" t="str">
        <f t="shared" si="315"/>
        <v/>
      </c>
      <c r="CZ432" s="195" t="str">
        <f t="shared" si="316"/>
        <v/>
      </c>
      <c r="DA432" s="195" t="str">
        <f t="shared" si="317"/>
        <v/>
      </c>
      <c r="DB432" s="213" t="str">
        <f t="shared" si="318"/>
        <v/>
      </c>
      <c r="DC432" s="172" t="str">
        <f t="shared" si="319"/>
        <v/>
      </c>
      <c r="DD432" s="195" t="str">
        <f t="shared" si="320"/>
        <v/>
      </c>
      <c r="DE432" s="195" t="str">
        <f t="shared" si="321"/>
        <v/>
      </c>
      <c r="DF432" s="195" t="str">
        <f t="shared" si="322"/>
        <v/>
      </c>
      <c r="DG432" s="195" t="str">
        <f t="shared" si="323"/>
        <v/>
      </c>
      <c r="DH432" s="195" t="str">
        <f t="shared" si="324"/>
        <v/>
      </c>
      <c r="DI432" s="195" t="str">
        <f t="shared" si="325"/>
        <v/>
      </c>
      <c r="DJ432" s="195" t="str">
        <f t="shared" si="326"/>
        <v/>
      </c>
      <c r="DK432" s="173" t="str">
        <f t="shared" si="327"/>
        <v/>
      </c>
    </row>
    <row r="433" spans="1:115" x14ac:dyDescent="0.35">
      <c r="A433" s="182">
        <f>'Session Tracking'!A432</f>
        <v>0</v>
      </c>
      <c r="B433" s="183">
        <f>'Session Tracking'!T432</f>
        <v>0</v>
      </c>
      <c r="C433" s="183">
        <f>'Session Tracking'!C432</f>
        <v>0</v>
      </c>
      <c r="D433" s="184" t="str">
        <f>IF('Session Tracking'!D432,'Session Tracking'!D432,"")</f>
        <v/>
      </c>
      <c r="E433" s="184" t="str">
        <f>IF('Session Tracking'!E432,'Session Tracking'!E432,"")</f>
        <v/>
      </c>
      <c r="F433" s="123"/>
      <c r="G433" s="124"/>
      <c r="H433" s="124"/>
      <c r="I433" s="124"/>
      <c r="J433" s="124"/>
      <c r="K433" s="124"/>
      <c r="L433" s="124"/>
      <c r="M433" s="124"/>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3"/>
      <c r="AL433" s="124"/>
      <c r="AM433" s="124"/>
      <c r="AN433" s="124"/>
      <c r="AO433" s="124"/>
      <c r="AP433" s="124"/>
      <c r="AQ433" s="124"/>
      <c r="AR433" s="124"/>
      <c r="AS433" s="124"/>
      <c r="AT433" s="124"/>
      <c r="AU433" s="124"/>
      <c r="AV433" s="124"/>
      <c r="AW433" s="124"/>
      <c r="AX433" s="124"/>
      <c r="AY433" s="124"/>
      <c r="AZ433" s="124"/>
      <c r="BA433" s="124"/>
      <c r="BB433" s="124"/>
      <c r="BC433" s="124"/>
      <c r="BD433" s="124"/>
      <c r="BE433" s="124"/>
      <c r="BF433" s="124"/>
      <c r="BG433" s="124"/>
      <c r="BH433" s="124"/>
      <c r="BI433" s="124"/>
      <c r="BJ433" s="124"/>
      <c r="BK433" s="124"/>
      <c r="BL433" s="124"/>
      <c r="BM433" s="124"/>
      <c r="BN433" s="124"/>
      <c r="BO433" s="124"/>
      <c r="BQ433" s="175" t="str">
        <f t="shared" si="355"/>
        <v/>
      </c>
      <c r="BR433" s="176" t="str">
        <f t="shared" si="356"/>
        <v/>
      </c>
      <c r="BS433" s="135" t="str">
        <f t="shared" si="357"/>
        <v xml:space="preserve"> </v>
      </c>
      <c r="BT433" s="175" t="str">
        <f t="shared" si="358"/>
        <v/>
      </c>
      <c r="BU433" s="176" t="str">
        <f t="shared" si="359"/>
        <v/>
      </c>
      <c r="BV433" s="135" t="str">
        <f t="shared" si="360"/>
        <v xml:space="preserve"> </v>
      </c>
      <c r="BW433" s="175" t="str">
        <f t="shared" si="361"/>
        <v/>
      </c>
      <c r="BX433" s="176" t="str">
        <f t="shared" si="362"/>
        <v/>
      </c>
      <c r="BY433" s="135" t="str">
        <f t="shared" si="363"/>
        <v xml:space="preserve"> </v>
      </c>
      <c r="BZ433" s="175" t="str">
        <f t="shared" si="364"/>
        <v/>
      </c>
      <c r="CA433" s="176" t="str">
        <f t="shared" si="365"/>
        <v/>
      </c>
      <c r="CB433" s="135" t="str">
        <f t="shared" si="366"/>
        <v xml:space="preserve"> </v>
      </c>
      <c r="CC433" s="185" t="str">
        <f t="shared" si="367"/>
        <v/>
      </c>
      <c r="CD433" s="186" t="str">
        <f t="shared" si="368"/>
        <v/>
      </c>
      <c r="CE433" s="181" t="str">
        <f t="shared" si="369"/>
        <v xml:space="preserve"> </v>
      </c>
      <c r="CF433" s="175" t="str">
        <f t="shared" si="370"/>
        <v/>
      </c>
      <c r="CG433" s="176" t="str">
        <f t="shared" si="371"/>
        <v/>
      </c>
      <c r="CH433" s="135" t="str">
        <f t="shared" si="372"/>
        <v xml:space="preserve"> </v>
      </c>
      <c r="CI433" s="175" t="str">
        <f t="shared" si="373"/>
        <v/>
      </c>
      <c r="CJ433" s="176" t="str">
        <f t="shared" si="374"/>
        <v/>
      </c>
      <c r="CK433" s="135" t="str">
        <f t="shared" si="375"/>
        <v xml:space="preserve"> </v>
      </c>
      <c r="CL433" s="175" t="str">
        <f t="shared" si="376"/>
        <v/>
      </c>
      <c r="CM433" s="176" t="str">
        <f t="shared" si="377"/>
        <v/>
      </c>
      <c r="CN433" s="135" t="str">
        <f t="shared" si="378"/>
        <v xml:space="preserve"> </v>
      </c>
      <c r="CO433" s="185" t="str">
        <f t="shared" si="379"/>
        <v/>
      </c>
      <c r="CP433" s="186" t="str">
        <f t="shared" si="380"/>
        <v/>
      </c>
      <c r="CQ433" s="181" t="str">
        <f t="shared" si="381"/>
        <v xml:space="preserve"> </v>
      </c>
      <c r="CR433" s="135">
        <f>'Session Tracking'!P432</f>
        <v>0</v>
      </c>
      <c r="CS433" s="172"/>
      <c r="CT433" s="172">
        <f>COUNTIF('Session Tracking'!F432:O432,"Yes")</f>
        <v>0</v>
      </c>
      <c r="CU433" s="195">
        <f>COUNTIF('Session Tracking'!F432:O432,"No")</f>
        <v>0</v>
      </c>
      <c r="CV433" s="211">
        <f t="shared" si="312"/>
        <v>0</v>
      </c>
      <c r="CW433" s="195" t="str">
        <f t="shared" si="313"/>
        <v/>
      </c>
      <c r="CX433" s="195" t="str">
        <f t="shared" si="314"/>
        <v/>
      </c>
      <c r="CY433" s="195" t="str">
        <f t="shared" si="315"/>
        <v/>
      </c>
      <c r="CZ433" s="195" t="str">
        <f t="shared" si="316"/>
        <v/>
      </c>
      <c r="DA433" s="195" t="str">
        <f t="shared" si="317"/>
        <v/>
      </c>
      <c r="DB433" s="213" t="str">
        <f t="shared" si="318"/>
        <v/>
      </c>
      <c r="DC433" s="172" t="str">
        <f t="shared" si="319"/>
        <v/>
      </c>
      <c r="DD433" s="195" t="str">
        <f t="shared" si="320"/>
        <v/>
      </c>
      <c r="DE433" s="195" t="str">
        <f t="shared" si="321"/>
        <v/>
      </c>
      <c r="DF433" s="195" t="str">
        <f t="shared" si="322"/>
        <v/>
      </c>
      <c r="DG433" s="195" t="str">
        <f t="shared" si="323"/>
        <v/>
      </c>
      <c r="DH433" s="195" t="str">
        <f t="shared" si="324"/>
        <v/>
      </c>
      <c r="DI433" s="195" t="str">
        <f t="shared" si="325"/>
        <v/>
      </c>
      <c r="DJ433" s="195" t="str">
        <f t="shared" si="326"/>
        <v/>
      </c>
      <c r="DK433" s="173" t="str">
        <f t="shared" si="327"/>
        <v/>
      </c>
    </row>
    <row r="434" spans="1:115" x14ac:dyDescent="0.35">
      <c r="A434" s="182">
        <f>'Session Tracking'!A433</f>
        <v>0</v>
      </c>
      <c r="B434" s="183">
        <f>'Session Tracking'!T433</f>
        <v>0</v>
      </c>
      <c r="C434" s="183">
        <f>'Session Tracking'!C433</f>
        <v>0</v>
      </c>
      <c r="D434" s="184" t="str">
        <f>IF('Session Tracking'!D433,'Session Tracking'!D433,"")</f>
        <v/>
      </c>
      <c r="E434" s="184" t="str">
        <f>IF('Session Tracking'!E433,'Session Tracking'!E433,"")</f>
        <v/>
      </c>
      <c r="F434" s="121"/>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1"/>
      <c r="AL434" s="122"/>
      <c r="AM434" s="122"/>
      <c r="AN434" s="122"/>
      <c r="AO434" s="122"/>
      <c r="AP434" s="122"/>
      <c r="AQ434" s="122"/>
      <c r="AR434" s="122"/>
      <c r="AS434" s="122"/>
      <c r="AT434" s="122"/>
      <c r="AU434" s="122"/>
      <c r="AV434" s="122"/>
      <c r="AW434" s="122"/>
      <c r="AX434" s="122"/>
      <c r="AY434" s="122"/>
      <c r="AZ434" s="122"/>
      <c r="BA434" s="122"/>
      <c r="BB434" s="122"/>
      <c r="BC434" s="122"/>
      <c r="BD434" s="122"/>
      <c r="BE434" s="122"/>
      <c r="BF434" s="122"/>
      <c r="BG434" s="122"/>
      <c r="BH434" s="122"/>
      <c r="BI434" s="122"/>
      <c r="BJ434" s="122"/>
      <c r="BK434" s="122"/>
      <c r="BL434" s="122"/>
      <c r="BM434" s="122"/>
      <c r="BN434" s="122"/>
      <c r="BO434" s="122"/>
      <c r="BQ434" s="175" t="str">
        <f t="shared" si="355"/>
        <v/>
      </c>
      <c r="BR434" s="176" t="str">
        <f t="shared" si="356"/>
        <v/>
      </c>
      <c r="BS434" s="135" t="str">
        <f t="shared" si="357"/>
        <v xml:space="preserve"> </v>
      </c>
      <c r="BT434" s="175" t="str">
        <f t="shared" si="358"/>
        <v/>
      </c>
      <c r="BU434" s="176" t="str">
        <f t="shared" si="359"/>
        <v/>
      </c>
      <c r="BV434" s="135" t="str">
        <f t="shared" si="360"/>
        <v xml:space="preserve"> </v>
      </c>
      <c r="BW434" s="175" t="str">
        <f t="shared" si="361"/>
        <v/>
      </c>
      <c r="BX434" s="176" t="str">
        <f t="shared" si="362"/>
        <v/>
      </c>
      <c r="BY434" s="135" t="str">
        <f t="shared" si="363"/>
        <v xml:space="preserve"> </v>
      </c>
      <c r="BZ434" s="175" t="str">
        <f t="shared" si="364"/>
        <v/>
      </c>
      <c r="CA434" s="176" t="str">
        <f t="shared" si="365"/>
        <v/>
      </c>
      <c r="CB434" s="135" t="str">
        <f t="shared" si="366"/>
        <v xml:space="preserve"> </v>
      </c>
      <c r="CC434" s="185" t="str">
        <f t="shared" si="367"/>
        <v/>
      </c>
      <c r="CD434" s="186" t="str">
        <f t="shared" si="368"/>
        <v/>
      </c>
      <c r="CE434" s="181" t="str">
        <f t="shared" si="369"/>
        <v xml:space="preserve"> </v>
      </c>
      <c r="CF434" s="175" t="str">
        <f t="shared" si="370"/>
        <v/>
      </c>
      <c r="CG434" s="176" t="str">
        <f t="shared" si="371"/>
        <v/>
      </c>
      <c r="CH434" s="135" t="str">
        <f t="shared" si="372"/>
        <v xml:space="preserve"> </v>
      </c>
      <c r="CI434" s="175" t="str">
        <f t="shared" si="373"/>
        <v/>
      </c>
      <c r="CJ434" s="176" t="str">
        <f t="shared" si="374"/>
        <v/>
      </c>
      <c r="CK434" s="135" t="str">
        <f t="shared" si="375"/>
        <v xml:space="preserve"> </v>
      </c>
      <c r="CL434" s="175" t="str">
        <f t="shared" si="376"/>
        <v/>
      </c>
      <c r="CM434" s="176" t="str">
        <f t="shared" si="377"/>
        <v/>
      </c>
      <c r="CN434" s="135" t="str">
        <f t="shared" si="378"/>
        <v xml:space="preserve"> </v>
      </c>
      <c r="CO434" s="185" t="str">
        <f t="shared" si="379"/>
        <v/>
      </c>
      <c r="CP434" s="186" t="str">
        <f t="shared" si="380"/>
        <v/>
      </c>
      <c r="CQ434" s="181" t="str">
        <f t="shared" si="381"/>
        <v xml:space="preserve"> </v>
      </c>
      <c r="CR434" s="135">
        <f>'Session Tracking'!P433</f>
        <v>0</v>
      </c>
      <c r="CS434" s="172"/>
      <c r="CT434" s="172">
        <f>COUNTIF('Session Tracking'!F433:O433,"Yes")</f>
        <v>0</v>
      </c>
      <c r="CU434" s="195">
        <f>COUNTIF('Session Tracking'!F433:O433,"No")</f>
        <v>0</v>
      </c>
      <c r="CV434" s="211">
        <f t="shared" si="312"/>
        <v>0</v>
      </c>
      <c r="CW434" s="195" t="str">
        <f t="shared" si="313"/>
        <v/>
      </c>
      <c r="CX434" s="195" t="str">
        <f t="shared" si="314"/>
        <v/>
      </c>
      <c r="CY434" s="195" t="str">
        <f t="shared" si="315"/>
        <v/>
      </c>
      <c r="CZ434" s="195" t="str">
        <f t="shared" si="316"/>
        <v/>
      </c>
      <c r="DA434" s="195" t="str">
        <f t="shared" si="317"/>
        <v/>
      </c>
      <c r="DB434" s="213" t="str">
        <f t="shared" si="318"/>
        <v/>
      </c>
      <c r="DC434" s="172" t="str">
        <f t="shared" si="319"/>
        <v/>
      </c>
      <c r="DD434" s="195" t="str">
        <f t="shared" si="320"/>
        <v/>
      </c>
      <c r="DE434" s="195" t="str">
        <f t="shared" si="321"/>
        <v/>
      </c>
      <c r="DF434" s="195" t="str">
        <f t="shared" si="322"/>
        <v/>
      </c>
      <c r="DG434" s="195" t="str">
        <f t="shared" si="323"/>
        <v/>
      </c>
      <c r="DH434" s="195" t="str">
        <f t="shared" si="324"/>
        <v/>
      </c>
      <c r="DI434" s="195" t="str">
        <f t="shared" si="325"/>
        <v/>
      </c>
      <c r="DJ434" s="195" t="str">
        <f t="shared" si="326"/>
        <v/>
      </c>
      <c r="DK434" s="173" t="str">
        <f t="shared" si="327"/>
        <v/>
      </c>
    </row>
    <row r="435" spans="1:115" x14ac:dyDescent="0.35">
      <c r="A435" s="182">
        <f>'Session Tracking'!A434</f>
        <v>0</v>
      </c>
      <c r="B435" s="183">
        <f>'Session Tracking'!T434</f>
        <v>0</v>
      </c>
      <c r="C435" s="183">
        <f>'Session Tracking'!C434</f>
        <v>0</v>
      </c>
      <c r="D435" s="184" t="str">
        <f>IF('Session Tracking'!D434,'Session Tracking'!D434,"")</f>
        <v/>
      </c>
      <c r="E435" s="184" t="str">
        <f>IF('Session Tracking'!E434,'Session Tracking'!E434,"")</f>
        <v/>
      </c>
      <c r="F435" s="123"/>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3"/>
      <c r="AL435" s="124"/>
      <c r="AM435" s="124"/>
      <c r="AN435" s="124"/>
      <c r="AO435" s="124"/>
      <c r="AP435" s="124"/>
      <c r="AQ435" s="124"/>
      <c r="AR435" s="124"/>
      <c r="AS435" s="124"/>
      <c r="AT435" s="124"/>
      <c r="AU435" s="124"/>
      <c r="AV435" s="124"/>
      <c r="AW435" s="124"/>
      <c r="AX435" s="124"/>
      <c r="AY435" s="124"/>
      <c r="AZ435" s="124"/>
      <c r="BA435" s="124"/>
      <c r="BB435" s="124"/>
      <c r="BC435" s="124"/>
      <c r="BD435" s="124"/>
      <c r="BE435" s="124"/>
      <c r="BF435" s="124"/>
      <c r="BG435" s="124"/>
      <c r="BH435" s="124"/>
      <c r="BI435" s="124"/>
      <c r="BJ435" s="124"/>
      <c r="BK435" s="124"/>
      <c r="BL435" s="124"/>
      <c r="BM435" s="124"/>
      <c r="BN435" s="124"/>
      <c r="BO435" s="124"/>
      <c r="BQ435" s="175" t="str">
        <f t="shared" si="355"/>
        <v/>
      </c>
      <c r="BR435" s="176" t="str">
        <f t="shared" si="356"/>
        <v/>
      </c>
      <c r="BS435" s="135" t="str">
        <f t="shared" si="357"/>
        <v xml:space="preserve"> </v>
      </c>
      <c r="BT435" s="175" t="str">
        <f t="shared" si="358"/>
        <v/>
      </c>
      <c r="BU435" s="176" t="str">
        <f t="shared" si="359"/>
        <v/>
      </c>
      <c r="BV435" s="135" t="str">
        <f t="shared" si="360"/>
        <v xml:space="preserve"> </v>
      </c>
      <c r="BW435" s="175" t="str">
        <f t="shared" si="361"/>
        <v/>
      </c>
      <c r="BX435" s="176" t="str">
        <f t="shared" si="362"/>
        <v/>
      </c>
      <c r="BY435" s="135" t="str">
        <f t="shared" si="363"/>
        <v xml:space="preserve"> </v>
      </c>
      <c r="BZ435" s="175" t="str">
        <f t="shared" si="364"/>
        <v/>
      </c>
      <c r="CA435" s="176" t="str">
        <f t="shared" si="365"/>
        <v/>
      </c>
      <c r="CB435" s="135" t="str">
        <f t="shared" si="366"/>
        <v xml:space="preserve"> </v>
      </c>
      <c r="CC435" s="185" t="str">
        <f t="shared" si="367"/>
        <v/>
      </c>
      <c r="CD435" s="186" t="str">
        <f t="shared" si="368"/>
        <v/>
      </c>
      <c r="CE435" s="181" t="str">
        <f t="shared" si="369"/>
        <v xml:space="preserve"> </v>
      </c>
      <c r="CF435" s="175" t="str">
        <f t="shared" si="370"/>
        <v/>
      </c>
      <c r="CG435" s="176" t="str">
        <f t="shared" si="371"/>
        <v/>
      </c>
      <c r="CH435" s="135" t="str">
        <f t="shared" si="372"/>
        <v xml:space="preserve"> </v>
      </c>
      <c r="CI435" s="175" t="str">
        <f t="shared" si="373"/>
        <v/>
      </c>
      <c r="CJ435" s="176" t="str">
        <f t="shared" si="374"/>
        <v/>
      </c>
      <c r="CK435" s="135" t="str">
        <f t="shared" si="375"/>
        <v xml:space="preserve"> </v>
      </c>
      <c r="CL435" s="175" t="str">
        <f t="shared" si="376"/>
        <v/>
      </c>
      <c r="CM435" s="176" t="str">
        <f t="shared" si="377"/>
        <v/>
      </c>
      <c r="CN435" s="135" t="str">
        <f t="shared" si="378"/>
        <v xml:space="preserve"> </v>
      </c>
      <c r="CO435" s="185" t="str">
        <f t="shared" si="379"/>
        <v/>
      </c>
      <c r="CP435" s="186" t="str">
        <f t="shared" si="380"/>
        <v/>
      </c>
      <c r="CQ435" s="181" t="str">
        <f t="shared" si="381"/>
        <v xml:space="preserve"> </v>
      </c>
      <c r="CR435" s="135">
        <f>'Session Tracking'!P434</f>
        <v>0</v>
      </c>
      <c r="CS435" s="172"/>
      <c r="CT435" s="172">
        <f>COUNTIF('Session Tracking'!F434:O434,"Yes")</f>
        <v>0</v>
      </c>
      <c r="CU435" s="195">
        <f>COUNTIF('Session Tracking'!F434:O434,"No")</f>
        <v>0</v>
      </c>
      <c r="CV435" s="211">
        <f t="shared" si="312"/>
        <v>0</v>
      </c>
      <c r="CW435" s="195" t="str">
        <f t="shared" si="313"/>
        <v/>
      </c>
      <c r="CX435" s="195" t="str">
        <f t="shared" si="314"/>
        <v/>
      </c>
      <c r="CY435" s="195" t="str">
        <f t="shared" si="315"/>
        <v/>
      </c>
      <c r="CZ435" s="195" t="str">
        <f t="shared" si="316"/>
        <v/>
      </c>
      <c r="DA435" s="195" t="str">
        <f t="shared" si="317"/>
        <v/>
      </c>
      <c r="DB435" s="213" t="str">
        <f t="shared" si="318"/>
        <v/>
      </c>
      <c r="DC435" s="172" t="str">
        <f t="shared" si="319"/>
        <v/>
      </c>
      <c r="DD435" s="195" t="str">
        <f t="shared" si="320"/>
        <v/>
      </c>
      <c r="DE435" s="195" t="str">
        <f t="shared" si="321"/>
        <v/>
      </c>
      <c r="DF435" s="195" t="str">
        <f t="shared" si="322"/>
        <v/>
      </c>
      <c r="DG435" s="195" t="str">
        <f t="shared" si="323"/>
        <v/>
      </c>
      <c r="DH435" s="195" t="str">
        <f t="shared" si="324"/>
        <v/>
      </c>
      <c r="DI435" s="195" t="str">
        <f t="shared" si="325"/>
        <v/>
      </c>
      <c r="DJ435" s="195" t="str">
        <f t="shared" si="326"/>
        <v/>
      </c>
      <c r="DK435" s="173" t="str">
        <f t="shared" si="327"/>
        <v/>
      </c>
    </row>
    <row r="436" spans="1:115" x14ac:dyDescent="0.35">
      <c r="A436" s="182">
        <f>'Session Tracking'!A435</f>
        <v>0</v>
      </c>
      <c r="B436" s="183">
        <f>'Session Tracking'!T435</f>
        <v>0</v>
      </c>
      <c r="C436" s="183">
        <f>'Session Tracking'!C435</f>
        <v>0</v>
      </c>
      <c r="D436" s="184" t="str">
        <f>IF('Session Tracking'!D435,'Session Tracking'!D435,"")</f>
        <v/>
      </c>
      <c r="E436" s="184" t="str">
        <f>IF('Session Tracking'!E435,'Session Tracking'!E435,"")</f>
        <v/>
      </c>
      <c r="F436" s="121"/>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1"/>
      <c r="AL436" s="122"/>
      <c r="AM436" s="122"/>
      <c r="AN436" s="122"/>
      <c r="AO436" s="122"/>
      <c r="AP436" s="122"/>
      <c r="AQ436" s="122"/>
      <c r="AR436" s="122"/>
      <c r="AS436" s="122"/>
      <c r="AT436" s="122"/>
      <c r="AU436" s="122"/>
      <c r="AV436" s="122"/>
      <c r="AW436" s="122"/>
      <c r="AX436" s="122"/>
      <c r="AY436" s="122"/>
      <c r="AZ436" s="122"/>
      <c r="BA436" s="122"/>
      <c r="BB436" s="122"/>
      <c r="BC436" s="122"/>
      <c r="BD436" s="122"/>
      <c r="BE436" s="122"/>
      <c r="BF436" s="122"/>
      <c r="BG436" s="122"/>
      <c r="BH436" s="122"/>
      <c r="BI436" s="122"/>
      <c r="BJ436" s="122"/>
      <c r="BK436" s="122"/>
      <c r="BL436" s="122"/>
      <c r="BM436" s="122"/>
      <c r="BN436" s="122"/>
      <c r="BO436" s="122"/>
      <c r="BQ436" s="175" t="str">
        <f t="shared" si="355"/>
        <v/>
      </c>
      <c r="BR436" s="176" t="str">
        <f t="shared" si="356"/>
        <v/>
      </c>
      <c r="BS436" s="135" t="str">
        <f t="shared" si="357"/>
        <v xml:space="preserve"> </v>
      </c>
      <c r="BT436" s="175" t="str">
        <f t="shared" si="358"/>
        <v/>
      </c>
      <c r="BU436" s="176" t="str">
        <f t="shared" si="359"/>
        <v/>
      </c>
      <c r="BV436" s="135" t="str">
        <f t="shared" si="360"/>
        <v xml:space="preserve"> </v>
      </c>
      <c r="BW436" s="175" t="str">
        <f t="shared" si="361"/>
        <v/>
      </c>
      <c r="BX436" s="176" t="str">
        <f t="shared" si="362"/>
        <v/>
      </c>
      <c r="BY436" s="135" t="str">
        <f t="shared" si="363"/>
        <v xml:space="preserve"> </v>
      </c>
      <c r="BZ436" s="175" t="str">
        <f t="shared" si="364"/>
        <v/>
      </c>
      <c r="CA436" s="176" t="str">
        <f t="shared" si="365"/>
        <v/>
      </c>
      <c r="CB436" s="135" t="str">
        <f t="shared" si="366"/>
        <v xml:space="preserve"> </v>
      </c>
      <c r="CC436" s="185" t="str">
        <f t="shared" si="367"/>
        <v/>
      </c>
      <c r="CD436" s="186" t="str">
        <f t="shared" si="368"/>
        <v/>
      </c>
      <c r="CE436" s="181" t="str">
        <f t="shared" si="369"/>
        <v xml:space="preserve"> </v>
      </c>
      <c r="CF436" s="175" t="str">
        <f t="shared" si="370"/>
        <v/>
      </c>
      <c r="CG436" s="176" t="str">
        <f t="shared" si="371"/>
        <v/>
      </c>
      <c r="CH436" s="135" t="str">
        <f t="shared" si="372"/>
        <v xml:space="preserve"> </v>
      </c>
      <c r="CI436" s="175" t="str">
        <f t="shared" si="373"/>
        <v/>
      </c>
      <c r="CJ436" s="176" t="str">
        <f t="shared" si="374"/>
        <v/>
      </c>
      <c r="CK436" s="135" t="str">
        <f t="shared" si="375"/>
        <v xml:space="preserve"> </v>
      </c>
      <c r="CL436" s="175" t="str">
        <f t="shared" si="376"/>
        <v/>
      </c>
      <c r="CM436" s="176" t="str">
        <f t="shared" si="377"/>
        <v/>
      </c>
      <c r="CN436" s="135" t="str">
        <f t="shared" si="378"/>
        <v xml:space="preserve"> </v>
      </c>
      <c r="CO436" s="185" t="str">
        <f t="shared" si="379"/>
        <v/>
      </c>
      <c r="CP436" s="186" t="str">
        <f t="shared" si="380"/>
        <v/>
      </c>
      <c r="CQ436" s="181" t="str">
        <f t="shared" si="381"/>
        <v xml:space="preserve"> </v>
      </c>
      <c r="CR436" s="135">
        <f>'Session Tracking'!P435</f>
        <v>0</v>
      </c>
      <c r="CS436" s="172"/>
      <c r="CT436" s="172">
        <f>COUNTIF('Session Tracking'!F435:O435,"Yes")</f>
        <v>0</v>
      </c>
      <c r="CU436" s="195">
        <f>COUNTIF('Session Tracking'!F435:O435,"No")</f>
        <v>0</v>
      </c>
      <c r="CV436" s="211">
        <f t="shared" si="312"/>
        <v>0</v>
      </c>
      <c r="CW436" s="195" t="str">
        <f t="shared" si="313"/>
        <v/>
      </c>
      <c r="CX436" s="195" t="str">
        <f t="shared" si="314"/>
        <v/>
      </c>
      <c r="CY436" s="195" t="str">
        <f t="shared" si="315"/>
        <v/>
      </c>
      <c r="CZ436" s="195" t="str">
        <f t="shared" si="316"/>
        <v/>
      </c>
      <c r="DA436" s="195" t="str">
        <f t="shared" si="317"/>
        <v/>
      </c>
      <c r="DB436" s="213" t="str">
        <f t="shared" si="318"/>
        <v/>
      </c>
      <c r="DC436" s="172" t="str">
        <f t="shared" si="319"/>
        <v/>
      </c>
      <c r="DD436" s="195" t="str">
        <f t="shared" si="320"/>
        <v/>
      </c>
      <c r="DE436" s="195" t="str">
        <f t="shared" si="321"/>
        <v/>
      </c>
      <c r="DF436" s="195" t="str">
        <f t="shared" si="322"/>
        <v/>
      </c>
      <c r="DG436" s="195" t="str">
        <f t="shared" si="323"/>
        <v/>
      </c>
      <c r="DH436" s="195" t="str">
        <f t="shared" si="324"/>
        <v/>
      </c>
      <c r="DI436" s="195" t="str">
        <f t="shared" si="325"/>
        <v/>
      </c>
      <c r="DJ436" s="195" t="str">
        <f t="shared" si="326"/>
        <v/>
      </c>
      <c r="DK436" s="173" t="str">
        <f t="shared" si="327"/>
        <v/>
      </c>
    </row>
    <row r="437" spans="1:115" x14ac:dyDescent="0.35">
      <c r="A437" s="182">
        <f>'Session Tracking'!A436</f>
        <v>0</v>
      </c>
      <c r="B437" s="183">
        <f>'Session Tracking'!T436</f>
        <v>0</v>
      </c>
      <c r="C437" s="183">
        <f>'Session Tracking'!C436</f>
        <v>0</v>
      </c>
      <c r="D437" s="184" t="str">
        <f>IF('Session Tracking'!D436,'Session Tracking'!D436,"")</f>
        <v/>
      </c>
      <c r="E437" s="184" t="str">
        <f>IF('Session Tracking'!E436,'Session Tracking'!E436,"")</f>
        <v/>
      </c>
      <c r="F437" s="123"/>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3"/>
      <c r="AL437" s="124"/>
      <c r="AM437" s="124"/>
      <c r="AN437" s="124"/>
      <c r="AO437" s="124"/>
      <c r="AP437" s="124"/>
      <c r="AQ437" s="124"/>
      <c r="AR437" s="124"/>
      <c r="AS437" s="124"/>
      <c r="AT437" s="124"/>
      <c r="AU437" s="124"/>
      <c r="AV437" s="124"/>
      <c r="AW437" s="124"/>
      <c r="AX437" s="124"/>
      <c r="AY437" s="124"/>
      <c r="AZ437" s="124"/>
      <c r="BA437" s="124"/>
      <c r="BB437" s="124"/>
      <c r="BC437" s="124"/>
      <c r="BD437" s="124"/>
      <c r="BE437" s="124"/>
      <c r="BF437" s="124"/>
      <c r="BG437" s="124"/>
      <c r="BH437" s="124"/>
      <c r="BI437" s="124"/>
      <c r="BJ437" s="124"/>
      <c r="BK437" s="124"/>
      <c r="BL437" s="124"/>
      <c r="BM437" s="124"/>
      <c r="BN437" s="124"/>
      <c r="BO437" s="124"/>
      <c r="BQ437" s="175" t="str">
        <f t="shared" si="355"/>
        <v/>
      </c>
      <c r="BR437" s="176" t="str">
        <f t="shared" si="356"/>
        <v/>
      </c>
      <c r="BS437" s="135" t="str">
        <f t="shared" si="357"/>
        <v xml:space="preserve"> </v>
      </c>
      <c r="BT437" s="175" t="str">
        <f t="shared" si="358"/>
        <v/>
      </c>
      <c r="BU437" s="176" t="str">
        <f t="shared" si="359"/>
        <v/>
      </c>
      <c r="BV437" s="135" t="str">
        <f t="shared" si="360"/>
        <v xml:space="preserve"> </v>
      </c>
      <c r="BW437" s="175" t="str">
        <f t="shared" si="361"/>
        <v/>
      </c>
      <c r="BX437" s="176" t="str">
        <f t="shared" si="362"/>
        <v/>
      </c>
      <c r="BY437" s="135" t="str">
        <f t="shared" si="363"/>
        <v xml:space="preserve"> </v>
      </c>
      <c r="BZ437" s="175" t="str">
        <f t="shared" si="364"/>
        <v/>
      </c>
      <c r="CA437" s="176" t="str">
        <f t="shared" si="365"/>
        <v/>
      </c>
      <c r="CB437" s="135" t="str">
        <f t="shared" si="366"/>
        <v xml:space="preserve"> </v>
      </c>
      <c r="CC437" s="185" t="str">
        <f t="shared" si="367"/>
        <v/>
      </c>
      <c r="CD437" s="186" t="str">
        <f t="shared" si="368"/>
        <v/>
      </c>
      <c r="CE437" s="181" t="str">
        <f t="shared" si="369"/>
        <v xml:space="preserve"> </v>
      </c>
      <c r="CF437" s="175" t="str">
        <f t="shared" si="370"/>
        <v/>
      </c>
      <c r="CG437" s="176" t="str">
        <f t="shared" si="371"/>
        <v/>
      </c>
      <c r="CH437" s="135" t="str">
        <f t="shared" si="372"/>
        <v xml:space="preserve"> </v>
      </c>
      <c r="CI437" s="175" t="str">
        <f t="shared" si="373"/>
        <v/>
      </c>
      <c r="CJ437" s="176" t="str">
        <f t="shared" si="374"/>
        <v/>
      </c>
      <c r="CK437" s="135" t="str">
        <f t="shared" si="375"/>
        <v xml:space="preserve"> </v>
      </c>
      <c r="CL437" s="175" t="str">
        <f t="shared" si="376"/>
        <v/>
      </c>
      <c r="CM437" s="176" t="str">
        <f t="shared" si="377"/>
        <v/>
      </c>
      <c r="CN437" s="135" t="str">
        <f t="shared" si="378"/>
        <v xml:space="preserve"> </v>
      </c>
      <c r="CO437" s="185" t="str">
        <f t="shared" si="379"/>
        <v/>
      </c>
      <c r="CP437" s="186" t="str">
        <f t="shared" si="380"/>
        <v/>
      </c>
      <c r="CQ437" s="181" t="str">
        <f t="shared" si="381"/>
        <v xml:space="preserve"> </v>
      </c>
      <c r="CR437" s="135">
        <f>'Session Tracking'!P436</f>
        <v>0</v>
      </c>
      <c r="CS437" s="172"/>
      <c r="CT437" s="172">
        <f>COUNTIF('Session Tracking'!F436:O436,"Yes")</f>
        <v>0</v>
      </c>
      <c r="CU437" s="195">
        <f>COUNTIF('Session Tracking'!F436:O436,"No")</f>
        <v>0</v>
      </c>
      <c r="CV437" s="211">
        <f t="shared" si="312"/>
        <v>0</v>
      </c>
      <c r="CW437" s="195" t="str">
        <f t="shared" si="313"/>
        <v/>
      </c>
      <c r="CX437" s="195" t="str">
        <f t="shared" si="314"/>
        <v/>
      </c>
      <c r="CY437" s="195" t="str">
        <f t="shared" si="315"/>
        <v/>
      </c>
      <c r="CZ437" s="195" t="str">
        <f t="shared" si="316"/>
        <v/>
      </c>
      <c r="DA437" s="195" t="str">
        <f t="shared" si="317"/>
        <v/>
      </c>
      <c r="DB437" s="213" t="str">
        <f t="shared" si="318"/>
        <v/>
      </c>
      <c r="DC437" s="172" t="str">
        <f t="shared" si="319"/>
        <v/>
      </c>
      <c r="DD437" s="195" t="str">
        <f t="shared" si="320"/>
        <v/>
      </c>
      <c r="DE437" s="195" t="str">
        <f t="shared" si="321"/>
        <v/>
      </c>
      <c r="DF437" s="195" t="str">
        <f t="shared" si="322"/>
        <v/>
      </c>
      <c r="DG437" s="195" t="str">
        <f t="shared" si="323"/>
        <v/>
      </c>
      <c r="DH437" s="195" t="str">
        <f t="shared" si="324"/>
        <v/>
      </c>
      <c r="DI437" s="195" t="str">
        <f t="shared" si="325"/>
        <v/>
      </c>
      <c r="DJ437" s="195" t="str">
        <f t="shared" si="326"/>
        <v/>
      </c>
      <c r="DK437" s="173" t="str">
        <f t="shared" si="327"/>
        <v/>
      </c>
    </row>
    <row r="438" spans="1:115" x14ac:dyDescent="0.35">
      <c r="A438" s="182">
        <f>'Session Tracking'!A437</f>
        <v>0</v>
      </c>
      <c r="B438" s="183">
        <f>'Session Tracking'!T437</f>
        <v>0</v>
      </c>
      <c r="C438" s="183">
        <f>'Session Tracking'!C437</f>
        <v>0</v>
      </c>
      <c r="D438" s="184" t="str">
        <f>IF('Session Tracking'!D437,'Session Tracking'!D437,"")</f>
        <v/>
      </c>
      <c r="E438" s="184" t="str">
        <f>IF('Session Tracking'!E437,'Session Tracking'!E437,"")</f>
        <v/>
      </c>
      <c r="F438" s="121"/>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1"/>
      <c r="AL438" s="122"/>
      <c r="AM438" s="122"/>
      <c r="AN438" s="122"/>
      <c r="AO438" s="122"/>
      <c r="AP438" s="122"/>
      <c r="AQ438" s="122"/>
      <c r="AR438" s="122"/>
      <c r="AS438" s="122"/>
      <c r="AT438" s="122"/>
      <c r="AU438" s="122"/>
      <c r="AV438" s="122"/>
      <c r="AW438" s="122"/>
      <c r="AX438" s="122"/>
      <c r="AY438" s="122"/>
      <c r="AZ438" s="122"/>
      <c r="BA438" s="122"/>
      <c r="BB438" s="122"/>
      <c r="BC438" s="122"/>
      <c r="BD438" s="122"/>
      <c r="BE438" s="122"/>
      <c r="BF438" s="122"/>
      <c r="BG438" s="122"/>
      <c r="BH438" s="122"/>
      <c r="BI438" s="122"/>
      <c r="BJ438" s="122"/>
      <c r="BK438" s="122"/>
      <c r="BL438" s="122"/>
      <c r="BM438" s="122"/>
      <c r="BN438" s="122"/>
      <c r="BO438" s="122"/>
      <c r="BQ438" s="175" t="str">
        <f t="shared" si="355"/>
        <v/>
      </c>
      <c r="BR438" s="176" t="str">
        <f t="shared" si="356"/>
        <v/>
      </c>
      <c r="BS438" s="135" t="str">
        <f t="shared" si="357"/>
        <v xml:space="preserve"> </v>
      </c>
      <c r="BT438" s="175" t="str">
        <f t="shared" si="358"/>
        <v/>
      </c>
      <c r="BU438" s="176" t="str">
        <f t="shared" si="359"/>
        <v/>
      </c>
      <c r="BV438" s="135" t="str">
        <f t="shared" si="360"/>
        <v xml:space="preserve"> </v>
      </c>
      <c r="BW438" s="175" t="str">
        <f t="shared" si="361"/>
        <v/>
      </c>
      <c r="BX438" s="176" t="str">
        <f t="shared" si="362"/>
        <v/>
      </c>
      <c r="BY438" s="135" t="str">
        <f t="shared" si="363"/>
        <v xml:space="preserve"> </v>
      </c>
      <c r="BZ438" s="175" t="str">
        <f t="shared" si="364"/>
        <v/>
      </c>
      <c r="CA438" s="176" t="str">
        <f t="shared" si="365"/>
        <v/>
      </c>
      <c r="CB438" s="135" t="str">
        <f t="shared" si="366"/>
        <v xml:space="preserve"> </v>
      </c>
      <c r="CC438" s="185" t="str">
        <f t="shared" si="367"/>
        <v/>
      </c>
      <c r="CD438" s="186" t="str">
        <f t="shared" si="368"/>
        <v/>
      </c>
      <c r="CE438" s="181" t="str">
        <f t="shared" si="369"/>
        <v xml:space="preserve"> </v>
      </c>
      <c r="CF438" s="175" t="str">
        <f t="shared" si="370"/>
        <v/>
      </c>
      <c r="CG438" s="176" t="str">
        <f t="shared" si="371"/>
        <v/>
      </c>
      <c r="CH438" s="135" t="str">
        <f t="shared" si="372"/>
        <v xml:space="preserve"> </v>
      </c>
      <c r="CI438" s="175" t="str">
        <f t="shared" si="373"/>
        <v/>
      </c>
      <c r="CJ438" s="176" t="str">
        <f t="shared" si="374"/>
        <v/>
      </c>
      <c r="CK438" s="135" t="str">
        <f t="shared" si="375"/>
        <v xml:space="preserve"> </v>
      </c>
      <c r="CL438" s="175" t="str">
        <f t="shared" si="376"/>
        <v/>
      </c>
      <c r="CM438" s="176" t="str">
        <f t="shared" si="377"/>
        <v/>
      </c>
      <c r="CN438" s="135" t="str">
        <f t="shared" si="378"/>
        <v xml:space="preserve"> </v>
      </c>
      <c r="CO438" s="185" t="str">
        <f t="shared" si="379"/>
        <v/>
      </c>
      <c r="CP438" s="186" t="str">
        <f t="shared" si="380"/>
        <v/>
      </c>
      <c r="CQ438" s="181" t="str">
        <f t="shared" si="381"/>
        <v xml:space="preserve"> </v>
      </c>
      <c r="CR438" s="135">
        <f>'Session Tracking'!P437</f>
        <v>0</v>
      </c>
      <c r="CS438" s="172"/>
      <c r="CT438" s="172">
        <f>COUNTIF('Session Tracking'!F437:O437,"Yes")</f>
        <v>0</v>
      </c>
      <c r="CU438" s="195">
        <f>COUNTIF('Session Tracking'!F437:O437,"No")</f>
        <v>0</v>
      </c>
      <c r="CV438" s="211">
        <f t="shared" si="312"/>
        <v>0</v>
      </c>
      <c r="CW438" s="195" t="str">
        <f t="shared" si="313"/>
        <v/>
      </c>
      <c r="CX438" s="195" t="str">
        <f t="shared" si="314"/>
        <v/>
      </c>
      <c r="CY438" s="195" t="str">
        <f t="shared" si="315"/>
        <v/>
      </c>
      <c r="CZ438" s="195" t="str">
        <f t="shared" si="316"/>
        <v/>
      </c>
      <c r="DA438" s="195" t="str">
        <f t="shared" si="317"/>
        <v/>
      </c>
      <c r="DB438" s="213" t="str">
        <f t="shared" si="318"/>
        <v/>
      </c>
      <c r="DC438" s="172" t="str">
        <f t="shared" si="319"/>
        <v/>
      </c>
      <c r="DD438" s="195" t="str">
        <f t="shared" si="320"/>
        <v/>
      </c>
      <c r="DE438" s="195" t="str">
        <f t="shared" si="321"/>
        <v/>
      </c>
      <c r="DF438" s="195" t="str">
        <f t="shared" si="322"/>
        <v/>
      </c>
      <c r="DG438" s="195" t="str">
        <f t="shared" si="323"/>
        <v/>
      </c>
      <c r="DH438" s="195" t="str">
        <f t="shared" si="324"/>
        <v/>
      </c>
      <c r="DI438" s="195" t="str">
        <f t="shared" si="325"/>
        <v/>
      </c>
      <c r="DJ438" s="195" t="str">
        <f t="shared" si="326"/>
        <v/>
      </c>
      <c r="DK438" s="173" t="str">
        <f t="shared" si="327"/>
        <v/>
      </c>
    </row>
    <row r="439" spans="1:115" x14ac:dyDescent="0.35">
      <c r="A439" s="182">
        <f>'Session Tracking'!A438</f>
        <v>0</v>
      </c>
      <c r="B439" s="183">
        <f>'Session Tracking'!T438</f>
        <v>0</v>
      </c>
      <c r="C439" s="183">
        <f>'Session Tracking'!C438</f>
        <v>0</v>
      </c>
      <c r="D439" s="184" t="str">
        <f>IF('Session Tracking'!D438,'Session Tracking'!D438,"")</f>
        <v/>
      </c>
      <c r="E439" s="184" t="str">
        <f>IF('Session Tracking'!E438,'Session Tracking'!E438,"")</f>
        <v/>
      </c>
      <c r="F439" s="123"/>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3"/>
      <c r="AL439" s="124"/>
      <c r="AM439" s="124"/>
      <c r="AN439" s="124"/>
      <c r="AO439" s="124"/>
      <c r="AP439" s="124"/>
      <c r="AQ439" s="124"/>
      <c r="AR439" s="124"/>
      <c r="AS439" s="124"/>
      <c r="AT439" s="124"/>
      <c r="AU439" s="124"/>
      <c r="AV439" s="124"/>
      <c r="AW439" s="124"/>
      <c r="AX439" s="124"/>
      <c r="AY439" s="124"/>
      <c r="AZ439" s="124"/>
      <c r="BA439" s="124"/>
      <c r="BB439" s="124"/>
      <c r="BC439" s="124"/>
      <c r="BD439" s="124"/>
      <c r="BE439" s="124"/>
      <c r="BF439" s="124"/>
      <c r="BG439" s="124"/>
      <c r="BH439" s="124"/>
      <c r="BI439" s="124"/>
      <c r="BJ439" s="124"/>
      <c r="BK439" s="124"/>
      <c r="BL439" s="124"/>
      <c r="BM439" s="124"/>
      <c r="BN439" s="124"/>
      <c r="BO439" s="124"/>
      <c r="BQ439" s="175" t="str">
        <f t="shared" si="355"/>
        <v/>
      </c>
      <c r="BR439" s="176" t="str">
        <f t="shared" si="356"/>
        <v/>
      </c>
      <c r="BS439" s="135" t="str">
        <f t="shared" si="357"/>
        <v xml:space="preserve"> </v>
      </c>
      <c r="BT439" s="175" t="str">
        <f t="shared" si="358"/>
        <v/>
      </c>
      <c r="BU439" s="176" t="str">
        <f t="shared" si="359"/>
        <v/>
      </c>
      <c r="BV439" s="135" t="str">
        <f t="shared" si="360"/>
        <v xml:space="preserve"> </v>
      </c>
      <c r="BW439" s="175" t="str">
        <f t="shared" si="361"/>
        <v/>
      </c>
      <c r="BX439" s="176" t="str">
        <f t="shared" si="362"/>
        <v/>
      </c>
      <c r="BY439" s="135" t="str">
        <f t="shared" si="363"/>
        <v xml:space="preserve"> </v>
      </c>
      <c r="BZ439" s="175" t="str">
        <f t="shared" si="364"/>
        <v/>
      </c>
      <c r="CA439" s="176" t="str">
        <f t="shared" si="365"/>
        <v/>
      </c>
      <c r="CB439" s="135" t="str">
        <f t="shared" si="366"/>
        <v xml:space="preserve"> </v>
      </c>
      <c r="CC439" s="185" t="str">
        <f t="shared" si="367"/>
        <v/>
      </c>
      <c r="CD439" s="186" t="str">
        <f t="shared" si="368"/>
        <v/>
      </c>
      <c r="CE439" s="181" t="str">
        <f t="shared" si="369"/>
        <v xml:space="preserve"> </v>
      </c>
      <c r="CF439" s="175" t="str">
        <f t="shared" si="370"/>
        <v/>
      </c>
      <c r="CG439" s="176" t="str">
        <f t="shared" si="371"/>
        <v/>
      </c>
      <c r="CH439" s="135" t="str">
        <f t="shared" si="372"/>
        <v xml:space="preserve"> </v>
      </c>
      <c r="CI439" s="175" t="str">
        <f t="shared" si="373"/>
        <v/>
      </c>
      <c r="CJ439" s="176" t="str">
        <f t="shared" si="374"/>
        <v/>
      </c>
      <c r="CK439" s="135" t="str">
        <f t="shared" si="375"/>
        <v xml:space="preserve"> </v>
      </c>
      <c r="CL439" s="175" t="str">
        <f t="shared" si="376"/>
        <v/>
      </c>
      <c r="CM439" s="176" t="str">
        <f t="shared" si="377"/>
        <v/>
      </c>
      <c r="CN439" s="135" t="str">
        <f t="shared" si="378"/>
        <v xml:space="preserve"> </v>
      </c>
      <c r="CO439" s="185" t="str">
        <f t="shared" si="379"/>
        <v/>
      </c>
      <c r="CP439" s="186" t="str">
        <f t="shared" si="380"/>
        <v/>
      </c>
      <c r="CQ439" s="181" t="str">
        <f t="shared" si="381"/>
        <v xml:space="preserve"> </v>
      </c>
      <c r="CR439" s="135">
        <f>'Session Tracking'!P438</f>
        <v>0</v>
      </c>
      <c r="CS439" s="172"/>
      <c r="CT439" s="172">
        <f>COUNTIF('Session Tracking'!F438:O438,"Yes")</f>
        <v>0</v>
      </c>
      <c r="CU439" s="195">
        <f>COUNTIF('Session Tracking'!F438:O438,"No")</f>
        <v>0</v>
      </c>
      <c r="CV439" s="211">
        <f t="shared" si="312"/>
        <v>0</v>
      </c>
      <c r="CW439" s="195" t="str">
        <f t="shared" si="313"/>
        <v/>
      </c>
      <c r="CX439" s="195" t="str">
        <f t="shared" si="314"/>
        <v/>
      </c>
      <c r="CY439" s="195" t="str">
        <f t="shared" si="315"/>
        <v/>
      </c>
      <c r="CZ439" s="195" t="str">
        <f t="shared" si="316"/>
        <v/>
      </c>
      <c r="DA439" s="195" t="str">
        <f t="shared" si="317"/>
        <v/>
      </c>
      <c r="DB439" s="213" t="str">
        <f t="shared" si="318"/>
        <v/>
      </c>
      <c r="DC439" s="172" t="str">
        <f t="shared" si="319"/>
        <v/>
      </c>
      <c r="DD439" s="195" t="str">
        <f t="shared" si="320"/>
        <v/>
      </c>
      <c r="DE439" s="195" t="str">
        <f t="shared" si="321"/>
        <v/>
      </c>
      <c r="DF439" s="195" t="str">
        <f t="shared" si="322"/>
        <v/>
      </c>
      <c r="DG439" s="195" t="str">
        <f t="shared" si="323"/>
        <v/>
      </c>
      <c r="DH439" s="195" t="str">
        <f t="shared" si="324"/>
        <v/>
      </c>
      <c r="DI439" s="195" t="str">
        <f t="shared" si="325"/>
        <v/>
      </c>
      <c r="DJ439" s="195" t="str">
        <f t="shared" si="326"/>
        <v/>
      </c>
      <c r="DK439" s="173" t="str">
        <f t="shared" si="327"/>
        <v/>
      </c>
    </row>
    <row r="440" spans="1:115" x14ac:dyDescent="0.35">
      <c r="A440" s="182">
        <f>'Session Tracking'!A439</f>
        <v>0</v>
      </c>
      <c r="B440" s="183">
        <f>'Session Tracking'!T439</f>
        <v>0</v>
      </c>
      <c r="C440" s="183">
        <f>'Session Tracking'!C439</f>
        <v>0</v>
      </c>
      <c r="D440" s="184" t="str">
        <f>IF('Session Tracking'!D439,'Session Tracking'!D439,"")</f>
        <v/>
      </c>
      <c r="E440" s="184" t="str">
        <f>IF('Session Tracking'!E439,'Session Tracking'!E439,"")</f>
        <v/>
      </c>
      <c r="F440" s="121"/>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1"/>
      <c r="AL440" s="122"/>
      <c r="AM440" s="122"/>
      <c r="AN440" s="122"/>
      <c r="AO440" s="122"/>
      <c r="AP440" s="122"/>
      <c r="AQ440" s="122"/>
      <c r="AR440" s="122"/>
      <c r="AS440" s="122"/>
      <c r="AT440" s="122"/>
      <c r="AU440" s="122"/>
      <c r="AV440" s="122"/>
      <c r="AW440" s="122"/>
      <c r="AX440" s="122"/>
      <c r="AY440" s="122"/>
      <c r="AZ440" s="122"/>
      <c r="BA440" s="122"/>
      <c r="BB440" s="122"/>
      <c r="BC440" s="122"/>
      <c r="BD440" s="122"/>
      <c r="BE440" s="122"/>
      <c r="BF440" s="122"/>
      <c r="BG440" s="122"/>
      <c r="BH440" s="122"/>
      <c r="BI440" s="122"/>
      <c r="BJ440" s="122"/>
      <c r="BK440" s="122"/>
      <c r="BL440" s="122"/>
      <c r="BM440" s="122"/>
      <c r="BN440" s="122"/>
      <c r="BO440" s="122"/>
      <c r="BQ440" s="175" t="str">
        <f t="shared" si="355"/>
        <v/>
      </c>
      <c r="BR440" s="176" t="str">
        <f t="shared" si="356"/>
        <v/>
      </c>
      <c r="BS440" s="135" t="str">
        <f t="shared" si="357"/>
        <v xml:space="preserve"> </v>
      </c>
      <c r="BT440" s="175" t="str">
        <f t="shared" si="358"/>
        <v/>
      </c>
      <c r="BU440" s="176" t="str">
        <f t="shared" si="359"/>
        <v/>
      </c>
      <c r="BV440" s="135" t="str">
        <f t="shared" si="360"/>
        <v xml:space="preserve"> </v>
      </c>
      <c r="BW440" s="175" t="str">
        <f t="shared" si="361"/>
        <v/>
      </c>
      <c r="BX440" s="176" t="str">
        <f t="shared" si="362"/>
        <v/>
      </c>
      <c r="BY440" s="135" t="str">
        <f t="shared" si="363"/>
        <v xml:space="preserve"> </v>
      </c>
      <c r="BZ440" s="175" t="str">
        <f t="shared" si="364"/>
        <v/>
      </c>
      <c r="CA440" s="176" t="str">
        <f t="shared" si="365"/>
        <v/>
      </c>
      <c r="CB440" s="135" t="str">
        <f t="shared" si="366"/>
        <v xml:space="preserve"> </v>
      </c>
      <c r="CC440" s="185" t="str">
        <f t="shared" si="367"/>
        <v/>
      </c>
      <c r="CD440" s="186" t="str">
        <f t="shared" si="368"/>
        <v/>
      </c>
      <c r="CE440" s="181" t="str">
        <f t="shared" si="369"/>
        <v xml:space="preserve"> </v>
      </c>
      <c r="CF440" s="175" t="str">
        <f t="shared" si="370"/>
        <v/>
      </c>
      <c r="CG440" s="176" t="str">
        <f t="shared" si="371"/>
        <v/>
      </c>
      <c r="CH440" s="135" t="str">
        <f t="shared" si="372"/>
        <v xml:space="preserve"> </v>
      </c>
      <c r="CI440" s="175" t="str">
        <f t="shared" si="373"/>
        <v/>
      </c>
      <c r="CJ440" s="176" t="str">
        <f t="shared" si="374"/>
        <v/>
      </c>
      <c r="CK440" s="135" t="str">
        <f t="shared" si="375"/>
        <v xml:space="preserve"> </v>
      </c>
      <c r="CL440" s="175" t="str">
        <f t="shared" si="376"/>
        <v/>
      </c>
      <c r="CM440" s="176" t="str">
        <f t="shared" si="377"/>
        <v/>
      </c>
      <c r="CN440" s="135" t="str">
        <f t="shared" si="378"/>
        <v xml:space="preserve"> </v>
      </c>
      <c r="CO440" s="185" t="str">
        <f t="shared" si="379"/>
        <v/>
      </c>
      <c r="CP440" s="186" t="str">
        <f t="shared" si="380"/>
        <v/>
      </c>
      <c r="CQ440" s="181" t="str">
        <f t="shared" si="381"/>
        <v xml:space="preserve"> </v>
      </c>
      <c r="CR440" s="135">
        <f>'Session Tracking'!P439</f>
        <v>0</v>
      </c>
      <c r="CS440" s="172"/>
      <c r="CT440" s="172">
        <f>COUNTIF('Session Tracking'!F439:O439,"Yes")</f>
        <v>0</v>
      </c>
      <c r="CU440" s="195">
        <f>COUNTIF('Session Tracking'!F439:O439,"No")</f>
        <v>0</v>
      </c>
      <c r="CV440" s="211">
        <f t="shared" si="312"/>
        <v>0</v>
      </c>
      <c r="CW440" s="195" t="str">
        <f t="shared" si="313"/>
        <v/>
      </c>
      <c r="CX440" s="195" t="str">
        <f t="shared" si="314"/>
        <v/>
      </c>
      <c r="CY440" s="195" t="str">
        <f t="shared" si="315"/>
        <v/>
      </c>
      <c r="CZ440" s="195" t="str">
        <f t="shared" si="316"/>
        <v/>
      </c>
      <c r="DA440" s="195" t="str">
        <f t="shared" si="317"/>
        <v/>
      </c>
      <c r="DB440" s="213" t="str">
        <f t="shared" si="318"/>
        <v/>
      </c>
      <c r="DC440" s="172" t="str">
        <f t="shared" si="319"/>
        <v/>
      </c>
      <c r="DD440" s="195" t="str">
        <f t="shared" si="320"/>
        <v/>
      </c>
      <c r="DE440" s="195" t="str">
        <f t="shared" si="321"/>
        <v/>
      </c>
      <c r="DF440" s="195" t="str">
        <f t="shared" si="322"/>
        <v/>
      </c>
      <c r="DG440" s="195" t="str">
        <f t="shared" si="323"/>
        <v/>
      </c>
      <c r="DH440" s="195" t="str">
        <f t="shared" si="324"/>
        <v/>
      </c>
      <c r="DI440" s="195" t="str">
        <f t="shared" si="325"/>
        <v/>
      </c>
      <c r="DJ440" s="195" t="str">
        <f t="shared" si="326"/>
        <v/>
      </c>
      <c r="DK440" s="173" t="str">
        <f t="shared" si="327"/>
        <v/>
      </c>
    </row>
    <row r="441" spans="1:115" x14ac:dyDescent="0.35">
      <c r="A441" s="182">
        <f>'Session Tracking'!A440</f>
        <v>0</v>
      </c>
      <c r="B441" s="183">
        <f>'Session Tracking'!T440</f>
        <v>0</v>
      </c>
      <c r="C441" s="183">
        <f>'Session Tracking'!C440</f>
        <v>0</v>
      </c>
      <c r="D441" s="184" t="str">
        <f>IF('Session Tracking'!D440,'Session Tracking'!D440,"")</f>
        <v/>
      </c>
      <c r="E441" s="184" t="str">
        <f>IF('Session Tracking'!E440,'Session Tracking'!E440,"")</f>
        <v/>
      </c>
      <c r="F441" s="123"/>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3"/>
      <c r="AL441" s="124"/>
      <c r="AM441" s="124"/>
      <c r="AN441" s="124"/>
      <c r="AO441" s="124"/>
      <c r="AP441" s="124"/>
      <c r="AQ441" s="124"/>
      <c r="AR441" s="124"/>
      <c r="AS441" s="124"/>
      <c r="AT441" s="124"/>
      <c r="AU441" s="124"/>
      <c r="AV441" s="124"/>
      <c r="AW441" s="124"/>
      <c r="AX441" s="124"/>
      <c r="AY441" s="124"/>
      <c r="AZ441" s="124"/>
      <c r="BA441" s="124"/>
      <c r="BB441" s="124"/>
      <c r="BC441" s="124"/>
      <c r="BD441" s="124"/>
      <c r="BE441" s="124"/>
      <c r="BF441" s="124"/>
      <c r="BG441" s="124"/>
      <c r="BH441" s="124"/>
      <c r="BI441" s="124"/>
      <c r="BJ441" s="124"/>
      <c r="BK441" s="124"/>
      <c r="BL441" s="124"/>
      <c r="BM441" s="124"/>
      <c r="BN441" s="124"/>
      <c r="BO441" s="124"/>
      <c r="BQ441" s="175" t="str">
        <f t="shared" si="355"/>
        <v/>
      </c>
      <c r="BR441" s="176" t="str">
        <f t="shared" si="356"/>
        <v/>
      </c>
      <c r="BS441" s="135" t="str">
        <f t="shared" si="357"/>
        <v xml:space="preserve"> </v>
      </c>
      <c r="BT441" s="175" t="str">
        <f t="shared" si="358"/>
        <v/>
      </c>
      <c r="BU441" s="176" t="str">
        <f t="shared" si="359"/>
        <v/>
      </c>
      <c r="BV441" s="135" t="str">
        <f t="shared" si="360"/>
        <v xml:space="preserve"> </v>
      </c>
      <c r="BW441" s="175" t="str">
        <f t="shared" si="361"/>
        <v/>
      </c>
      <c r="BX441" s="176" t="str">
        <f t="shared" si="362"/>
        <v/>
      </c>
      <c r="BY441" s="135" t="str">
        <f t="shared" si="363"/>
        <v xml:space="preserve"> </v>
      </c>
      <c r="BZ441" s="175" t="str">
        <f t="shared" si="364"/>
        <v/>
      </c>
      <c r="CA441" s="176" t="str">
        <f t="shared" si="365"/>
        <v/>
      </c>
      <c r="CB441" s="135" t="str">
        <f t="shared" si="366"/>
        <v xml:space="preserve"> </v>
      </c>
      <c r="CC441" s="185" t="str">
        <f t="shared" si="367"/>
        <v/>
      </c>
      <c r="CD441" s="186" t="str">
        <f t="shared" si="368"/>
        <v/>
      </c>
      <c r="CE441" s="181" t="str">
        <f t="shared" si="369"/>
        <v xml:space="preserve"> </v>
      </c>
      <c r="CF441" s="175" t="str">
        <f t="shared" si="370"/>
        <v/>
      </c>
      <c r="CG441" s="176" t="str">
        <f t="shared" si="371"/>
        <v/>
      </c>
      <c r="CH441" s="135" t="str">
        <f t="shared" si="372"/>
        <v xml:space="preserve"> </v>
      </c>
      <c r="CI441" s="175" t="str">
        <f t="shared" si="373"/>
        <v/>
      </c>
      <c r="CJ441" s="176" t="str">
        <f t="shared" si="374"/>
        <v/>
      </c>
      <c r="CK441" s="135" t="str">
        <f t="shared" si="375"/>
        <v xml:space="preserve"> </v>
      </c>
      <c r="CL441" s="175" t="str">
        <f t="shared" si="376"/>
        <v/>
      </c>
      <c r="CM441" s="176" t="str">
        <f t="shared" si="377"/>
        <v/>
      </c>
      <c r="CN441" s="135" t="str">
        <f t="shared" si="378"/>
        <v xml:space="preserve"> </v>
      </c>
      <c r="CO441" s="185" t="str">
        <f t="shared" si="379"/>
        <v/>
      </c>
      <c r="CP441" s="186" t="str">
        <f t="shared" si="380"/>
        <v/>
      </c>
      <c r="CQ441" s="181" t="str">
        <f t="shared" si="381"/>
        <v xml:space="preserve"> </v>
      </c>
      <c r="CR441" s="135">
        <f>'Session Tracking'!P440</f>
        <v>0</v>
      </c>
      <c r="CS441" s="172"/>
      <c r="CT441" s="172">
        <f>COUNTIF('Session Tracking'!F440:O440,"Yes")</f>
        <v>0</v>
      </c>
      <c r="CU441" s="195">
        <f>COUNTIF('Session Tracking'!F440:O440,"No")</f>
        <v>0</v>
      </c>
      <c r="CV441" s="211">
        <f t="shared" si="312"/>
        <v>0</v>
      </c>
      <c r="CW441" s="195" t="str">
        <f t="shared" si="313"/>
        <v/>
      </c>
      <c r="CX441" s="195" t="str">
        <f t="shared" si="314"/>
        <v/>
      </c>
      <c r="CY441" s="195" t="str">
        <f t="shared" si="315"/>
        <v/>
      </c>
      <c r="CZ441" s="195" t="str">
        <f t="shared" si="316"/>
        <v/>
      </c>
      <c r="DA441" s="195" t="str">
        <f t="shared" si="317"/>
        <v/>
      </c>
      <c r="DB441" s="213" t="str">
        <f t="shared" si="318"/>
        <v/>
      </c>
      <c r="DC441" s="172" t="str">
        <f t="shared" si="319"/>
        <v/>
      </c>
      <c r="DD441" s="195" t="str">
        <f t="shared" si="320"/>
        <v/>
      </c>
      <c r="DE441" s="195" t="str">
        <f t="shared" si="321"/>
        <v/>
      </c>
      <c r="DF441" s="195" t="str">
        <f t="shared" si="322"/>
        <v/>
      </c>
      <c r="DG441" s="195" t="str">
        <f t="shared" si="323"/>
        <v/>
      </c>
      <c r="DH441" s="195" t="str">
        <f t="shared" si="324"/>
        <v/>
      </c>
      <c r="DI441" s="195" t="str">
        <f t="shared" si="325"/>
        <v/>
      </c>
      <c r="DJ441" s="195" t="str">
        <f t="shared" si="326"/>
        <v/>
      </c>
      <c r="DK441" s="173" t="str">
        <f t="shared" si="327"/>
        <v/>
      </c>
    </row>
    <row r="442" spans="1:115" x14ac:dyDescent="0.35">
      <c r="A442" s="182">
        <f>'Session Tracking'!A441</f>
        <v>0</v>
      </c>
      <c r="B442" s="183">
        <f>'Session Tracking'!T441</f>
        <v>0</v>
      </c>
      <c r="C442" s="183">
        <f>'Session Tracking'!C441</f>
        <v>0</v>
      </c>
      <c r="D442" s="184" t="str">
        <f>IF('Session Tracking'!D441,'Session Tracking'!D441,"")</f>
        <v/>
      </c>
      <c r="E442" s="184" t="str">
        <f>IF('Session Tracking'!E441,'Session Tracking'!E441,"")</f>
        <v/>
      </c>
      <c r="F442" s="121"/>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1"/>
      <c r="AL442" s="122"/>
      <c r="AM442" s="122"/>
      <c r="AN442" s="122"/>
      <c r="AO442" s="122"/>
      <c r="AP442" s="122"/>
      <c r="AQ442" s="122"/>
      <c r="AR442" s="122"/>
      <c r="AS442" s="122"/>
      <c r="AT442" s="122"/>
      <c r="AU442" s="122"/>
      <c r="AV442" s="122"/>
      <c r="AW442" s="122"/>
      <c r="AX442" s="122"/>
      <c r="AY442" s="122"/>
      <c r="AZ442" s="122"/>
      <c r="BA442" s="122"/>
      <c r="BB442" s="122"/>
      <c r="BC442" s="122"/>
      <c r="BD442" s="122"/>
      <c r="BE442" s="122"/>
      <c r="BF442" s="122"/>
      <c r="BG442" s="122"/>
      <c r="BH442" s="122"/>
      <c r="BI442" s="122"/>
      <c r="BJ442" s="122"/>
      <c r="BK442" s="122"/>
      <c r="BL442" s="122"/>
      <c r="BM442" s="122"/>
      <c r="BN442" s="122"/>
      <c r="BO442" s="122"/>
      <c r="BQ442" s="175" t="str">
        <f t="shared" si="355"/>
        <v/>
      </c>
      <c r="BR442" s="176" t="str">
        <f t="shared" si="356"/>
        <v/>
      </c>
      <c r="BS442" s="135" t="str">
        <f t="shared" si="357"/>
        <v xml:space="preserve"> </v>
      </c>
      <c r="BT442" s="175" t="str">
        <f t="shared" si="358"/>
        <v/>
      </c>
      <c r="BU442" s="176" t="str">
        <f t="shared" si="359"/>
        <v/>
      </c>
      <c r="BV442" s="135" t="str">
        <f t="shared" si="360"/>
        <v xml:space="preserve"> </v>
      </c>
      <c r="BW442" s="175" t="str">
        <f t="shared" si="361"/>
        <v/>
      </c>
      <c r="BX442" s="176" t="str">
        <f t="shared" si="362"/>
        <v/>
      </c>
      <c r="BY442" s="135" t="str">
        <f t="shared" si="363"/>
        <v xml:space="preserve"> </v>
      </c>
      <c r="BZ442" s="175" t="str">
        <f t="shared" si="364"/>
        <v/>
      </c>
      <c r="CA442" s="176" t="str">
        <f t="shared" si="365"/>
        <v/>
      </c>
      <c r="CB442" s="135" t="str">
        <f t="shared" si="366"/>
        <v xml:space="preserve"> </v>
      </c>
      <c r="CC442" s="185" t="str">
        <f t="shared" si="367"/>
        <v/>
      </c>
      <c r="CD442" s="186" t="str">
        <f t="shared" si="368"/>
        <v/>
      </c>
      <c r="CE442" s="181" t="str">
        <f t="shared" si="369"/>
        <v xml:space="preserve"> </v>
      </c>
      <c r="CF442" s="175" t="str">
        <f t="shared" si="370"/>
        <v/>
      </c>
      <c r="CG442" s="176" t="str">
        <f t="shared" si="371"/>
        <v/>
      </c>
      <c r="CH442" s="135" t="str">
        <f t="shared" si="372"/>
        <v xml:space="preserve"> </v>
      </c>
      <c r="CI442" s="175" t="str">
        <f t="shared" si="373"/>
        <v/>
      </c>
      <c r="CJ442" s="176" t="str">
        <f t="shared" si="374"/>
        <v/>
      </c>
      <c r="CK442" s="135" t="str">
        <f t="shared" si="375"/>
        <v xml:space="preserve"> </v>
      </c>
      <c r="CL442" s="175" t="str">
        <f t="shared" si="376"/>
        <v/>
      </c>
      <c r="CM442" s="176" t="str">
        <f t="shared" si="377"/>
        <v/>
      </c>
      <c r="CN442" s="135" t="str">
        <f t="shared" si="378"/>
        <v xml:space="preserve"> </v>
      </c>
      <c r="CO442" s="185" t="str">
        <f t="shared" si="379"/>
        <v/>
      </c>
      <c r="CP442" s="186" t="str">
        <f t="shared" si="380"/>
        <v/>
      </c>
      <c r="CQ442" s="181" t="str">
        <f t="shared" si="381"/>
        <v xml:space="preserve"> </v>
      </c>
      <c r="CR442" s="135">
        <f>'Session Tracking'!P441</f>
        <v>0</v>
      </c>
      <c r="CS442" s="172"/>
      <c r="CT442" s="172">
        <f>COUNTIF('Session Tracking'!F441:O441,"Yes")</f>
        <v>0</v>
      </c>
      <c r="CU442" s="195">
        <f>COUNTIF('Session Tracking'!F441:O441,"No")</f>
        <v>0</v>
      </c>
      <c r="CV442" s="211">
        <f t="shared" si="312"/>
        <v>0</v>
      </c>
      <c r="CW442" s="195" t="str">
        <f t="shared" si="313"/>
        <v/>
      </c>
      <c r="CX442" s="195" t="str">
        <f t="shared" si="314"/>
        <v/>
      </c>
      <c r="CY442" s="195" t="str">
        <f t="shared" si="315"/>
        <v/>
      </c>
      <c r="CZ442" s="195" t="str">
        <f t="shared" si="316"/>
        <v/>
      </c>
      <c r="DA442" s="195" t="str">
        <f t="shared" si="317"/>
        <v/>
      </c>
      <c r="DB442" s="213" t="str">
        <f t="shared" si="318"/>
        <v/>
      </c>
      <c r="DC442" s="172" t="str">
        <f t="shared" si="319"/>
        <v/>
      </c>
      <c r="DD442" s="195" t="str">
        <f t="shared" si="320"/>
        <v/>
      </c>
      <c r="DE442" s="195" t="str">
        <f t="shared" si="321"/>
        <v/>
      </c>
      <c r="DF442" s="195" t="str">
        <f t="shared" si="322"/>
        <v/>
      </c>
      <c r="DG442" s="195" t="str">
        <f t="shared" si="323"/>
        <v/>
      </c>
      <c r="DH442" s="195" t="str">
        <f t="shared" si="324"/>
        <v/>
      </c>
      <c r="DI442" s="195" t="str">
        <f t="shared" si="325"/>
        <v/>
      </c>
      <c r="DJ442" s="195" t="str">
        <f t="shared" si="326"/>
        <v/>
      </c>
      <c r="DK442" s="173" t="str">
        <f t="shared" si="327"/>
        <v/>
      </c>
    </row>
    <row r="443" spans="1:115" x14ac:dyDescent="0.35">
      <c r="A443" s="182">
        <f>'Session Tracking'!A442</f>
        <v>0</v>
      </c>
      <c r="B443" s="183">
        <f>'Session Tracking'!T442</f>
        <v>0</v>
      </c>
      <c r="C443" s="183">
        <f>'Session Tracking'!C442</f>
        <v>0</v>
      </c>
      <c r="D443" s="184" t="str">
        <f>IF('Session Tracking'!D442,'Session Tracking'!D442,"")</f>
        <v/>
      </c>
      <c r="E443" s="184" t="str">
        <f>IF('Session Tracking'!E442,'Session Tracking'!E442,"")</f>
        <v/>
      </c>
      <c r="F443" s="123"/>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3"/>
      <c r="AL443" s="124"/>
      <c r="AM443" s="124"/>
      <c r="AN443" s="124"/>
      <c r="AO443" s="124"/>
      <c r="AP443" s="124"/>
      <c r="AQ443" s="124"/>
      <c r="AR443" s="124"/>
      <c r="AS443" s="124"/>
      <c r="AT443" s="124"/>
      <c r="AU443" s="124"/>
      <c r="AV443" s="124"/>
      <c r="AW443" s="124"/>
      <c r="AX443" s="124"/>
      <c r="AY443" s="124"/>
      <c r="AZ443" s="124"/>
      <c r="BA443" s="124"/>
      <c r="BB443" s="124"/>
      <c r="BC443" s="124"/>
      <c r="BD443" s="124"/>
      <c r="BE443" s="124"/>
      <c r="BF443" s="124"/>
      <c r="BG443" s="124"/>
      <c r="BH443" s="124"/>
      <c r="BI443" s="124"/>
      <c r="BJ443" s="124"/>
      <c r="BK443" s="124"/>
      <c r="BL443" s="124"/>
      <c r="BM443" s="124"/>
      <c r="BN443" s="124"/>
      <c r="BO443" s="124"/>
      <c r="BQ443" s="175" t="str">
        <f t="shared" si="355"/>
        <v/>
      </c>
      <c r="BR443" s="176" t="str">
        <f t="shared" si="356"/>
        <v/>
      </c>
      <c r="BS443" s="135" t="str">
        <f t="shared" si="357"/>
        <v xml:space="preserve"> </v>
      </c>
      <c r="BT443" s="175" t="str">
        <f t="shared" si="358"/>
        <v/>
      </c>
      <c r="BU443" s="176" t="str">
        <f t="shared" si="359"/>
        <v/>
      </c>
      <c r="BV443" s="135" t="str">
        <f t="shared" si="360"/>
        <v xml:space="preserve"> </v>
      </c>
      <c r="BW443" s="175" t="str">
        <f t="shared" si="361"/>
        <v/>
      </c>
      <c r="BX443" s="176" t="str">
        <f t="shared" si="362"/>
        <v/>
      </c>
      <c r="BY443" s="135" t="str">
        <f t="shared" si="363"/>
        <v xml:space="preserve"> </v>
      </c>
      <c r="BZ443" s="175" t="str">
        <f t="shared" si="364"/>
        <v/>
      </c>
      <c r="CA443" s="176" t="str">
        <f t="shared" si="365"/>
        <v/>
      </c>
      <c r="CB443" s="135" t="str">
        <f t="shared" si="366"/>
        <v xml:space="preserve"> </v>
      </c>
      <c r="CC443" s="185" t="str">
        <f t="shared" si="367"/>
        <v/>
      </c>
      <c r="CD443" s="186" t="str">
        <f t="shared" si="368"/>
        <v/>
      </c>
      <c r="CE443" s="181" t="str">
        <f t="shared" si="369"/>
        <v xml:space="preserve"> </v>
      </c>
      <c r="CF443" s="175" t="str">
        <f t="shared" si="370"/>
        <v/>
      </c>
      <c r="CG443" s="176" t="str">
        <f t="shared" si="371"/>
        <v/>
      </c>
      <c r="CH443" s="135" t="str">
        <f t="shared" si="372"/>
        <v xml:space="preserve"> </v>
      </c>
      <c r="CI443" s="175" t="str">
        <f t="shared" si="373"/>
        <v/>
      </c>
      <c r="CJ443" s="176" t="str">
        <f t="shared" si="374"/>
        <v/>
      </c>
      <c r="CK443" s="135" t="str">
        <f t="shared" si="375"/>
        <v xml:space="preserve"> </v>
      </c>
      <c r="CL443" s="175" t="str">
        <f t="shared" si="376"/>
        <v/>
      </c>
      <c r="CM443" s="176" t="str">
        <f t="shared" si="377"/>
        <v/>
      </c>
      <c r="CN443" s="135" t="str">
        <f t="shared" si="378"/>
        <v xml:space="preserve"> </v>
      </c>
      <c r="CO443" s="185" t="str">
        <f t="shared" si="379"/>
        <v/>
      </c>
      <c r="CP443" s="186" t="str">
        <f t="shared" si="380"/>
        <v/>
      </c>
      <c r="CQ443" s="181" t="str">
        <f t="shared" si="381"/>
        <v xml:space="preserve"> </v>
      </c>
      <c r="CR443" s="135">
        <f>'Session Tracking'!P442</f>
        <v>0</v>
      </c>
      <c r="CS443" s="172"/>
      <c r="CT443" s="172">
        <f>COUNTIF('Session Tracking'!F442:O442,"Yes")</f>
        <v>0</v>
      </c>
      <c r="CU443" s="195">
        <f>COUNTIF('Session Tracking'!F442:O442,"No")</f>
        <v>0</v>
      </c>
      <c r="CV443" s="211">
        <f t="shared" si="312"/>
        <v>0</v>
      </c>
      <c r="CW443" s="195" t="str">
        <f t="shared" si="313"/>
        <v/>
      </c>
      <c r="CX443" s="195" t="str">
        <f t="shared" si="314"/>
        <v/>
      </c>
      <c r="CY443" s="195" t="str">
        <f t="shared" si="315"/>
        <v/>
      </c>
      <c r="CZ443" s="195" t="str">
        <f t="shared" si="316"/>
        <v/>
      </c>
      <c r="DA443" s="195" t="str">
        <f t="shared" si="317"/>
        <v/>
      </c>
      <c r="DB443" s="213" t="str">
        <f t="shared" si="318"/>
        <v/>
      </c>
      <c r="DC443" s="172" t="str">
        <f t="shared" si="319"/>
        <v/>
      </c>
      <c r="DD443" s="195" t="str">
        <f t="shared" si="320"/>
        <v/>
      </c>
      <c r="DE443" s="195" t="str">
        <f t="shared" si="321"/>
        <v/>
      </c>
      <c r="DF443" s="195" t="str">
        <f t="shared" si="322"/>
        <v/>
      </c>
      <c r="DG443" s="195" t="str">
        <f t="shared" si="323"/>
        <v/>
      </c>
      <c r="DH443" s="195" t="str">
        <f t="shared" si="324"/>
        <v/>
      </c>
      <c r="DI443" s="195" t="str">
        <f t="shared" si="325"/>
        <v/>
      </c>
      <c r="DJ443" s="195" t="str">
        <f t="shared" si="326"/>
        <v/>
      </c>
      <c r="DK443" s="173" t="str">
        <f t="shared" si="327"/>
        <v/>
      </c>
    </row>
    <row r="444" spans="1:115" x14ac:dyDescent="0.35">
      <c r="A444" s="182">
        <f>'Session Tracking'!A443</f>
        <v>0</v>
      </c>
      <c r="B444" s="183">
        <f>'Session Tracking'!T443</f>
        <v>0</v>
      </c>
      <c r="C444" s="183">
        <f>'Session Tracking'!C443</f>
        <v>0</v>
      </c>
      <c r="D444" s="184" t="str">
        <f>IF('Session Tracking'!D443,'Session Tracking'!D443,"")</f>
        <v/>
      </c>
      <c r="E444" s="184" t="str">
        <f>IF('Session Tracking'!E443,'Session Tracking'!E443,"")</f>
        <v/>
      </c>
      <c r="F444" s="121"/>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1"/>
      <c r="AL444" s="122"/>
      <c r="AM444" s="122"/>
      <c r="AN444" s="122"/>
      <c r="AO444" s="122"/>
      <c r="AP444" s="122"/>
      <c r="AQ444" s="122"/>
      <c r="AR444" s="122"/>
      <c r="AS444" s="122"/>
      <c r="AT444" s="122"/>
      <c r="AU444" s="122"/>
      <c r="AV444" s="122"/>
      <c r="AW444" s="122"/>
      <c r="AX444" s="122"/>
      <c r="AY444" s="122"/>
      <c r="AZ444" s="122"/>
      <c r="BA444" s="122"/>
      <c r="BB444" s="122"/>
      <c r="BC444" s="122"/>
      <c r="BD444" s="122"/>
      <c r="BE444" s="122"/>
      <c r="BF444" s="122"/>
      <c r="BG444" s="122"/>
      <c r="BH444" s="122"/>
      <c r="BI444" s="122"/>
      <c r="BJ444" s="122"/>
      <c r="BK444" s="122"/>
      <c r="BL444" s="122"/>
      <c r="BM444" s="122"/>
      <c r="BN444" s="122"/>
      <c r="BO444" s="122"/>
      <c r="BQ444" s="175" t="str">
        <f t="shared" si="355"/>
        <v/>
      </c>
      <c r="BR444" s="176" t="str">
        <f t="shared" si="356"/>
        <v/>
      </c>
      <c r="BS444" s="135" t="str">
        <f t="shared" si="357"/>
        <v xml:space="preserve"> </v>
      </c>
      <c r="BT444" s="175" t="str">
        <f t="shared" si="358"/>
        <v/>
      </c>
      <c r="BU444" s="176" t="str">
        <f t="shared" si="359"/>
        <v/>
      </c>
      <c r="BV444" s="135" t="str">
        <f t="shared" si="360"/>
        <v xml:space="preserve"> </v>
      </c>
      <c r="BW444" s="175" t="str">
        <f t="shared" si="361"/>
        <v/>
      </c>
      <c r="BX444" s="176" t="str">
        <f t="shared" si="362"/>
        <v/>
      </c>
      <c r="BY444" s="135" t="str">
        <f t="shared" si="363"/>
        <v xml:space="preserve"> </v>
      </c>
      <c r="BZ444" s="175" t="str">
        <f t="shared" si="364"/>
        <v/>
      </c>
      <c r="CA444" s="176" t="str">
        <f t="shared" si="365"/>
        <v/>
      </c>
      <c r="CB444" s="135" t="str">
        <f t="shared" si="366"/>
        <v xml:space="preserve"> </v>
      </c>
      <c r="CC444" s="185" t="str">
        <f t="shared" si="367"/>
        <v/>
      </c>
      <c r="CD444" s="186" t="str">
        <f t="shared" si="368"/>
        <v/>
      </c>
      <c r="CE444" s="181" t="str">
        <f t="shared" si="369"/>
        <v xml:space="preserve"> </v>
      </c>
      <c r="CF444" s="175" t="str">
        <f t="shared" si="370"/>
        <v/>
      </c>
      <c r="CG444" s="176" t="str">
        <f t="shared" si="371"/>
        <v/>
      </c>
      <c r="CH444" s="135" t="str">
        <f t="shared" si="372"/>
        <v xml:space="preserve"> </v>
      </c>
      <c r="CI444" s="175" t="str">
        <f t="shared" si="373"/>
        <v/>
      </c>
      <c r="CJ444" s="176" t="str">
        <f t="shared" si="374"/>
        <v/>
      </c>
      <c r="CK444" s="135" t="str">
        <f t="shared" si="375"/>
        <v xml:space="preserve"> </v>
      </c>
      <c r="CL444" s="175" t="str">
        <f t="shared" si="376"/>
        <v/>
      </c>
      <c r="CM444" s="176" t="str">
        <f t="shared" si="377"/>
        <v/>
      </c>
      <c r="CN444" s="135" t="str">
        <f t="shared" si="378"/>
        <v xml:space="preserve"> </v>
      </c>
      <c r="CO444" s="185" t="str">
        <f t="shared" si="379"/>
        <v/>
      </c>
      <c r="CP444" s="186" t="str">
        <f t="shared" si="380"/>
        <v/>
      </c>
      <c r="CQ444" s="181" t="str">
        <f t="shared" si="381"/>
        <v xml:space="preserve"> </v>
      </c>
      <c r="CR444" s="135">
        <f>'Session Tracking'!P443</f>
        <v>0</v>
      </c>
      <c r="CS444" s="172"/>
      <c r="CT444" s="172">
        <f>COUNTIF('Session Tracking'!F443:O443,"Yes")</f>
        <v>0</v>
      </c>
      <c r="CU444" s="195">
        <f>COUNTIF('Session Tracking'!F443:O443,"No")</f>
        <v>0</v>
      </c>
      <c r="CV444" s="211">
        <f t="shared" si="312"/>
        <v>0</v>
      </c>
      <c r="CW444" s="195" t="str">
        <f t="shared" si="313"/>
        <v/>
      </c>
      <c r="CX444" s="195" t="str">
        <f t="shared" si="314"/>
        <v/>
      </c>
      <c r="CY444" s="195" t="str">
        <f t="shared" si="315"/>
        <v/>
      </c>
      <c r="CZ444" s="195" t="str">
        <f t="shared" si="316"/>
        <v/>
      </c>
      <c r="DA444" s="195" t="str">
        <f t="shared" si="317"/>
        <v/>
      </c>
      <c r="DB444" s="213" t="str">
        <f t="shared" si="318"/>
        <v/>
      </c>
      <c r="DC444" s="172" t="str">
        <f t="shared" si="319"/>
        <v/>
      </c>
      <c r="DD444" s="195" t="str">
        <f t="shared" si="320"/>
        <v/>
      </c>
      <c r="DE444" s="195" t="str">
        <f t="shared" si="321"/>
        <v/>
      </c>
      <c r="DF444" s="195" t="str">
        <f t="shared" si="322"/>
        <v/>
      </c>
      <c r="DG444" s="195" t="str">
        <f t="shared" si="323"/>
        <v/>
      </c>
      <c r="DH444" s="195" t="str">
        <f t="shared" si="324"/>
        <v/>
      </c>
      <c r="DI444" s="195" t="str">
        <f t="shared" si="325"/>
        <v/>
      </c>
      <c r="DJ444" s="195" t="str">
        <f t="shared" si="326"/>
        <v/>
      </c>
      <c r="DK444" s="173" t="str">
        <f t="shared" si="327"/>
        <v/>
      </c>
    </row>
    <row r="445" spans="1:115" x14ac:dyDescent="0.35">
      <c r="A445" s="182">
        <f>'Session Tracking'!A444</f>
        <v>0</v>
      </c>
      <c r="B445" s="183">
        <f>'Session Tracking'!T444</f>
        <v>0</v>
      </c>
      <c r="C445" s="183">
        <f>'Session Tracking'!C444</f>
        <v>0</v>
      </c>
      <c r="D445" s="184" t="str">
        <f>IF('Session Tracking'!D444,'Session Tracking'!D444,"")</f>
        <v/>
      </c>
      <c r="E445" s="184" t="str">
        <f>IF('Session Tracking'!E444,'Session Tracking'!E444,"")</f>
        <v/>
      </c>
      <c r="F445" s="123"/>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3"/>
      <c r="AL445" s="124"/>
      <c r="AM445" s="124"/>
      <c r="AN445" s="124"/>
      <c r="AO445" s="124"/>
      <c r="AP445" s="124"/>
      <c r="AQ445" s="124"/>
      <c r="AR445" s="124"/>
      <c r="AS445" s="124"/>
      <c r="AT445" s="124"/>
      <c r="AU445" s="124"/>
      <c r="AV445" s="124"/>
      <c r="AW445" s="124"/>
      <c r="AX445" s="124"/>
      <c r="AY445" s="124"/>
      <c r="AZ445" s="124"/>
      <c r="BA445" s="124"/>
      <c r="BB445" s="124"/>
      <c r="BC445" s="124"/>
      <c r="BD445" s="124"/>
      <c r="BE445" s="124"/>
      <c r="BF445" s="124"/>
      <c r="BG445" s="124"/>
      <c r="BH445" s="124"/>
      <c r="BI445" s="124"/>
      <c r="BJ445" s="124"/>
      <c r="BK445" s="124"/>
      <c r="BL445" s="124"/>
      <c r="BM445" s="124"/>
      <c r="BN445" s="124"/>
      <c r="BO445" s="124"/>
      <c r="BQ445" s="175" t="str">
        <f t="shared" si="355"/>
        <v/>
      </c>
      <c r="BR445" s="176" t="str">
        <f t="shared" si="356"/>
        <v/>
      </c>
      <c r="BS445" s="135" t="str">
        <f t="shared" si="357"/>
        <v xml:space="preserve"> </v>
      </c>
      <c r="BT445" s="175" t="str">
        <f t="shared" si="358"/>
        <v/>
      </c>
      <c r="BU445" s="176" t="str">
        <f t="shared" si="359"/>
        <v/>
      </c>
      <c r="BV445" s="135" t="str">
        <f t="shared" si="360"/>
        <v xml:space="preserve"> </v>
      </c>
      <c r="BW445" s="175" t="str">
        <f t="shared" si="361"/>
        <v/>
      </c>
      <c r="BX445" s="176" t="str">
        <f t="shared" si="362"/>
        <v/>
      </c>
      <c r="BY445" s="135" t="str">
        <f t="shared" si="363"/>
        <v xml:space="preserve"> </v>
      </c>
      <c r="BZ445" s="175" t="str">
        <f t="shared" si="364"/>
        <v/>
      </c>
      <c r="CA445" s="176" t="str">
        <f t="shared" si="365"/>
        <v/>
      </c>
      <c r="CB445" s="135" t="str">
        <f t="shared" si="366"/>
        <v xml:space="preserve"> </v>
      </c>
      <c r="CC445" s="185" t="str">
        <f t="shared" si="367"/>
        <v/>
      </c>
      <c r="CD445" s="186" t="str">
        <f t="shared" si="368"/>
        <v/>
      </c>
      <c r="CE445" s="181" t="str">
        <f t="shared" si="369"/>
        <v xml:space="preserve"> </v>
      </c>
      <c r="CF445" s="175" t="str">
        <f t="shared" si="370"/>
        <v/>
      </c>
      <c r="CG445" s="176" t="str">
        <f t="shared" si="371"/>
        <v/>
      </c>
      <c r="CH445" s="135" t="str">
        <f t="shared" si="372"/>
        <v xml:space="preserve"> </v>
      </c>
      <c r="CI445" s="175" t="str">
        <f t="shared" si="373"/>
        <v/>
      </c>
      <c r="CJ445" s="176" t="str">
        <f t="shared" si="374"/>
        <v/>
      </c>
      <c r="CK445" s="135" t="str">
        <f t="shared" si="375"/>
        <v xml:space="preserve"> </v>
      </c>
      <c r="CL445" s="175" t="str">
        <f t="shared" si="376"/>
        <v/>
      </c>
      <c r="CM445" s="176" t="str">
        <f t="shared" si="377"/>
        <v/>
      </c>
      <c r="CN445" s="135" t="str">
        <f t="shared" si="378"/>
        <v xml:space="preserve"> </v>
      </c>
      <c r="CO445" s="185" t="str">
        <f t="shared" si="379"/>
        <v/>
      </c>
      <c r="CP445" s="186" t="str">
        <f t="shared" si="380"/>
        <v/>
      </c>
      <c r="CQ445" s="181" t="str">
        <f t="shared" si="381"/>
        <v xml:space="preserve"> </v>
      </c>
      <c r="CR445" s="135">
        <f>'Session Tracking'!P444</f>
        <v>0</v>
      </c>
      <c r="CS445" s="172"/>
      <c r="CT445" s="172">
        <f>COUNTIF('Session Tracking'!F444:O444,"Yes")</f>
        <v>0</v>
      </c>
      <c r="CU445" s="195">
        <f>COUNTIF('Session Tracking'!F444:O444,"No")</f>
        <v>0</v>
      </c>
      <c r="CV445" s="211">
        <f t="shared" si="312"/>
        <v>0</v>
      </c>
      <c r="CW445" s="195" t="str">
        <f t="shared" si="313"/>
        <v/>
      </c>
      <c r="CX445" s="195" t="str">
        <f t="shared" si="314"/>
        <v/>
      </c>
      <c r="CY445" s="195" t="str">
        <f t="shared" si="315"/>
        <v/>
      </c>
      <c r="CZ445" s="195" t="str">
        <f t="shared" si="316"/>
        <v/>
      </c>
      <c r="DA445" s="195" t="str">
        <f t="shared" si="317"/>
        <v/>
      </c>
      <c r="DB445" s="213" t="str">
        <f t="shared" si="318"/>
        <v/>
      </c>
      <c r="DC445" s="172" t="str">
        <f t="shared" si="319"/>
        <v/>
      </c>
      <c r="DD445" s="195" t="str">
        <f t="shared" si="320"/>
        <v/>
      </c>
      <c r="DE445" s="195" t="str">
        <f t="shared" si="321"/>
        <v/>
      </c>
      <c r="DF445" s="195" t="str">
        <f t="shared" si="322"/>
        <v/>
      </c>
      <c r="DG445" s="195" t="str">
        <f t="shared" si="323"/>
        <v/>
      </c>
      <c r="DH445" s="195" t="str">
        <f t="shared" si="324"/>
        <v/>
      </c>
      <c r="DI445" s="195" t="str">
        <f t="shared" si="325"/>
        <v/>
      </c>
      <c r="DJ445" s="195" t="str">
        <f t="shared" si="326"/>
        <v/>
      </c>
      <c r="DK445" s="173" t="str">
        <f t="shared" si="327"/>
        <v/>
      </c>
    </row>
    <row r="446" spans="1:115" x14ac:dyDescent="0.35">
      <c r="A446" s="182">
        <f>'Session Tracking'!A445</f>
        <v>0</v>
      </c>
      <c r="B446" s="183">
        <f>'Session Tracking'!T445</f>
        <v>0</v>
      </c>
      <c r="C446" s="183">
        <f>'Session Tracking'!C445</f>
        <v>0</v>
      </c>
      <c r="D446" s="184" t="str">
        <f>IF('Session Tracking'!D445,'Session Tracking'!D445,"")</f>
        <v/>
      </c>
      <c r="E446" s="184" t="str">
        <f>IF('Session Tracking'!E445,'Session Tracking'!E445,"")</f>
        <v/>
      </c>
      <c r="F446" s="121"/>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1"/>
      <c r="AL446" s="122"/>
      <c r="AM446" s="122"/>
      <c r="AN446" s="122"/>
      <c r="AO446" s="122"/>
      <c r="AP446" s="122"/>
      <c r="AQ446" s="122"/>
      <c r="AR446" s="122"/>
      <c r="AS446" s="122"/>
      <c r="AT446" s="122"/>
      <c r="AU446" s="122"/>
      <c r="AV446" s="122"/>
      <c r="AW446" s="122"/>
      <c r="AX446" s="122"/>
      <c r="AY446" s="122"/>
      <c r="AZ446" s="122"/>
      <c r="BA446" s="122"/>
      <c r="BB446" s="122"/>
      <c r="BC446" s="122"/>
      <c r="BD446" s="122"/>
      <c r="BE446" s="122"/>
      <c r="BF446" s="122"/>
      <c r="BG446" s="122"/>
      <c r="BH446" s="122"/>
      <c r="BI446" s="122"/>
      <c r="BJ446" s="122"/>
      <c r="BK446" s="122"/>
      <c r="BL446" s="122"/>
      <c r="BM446" s="122"/>
      <c r="BN446" s="122"/>
      <c r="BO446" s="122"/>
      <c r="BQ446" s="175" t="str">
        <f t="shared" si="355"/>
        <v/>
      </c>
      <c r="BR446" s="176" t="str">
        <f t="shared" si="356"/>
        <v/>
      </c>
      <c r="BS446" s="135" t="str">
        <f t="shared" si="357"/>
        <v xml:space="preserve"> </v>
      </c>
      <c r="BT446" s="175" t="str">
        <f t="shared" si="358"/>
        <v/>
      </c>
      <c r="BU446" s="176" t="str">
        <f t="shared" si="359"/>
        <v/>
      </c>
      <c r="BV446" s="135" t="str">
        <f t="shared" si="360"/>
        <v xml:space="preserve"> </v>
      </c>
      <c r="BW446" s="175" t="str">
        <f t="shared" si="361"/>
        <v/>
      </c>
      <c r="BX446" s="176" t="str">
        <f t="shared" si="362"/>
        <v/>
      </c>
      <c r="BY446" s="135" t="str">
        <f t="shared" si="363"/>
        <v xml:space="preserve"> </v>
      </c>
      <c r="BZ446" s="175" t="str">
        <f t="shared" si="364"/>
        <v/>
      </c>
      <c r="CA446" s="176" t="str">
        <f t="shared" si="365"/>
        <v/>
      </c>
      <c r="CB446" s="135" t="str">
        <f t="shared" si="366"/>
        <v xml:space="preserve"> </v>
      </c>
      <c r="CC446" s="185" t="str">
        <f t="shared" si="367"/>
        <v/>
      </c>
      <c r="CD446" s="186" t="str">
        <f t="shared" si="368"/>
        <v/>
      </c>
      <c r="CE446" s="181" t="str">
        <f t="shared" si="369"/>
        <v xml:space="preserve"> </v>
      </c>
      <c r="CF446" s="175" t="str">
        <f t="shared" si="370"/>
        <v/>
      </c>
      <c r="CG446" s="176" t="str">
        <f t="shared" si="371"/>
        <v/>
      </c>
      <c r="CH446" s="135" t="str">
        <f t="shared" si="372"/>
        <v xml:space="preserve"> </v>
      </c>
      <c r="CI446" s="175" t="str">
        <f t="shared" si="373"/>
        <v/>
      </c>
      <c r="CJ446" s="176" t="str">
        <f t="shared" si="374"/>
        <v/>
      </c>
      <c r="CK446" s="135" t="str">
        <f t="shared" si="375"/>
        <v xml:space="preserve"> </v>
      </c>
      <c r="CL446" s="175" t="str">
        <f t="shared" si="376"/>
        <v/>
      </c>
      <c r="CM446" s="176" t="str">
        <f t="shared" si="377"/>
        <v/>
      </c>
      <c r="CN446" s="135" t="str">
        <f t="shared" si="378"/>
        <v xml:space="preserve"> </v>
      </c>
      <c r="CO446" s="185" t="str">
        <f t="shared" si="379"/>
        <v/>
      </c>
      <c r="CP446" s="186" t="str">
        <f t="shared" si="380"/>
        <v/>
      </c>
      <c r="CQ446" s="181" t="str">
        <f t="shared" si="381"/>
        <v xml:space="preserve"> </v>
      </c>
      <c r="CR446" s="135">
        <f>'Session Tracking'!P445</f>
        <v>0</v>
      </c>
      <c r="CS446" s="172"/>
      <c r="CT446" s="172">
        <f>COUNTIF('Session Tracking'!F445:O445,"Yes")</f>
        <v>0</v>
      </c>
      <c r="CU446" s="195">
        <f>COUNTIF('Session Tracking'!F445:O445,"No")</f>
        <v>0</v>
      </c>
      <c r="CV446" s="211">
        <f t="shared" si="312"/>
        <v>0</v>
      </c>
      <c r="CW446" s="195" t="str">
        <f t="shared" si="313"/>
        <v/>
      </c>
      <c r="CX446" s="195" t="str">
        <f t="shared" si="314"/>
        <v/>
      </c>
      <c r="CY446" s="195" t="str">
        <f t="shared" si="315"/>
        <v/>
      </c>
      <c r="CZ446" s="195" t="str">
        <f t="shared" si="316"/>
        <v/>
      </c>
      <c r="DA446" s="195" t="str">
        <f t="shared" si="317"/>
        <v/>
      </c>
      <c r="DB446" s="213" t="str">
        <f t="shared" si="318"/>
        <v/>
      </c>
      <c r="DC446" s="172" t="str">
        <f t="shared" si="319"/>
        <v/>
      </c>
      <c r="DD446" s="195" t="str">
        <f t="shared" si="320"/>
        <v/>
      </c>
      <c r="DE446" s="195" t="str">
        <f t="shared" si="321"/>
        <v/>
      </c>
      <c r="DF446" s="195" t="str">
        <f t="shared" si="322"/>
        <v/>
      </c>
      <c r="DG446" s="195" t="str">
        <f t="shared" si="323"/>
        <v/>
      </c>
      <c r="DH446" s="195" t="str">
        <f t="shared" si="324"/>
        <v/>
      </c>
      <c r="DI446" s="195" t="str">
        <f t="shared" si="325"/>
        <v/>
      </c>
      <c r="DJ446" s="195" t="str">
        <f t="shared" si="326"/>
        <v/>
      </c>
      <c r="DK446" s="173" t="str">
        <f t="shared" si="327"/>
        <v/>
      </c>
    </row>
    <row r="447" spans="1:115" x14ac:dyDescent="0.35">
      <c r="A447" s="182">
        <f>'Session Tracking'!A446</f>
        <v>0</v>
      </c>
      <c r="B447" s="183">
        <f>'Session Tracking'!T446</f>
        <v>0</v>
      </c>
      <c r="C447" s="183">
        <f>'Session Tracking'!C446</f>
        <v>0</v>
      </c>
      <c r="D447" s="184" t="str">
        <f>IF('Session Tracking'!D446,'Session Tracking'!D446,"")</f>
        <v/>
      </c>
      <c r="E447" s="184" t="str">
        <f>IF('Session Tracking'!E446,'Session Tracking'!E446,"")</f>
        <v/>
      </c>
      <c r="F447" s="123"/>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3"/>
      <c r="AL447" s="124"/>
      <c r="AM447" s="124"/>
      <c r="AN447" s="124"/>
      <c r="AO447" s="124"/>
      <c r="AP447" s="124"/>
      <c r="AQ447" s="124"/>
      <c r="AR447" s="124"/>
      <c r="AS447" s="124"/>
      <c r="AT447" s="124"/>
      <c r="AU447" s="124"/>
      <c r="AV447" s="124"/>
      <c r="AW447" s="124"/>
      <c r="AX447" s="124"/>
      <c r="AY447" s="124"/>
      <c r="AZ447" s="124"/>
      <c r="BA447" s="124"/>
      <c r="BB447" s="124"/>
      <c r="BC447" s="124"/>
      <c r="BD447" s="124"/>
      <c r="BE447" s="124"/>
      <c r="BF447" s="124"/>
      <c r="BG447" s="124"/>
      <c r="BH447" s="124"/>
      <c r="BI447" s="124"/>
      <c r="BJ447" s="124"/>
      <c r="BK447" s="124"/>
      <c r="BL447" s="124"/>
      <c r="BM447" s="124"/>
      <c r="BN447" s="124"/>
      <c r="BO447" s="124"/>
      <c r="BQ447" s="175" t="str">
        <f t="shared" si="355"/>
        <v/>
      </c>
      <c r="BR447" s="176" t="str">
        <f t="shared" si="356"/>
        <v/>
      </c>
      <c r="BS447" s="135" t="str">
        <f t="shared" si="357"/>
        <v xml:space="preserve"> </v>
      </c>
      <c r="BT447" s="175" t="str">
        <f t="shared" si="358"/>
        <v/>
      </c>
      <c r="BU447" s="176" t="str">
        <f t="shared" si="359"/>
        <v/>
      </c>
      <c r="BV447" s="135" t="str">
        <f t="shared" si="360"/>
        <v xml:space="preserve"> </v>
      </c>
      <c r="BW447" s="175" t="str">
        <f t="shared" si="361"/>
        <v/>
      </c>
      <c r="BX447" s="176" t="str">
        <f t="shared" si="362"/>
        <v/>
      </c>
      <c r="BY447" s="135" t="str">
        <f t="shared" si="363"/>
        <v xml:space="preserve"> </v>
      </c>
      <c r="BZ447" s="175" t="str">
        <f t="shared" si="364"/>
        <v/>
      </c>
      <c r="CA447" s="176" t="str">
        <f t="shared" si="365"/>
        <v/>
      </c>
      <c r="CB447" s="135" t="str">
        <f t="shared" si="366"/>
        <v xml:space="preserve"> </v>
      </c>
      <c r="CC447" s="185" t="str">
        <f t="shared" si="367"/>
        <v/>
      </c>
      <c r="CD447" s="186" t="str">
        <f t="shared" si="368"/>
        <v/>
      </c>
      <c r="CE447" s="181" t="str">
        <f t="shared" si="369"/>
        <v xml:space="preserve"> </v>
      </c>
      <c r="CF447" s="175" t="str">
        <f t="shared" si="370"/>
        <v/>
      </c>
      <c r="CG447" s="176" t="str">
        <f t="shared" si="371"/>
        <v/>
      </c>
      <c r="CH447" s="135" t="str">
        <f t="shared" si="372"/>
        <v xml:space="preserve"> </v>
      </c>
      <c r="CI447" s="175" t="str">
        <f t="shared" si="373"/>
        <v/>
      </c>
      <c r="CJ447" s="176" t="str">
        <f t="shared" si="374"/>
        <v/>
      </c>
      <c r="CK447" s="135" t="str">
        <f t="shared" si="375"/>
        <v xml:space="preserve"> </v>
      </c>
      <c r="CL447" s="175" t="str">
        <f t="shared" si="376"/>
        <v/>
      </c>
      <c r="CM447" s="176" t="str">
        <f t="shared" si="377"/>
        <v/>
      </c>
      <c r="CN447" s="135" t="str">
        <f t="shared" si="378"/>
        <v xml:space="preserve"> </v>
      </c>
      <c r="CO447" s="185" t="str">
        <f t="shared" si="379"/>
        <v/>
      </c>
      <c r="CP447" s="186" t="str">
        <f t="shared" si="380"/>
        <v/>
      </c>
      <c r="CQ447" s="181" t="str">
        <f t="shared" si="381"/>
        <v xml:space="preserve"> </v>
      </c>
      <c r="CR447" s="135">
        <f>'Session Tracking'!P446</f>
        <v>0</v>
      </c>
      <c r="CS447" s="172"/>
      <c r="CT447" s="172">
        <f>COUNTIF('Session Tracking'!F446:O446,"Yes")</f>
        <v>0</v>
      </c>
      <c r="CU447" s="195">
        <f>COUNTIF('Session Tracking'!F446:O446,"No")</f>
        <v>0</v>
      </c>
      <c r="CV447" s="211">
        <f t="shared" si="312"/>
        <v>0</v>
      </c>
      <c r="CW447" s="195" t="str">
        <f t="shared" si="313"/>
        <v/>
      </c>
      <c r="CX447" s="195" t="str">
        <f t="shared" si="314"/>
        <v/>
      </c>
      <c r="CY447" s="195" t="str">
        <f t="shared" si="315"/>
        <v/>
      </c>
      <c r="CZ447" s="195" t="str">
        <f t="shared" si="316"/>
        <v/>
      </c>
      <c r="DA447" s="195" t="str">
        <f t="shared" si="317"/>
        <v/>
      </c>
      <c r="DB447" s="213" t="str">
        <f t="shared" si="318"/>
        <v/>
      </c>
      <c r="DC447" s="172" t="str">
        <f t="shared" si="319"/>
        <v/>
      </c>
      <c r="DD447" s="195" t="str">
        <f t="shared" si="320"/>
        <v/>
      </c>
      <c r="DE447" s="195" t="str">
        <f t="shared" si="321"/>
        <v/>
      </c>
      <c r="DF447" s="195" t="str">
        <f t="shared" si="322"/>
        <v/>
      </c>
      <c r="DG447" s="195" t="str">
        <f t="shared" si="323"/>
        <v/>
      </c>
      <c r="DH447" s="195" t="str">
        <f t="shared" si="324"/>
        <v/>
      </c>
      <c r="DI447" s="195" t="str">
        <f t="shared" si="325"/>
        <v/>
      </c>
      <c r="DJ447" s="195" t="str">
        <f t="shared" si="326"/>
        <v/>
      </c>
      <c r="DK447" s="173" t="str">
        <f t="shared" si="327"/>
        <v/>
      </c>
    </row>
    <row r="448" spans="1:115" x14ac:dyDescent="0.35">
      <c r="A448" s="182">
        <f>'Session Tracking'!A447</f>
        <v>0</v>
      </c>
      <c r="B448" s="183">
        <f>'Session Tracking'!T447</f>
        <v>0</v>
      </c>
      <c r="C448" s="183">
        <f>'Session Tracking'!C447</f>
        <v>0</v>
      </c>
      <c r="D448" s="184" t="str">
        <f>IF('Session Tracking'!D447,'Session Tracking'!D447,"")</f>
        <v/>
      </c>
      <c r="E448" s="184" t="str">
        <f>IF('Session Tracking'!E447,'Session Tracking'!E447,"")</f>
        <v/>
      </c>
      <c r="F448" s="121"/>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1"/>
      <c r="AL448" s="122"/>
      <c r="AM448" s="122"/>
      <c r="AN448" s="122"/>
      <c r="AO448" s="122"/>
      <c r="AP448" s="122"/>
      <c r="AQ448" s="122"/>
      <c r="AR448" s="122"/>
      <c r="AS448" s="122"/>
      <c r="AT448" s="122"/>
      <c r="AU448" s="122"/>
      <c r="AV448" s="122"/>
      <c r="AW448" s="122"/>
      <c r="AX448" s="122"/>
      <c r="AY448" s="122"/>
      <c r="AZ448" s="122"/>
      <c r="BA448" s="122"/>
      <c r="BB448" s="122"/>
      <c r="BC448" s="122"/>
      <c r="BD448" s="122"/>
      <c r="BE448" s="122"/>
      <c r="BF448" s="122"/>
      <c r="BG448" s="122"/>
      <c r="BH448" s="122"/>
      <c r="BI448" s="122"/>
      <c r="BJ448" s="122"/>
      <c r="BK448" s="122"/>
      <c r="BL448" s="122"/>
      <c r="BM448" s="122"/>
      <c r="BN448" s="122"/>
      <c r="BO448" s="122"/>
      <c r="BQ448" s="175" t="str">
        <f t="shared" si="355"/>
        <v/>
      </c>
      <c r="BR448" s="176" t="str">
        <f t="shared" si="356"/>
        <v/>
      </c>
      <c r="BS448" s="135" t="str">
        <f t="shared" si="357"/>
        <v xml:space="preserve"> </v>
      </c>
      <c r="BT448" s="175" t="str">
        <f t="shared" si="358"/>
        <v/>
      </c>
      <c r="BU448" s="176" t="str">
        <f t="shared" si="359"/>
        <v/>
      </c>
      <c r="BV448" s="135" t="str">
        <f t="shared" si="360"/>
        <v xml:space="preserve"> </v>
      </c>
      <c r="BW448" s="175" t="str">
        <f t="shared" si="361"/>
        <v/>
      </c>
      <c r="BX448" s="176" t="str">
        <f t="shared" si="362"/>
        <v/>
      </c>
      <c r="BY448" s="135" t="str">
        <f t="shared" si="363"/>
        <v xml:space="preserve"> </v>
      </c>
      <c r="BZ448" s="175" t="str">
        <f t="shared" si="364"/>
        <v/>
      </c>
      <c r="CA448" s="176" t="str">
        <f t="shared" si="365"/>
        <v/>
      </c>
      <c r="CB448" s="135" t="str">
        <f t="shared" si="366"/>
        <v xml:space="preserve"> </v>
      </c>
      <c r="CC448" s="185" t="str">
        <f t="shared" si="367"/>
        <v/>
      </c>
      <c r="CD448" s="186" t="str">
        <f t="shared" si="368"/>
        <v/>
      </c>
      <c r="CE448" s="181" t="str">
        <f t="shared" si="369"/>
        <v xml:space="preserve"> </v>
      </c>
      <c r="CF448" s="175" t="str">
        <f t="shared" si="370"/>
        <v/>
      </c>
      <c r="CG448" s="176" t="str">
        <f t="shared" si="371"/>
        <v/>
      </c>
      <c r="CH448" s="135" t="str">
        <f t="shared" si="372"/>
        <v xml:space="preserve"> </v>
      </c>
      <c r="CI448" s="175" t="str">
        <f t="shared" si="373"/>
        <v/>
      </c>
      <c r="CJ448" s="176" t="str">
        <f t="shared" si="374"/>
        <v/>
      </c>
      <c r="CK448" s="135" t="str">
        <f t="shared" si="375"/>
        <v xml:space="preserve"> </v>
      </c>
      <c r="CL448" s="175" t="str">
        <f t="shared" si="376"/>
        <v/>
      </c>
      <c r="CM448" s="176" t="str">
        <f t="shared" si="377"/>
        <v/>
      </c>
      <c r="CN448" s="135" t="str">
        <f t="shared" si="378"/>
        <v xml:space="preserve"> </v>
      </c>
      <c r="CO448" s="185" t="str">
        <f t="shared" si="379"/>
        <v/>
      </c>
      <c r="CP448" s="186" t="str">
        <f t="shared" si="380"/>
        <v/>
      </c>
      <c r="CQ448" s="181" t="str">
        <f t="shared" si="381"/>
        <v xml:space="preserve"> </v>
      </c>
      <c r="CR448" s="135">
        <f>'Session Tracking'!P447</f>
        <v>0</v>
      </c>
      <c r="CS448" s="172"/>
      <c r="CT448" s="172">
        <f>COUNTIF('Session Tracking'!F447:O447,"Yes")</f>
        <v>0</v>
      </c>
      <c r="CU448" s="195">
        <f>COUNTIF('Session Tracking'!F447:O447,"No")</f>
        <v>0</v>
      </c>
      <c r="CV448" s="211">
        <f t="shared" si="312"/>
        <v>0</v>
      </c>
      <c r="CW448" s="195" t="str">
        <f t="shared" si="313"/>
        <v/>
      </c>
      <c r="CX448" s="195" t="str">
        <f t="shared" si="314"/>
        <v/>
      </c>
      <c r="CY448" s="195" t="str">
        <f t="shared" si="315"/>
        <v/>
      </c>
      <c r="CZ448" s="195" t="str">
        <f t="shared" si="316"/>
        <v/>
      </c>
      <c r="DA448" s="195" t="str">
        <f t="shared" si="317"/>
        <v/>
      </c>
      <c r="DB448" s="213" t="str">
        <f t="shared" si="318"/>
        <v/>
      </c>
      <c r="DC448" s="172" t="str">
        <f t="shared" si="319"/>
        <v/>
      </c>
      <c r="DD448" s="195" t="str">
        <f t="shared" si="320"/>
        <v/>
      </c>
      <c r="DE448" s="195" t="str">
        <f t="shared" si="321"/>
        <v/>
      </c>
      <c r="DF448" s="195" t="str">
        <f t="shared" si="322"/>
        <v/>
      </c>
      <c r="DG448" s="195" t="str">
        <f t="shared" si="323"/>
        <v/>
      </c>
      <c r="DH448" s="195" t="str">
        <f t="shared" si="324"/>
        <v/>
      </c>
      <c r="DI448" s="195" t="str">
        <f t="shared" si="325"/>
        <v/>
      </c>
      <c r="DJ448" s="195" t="str">
        <f t="shared" si="326"/>
        <v/>
      </c>
      <c r="DK448" s="173" t="str">
        <f t="shared" si="327"/>
        <v/>
      </c>
    </row>
    <row r="449" spans="1:115" x14ac:dyDescent="0.35">
      <c r="A449" s="182">
        <f>'Session Tracking'!A448</f>
        <v>0</v>
      </c>
      <c r="B449" s="183">
        <f>'Session Tracking'!T448</f>
        <v>0</v>
      </c>
      <c r="C449" s="183">
        <f>'Session Tracking'!C448</f>
        <v>0</v>
      </c>
      <c r="D449" s="184" t="str">
        <f>IF('Session Tracking'!D448,'Session Tracking'!D448,"")</f>
        <v/>
      </c>
      <c r="E449" s="184" t="str">
        <f>IF('Session Tracking'!E448,'Session Tracking'!E448,"")</f>
        <v/>
      </c>
      <c r="F449" s="123"/>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3"/>
      <c r="AL449" s="124"/>
      <c r="AM449" s="124"/>
      <c r="AN449" s="124"/>
      <c r="AO449" s="124"/>
      <c r="AP449" s="124"/>
      <c r="AQ449" s="124"/>
      <c r="AR449" s="124"/>
      <c r="AS449" s="124"/>
      <c r="AT449" s="124"/>
      <c r="AU449" s="124"/>
      <c r="AV449" s="124"/>
      <c r="AW449" s="124"/>
      <c r="AX449" s="124"/>
      <c r="AY449" s="124"/>
      <c r="AZ449" s="124"/>
      <c r="BA449" s="124"/>
      <c r="BB449" s="124"/>
      <c r="BC449" s="124"/>
      <c r="BD449" s="124"/>
      <c r="BE449" s="124"/>
      <c r="BF449" s="124"/>
      <c r="BG449" s="124"/>
      <c r="BH449" s="124"/>
      <c r="BI449" s="124"/>
      <c r="BJ449" s="124"/>
      <c r="BK449" s="124"/>
      <c r="BL449" s="124"/>
      <c r="BM449" s="124"/>
      <c r="BN449" s="124"/>
      <c r="BO449" s="124"/>
      <c r="BQ449" s="175" t="str">
        <f t="shared" si="355"/>
        <v/>
      </c>
      <c r="BR449" s="176" t="str">
        <f t="shared" si="356"/>
        <v/>
      </c>
      <c r="BS449" s="135" t="str">
        <f t="shared" si="357"/>
        <v xml:space="preserve"> </v>
      </c>
      <c r="BT449" s="175" t="str">
        <f t="shared" si="358"/>
        <v/>
      </c>
      <c r="BU449" s="176" t="str">
        <f t="shared" si="359"/>
        <v/>
      </c>
      <c r="BV449" s="135" t="str">
        <f t="shared" si="360"/>
        <v xml:space="preserve"> </v>
      </c>
      <c r="BW449" s="175" t="str">
        <f t="shared" si="361"/>
        <v/>
      </c>
      <c r="BX449" s="176" t="str">
        <f t="shared" si="362"/>
        <v/>
      </c>
      <c r="BY449" s="135" t="str">
        <f t="shared" si="363"/>
        <v xml:space="preserve"> </v>
      </c>
      <c r="BZ449" s="175" t="str">
        <f t="shared" si="364"/>
        <v/>
      </c>
      <c r="CA449" s="176" t="str">
        <f t="shared" si="365"/>
        <v/>
      </c>
      <c r="CB449" s="135" t="str">
        <f t="shared" si="366"/>
        <v xml:space="preserve"> </v>
      </c>
      <c r="CC449" s="185" t="str">
        <f t="shared" si="367"/>
        <v/>
      </c>
      <c r="CD449" s="186" t="str">
        <f t="shared" si="368"/>
        <v/>
      </c>
      <c r="CE449" s="181" t="str">
        <f t="shared" si="369"/>
        <v xml:space="preserve"> </v>
      </c>
      <c r="CF449" s="175" t="str">
        <f t="shared" si="370"/>
        <v/>
      </c>
      <c r="CG449" s="176" t="str">
        <f t="shared" si="371"/>
        <v/>
      </c>
      <c r="CH449" s="135" t="str">
        <f t="shared" si="372"/>
        <v xml:space="preserve"> </v>
      </c>
      <c r="CI449" s="175" t="str">
        <f t="shared" si="373"/>
        <v/>
      </c>
      <c r="CJ449" s="176" t="str">
        <f t="shared" si="374"/>
        <v/>
      </c>
      <c r="CK449" s="135" t="str">
        <f t="shared" si="375"/>
        <v xml:space="preserve"> </v>
      </c>
      <c r="CL449" s="175" t="str">
        <f t="shared" si="376"/>
        <v/>
      </c>
      <c r="CM449" s="176" t="str">
        <f t="shared" si="377"/>
        <v/>
      </c>
      <c r="CN449" s="135" t="str">
        <f t="shared" si="378"/>
        <v xml:space="preserve"> </v>
      </c>
      <c r="CO449" s="185" t="str">
        <f t="shared" si="379"/>
        <v/>
      </c>
      <c r="CP449" s="186" t="str">
        <f t="shared" si="380"/>
        <v/>
      </c>
      <c r="CQ449" s="181" t="str">
        <f t="shared" si="381"/>
        <v xml:space="preserve"> </v>
      </c>
      <c r="CR449" s="135">
        <f>'Session Tracking'!P448</f>
        <v>0</v>
      </c>
      <c r="CS449" s="172"/>
      <c r="CT449" s="172">
        <f>COUNTIF('Session Tracking'!F448:O448,"Yes")</f>
        <v>0</v>
      </c>
      <c r="CU449" s="195">
        <f>COUNTIF('Session Tracking'!F448:O448,"No")</f>
        <v>0</v>
      </c>
      <c r="CV449" s="211">
        <f t="shared" si="312"/>
        <v>0</v>
      </c>
      <c r="CW449" s="195" t="str">
        <f t="shared" si="313"/>
        <v/>
      </c>
      <c r="CX449" s="195" t="str">
        <f t="shared" si="314"/>
        <v/>
      </c>
      <c r="CY449" s="195" t="str">
        <f t="shared" si="315"/>
        <v/>
      </c>
      <c r="CZ449" s="195" t="str">
        <f t="shared" si="316"/>
        <v/>
      </c>
      <c r="DA449" s="195" t="str">
        <f t="shared" si="317"/>
        <v/>
      </c>
      <c r="DB449" s="213" t="str">
        <f t="shared" si="318"/>
        <v/>
      </c>
      <c r="DC449" s="172" t="str">
        <f t="shared" si="319"/>
        <v/>
      </c>
      <c r="DD449" s="195" t="str">
        <f t="shared" si="320"/>
        <v/>
      </c>
      <c r="DE449" s="195" t="str">
        <f t="shared" si="321"/>
        <v/>
      </c>
      <c r="DF449" s="195" t="str">
        <f t="shared" si="322"/>
        <v/>
      </c>
      <c r="DG449" s="195" t="str">
        <f t="shared" si="323"/>
        <v/>
      </c>
      <c r="DH449" s="195" t="str">
        <f t="shared" si="324"/>
        <v/>
      </c>
      <c r="DI449" s="195" t="str">
        <f t="shared" si="325"/>
        <v/>
      </c>
      <c r="DJ449" s="195" t="str">
        <f t="shared" si="326"/>
        <v/>
      </c>
      <c r="DK449" s="173" t="str">
        <f t="shared" si="327"/>
        <v/>
      </c>
    </row>
    <row r="450" spans="1:115" x14ac:dyDescent="0.35">
      <c r="A450" s="182">
        <f>'Session Tracking'!A449</f>
        <v>0</v>
      </c>
      <c r="B450" s="183">
        <f>'Session Tracking'!T449</f>
        <v>0</v>
      </c>
      <c r="C450" s="183">
        <f>'Session Tracking'!C449</f>
        <v>0</v>
      </c>
      <c r="D450" s="184" t="str">
        <f>IF('Session Tracking'!D449,'Session Tracking'!D449,"")</f>
        <v/>
      </c>
      <c r="E450" s="184" t="str">
        <f>IF('Session Tracking'!E449,'Session Tracking'!E449,"")</f>
        <v/>
      </c>
      <c r="F450" s="121"/>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1"/>
      <c r="AL450" s="122"/>
      <c r="AM450" s="122"/>
      <c r="AN450" s="122"/>
      <c r="AO450" s="122"/>
      <c r="AP450" s="122"/>
      <c r="AQ450" s="122"/>
      <c r="AR450" s="122"/>
      <c r="AS450" s="122"/>
      <c r="AT450" s="122"/>
      <c r="AU450" s="122"/>
      <c r="AV450" s="122"/>
      <c r="AW450" s="122"/>
      <c r="AX450" s="122"/>
      <c r="AY450" s="122"/>
      <c r="AZ450" s="122"/>
      <c r="BA450" s="122"/>
      <c r="BB450" s="122"/>
      <c r="BC450" s="122"/>
      <c r="BD450" s="122"/>
      <c r="BE450" s="122"/>
      <c r="BF450" s="122"/>
      <c r="BG450" s="122"/>
      <c r="BH450" s="122"/>
      <c r="BI450" s="122"/>
      <c r="BJ450" s="122"/>
      <c r="BK450" s="122"/>
      <c r="BL450" s="122"/>
      <c r="BM450" s="122"/>
      <c r="BN450" s="122"/>
      <c r="BO450" s="122"/>
      <c r="BQ450" s="175" t="str">
        <f t="shared" si="355"/>
        <v/>
      </c>
      <c r="BR450" s="176" t="str">
        <f t="shared" si="356"/>
        <v/>
      </c>
      <c r="BS450" s="135" t="str">
        <f t="shared" si="357"/>
        <v xml:space="preserve"> </v>
      </c>
      <c r="BT450" s="175" t="str">
        <f t="shared" si="358"/>
        <v/>
      </c>
      <c r="BU450" s="176" t="str">
        <f t="shared" si="359"/>
        <v/>
      </c>
      <c r="BV450" s="135" t="str">
        <f t="shared" si="360"/>
        <v xml:space="preserve"> </v>
      </c>
      <c r="BW450" s="175" t="str">
        <f t="shared" si="361"/>
        <v/>
      </c>
      <c r="BX450" s="176" t="str">
        <f t="shared" si="362"/>
        <v/>
      </c>
      <c r="BY450" s="135" t="str">
        <f t="shared" si="363"/>
        <v xml:space="preserve"> </v>
      </c>
      <c r="BZ450" s="175" t="str">
        <f t="shared" si="364"/>
        <v/>
      </c>
      <c r="CA450" s="176" t="str">
        <f t="shared" si="365"/>
        <v/>
      </c>
      <c r="CB450" s="135" t="str">
        <f t="shared" si="366"/>
        <v xml:space="preserve"> </v>
      </c>
      <c r="CC450" s="185" t="str">
        <f t="shared" si="367"/>
        <v/>
      </c>
      <c r="CD450" s="186" t="str">
        <f t="shared" si="368"/>
        <v/>
      </c>
      <c r="CE450" s="181" t="str">
        <f t="shared" si="369"/>
        <v xml:space="preserve"> </v>
      </c>
      <c r="CF450" s="175" t="str">
        <f t="shared" si="370"/>
        <v/>
      </c>
      <c r="CG450" s="176" t="str">
        <f t="shared" si="371"/>
        <v/>
      </c>
      <c r="CH450" s="135" t="str">
        <f t="shared" si="372"/>
        <v xml:space="preserve"> </v>
      </c>
      <c r="CI450" s="175" t="str">
        <f t="shared" si="373"/>
        <v/>
      </c>
      <c r="CJ450" s="176" t="str">
        <f t="shared" si="374"/>
        <v/>
      </c>
      <c r="CK450" s="135" t="str">
        <f t="shared" si="375"/>
        <v xml:space="preserve"> </v>
      </c>
      <c r="CL450" s="175" t="str">
        <f t="shared" si="376"/>
        <v/>
      </c>
      <c r="CM450" s="176" t="str">
        <f t="shared" si="377"/>
        <v/>
      </c>
      <c r="CN450" s="135" t="str">
        <f t="shared" si="378"/>
        <v xml:space="preserve"> </v>
      </c>
      <c r="CO450" s="185" t="str">
        <f t="shared" si="379"/>
        <v/>
      </c>
      <c r="CP450" s="186" t="str">
        <f t="shared" si="380"/>
        <v/>
      </c>
      <c r="CQ450" s="181" t="str">
        <f t="shared" si="381"/>
        <v xml:space="preserve"> </v>
      </c>
      <c r="CR450" s="135">
        <f>'Session Tracking'!P449</f>
        <v>0</v>
      </c>
      <c r="CS450" s="172"/>
      <c r="CT450" s="172">
        <f>COUNTIF('Session Tracking'!F449:O449,"Yes")</f>
        <v>0</v>
      </c>
      <c r="CU450" s="195">
        <f>COUNTIF('Session Tracking'!F449:O449,"No")</f>
        <v>0</v>
      </c>
      <c r="CV450" s="211">
        <f t="shared" si="312"/>
        <v>0</v>
      </c>
      <c r="CW450" s="195" t="str">
        <f t="shared" si="313"/>
        <v/>
      </c>
      <c r="CX450" s="195" t="str">
        <f t="shared" si="314"/>
        <v/>
      </c>
      <c r="CY450" s="195" t="str">
        <f t="shared" si="315"/>
        <v/>
      </c>
      <c r="CZ450" s="195" t="str">
        <f t="shared" si="316"/>
        <v/>
      </c>
      <c r="DA450" s="195" t="str">
        <f t="shared" si="317"/>
        <v/>
      </c>
      <c r="DB450" s="213" t="str">
        <f t="shared" si="318"/>
        <v/>
      </c>
      <c r="DC450" s="172" t="str">
        <f t="shared" si="319"/>
        <v/>
      </c>
      <c r="DD450" s="195" t="str">
        <f t="shared" si="320"/>
        <v/>
      </c>
      <c r="DE450" s="195" t="str">
        <f t="shared" si="321"/>
        <v/>
      </c>
      <c r="DF450" s="195" t="str">
        <f t="shared" si="322"/>
        <v/>
      </c>
      <c r="DG450" s="195" t="str">
        <f t="shared" si="323"/>
        <v/>
      </c>
      <c r="DH450" s="195" t="str">
        <f t="shared" si="324"/>
        <v/>
      </c>
      <c r="DI450" s="195" t="str">
        <f t="shared" si="325"/>
        <v/>
      </c>
      <c r="DJ450" s="195" t="str">
        <f t="shared" si="326"/>
        <v/>
      </c>
      <c r="DK450" s="173" t="str">
        <f t="shared" si="327"/>
        <v/>
      </c>
    </row>
    <row r="451" spans="1:115" x14ac:dyDescent="0.35">
      <c r="A451" s="182">
        <f>'Session Tracking'!A450</f>
        <v>0</v>
      </c>
      <c r="B451" s="183">
        <f>'Session Tracking'!T450</f>
        <v>0</v>
      </c>
      <c r="C451" s="183">
        <f>'Session Tracking'!C450</f>
        <v>0</v>
      </c>
      <c r="D451" s="184" t="str">
        <f>IF('Session Tracking'!D450,'Session Tracking'!D450,"")</f>
        <v/>
      </c>
      <c r="E451" s="184" t="str">
        <f>IF('Session Tracking'!E450,'Session Tracking'!E450,"")</f>
        <v/>
      </c>
      <c r="F451" s="123"/>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3"/>
      <c r="AL451" s="124"/>
      <c r="AM451" s="124"/>
      <c r="AN451" s="124"/>
      <c r="AO451" s="124"/>
      <c r="AP451" s="124"/>
      <c r="AQ451" s="124"/>
      <c r="AR451" s="124"/>
      <c r="AS451" s="124"/>
      <c r="AT451" s="124"/>
      <c r="AU451" s="124"/>
      <c r="AV451" s="124"/>
      <c r="AW451" s="124"/>
      <c r="AX451" s="124"/>
      <c r="AY451" s="124"/>
      <c r="AZ451" s="124"/>
      <c r="BA451" s="124"/>
      <c r="BB451" s="124"/>
      <c r="BC451" s="124"/>
      <c r="BD451" s="124"/>
      <c r="BE451" s="124"/>
      <c r="BF451" s="124"/>
      <c r="BG451" s="124"/>
      <c r="BH451" s="124"/>
      <c r="BI451" s="124"/>
      <c r="BJ451" s="124"/>
      <c r="BK451" s="124"/>
      <c r="BL451" s="124"/>
      <c r="BM451" s="124"/>
      <c r="BN451" s="124"/>
      <c r="BO451" s="124"/>
      <c r="BQ451" s="175" t="str">
        <f t="shared" si="355"/>
        <v/>
      </c>
      <c r="BR451" s="176" t="str">
        <f t="shared" si="356"/>
        <v/>
      </c>
      <c r="BS451" s="135" t="str">
        <f t="shared" si="357"/>
        <v xml:space="preserve"> </v>
      </c>
      <c r="BT451" s="175" t="str">
        <f t="shared" si="358"/>
        <v/>
      </c>
      <c r="BU451" s="176" t="str">
        <f t="shared" si="359"/>
        <v/>
      </c>
      <c r="BV451" s="135" t="str">
        <f t="shared" si="360"/>
        <v xml:space="preserve"> </v>
      </c>
      <c r="BW451" s="175" t="str">
        <f t="shared" si="361"/>
        <v/>
      </c>
      <c r="BX451" s="176" t="str">
        <f t="shared" si="362"/>
        <v/>
      </c>
      <c r="BY451" s="135" t="str">
        <f t="shared" si="363"/>
        <v xml:space="preserve"> </v>
      </c>
      <c r="BZ451" s="175" t="str">
        <f t="shared" si="364"/>
        <v/>
      </c>
      <c r="CA451" s="176" t="str">
        <f t="shared" si="365"/>
        <v/>
      </c>
      <c r="CB451" s="135" t="str">
        <f t="shared" si="366"/>
        <v xml:space="preserve"> </v>
      </c>
      <c r="CC451" s="185" t="str">
        <f t="shared" si="367"/>
        <v/>
      </c>
      <c r="CD451" s="186" t="str">
        <f t="shared" si="368"/>
        <v/>
      </c>
      <c r="CE451" s="181" t="str">
        <f t="shared" si="369"/>
        <v xml:space="preserve"> </v>
      </c>
      <c r="CF451" s="175" t="str">
        <f t="shared" si="370"/>
        <v/>
      </c>
      <c r="CG451" s="176" t="str">
        <f t="shared" si="371"/>
        <v/>
      </c>
      <c r="CH451" s="135" t="str">
        <f t="shared" si="372"/>
        <v xml:space="preserve"> </v>
      </c>
      <c r="CI451" s="175" t="str">
        <f t="shared" si="373"/>
        <v/>
      </c>
      <c r="CJ451" s="176" t="str">
        <f t="shared" si="374"/>
        <v/>
      </c>
      <c r="CK451" s="135" t="str">
        <f t="shared" si="375"/>
        <v xml:space="preserve"> </v>
      </c>
      <c r="CL451" s="175" t="str">
        <f t="shared" si="376"/>
        <v/>
      </c>
      <c r="CM451" s="176" t="str">
        <f t="shared" si="377"/>
        <v/>
      </c>
      <c r="CN451" s="135" t="str">
        <f t="shared" si="378"/>
        <v xml:space="preserve"> </v>
      </c>
      <c r="CO451" s="185" t="str">
        <f t="shared" si="379"/>
        <v/>
      </c>
      <c r="CP451" s="186" t="str">
        <f t="shared" si="380"/>
        <v/>
      </c>
      <c r="CQ451" s="181" t="str">
        <f t="shared" si="381"/>
        <v xml:space="preserve"> </v>
      </c>
      <c r="CR451" s="135">
        <f>'Session Tracking'!P450</f>
        <v>0</v>
      </c>
      <c r="CS451" s="172"/>
      <c r="CT451" s="172">
        <f>COUNTIF('Session Tracking'!F450:O450,"Yes")</f>
        <v>0</v>
      </c>
      <c r="CU451" s="195">
        <f>COUNTIF('Session Tracking'!F450:O450,"No")</f>
        <v>0</v>
      </c>
      <c r="CV451" s="211">
        <f t="shared" si="312"/>
        <v>0</v>
      </c>
      <c r="CW451" s="195" t="str">
        <f t="shared" si="313"/>
        <v/>
      </c>
      <c r="CX451" s="195" t="str">
        <f t="shared" si="314"/>
        <v/>
      </c>
      <c r="CY451" s="195" t="str">
        <f t="shared" si="315"/>
        <v/>
      </c>
      <c r="CZ451" s="195" t="str">
        <f t="shared" si="316"/>
        <v/>
      </c>
      <c r="DA451" s="195" t="str">
        <f t="shared" si="317"/>
        <v/>
      </c>
      <c r="DB451" s="213" t="str">
        <f t="shared" si="318"/>
        <v/>
      </c>
      <c r="DC451" s="172" t="str">
        <f t="shared" si="319"/>
        <v/>
      </c>
      <c r="DD451" s="195" t="str">
        <f t="shared" si="320"/>
        <v/>
      </c>
      <c r="DE451" s="195" t="str">
        <f t="shared" si="321"/>
        <v/>
      </c>
      <c r="DF451" s="195" t="str">
        <f t="shared" si="322"/>
        <v/>
      </c>
      <c r="DG451" s="195" t="str">
        <f t="shared" si="323"/>
        <v/>
      </c>
      <c r="DH451" s="195" t="str">
        <f t="shared" si="324"/>
        <v/>
      </c>
      <c r="DI451" s="195" t="str">
        <f t="shared" si="325"/>
        <v/>
      </c>
      <c r="DJ451" s="195" t="str">
        <f t="shared" si="326"/>
        <v/>
      </c>
      <c r="DK451" s="173" t="str">
        <f t="shared" si="327"/>
        <v/>
      </c>
    </row>
    <row r="452" spans="1:115" x14ac:dyDescent="0.35">
      <c r="A452" s="182">
        <f>'Session Tracking'!A451</f>
        <v>0</v>
      </c>
      <c r="B452" s="183">
        <f>'Session Tracking'!T451</f>
        <v>0</v>
      </c>
      <c r="C452" s="183">
        <f>'Session Tracking'!C451</f>
        <v>0</v>
      </c>
      <c r="D452" s="184" t="str">
        <f>IF('Session Tracking'!D451,'Session Tracking'!D451,"")</f>
        <v/>
      </c>
      <c r="E452" s="184" t="str">
        <f>IF('Session Tracking'!E451,'Session Tracking'!E451,"")</f>
        <v/>
      </c>
      <c r="F452" s="121"/>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1"/>
      <c r="AL452" s="122"/>
      <c r="AM452" s="122"/>
      <c r="AN452" s="122"/>
      <c r="AO452" s="122"/>
      <c r="AP452" s="122"/>
      <c r="AQ452" s="122"/>
      <c r="AR452" s="122"/>
      <c r="AS452" s="122"/>
      <c r="AT452" s="122"/>
      <c r="AU452" s="122"/>
      <c r="AV452" s="122"/>
      <c r="AW452" s="122"/>
      <c r="AX452" s="122"/>
      <c r="AY452" s="122"/>
      <c r="AZ452" s="122"/>
      <c r="BA452" s="122"/>
      <c r="BB452" s="122"/>
      <c r="BC452" s="122"/>
      <c r="BD452" s="122"/>
      <c r="BE452" s="122"/>
      <c r="BF452" s="122"/>
      <c r="BG452" s="122"/>
      <c r="BH452" s="122"/>
      <c r="BI452" s="122"/>
      <c r="BJ452" s="122"/>
      <c r="BK452" s="122"/>
      <c r="BL452" s="122"/>
      <c r="BM452" s="122"/>
      <c r="BN452" s="122"/>
      <c r="BO452" s="122"/>
      <c r="BQ452" s="175" t="str">
        <f t="shared" si="355"/>
        <v/>
      </c>
      <c r="BR452" s="176" t="str">
        <f t="shared" si="356"/>
        <v/>
      </c>
      <c r="BS452" s="135" t="str">
        <f t="shared" si="357"/>
        <v xml:space="preserve"> </v>
      </c>
      <c r="BT452" s="175" t="str">
        <f t="shared" si="358"/>
        <v/>
      </c>
      <c r="BU452" s="176" t="str">
        <f t="shared" si="359"/>
        <v/>
      </c>
      <c r="BV452" s="135" t="str">
        <f t="shared" si="360"/>
        <v xml:space="preserve"> </v>
      </c>
      <c r="BW452" s="175" t="str">
        <f t="shared" si="361"/>
        <v/>
      </c>
      <c r="BX452" s="176" t="str">
        <f t="shared" si="362"/>
        <v/>
      </c>
      <c r="BY452" s="135" t="str">
        <f t="shared" si="363"/>
        <v xml:space="preserve"> </v>
      </c>
      <c r="BZ452" s="175" t="str">
        <f t="shared" si="364"/>
        <v/>
      </c>
      <c r="CA452" s="176" t="str">
        <f t="shared" si="365"/>
        <v/>
      </c>
      <c r="CB452" s="135" t="str">
        <f t="shared" si="366"/>
        <v xml:space="preserve"> </v>
      </c>
      <c r="CC452" s="185" t="str">
        <f t="shared" si="367"/>
        <v/>
      </c>
      <c r="CD452" s="186" t="str">
        <f t="shared" si="368"/>
        <v/>
      </c>
      <c r="CE452" s="181" t="str">
        <f t="shared" si="369"/>
        <v xml:space="preserve"> </v>
      </c>
      <c r="CF452" s="175" t="str">
        <f t="shared" si="370"/>
        <v/>
      </c>
      <c r="CG452" s="176" t="str">
        <f t="shared" si="371"/>
        <v/>
      </c>
      <c r="CH452" s="135" t="str">
        <f t="shared" si="372"/>
        <v xml:space="preserve"> </v>
      </c>
      <c r="CI452" s="175" t="str">
        <f t="shared" si="373"/>
        <v/>
      </c>
      <c r="CJ452" s="176" t="str">
        <f t="shared" si="374"/>
        <v/>
      </c>
      <c r="CK452" s="135" t="str">
        <f t="shared" si="375"/>
        <v xml:space="preserve"> </v>
      </c>
      <c r="CL452" s="175" t="str">
        <f t="shared" si="376"/>
        <v/>
      </c>
      <c r="CM452" s="176" t="str">
        <f t="shared" si="377"/>
        <v/>
      </c>
      <c r="CN452" s="135" t="str">
        <f t="shared" si="378"/>
        <v xml:space="preserve"> </v>
      </c>
      <c r="CO452" s="185" t="str">
        <f t="shared" si="379"/>
        <v/>
      </c>
      <c r="CP452" s="186" t="str">
        <f t="shared" si="380"/>
        <v/>
      </c>
      <c r="CQ452" s="181" t="str">
        <f t="shared" si="381"/>
        <v xml:space="preserve"> </v>
      </c>
      <c r="CR452" s="135">
        <f>'Session Tracking'!P451</f>
        <v>0</v>
      </c>
      <c r="CS452" s="172"/>
      <c r="CT452" s="172">
        <f>COUNTIF('Session Tracking'!F451:O451,"Yes")</f>
        <v>0</v>
      </c>
      <c r="CU452" s="195">
        <f>COUNTIF('Session Tracking'!F451:O451,"No")</f>
        <v>0</v>
      </c>
      <c r="CV452" s="211">
        <f t="shared" si="312"/>
        <v>0</v>
      </c>
      <c r="CW452" s="195" t="str">
        <f t="shared" si="313"/>
        <v/>
      </c>
      <c r="CX452" s="195" t="str">
        <f t="shared" si="314"/>
        <v/>
      </c>
      <c r="CY452" s="195" t="str">
        <f t="shared" si="315"/>
        <v/>
      </c>
      <c r="CZ452" s="195" t="str">
        <f t="shared" si="316"/>
        <v/>
      </c>
      <c r="DA452" s="195" t="str">
        <f t="shared" si="317"/>
        <v/>
      </c>
      <c r="DB452" s="213" t="str">
        <f t="shared" si="318"/>
        <v/>
      </c>
      <c r="DC452" s="172" t="str">
        <f t="shared" si="319"/>
        <v/>
      </c>
      <c r="DD452" s="195" t="str">
        <f t="shared" si="320"/>
        <v/>
      </c>
      <c r="DE452" s="195" t="str">
        <f t="shared" si="321"/>
        <v/>
      </c>
      <c r="DF452" s="195" t="str">
        <f t="shared" si="322"/>
        <v/>
      </c>
      <c r="DG452" s="195" t="str">
        <f t="shared" si="323"/>
        <v/>
      </c>
      <c r="DH452" s="195" t="str">
        <f t="shared" si="324"/>
        <v/>
      </c>
      <c r="DI452" s="195" t="str">
        <f t="shared" si="325"/>
        <v/>
      </c>
      <c r="DJ452" s="195" t="str">
        <f t="shared" si="326"/>
        <v/>
      </c>
      <c r="DK452" s="173" t="str">
        <f t="shared" si="327"/>
        <v/>
      </c>
    </row>
    <row r="453" spans="1:115" x14ac:dyDescent="0.35">
      <c r="A453" s="182">
        <f>'Session Tracking'!A452</f>
        <v>0</v>
      </c>
      <c r="B453" s="183">
        <f>'Session Tracking'!T452</f>
        <v>0</v>
      </c>
      <c r="C453" s="183">
        <f>'Session Tracking'!C452</f>
        <v>0</v>
      </c>
      <c r="D453" s="184" t="str">
        <f>IF('Session Tracking'!D452,'Session Tracking'!D452,"")</f>
        <v/>
      </c>
      <c r="E453" s="184" t="str">
        <f>IF('Session Tracking'!E452,'Session Tracking'!E452,"")</f>
        <v/>
      </c>
      <c r="F453" s="123"/>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3"/>
      <c r="AL453" s="124"/>
      <c r="AM453" s="124"/>
      <c r="AN453" s="124"/>
      <c r="AO453" s="124"/>
      <c r="AP453" s="124"/>
      <c r="AQ453" s="124"/>
      <c r="AR453" s="124"/>
      <c r="AS453" s="124"/>
      <c r="AT453" s="124"/>
      <c r="AU453" s="124"/>
      <c r="AV453" s="124"/>
      <c r="AW453" s="124"/>
      <c r="AX453" s="124"/>
      <c r="AY453" s="124"/>
      <c r="AZ453" s="124"/>
      <c r="BA453" s="124"/>
      <c r="BB453" s="124"/>
      <c r="BC453" s="124"/>
      <c r="BD453" s="124"/>
      <c r="BE453" s="124"/>
      <c r="BF453" s="124"/>
      <c r="BG453" s="124"/>
      <c r="BH453" s="124"/>
      <c r="BI453" s="124"/>
      <c r="BJ453" s="124"/>
      <c r="BK453" s="124"/>
      <c r="BL453" s="124"/>
      <c r="BM453" s="124"/>
      <c r="BN453" s="124"/>
      <c r="BO453" s="124"/>
      <c r="BQ453" s="175" t="str">
        <f t="shared" si="355"/>
        <v/>
      </c>
      <c r="BR453" s="176" t="str">
        <f t="shared" si="356"/>
        <v/>
      </c>
      <c r="BS453" s="135" t="str">
        <f t="shared" si="357"/>
        <v xml:space="preserve"> </v>
      </c>
      <c r="BT453" s="175" t="str">
        <f t="shared" si="358"/>
        <v/>
      </c>
      <c r="BU453" s="176" t="str">
        <f t="shared" si="359"/>
        <v/>
      </c>
      <c r="BV453" s="135" t="str">
        <f t="shared" si="360"/>
        <v xml:space="preserve"> </v>
      </c>
      <c r="BW453" s="175" t="str">
        <f t="shared" si="361"/>
        <v/>
      </c>
      <c r="BX453" s="176" t="str">
        <f t="shared" si="362"/>
        <v/>
      </c>
      <c r="BY453" s="135" t="str">
        <f t="shared" si="363"/>
        <v xml:space="preserve"> </v>
      </c>
      <c r="BZ453" s="175" t="str">
        <f t="shared" si="364"/>
        <v/>
      </c>
      <c r="CA453" s="176" t="str">
        <f t="shared" si="365"/>
        <v/>
      </c>
      <c r="CB453" s="135" t="str">
        <f t="shared" si="366"/>
        <v xml:space="preserve"> </v>
      </c>
      <c r="CC453" s="185" t="str">
        <f t="shared" si="367"/>
        <v/>
      </c>
      <c r="CD453" s="186" t="str">
        <f t="shared" si="368"/>
        <v/>
      </c>
      <c r="CE453" s="181" t="str">
        <f t="shared" si="369"/>
        <v xml:space="preserve"> </v>
      </c>
      <c r="CF453" s="175" t="str">
        <f t="shared" si="370"/>
        <v/>
      </c>
      <c r="CG453" s="176" t="str">
        <f t="shared" si="371"/>
        <v/>
      </c>
      <c r="CH453" s="135" t="str">
        <f t="shared" si="372"/>
        <v xml:space="preserve"> </v>
      </c>
      <c r="CI453" s="175" t="str">
        <f t="shared" si="373"/>
        <v/>
      </c>
      <c r="CJ453" s="176" t="str">
        <f t="shared" si="374"/>
        <v/>
      </c>
      <c r="CK453" s="135" t="str">
        <f t="shared" si="375"/>
        <v xml:space="preserve"> </v>
      </c>
      <c r="CL453" s="175" t="str">
        <f t="shared" si="376"/>
        <v/>
      </c>
      <c r="CM453" s="176" t="str">
        <f t="shared" si="377"/>
        <v/>
      </c>
      <c r="CN453" s="135" t="str">
        <f t="shared" si="378"/>
        <v xml:space="preserve"> </v>
      </c>
      <c r="CO453" s="185" t="str">
        <f t="shared" si="379"/>
        <v/>
      </c>
      <c r="CP453" s="186" t="str">
        <f t="shared" si="380"/>
        <v/>
      </c>
      <c r="CQ453" s="181" t="str">
        <f t="shared" si="381"/>
        <v xml:space="preserve"> </v>
      </c>
      <c r="CR453" s="135">
        <f>'Session Tracking'!P452</f>
        <v>0</v>
      </c>
      <c r="CS453" s="172"/>
      <c r="CT453" s="172">
        <f>COUNTIF('Session Tracking'!F452:O452,"Yes")</f>
        <v>0</v>
      </c>
      <c r="CU453" s="195">
        <f>COUNTIF('Session Tracking'!F452:O452,"No")</f>
        <v>0</v>
      </c>
      <c r="CV453" s="211">
        <f t="shared" ref="CV453:CV503" si="382">IF(AND(CT453+CU453&gt;0,CR453&lt;&gt;"N/A"),CT453/(CT453+CU453),0)</f>
        <v>0</v>
      </c>
      <c r="CW453" s="195" t="str">
        <f t="shared" ref="CW453:CW503" si="383">IF(D453="","",INT((((YEAR(D453)-YEAR($CW$1))*12+MONTH(D453)-MONTH($CW$1)+1)+2)/3))</f>
        <v/>
      </c>
      <c r="CX453" s="195" t="str">
        <f t="shared" ref="CX453:CX503" si="384">IF(E453="","",INT((((YEAR(E453)-YEAR($CW$1))*12+MONTH(E453)-MONTH($CW$1)+1)+2)/3))</f>
        <v/>
      </c>
      <c r="CY453" s="195" t="str">
        <f t="shared" ref="CY453:CY503" si="385">IF(AND(CX453&gt;0,CR453="yes"),CX453,"")</f>
        <v/>
      </c>
      <c r="CZ453" s="195" t="str">
        <f t="shared" ref="CZ453:CZ503" si="386">IF(CX453&gt;0,CX453,"")</f>
        <v/>
      </c>
      <c r="DA453" s="195" t="str">
        <f t="shared" ref="DA453:DA503" si="387">IF(AND(CX453&gt;0,CV453&gt;=0.75),CX453,"")</f>
        <v/>
      </c>
      <c r="DB453" s="213" t="str">
        <f t="shared" ref="DB453:DB503" si="388">IF(AND(COUNT(F453:AG453)&gt;=23,COUNT(AK453:BL453)&gt;=23),IF(AK453="","",INT((((YEAR(AK453)-YEAR($CW$1))*12+MONTH(AK453)-MONTH($CW$1)+1)+2)/3)),"")</f>
        <v/>
      </c>
      <c r="DC453" s="172" t="str">
        <f t="shared" ref="DC453:DC503" si="389">IF(AND($DB453&gt;0,CE453&lt;0),$DB453,"")</f>
        <v/>
      </c>
      <c r="DD453" s="195" t="str">
        <f t="shared" ref="DD453:DD503" si="390">IF(AND($DB453&gt;0,BS453&lt;0),$DB453,"")</f>
        <v/>
      </c>
      <c r="DE453" s="195" t="str">
        <f t="shared" ref="DE453:DE503" si="391">IF(AND($DB453&gt;0,BV453&lt;0),$DB453,"")</f>
        <v/>
      </c>
      <c r="DF453" s="195" t="str">
        <f t="shared" ref="DF453:DF503" si="392">IF(AND($DB453&gt;0,BY453&lt;0),$DB453,"")</f>
        <v/>
      </c>
      <c r="DG453" s="195" t="str">
        <f t="shared" ref="DG453:DG503" si="393">IF(AND($DB453&gt;0,CB453&lt;0),$DB453,"")</f>
        <v/>
      </c>
      <c r="DH453" s="195" t="str">
        <f t="shared" ref="DH453:DH503" si="394">IF(AND($DB453&gt;0,CQ453&lt;0),$DB453,"")</f>
        <v/>
      </c>
      <c r="DI453" s="195" t="str">
        <f t="shared" ref="DI453:DI503" si="395">IF(AND($DB453&gt;0,CH453&lt;0),$DB453,"")</f>
        <v/>
      </c>
      <c r="DJ453" s="195" t="str">
        <f t="shared" ref="DJ453:DJ503" si="396">IF(AND($DB453&gt;0,CK453&lt;0),$DB453,"")</f>
        <v/>
      </c>
      <c r="DK453" s="173" t="str">
        <f t="shared" ref="DK453:DK503" si="397">IF(AND($DB453&gt;0,CN453&lt;0),$DB453,"")</f>
        <v/>
      </c>
    </row>
    <row r="454" spans="1:115" x14ac:dyDescent="0.35">
      <c r="A454" s="182">
        <f>'Session Tracking'!A453</f>
        <v>0</v>
      </c>
      <c r="B454" s="183">
        <f>'Session Tracking'!T453</f>
        <v>0</v>
      </c>
      <c r="C454" s="183">
        <f>'Session Tracking'!C453</f>
        <v>0</v>
      </c>
      <c r="D454" s="184" t="str">
        <f>IF('Session Tracking'!D453,'Session Tracking'!D453,"")</f>
        <v/>
      </c>
      <c r="E454" s="184" t="str">
        <f>IF('Session Tracking'!E453,'Session Tracking'!E453,"")</f>
        <v/>
      </c>
      <c r="F454" s="121"/>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1"/>
      <c r="AL454" s="122"/>
      <c r="AM454" s="122"/>
      <c r="AN454" s="122"/>
      <c r="AO454" s="122"/>
      <c r="AP454" s="122"/>
      <c r="AQ454" s="122"/>
      <c r="AR454" s="122"/>
      <c r="AS454" s="122"/>
      <c r="AT454" s="122"/>
      <c r="AU454" s="122"/>
      <c r="AV454" s="122"/>
      <c r="AW454" s="122"/>
      <c r="AX454" s="122"/>
      <c r="AY454" s="122"/>
      <c r="AZ454" s="122"/>
      <c r="BA454" s="122"/>
      <c r="BB454" s="122"/>
      <c r="BC454" s="122"/>
      <c r="BD454" s="122"/>
      <c r="BE454" s="122"/>
      <c r="BF454" s="122"/>
      <c r="BG454" s="122"/>
      <c r="BH454" s="122"/>
      <c r="BI454" s="122"/>
      <c r="BJ454" s="122"/>
      <c r="BK454" s="122"/>
      <c r="BL454" s="122"/>
      <c r="BM454" s="122"/>
      <c r="BN454" s="122"/>
      <c r="BO454" s="122"/>
      <c r="BQ454" s="175" t="str">
        <f t="shared" si="355"/>
        <v/>
      </c>
      <c r="BR454" s="176" t="str">
        <f t="shared" si="356"/>
        <v/>
      </c>
      <c r="BS454" s="135" t="str">
        <f t="shared" si="357"/>
        <v xml:space="preserve"> </v>
      </c>
      <c r="BT454" s="175" t="str">
        <f t="shared" si="358"/>
        <v/>
      </c>
      <c r="BU454" s="176" t="str">
        <f t="shared" si="359"/>
        <v/>
      </c>
      <c r="BV454" s="135" t="str">
        <f t="shared" si="360"/>
        <v xml:space="preserve"> </v>
      </c>
      <c r="BW454" s="175" t="str">
        <f t="shared" si="361"/>
        <v/>
      </c>
      <c r="BX454" s="176" t="str">
        <f t="shared" si="362"/>
        <v/>
      </c>
      <c r="BY454" s="135" t="str">
        <f t="shared" si="363"/>
        <v xml:space="preserve"> </v>
      </c>
      <c r="BZ454" s="175" t="str">
        <f t="shared" si="364"/>
        <v/>
      </c>
      <c r="CA454" s="176" t="str">
        <f t="shared" si="365"/>
        <v/>
      </c>
      <c r="CB454" s="135" t="str">
        <f t="shared" si="366"/>
        <v xml:space="preserve"> </v>
      </c>
      <c r="CC454" s="185" t="str">
        <f t="shared" si="367"/>
        <v/>
      </c>
      <c r="CD454" s="186" t="str">
        <f t="shared" si="368"/>
        <v/>
      </c>
      <c r="CE454" s="181" t="str">
        <f t="shared" si="369"/>
        <v xml:space="preserve"> </v>
      </c>
      <c r="CF454" s="175" t="str">
        <f t="shared" si="370"/>
        <v/>
      </c>
      <c r="CG454" s="176" t="str">
        <f t="shared" si="371"/>
        <v/>
      </c>
      <c r="CH454" s="135" t="str">
        <f t="shared" si="372"/>
        <v xml:space="preserve"> </v>
      </c>
      <c r="CI454" s="175" t="str">
        <f t="shared" si="373"/>
        <v/>
      </c>
      <c r="CJ454" s="176" t="str">
        <f t="shared" si="374"/>
        <v/>
      </c>
      <c r="CK454" s="135" t="str">
        <f t="shared" si="375"/>
        <v xml:space="preserve"> </v>
      </c>
      <c r="CL454" s="175" t="str">
        <f t="shared" si="376"/>
        <v/>
      </c>
      <c r="CM454" s="176" t="str">
        <f t="shared" si="377"/>
        <v/>
      </c>
      <c r="CN454" s="135" t="str">
        <f t="shared" si="378"/>
        <v xml:space="preserve"> </v>
      </c>
      <c r="CO454" s="185" t="str">
        <f t="shared" si="379"/>
        <v/>
      </c>
      <c r="CP454" s="186" t="str">
        <f t="shared" si="380"/>
        <v/>
      </c>
      <c r="CQ454" s="181" t="str">
        <f t="shared" si="381"/>
        <v xml:space="preserve"> </v>
      </c>
      <c r="CR454" s="135">
        <f>'Session Tracking'!P453</f>
        <v>0</v>
      </c>
      <c r="CS454" s="172"/>
      <c r="CT454" s="172">
        <f>COUNTIF('Session Tracking'!F453:O453,"Yes")</f>
        <v>0</v>
      </c>
      <c r="CU454" s="195">
        <f>COUNTIF('Session Tracking'!F453:O453,"No")</f>
        <v>0</v>
      </c>
      <c r="CV454" s="211">
        <f t="shared" si="382"/>
        <v>0</v>
      </c>
      <c r="CW454" s="195" t="str">
        <f t="shared" si="383"/>
        <v/>
      </c>
      <c r="CX454" s="195" t="str">
        <f t="shared" si="384"/>
        <v/>
      </c>
      <c r="CY454" s="195" t="str">
        <f t="shared" si="385"/>
        <v/>
      </c>
      <c r="CZ454" s="195" t="str">
        <f t="shared" si="386"/>
        <v/>
      </c>
      <c r="DA454" s="195" t="str">
        <f t="shared" si="387"/>
        <v/>
      </c>
      <c r="DB454" s="213" t="str">
        <f t="shared" si="388"/>
        <v/>
      </c>
      <c r="DC454" s="172" t="str">
        <f t="shared" si="389"/>
        <v/>
      </c>
      <c r="DD454" s="195" t="str">
        <f t="shared" si="390"/>
        <v/>
      </c>
      <c r="DE454" s="195" t="str">
        <f t="shared" si="391"/>
        <v/>
      </c>
      <c r="DF454" s="195" t="str">
        <f t="shared" si="392"/>
        <v/>
      </c>
      <c r="DG454" s="195" t="str">
        <f t="shared" si="393"/>
        <v/>
      </c>
      <c r="DH454" s="195" t="str">
        <f t="shared" si="394"/>
        <v/>
      </c>
      <c r="DI454" s="195" t="str">
        <f t="shared" si="395"/>
        <v/>
      </c>
      <c r="DJ454" s="195" t="str">
        <f t="shared" si="396"/>
        <v/>
      </c>
      <c r="DK454" s="173" t="str">
        <f t="shared" si="397"/>
        <v/>
      </c>
    </row>
    <row r="455" spans="1:115" x14ac:dyDescent="0.35">
      <c r="A455" s="182">
        <f>'Session Tracking'!A454</f>
        <v>0</v>
      </c>
      <c r="B455" s="183">
        <f>'Session Tracking'!T454</f>
        <v>0</v>
      </c>
      <c r="C455" s="183">
        <f>'Session Tracking'!C454</f>
        <v>0</v>
      </c>
      <c r="D455" s="184" t="str">
        <f>IF('Session Tracking'!D454,'Session Tracking'!D454,"")</f>
        <v/>
      </c>
      <c r="E455" s="184" t="str">
        <f>IF('Session Tracking'!E454,'Session Tracking'!E454,"")</f>
        <v/>
      </c>
      <c r="F455" s="123"/>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3"/>
      <c r="AL455" s="124"/>
      <c r="AM455" s="124"/>
      <c r="AN455" s="124"/>
      <c r="AO455" s="124"/>
      <c r="AP455" s="124"/>
      <c r="AQ455" s="124"/>
      <c r="AR455" s="124"/>
      <c r="AS455" s="124"/>
      <c r="AT455" s="124"/>
      <c r="AU455" s="124"/>
      <c r="AV455" s="124"/>
      <c r="AW455" s="124"/>
      <c r="AX455" s="124"/>
      <c r="AY455" s="124"/>
      <c r="AZ455" s="124"/>
      <c r="BA455" s="124"/>
      <c r="BB455" s="124"/>
      <c r="BC455" s="124"/>
      <c r="BD455" s="124"/>
      <c r="BE455" s="124"/>
      <c r="BF455" s="124"/>
      <c r="BG455" s="124"/>
      <c r="BH455" s="124"/>
      <c r="BI455" s="124"/>
      <c r="BJ455" s="124"/>
      <c r="BK455" s="124"/>
      <c r="BL455" s="124"/>
      <c r="BM455" s="124"/>
      <c r="BN455" s="124"/>
      <c r="BO455" s="124"/>
      <c r="BQ455" s="175" t="str">
        <f t="shared" si="355"/>
        <v/>
      </c>
      <c r="BR455" s="176" t="str">
        <f t="shared" si="356"/>
        <v/>
      </c>
      <c r="BS455" s="135" t="str">
        <f t="shared" si="357"/>
        <v xml:space="preserve"> </v>
      </c>
      <c r="BT455" s="175" t="str">
        <f t="shared" si="358"/>
        <v/>
      </c>
      <c r="BU455" s="176" t="str">
        <f t="shared" si="359"/>
        <v/>
      </c>
      <c r="BV455" s="135" t="str">
        <f t="shared" si="360"/>
        <v xml:space="preserve"> </v>
      </c>
      <c r="BW455" s="175" t="str">
        <f t="shared" si="361"/>
        <v/>
      </c>
      <c r="BX455" s="176" t="str">
        <f t="shared" si="362"/>
        <v/>
      </c>
      <c r="BY455" s="135" t="str">
        <f t="shared" si="363"/>
        <v xml:space="preserve"> </v>
      </c>
      <c r="BZ455" s="175" t="str">
        <f t="shared" si="364"/>
        <v/>
      </c>
      <c r="CA455" s="176" t="str">
        <f t="shared" si="365"/>
        <v/>
      </c>
      <c r="CB455" s="135" t="str">
        <f t="shared" si="366"/>
        <v xml:space="preserve"> </v>
      </c>
      <c r="CC455" s="185" t="str">
        <f t="shared" si="367"/>
        <v/>
      </c>
      <c r="CD455" s="186" t="str">
        <f t="shared" si="368"/>
        <v/>
      </c>
      <c r="CE455" s="181" t="str">
        <f t="shared" si="369"/>
        <v xml:space="preserve"> </v>
      </c>
      <c r="CF455" s="175" t="str">
        <f t="shared" si="370"/>
        <v/>
      </c>
      <c r="CG455" s="176" t="str">
        <f t="shared" si="371"/>
        <v/>
      </c>
      <c r="CH455" s="135" t="str">
        <f t="shared" si="372"/>
        <v xml:space="preserve"> </v>
      </c>
      <c r="CI455" s="175" t="str">
        <f t="shared" si="373"/>
        <v/>
      </c>
      <c r="CJ455" s="176" t="str">
        <f t="shared" si="374"/>
        <v/>
      </c>
      <c r="CK455" s="135" t="str">
        <f t="shared" si="375"/>
        <v xml:space="preserve"> </v>
      </c>
      <c r="CL455" s="175" t="str">
        <f t="shared" si="376"/>
        <v/>
      </c>
      <c r="CM455" s="176" t="str">
        <f t="shared" si="377"/>
        <v/>
      </c>
      <c r="CN455" s="135" t="str">
        <f t="shared" si="378"/>
        <v xml:space="preserve"> </v>
      </c>
      <c r="CO455" s="185" t="str">
        <f t="shared" si="379"/>
        <v/>
      </c>
      <c r="CP455" s="186" t="str">
        <f t="shared" si="380"/>
        <v/>
      </c>
      <c r="CQ455" s="181" t="str">
        <f t="shared" si="381"/>
        <v xml:space="preserve"> </v>
      </c>
      <c r="CR455" s="135">
        <f>'Session Tracking'!P454</f>
        <v>0</v>
      </c>
      <c r="CS455" s="172"/>
      <c r="CT455" s="172">
        <f>COUNTIF('Session Tracking'!F454:O454,"Yes")</f>
        <v>0</v>
      </c>
      <c r="CU455" s="195">
        <f>COUNTIF('Session Tracking'!F454:O454,"No")</f>
        <v>0</v>
      </c>
      <c r="CV455" s="211">
        <f t="shared" si="382"/>
        <v>0</v>
      </c>
      <c r="CW455" s="195" t="str">
        <f t="shared" si="383"/>
        <v/>
      </c>
      <c r="CX455" s="195" t="str">
        <f t="shared" si="384"/>
        <v/>
      </c>
      <c r="CY455" s="195" t="str">
        <f t="shared" si="385"/>
        <v/>
      </c>
      <c r="CZ455" s="195" t="str">
        <f t="shared" si="386"/>
        <v/>
      </c>
      <c r="DA455" s="195" t="str">
        <f t="shared" si="387"/>
        <v/>
      </c>
      <c r="DB455" s="213" t="str">
        <f t="shared" si="388"/>
        <v/>
      </c>
      <c r="DC455" s="172" t="str">
        <f t="shared" si="389"/>
        <v/>
      </c>
      <c r="DD455" s="195" t="str">
        <f t="shared" si="390"/>
        <v/>
      </c>
      <c r="DE455" s="195" t="str">
        <f t="shared" si="391"/>
        <v/>
      </c>
      <c r="DF455" s="195" t="str">
        <f t="shared" si="392"/>
        <v/>
      </c>
      <c r="DG455" s="195" t="str">
        <f t="shared" si="393"/>
        <v/>
      </c>
      <c r="DH455" s="195" t="str">
        <f t="shared" si="394"/>
        <v/>
      </c>
      <c r="DI455" s="195" t="str">
        <f t="shared" si="395"/>
        <v/>
      </c>
      <c r="DJ455" s="195" t="str">
        <f t="shared" si="396"/>
        <v/>
      </c>
      <c r="DK455" s="173" t="str">
        <f t="shared" si="397"/>
        <v/>
      </c>
    </row>
    <row r="456" spans="1:115" x14ac:dyDescent="0.35">
      <c r="A456" s="182">
        <f>'Session Tracking'!A455</f>
        <v>0</v>
      </c>
      <c r="B456" s="183">
        <f>'Session Tracking'!T455</f>
        <v>0</v>
      </c>
      <c r="C456" s="183">
        <f>'Session Tracking'!C455</f>
        <v>0</v>
      </c>
      <c r="D456" s="184" t="str">
        <f>IF('Session Tracking'!D455,'Session Tracking'!D455,"")</f>
        <v/>
      </c>
      <c r="E456" s="184" t="str">
        <f>IF('Session Tracking'!E455,'Session Tracking'!E455,"")</f>
        <v/>
      </c>
      <c r="F456" s="121"/>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1"/>
      <c r="AL456" s="122"/>
      <c r="AM456" s="122"/>
      <c r="AN456" s="122"/>
      <c r="AO456" s="122"/>
      <c r="AP456" s="122"/>
      <c r="AQ456" s="122"/>
      <c r="AR456" s="122"/>
      <c r="AS456" s="122"/>
      <c r="AT456" s="122"/>
      <c r="AU456" s="122"/>
      <c r="AV456" s="122"/>
      <c r="AW456" s="122"/>
      <c r="AX456" s="122"/>
      <c r="AY456" s="122"/>
      <c r="AZ456" s="122"/>
      <c r="BA456" s="122"/>
      <c r="BB456" s="122"/>
      <c r="BC456" s="122"/>
      <c r="BD456" s="122"/>
      <c r="BE456" s="122"/>
      <c r="BF456" s="122"/>
      <c r="BG456" s="122"/>
      <c r="BH456" s="122"/>
      <c r="BI456" s="122"/>
      <c r="BJ456" s="122"/>
      <c r="BK456" s="122"/>
      <c r="BL456" s="122"/>
      <c r="BM456" s="122"/>
      <c r="BN456" s="122"/>
      <c r="BO456" s="122"/>
      <c r="BQ456" s="175" t="str">
        <f t="shared" si="355"/>
        <v/>
      </c>
      <c r="BR456" s="176" t="str">
        <f t="shared" si="356"/>
        <v/>
      </c>
      <c r="BS456" s="135" t="str">
        <f t="shared" si="357"/>
        <v xml:space="preserve"> </v>
      </c>
      <c r="BT456" s="175" t="str">
        <f t="shared" si="358"/>
        <v/>
      </c>
      <c r="BU456" s="176" t="str">
        <f t="shared" si="359"/>
        <v/>
      </c>
      <c r="BV456" s="135" t="str">
        <f t="shared" si="360"/>
        <v xml:space="preserve"> </v>
      </c>
      <c r="BW456" s="175" t="str">
        <f t="shared" si="361"/>
        <v/>
      </c>
      <c r="BX456" s="176" t="str">
        <f t="shared" si="362"/>
        <v/>
      </c>
      <c r="BY456" s="135" t="str">
        <f t="shared" si="363"/>
        <v xml:space="preserve"> </v>
      </c>
      <c r="BZ456" s="175" t="str">
        <f t="shared" si="364"/>
        <v/>
      </c>
      <c r="CA456" s="176" t="str">
        <f t="shared" si="365"/>
        <v/>
      </c>
      <c r="CB456" s="135" t="str">
        <f t="shared" si="366"/>
        <v xml:space="preserve"> </v>
      </c>
      <c r="CC456" s="185" t="str">
        <f t="shared" si="367"/>
        <v/>
      </c>
      <c r="CD456" s="186" t="str">
        <f t="shared" si="368"/>
        <v/>
      </c>
      <c r="CE456" s="181" t="str">
        <f t="shared" si="369"/>
        <v xml:space="preserve"> </v>
      </c>
      <c r="CF456" s="175" t="str">
        <f t="shared" si="370"/>
        <v/>
      </c>
      <c r="CG456" s="176" t="str">
        <f t="shared" si="371"/>
        <v/>
      </c>
      <c r="CH456" s="135" t="str">
        <f t="shared" si="372"/>
        <v xml:space="preserve"> </v>
      </c>
      <c r="CI456" s="175" t="str">
        <f t="shared" si="373"/>
        <v/>
      </c>
      <c r="CJ456" s="176" t="str">
        <f t="shared" si="374"/>
        <v/>
      </c>
      <c r="CK456" s="135" t="str">
        <f t="shared" si="375"/>
        <v xml:space="preserve"> </v>
      </c>
      <c r="CL456" s="175" t="str">
        <f t="shared" si="376"/>
        <v/>
      </c>
      <c r="CM456" s="176" t="str">
        <f t="shared" si="377"/>
        <v/>
      </c>
      <c r="CN456" s="135" t="str">
        <f t="shared" si="378"/>
        <v xml:space="preserve"> </v>
      </c>
      <c r="CO456" s="185" t="str">
        <f t="shared" si="379"/>
        <v/>
      </c>
      <c r="CP456" s="186" t="str">
        <f t="shared" si="380"/>
        <v/>
      </c>
      <c r="CQ456" s="181" t="str">
        <f t="shared" si="381"/>
        <v xml:space="preserve"> </v>
      </c>
      <c r="CR456" s="135">
        <f>'Session Tracking'!P455</f>
        <v>0</v>
      </c>
      <c r="CS456" s="172"/>
      <c r="CT456" s="172">
        <f>COUNTIF('Session Tracking'!F455:O455,"Yes")</f>
        <v>0</v>
      </c>
      <c r="CU456" s="195">
        <f>COUNTIF('Session Tracking'!F455:O455,"No")</f>
        <v>0</v>
      </c>
      <c r="CV456" s="211">
        <f t="shared" si="382"/>
        <v>0</v>
      </c>
      <c r="CW456" s="195" t="str">
        <f t="shared" si="383"/>
        <v/>
      </c>
      <c r="CX456" s="195" t="str">
        <f t="shared" si="384"/>
        <v/>
      </c>
      <c r="CY456" s="195" t="str">
        <f t="shared" si="385"/>
        <v/>
      </c>
      <c r="CZ456" s="195" t="str">
        <f t="shared" si="386"/>
        <v/>
      </c>
      <c r="DA456" s="195" t="str">
        <f t="shared" si="387"/>
        <v/>
      </c>
      <c r="DB456" s="213" t="str">
        <f t="shared" si="388"/>
        <v/>
      </c>
      <c r="DC456" s="172" t="str">
        <f t="shared" si="389"/>
        <v/>
      </c>
      <c r="DD456" s="195" t="str">
        <f t="shared" si="390"/>
        <v/>
      </c>
      <c r="DE456" s="195" t="str">
        <f t="shared" si="391"/>
        <v/>
      </c>
      <c r="DF456" s="195" t="str">
        <f t="shared" si="392"/>
        <v/>
      </c>
      <c r="DG456" s="195" t="str">
        <f t="shared" si="393"/>
        <v/>
      </c>
      <c r="DH456" s="195" t="str">
        <f t="shared" si="394"/>
        <v/>
      </c>
      <c r="DI456" s="195" t="str">
        <f t="shared" si="395"/>
        <v/>
      </c>
      <c r="DJ456" s="195" t="str">
        <f t="shared" si="396"/>
        <v/>
      </c>
      <c r="DK456" s="173" t="str">
        <f t="shared" si="397"/>
        <v/>
      </c>
    </row>
    <row r="457" spans="1:115" x14ac:dyDescent="0.35">
      <c r="A457" s="182">
        <f>'Session Tracking'!A456</f>
        <v>0</v>
      </c>
      <c r="B457" s="183">
        <f>'Session Tracking'!T456</f>
        <v>0</v>
      </c>
      <c r="C457" s="183">
        <f>'Session Tracking'!C456</f>
        <v>0</v>
      </c>
      <c r="D457" s="184" t="str">
        <f>IF('Session Tracking'!D456,'Session Tracking'!D456,"")</f>
        <v/>
      </c>
      <c r="E457" s="184" t="str">
        <f>IF('Session Tracking'!E456,'Session Tracking'!E456,"")</f>
        <v/>
      </c>
      <c r="F457" s="123"/>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3"/>
      <c r="AL457" s="124"/>
      <c r="AM457" s="124"/>
      <c r="AN457" s="124"/>
      <c r="AO457" s="124"/>
      <c r="AP457" s="124"/>
      <c r="AQ457" s="124"/>
      <c r="AR457" s="124"/>
      <c r="AS457" s="124"/>
      <c r="AT457" s="124"/>
      <c r="AU457" s="124"/>
      <c r="AV457" s="124"/>
      <c r="AW457" s="124"/>
      <c r="AX457" s="124"/>
      <c r="AY457" s="124"/>
      <c r="AZ457" s="124"/>
      <c r="BA457" s="124"/>
      <c r="BB457" s="124"/>
      <c r="BC457" s="124"/>
      <c r="BD457" s="124"/>
      <c r="BE457" s="124"/>
      <c r="BF457" s="124"/>
      <c r="BG457" s="124"/>
      <c r="BH457" s="124"/>
      <c r="BI457" s="124"/>
      <c r="BJ457" s="124"/>
      <c r="BK457" s="124"/>
      <c r="BL457" s="124"/>
      <c r="BM457" s="124"/>
      <c r="BN457" s="124"/>
      <c r="BO457" s="124"/>
      <c r="BQ457" s="175" t="str">
        <f t="shared" si="355"/>
        <v/>
      </c>
      <c r="BR457" s="176" t="str">
        <f t="shared" si="356"/>
        <v/>
      </c>
      <c r="BS457" s="135" t="str">
        <f t="shared" si="357"/>
        <v xml:space="preserve"> </v>
      </c>
      <c r="BT457" s="175" t="str">
        <f t="shared" si="358"/>
        <v/>
      </c>
      <c r="BU457" s="176" t="str">
        <f t="shared" si="359"/>
        <v/>
      </c>
      <c r="BV457" s="135" t="str">
        <f t="shared" si="360"/>
        <v xml:space="preserve"> </v>
      </c>
      <c r="BW457" s="175" t="str">
        <f t="shared" si="361"/>
        <v/>
      </c>
      <c r="BX457" s="176" t="str">
        <f t="shared" si="362"/>
        <v/>
      </c>
      <c r="BY457" s="135" t="str">
        <f t="shared" si="363"/>
        <v xml:space="preserve"> </v>
      </c>
      <c r="BZ457" s="175" t="str">
        <f t="shared" si="364"/>
        <v/>
      </c>
      <c r="CA457" s="176" t="str">
        <f t="shared" si="365"/>
        <v/>
      </c>
      <c r="CB457" s="135" t="str">
        <f t="shared" si="366"/>
        <v xml:space="preserve"> </v>
      </c>
      <c r="CC457" s="185" t="str">
        <f t="shared" si="367"/>
        <v/>
      </c>
      <c r="CD457" s="186" t="str">
        <f t="shared" si="368"/>
        <v/>
      </c>
      <c r="CE457" s="181" t="str">
        <f t="shared" si="369"/>
        <v xml:space="preserve"> </v>
      </c>
      <c r="CF457" s="175" t="str">
        <f t="shared" si="370"/>
        <v/>
      </c>
      <c r="CG457" s="176" t="str">
        <f t="shared" si="371"/>
        <v/>
      </c>
      <c r="CH457" s="135" t="str">
        <f t="shared" si="372"/>
        <v xml:space="preserve"> </v>
      </c>
      <c r="CI457" s="175" t="str">
        <f t="shared" si="373"/>
        <v/>
      </c>
      <c r="CJ457" s="176" t="str">
        <f t="shared" si="374"/>
        <v/>
      </c>
      <c r="CK457" s="135" t="str">
        <f t="shared" si="375"/>
        <v xml:space="preserve"> </v>
      </c>
      <c r="CL457" s="175" t="str">
        <f t="shared" si="376"/>
        <v/>
      </c>
      <c r="CM457" s="176" t="str">
        <f t="shared" si="377"/>
        <v/>
      </c>
      <c r="CN457" s="135" t="str">
        <f t="shared" si="378"/>
        <v xml:space="preserve"> </v>
      </c>
      <c r="CO457" s="185" t="str">
        <f t="shared" si="379"/>
        <v/>
      </c>
      <c r="CP457" s="186" t="str">
        <f t="shared" si="380"/>
        <v/>
      </c>
      <c r="CQ457" s="181" t="str">
        <f t="shared" si="381"/>
        <v xml:space="preserve"> </v>
      </c>
      <c r="CR457" s="135">
        <f>'Session Tracking'!P456</f>
        <v>0</v>
      </c>
      <c r="CS457" s="172"/>
      <c r="CT457" s="172">
        <f>COUNTIF('Session Tracking'!F456:O456,"Yes")</f>
        <v>0</v>
      </c>
      <c r="CU457" s="195">
        <f>COUNTIF('Session Tracking'!F456:O456,"No")</f>
        <v>0</v>
      </c>
      <c r="CV457" s="211">
        <f t="shared" si="382"/>
        <v>0</v>
      </c>
      <c r="CW457" s="195" t="str">
        <f t="shared" si="383"/>
        <v/>
      </c>
      <c r="CX457" s="195" t="str">
        <f t="shared" si="384"/>
        <v/>
      </c>
      <c r="CY457" s="195" t="str">
        <f t="shared" si="385"/>
        <v/>
      </c>
      <c r="CZ457" s="195" t="str">
        <f t="shared" si="386"/>
        <v/>
      </c>
      <c r="DA457" s="195" t="str">
        <f t="shared" si="387"/>
        <v/>
      </c>
      <c r="DB457" s="213" t="str">
        <f t="shared" si="388"/>
        <v/>
      </c>
      <c r="DC457" s="172" t="str">
        <f t="shared" si="389"/>
        <v/>
      </c>
      <c r="DD457" s="195" t="str">
        <f t="shared" si="390"/>
        <v/>
      </c>
      <c r="DE457" s="195" t="str">
        <f t="shared" si="391"/>
        <v/>
      </c>
      <c r="DF457" s="195" t="str">
        <f t="shared" si="392"/>
        <v/>
      </c>
      <c r="DG457" s="195" t="str">
        <f t="shared" si="393"/>
        <v/>
      </c>
      <c r="DH457" s="195" t="str">
        <f t="shared" si="394"/>
        <v/>
      </c>
      <c r="DI457" s="195" t="str">
        <f t="shared" si="395"/>
        <v/>
      </c>
      <c r="DJ457" s="195" t="str">
        <f t="shared" si="396"/>
        <v/>
      </c>
      <c r="DK457" s="173" t="str">
        <f t="shared" si="397"/>
        <v/>
      </c>
    </row>
    <row r="458" spans="1:115" x14ac:dyDescent="0.35">
      <c r="A458" s="182">
        <f>'Session Tracking'!A457</f>
        <v>0</v>
      </c>
      <c r="B458" s="183">
        <f>'Session Tracking'!T457</f>
        <v>0</v>
      </c>
      <c r="C458" s="183">
        <f>'Session Tracking'!C457</f>
        <v>0</v>
      </c>
      <c r="D458" s="184" t="str">
        <f>IF('Session Tracking'!D457,'Session Tracking'!D457,"")</f>
        <v/>
      </c>
      <c r="E458" s="184" t="str">
        <f>IF('Session Tracking'!E457,'Session Tracking'!E457,"")</f>
        <v/>
      </c>
      <c r="F458" s="121"/>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1"/>
      <c r="AL458" s="122"/>
      <c r="AM458" s="122"/>
      <c r="AN458" s="122"/>
      <c r="AO458" s="122"/>
      <c r="AP458" s="122"/>
      <c r="AQ458" s="122"/>
      <c r="AR458" s="122"/>
      <c r="AS458" s="122"/>
      <c r="AT458" s="122"/>
      <c r="AU458" s="122"/>
      <c r="AV458" s="122"/>
      <c r="AW458" s="122"/>
      <c r="AX458" s="122"/>
      <c r="AY458" s="122"/>
      <c r="AZ458" s="122"/>
      <c r="BA458" s="122"/>
      <c r="BB458" s="122"/>
      <c r="BC458" s="122"/>
      <c r="BD458" s="122"/>
      <c r="BE458" s="122"/>
      <c r="BF458" s="122"/>
      <c r="BG458" s="122"/>
      <c r="BH458" s="122"/>
      <c r="BI458" s="122"/>
      <c r="BJ458" s="122"/>
      <c r="BK458" s="122"/>
      <c r="BL458" s="122"/>
      <c r="BM458" s="122"/>
      <c r="BN458" s="122"/>
      <c r="BO458" s="122"/>
      <c r="BQ458" s="175" t="str">
        <f t="shared" si="355"/>
        <v/>
      </c>
      <c r="BR458" s="176" t="str">
        <f t="shared" si="356"/>
        <v/>
      </c>
      <c r="BS458" s="135" t="str">
        <f t="shared" si="357"/>
        <v xml:space="preserve"> </v>
      </c>
      <c r="BT458" s="175" t="str">
        <f t="shared" si="358"/>
        <v/>
      </c>
      <c r="BU458" s="176" t="str">
        <f t="shared" si="359"/>
        <v/>
      </c>
      <c r="BV458" s="135" t="str">
        <f t="shared" si="360"/>
        <v xml:space="preserve"> </v>
      </c>
      <c r="BW458" s="175" t="str">
        <f t="shared" si="361"/>
        <v/>
      </c>
      <c r="BX458" s="176" t="str">
        <f t="shared" si="362"/>
        <v/>
      </c>
      <c r="BY458" s="135" t="str">
        <f t="shared" si="363"/>
        <v xml:space="preserve"> </v>
      </c>
      <c r="BZ458" s="175" t="str">
        <f t="shared" si="364"/>
        <v/>
      </c>
      <c r="CA458" s="176" t="str">
        <f t="shared" si="365"/>
        <v/>
      </c>
      <c r="CB458" s="135" t="str">
        <f t="shared" si="366"/>
        <v xml:space="preserve"> </v>
      </c>
      <c r="CC458" s="185" t="str">
        <f t="shared" si="367"/>
        <v/>
      </c>
      <c r="CD458" s="186" t="str">
        <f t="shared" si="368"/>
        <v/>
      </c>
      <c r="CE458" s="181" t="str">
        <f t="shared" si="369"/>
        <v xml:space="preserve"> </v>
      </c>
      <c r="CF458" s="175" t="str">
        <f t="shared" si="370"/>
        <v/>
      </c>
      <c r="CG458" s="176" t="str">
        <f t="shared" si="371"/>
        <v/>
      </c>
      <c r="CH458" s="135" t="str">
        <f t="shared" si="372"/>
        <v xml:space="preserve"> </v>
      </c>
      <c r="CI458" s="175" t="str">
        <f t="shared" si="373"/>
        <v/>
      </c>
      <c r="CJ458" s="176" t="str">
        <f t="shared" si="374"/>
        <v/>
      </c>
      <c r="CK458" s="135" t="str">
        <f t="shared" si="375"/>
        <v xml:space="preserve"> </v>
      </c>
      <c r="CL458" s="175" t="str">
        <f t="shared" si="376"/>
        <v/>
      </c>
      <c r="CM458" s="176" t="str">
        <f t="shared" si="377"/>
        <v/>
      </c>
      <c r="CN458" s="135" t="str">
        <f t="shared" si="378"/>
        <v xml:space="preserve"> </v>
      </c>
      <c r="CO458" s="185" t="str">
        <f t="shared" si="379"/>
        <v/>
      </c>
      <c r="CP458" s="186" t="str">
        <f t="shared" si="380"/>
        <v/>
      </c>
      <c r="CQ458" s="181" t="str">
        <f t="shared" si="381"/>
        <v xml:space="preserve"> </v>
      </c>
      <c r="CR458" s="135">
        <f>'Session Tracking'!P457</f>
        <v>0</v>
      </c>
      <c r="CS458" s="172"/>
      <c r="CT458" s="172">
        <f>COUNTIF('Session Tracking'!F457:O457,"Yes")</f>
        <v>0</v>
      </c>
      <c r="CU458" s="195">
        <f>COUNTIF('Session Tracking'!F457:O457,"No")</f>
        <v>0</v>
      </c>
      <c r="CV458" s="211">
        <f t="shared" si="382"/>
        <v>0</v>
      </c>
      <c r="CW458" s="195" t="str">
        <f t="shared" si="383"/>
        <v/>
      </c>
      <c r="CX458" s="195" t="str">
        <f t="shared" si="384"/>
        <v/>
      </c>
      <c r="CY458" s="195" t="str">
        <f t="shared" si="385"/>
        <v/>
      </c>
      <c r="CZ458" s="195" t="str">
        <f t="shared" si="386"/>
        <v/>
      </c>
      <c r="DA458" s="195" t="str">
        <f t="shared" si="387"/>
        <v/>
      </c>
      <c r="DB458" s="213" t="str">
        <f t="shared" si="388"/>
        <v/>
      </c>
      <c r="DC458" s="172" t="str">
        <f t="shared" si="389"/>
        <v/>
      </c>
      <c r="DD458" s="195" t="str">
        <f t="shared" si="390"/>
        <v/>
      </c>
      <c r="DE458" s="195" t="str">
        <f t="shared" si="391"/>
        <v/>
      </c>
      <c r="DF458" s="195" t="str">
        <f t="shared" si="392"/>
        <v/>
      </c>
      <c r="DG458" s="195" t="str">
        <f t="shared" si="393"/>
        <v/>
      </c>
      <c r="DH458" s="195" t="str">
        <f t="shared" si="394"/>
        <v/>
      </c>
      <c r="DI458" s="195" t="str">
        <f t="shared" si="395"/>
        <v/>
      </c>
      <c r="DJ458" s="195" t="str">
        <f t="shared" si="396"/>
        <v/>
      </c>
      <c r="DK458" s="173" t="str">
        <f t="shared" si="397"/>
        <v/>
      </c>
    </row>
    <row r="459" spans="1:115" x14ac:dyDescent="0.35">
      <c r="A459" s="182">
        <f>'Session Tracking'!A458</f>
        <v>0</v>
      </c>
      <c r="B459" s="183">
        <f>'Session Tracking'!T458</f>
        <v>0</v>
      </c>
      <c r="C459" s="183">
        <f>'Session Tracking'!C458</f>
        <v>0</v>
      </c>
      <c r="D459" s="184" t="str">
        <f>IF('Session Tracking'!D458,'Session Tracking'!D458,"")</f>
        <v/>
      </c>
      <c r="E459" s="184" t="str">
        <f>IF('Session Tracking'!E458,'Session Tracking'!E458,"")</f>
        <v/>
      </c>
      <c r="F459" s="123"/>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3"/>
      <c r="AL459" s="124"/>
      <c r="AM459" s="124"/>
      <c r="AN459" s="124"/>
      <c r="AO459" s="124"/>
      <c r="AP459" s="124"/>
      <c r="AQ459" s="124"/>
      <c r="AR459" s="124"/>
      <c r="AS459" s="124"/>
      <c r="AT459" s="124"/>
      <c r="AU459" s="124"/>
      <c r="AV459" s="124"/>
      <c r="AW459" s="124"/>
      <c r="AX459" s="124"/>
      <c r="AY459" s="124"/>
      <c r="AZ459" s="124"/>
      <c r="BA459" s="124"/>
      <c r="BB459" s="124"/>
      <c r="BC459" s="124"/>
      <c r="BD459" s="124"/>
      <c r="BE459" s="124"/>
      <c r="BF459" s="124"/>
      <c r="BG459" s="124"/>
      <c r="BH459" s="124"/>
      <c r="BI459" s="124"/>
      <c r="BJ459" s="124"/>
      <c r="BK459" s="124"/>
      <c r="BL459" s="124"/>
      <c r="BM459" s="124"/>
      <c r="BN459" s="124"/>
      <c r="BO459" s="124"/>
      <c r="BQ459" s="175" t="str">
        <f t="shared" si="355"/>
        <v/>
      </c>
      <c r="BR459" s="176" t="str">
        <f t="shared" si="356"/>
        <v/>
      </c>
      <c r="BS459" s="135" t="str">
        <f t="shared" si="357"/>
        <v xml:space="preserve"> </v>
      </c>
      <c r="BT459" s="175" t="str">
        <f t="shared" si="358"/>
        <v/>
      </c>
      <c r="BU459" s="176" t="str">
        <f t="shared" si="359"/>
        <v/>
      </c>
      <c r="BV459" s="135" t="str">
        <f t="shared" si="360"/>
        <v xml:space="preserve"> </v>
      </c>
      <c r="BW459" s="175" t="str">
        <f t="shared" si="361"/>
        <v/>
      </c>
      <c r="BX459" s="176" t="str">
        <f t="shared" si="362"/>
        <v/>
      </c>
      <c r="BY459" s="135" t="str">
        <f t="shared" si="363"/>
        <v xml:space="preserve"> </v>
      </c>
      <c r="BZ459" s="175" t="str">
        <f t="shared" si="364"/>
        <v/>
      </c>
      <c r="CA459" s="176" t="str">
        <f t="shared" si="365"/>
        <v/>
      </c>
      <c r="CB459" s="135" t="str">
        <f t="shared" si="366"/>
        <v xml:space="preserve"> </v>
      </c>
      <c r="CC459" s="185" t="str">
        <f t="shared" si="367"/>
        <v/>
      </c>
      <c r="CD459" s="186" t="str">
        <f t="shared" si="368"/>
        <v/>
      </c>
      <c r="CE459" s="181" t="str">
        <f t="shared" si="369"/>
        <v xml:space="preserve"> </v>
      </c>
      <c r="CF459" s="175" t="str">
        <f t="shared" si="370"/>
        <v/>
      </c>
      <c r="CG459" s="176" t="str">
        <f t="shared" si="371"/>
        <v/>
      </c>
      <c r="CH459" s="135" t="str">
        <f t="shared" si="372"/>
        <v xml:space="preserve"> </v>
      </c>
      <c r="CI459" s="175" t="str">
        <f t="shared" si="373"/>
        <v/>
      </c>
      <c r="CJ459" s="176" t="str">
        <f t="shared" si="374"/>
        <v/>
      </c>
      <c r="CK459" s="135" t="str">
        <f t="shared" si="375"/>
        <v xml:space="preserve"> </v>
      </c>
      <c r="CL459" s="175" t="str">
        <f t="shared" si="376"/>
        <v/>
      </c>
      <c r="CM459" s="176" t="str">
        <f t="shared" si="377"/>
        <v/>
      </c>
      <c r="CN459" s="135" t="str">
        <f t="shared" si="378"/>
        <v xml:space="preserve"> </v>
      </c>
      <c r="CO459" s="185" t="str">
        <f t="shared" si="379"/>
        <v/>
      </c>
      <c r="CP459" s="186" t="str">
        <f t="shared" si="380"/>
        <v/>
      </c>
      <c r="CQ459" s="181" t="str">
        <f t="shared" si="381"/>
        <v xml:space="preserve"> </v>
      </c>
      <c r="CR459" s="135">
        <f>'Session Tracking'!P458</f>
        <v>0</v>
      </c>
      <c r="CS459" s="172"/>
      <c r="CT459" s="172">
        <f>COUNTIF('Session Tracking'!F458:O458,"Yes")</f>
        <v>0</v>
      </c>
      <c r="CU459" s="195">
        <f>COUNTIF('Session Tracking'!F458:O458,"No")</f>
        <v>0</v>
      </c>
      <c r="CV459" s="211">
        <f t="shared" si="382"/>
        <v>0</v>
      </c>
      <c r="CW459" s="195" t="str">
        <f t="shared" si="383"/>
        <v/>
      </c>
      <c r="CX459" s="195" t="str">
        <f t="shared" si="384"/>
        <v/>
      </c>
      <c r="CY459" s="195" t="str">
        <f t="shared" si="385"/>
        <v/>
      </c>
      <c r="CZ459" s="195" t="str">
        <f t="shared" si="386"/>
        <v/>
      </c>
      <c r="DA459" s="195" t="str">
        <f t="shared" si="387"/>
        <v/>
      </c>
      <c r="DB459" s="213" t="str">
        <f t="shared" si="388"/>
        <v/>
      </c>
      <c r="DC459" s="172" t="str">
        <f t="shared" si="389"/>
        <v/>
      </c>
      <c r="DD459" s="195" t="str">
        <f t="shared" si="390"/>
        <v/>
      </c>
      <c r="DE459" s="195" t="str">
        <f t="shared" si="391"/>
        <v/>
      </c>
      <c r="DF459" s="195" t="str">
        <f t="shared" si="392"/>
        <v/>
      </c>
      <c r="DG459" s="195" t="str">
        <f t="shared" si="393"/>
        <v/>
      </c>
      <c r="DH459" s="195" t="str">
        <f t="shared" si="394"/>
        <v/>
      </c>
      <c r="DI459" s="195" t="str">
        <f t="shared" si="395"/>
        <v/>
      </c>
      <c r="DJ459" s="195" t="str">
        <f t="shared" si="396"/>
        <v/>
      </c>
      <c r="DK459" s="173" t="str">
        <f t="shared" si="397"/>
        <v/>
      </c>
    </row>
    <row r="460" spans="1:115" x14ac:dyDescent="0.35">
      <c r="A460" s="182">
        <f>'Session Tracking'!A459</f>
        <v>0</v>
      </c>
      <c r="B460" s="183">
        <f>'Session Tracking'!T459</f>
        <v>0</v>
      </c>
      <c r="C460" s="183">
        <f>'Session Tracking'!C459</f>
        <v>0</v>
      </c>
      <c r="D460" s="184" t="str">
        <f>IF('Session Tracking'!D459,'Session Tracking'!D459,"")</f>
        <v/>
      </c>
      <c r="E460" s="184" t="str">
        <f>IF('Session Tracking'!E459,'Session Tracking'!E459,"")</f>
        <v/>
      </c>
      <c r="F460" s="121"/>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1"/>
      <c r="AL460" s="122"/>
      <c r="AM460" s="122"/>
      <c r="AN460" s="122"/>
      <c r="AO460" s="122"/>
      <c r="AP460" s="122"/>
      <c r="AQ460" s="122"/>
      <c r="AR460" s="122"/>
      <c r="AS460" s="122"/>
      <c r="AT460" s="122"/>
      <c r="AU460" s="122"/>
      <c r="AV460" s="122"/>
      <c r="AW460" s="122"/>
      <c r="AX460" s="122"/>
      <c r="AY460" s="122"/>
      <c r="AZ460" s="122"/>
      <c r="BA460" s="122"/>
      <c r="BB460" s="122"/>
      <c r="BC460" s="122"/>
      <c r="BD460" s="122"/>
      <c r="BE460" s="122"/>
      <c r="BF460" s="122"/>
      <c r="BG460" s="122"/>
      <c r="BH460" s="122"/>
      <c r="BI460" s="122"/>
      <c r="BJ460" s="122"/>
      <c r="BK460" s="122"/>
      <c r="BL460" s="122"/>
      <c r="BM460" s="122"/>
      <c r="BN460" s="122"/>
      <c r="BO460" s="122"/>
      <c r="BQ460" s="175" t="str">
        <f t="shared" si="355"/>
        <v/>
      </c>
      <c r="BR460" s="176" t="str">
        <f t="shared" si="356"/>
        <v/>
      </c>
      <c r="BS460" s="135" t="str">
        <f t="shared" si="357"/>
        <v xml:space="preserve"> </v>
      </c>
      <c r="BT460" s="175" t="str">
        <f t="shared" si="358"/>
        <v/>
      </c>
      <c r="BU460" s="176" t="str">
        <f t="shared" si="359"/>
        <v/>
      </c>
      <c r="BV460" s="135" t="str">
        <f t="shared" si="360"/>
        <v xml:space="preserve"> </v>
      </c>
      <c r="BW460" s="175" t="str">
        <f t="shared" si="361"/>
        <v/>
      </c>
      <c r="BX460" s="176" t="str">
        <f t="shared" si="362"/>
        <v/>
      </c>
      <c r="BY460" s="135" t="str">
        <f t="shared" si="363"/>
        <v xml:space="preserve"> </v>
      </c>
      <c r="BZ460" s="175" t="str">
        <f t="shared" si="364"/>
        <v/>
      </c>
      <c r="CA460" s="176" t="str">
        <f t="shared" si="365"/>
        <v/>
      </c>
      <c r="CB460" s="135" t="str">
        <f t="shared" si="366"/>
        <v xml:space="preserve"> </v>
      </c>
      <c r="CC460" s="185" t="str">
        <f t="shared" si="367"/>
        <v/>
      </c>
      <c r="CD460" s="186" t="str">
        <f t="shared" si="368"/>
        <v/>
      </c>
      <c r="CE460" s="181" t="str">
        <f t="shared" si="369"/>
        <v xml:space="preserve"> </v>
      </c>
      <c r="CF460" s="175" t="str">
        <f t="shared" si="370"/>
        <v/>
      </c>
      <c r="CG460" s="176" t="str">
        <f t="shared" si="371"/>
        <v/>
      </c>
      <c r="CH460" s="135" t="str">
        <f t="shared" si="372"/>
        <v xml:space="preserve"> </v>
      </c>
      <c r="CI460" s="175" t="str">
        <f t="shared" si="373"/>
        <v/>
      </c>
      <c r="CJ460" s="176" t="str">
        <f t="shared" si="374"/>
        <v/>
      </c>
      <c r="CK460" s="135" t="str">
        <f t="shared" si="375"/>
        <v xml:space="preserve"> </v>
      </c>
      <c r="CL460" s="175" t="str">
        <f t="shared" si="376"/>
        <v/>
      </c>
      <c r="CM460" s="176" t="str">
        <f t="shared" si="377"/>
        <v/>
      </c>
      <c r="CN460" s="135" t="str">
        <f t="shared" si="378"/>
        <v xml:space="preserve"> </v>
      </c>
      <c r="CO460" s="185" t="str">
        <f t="shared" si="379"/>
        <v/>
      </c>
      <c r="CP460" s="186" t="str">
        <f t="shared" si="380"/>
        <v/>
      </c>
      <c r="CQ460" s="181" t="str">
        <f t="shared" si="381"/>
        <v xml:space="preserve"> </v>
      </c>
      <c r="CR460" s="135">
        <f>'Session Tracking'!P459</f>
        <v>0</v>
      </c>
      <c r="CS460" s="172"/>
      <c r="CT460" s="172">
        <f>COUNTIF('Session Tracking'!F459:O459,"Yes")</f>
        <v>0</v>
      </c>
      <c r="CU460" s="195">
        <f>COUNTIF('Session Tracking'!F459:O459,"No")</f>
        <v>0</v>
      </c>
      <c r="CV460" s="211">
        <f t="shared" si="382"/>
        <v>0</v>
      </c>
      <c r="CW460" s="195" t="str">
        <f t="shared" si="383"/>
        <v/>
      </c>
      <c r="CX460" s="195" t="str">
        <f t="shared" si="384"/>
        <v/>
      </c>
      <c r="CY460" s="195" t="str">
        <f t="shared" si="385"/>
        <v/>
      </c>
      <c r="CZ460" s="195" t="str">
        <f t="shared" si="386"/>
        <v/>
      </c>
      <c r="DA460" s="195" t="str">
        <f t="shared" si="387"/>
        <v/>
      </c>
      <c r="DB460" s="213" t="str">
        <f t="shared" si="388"/>
        <v/>
      </c>
      <c r="DC460" s="172" t="str">
        <f t="shared" si="389"/>
        <v/>
      </c>
      <c r="DD460" s="195" t="str">
        <f t="shared" si="390"/>
        <v/>
      </c>
      <c r="DE460" s="195" t="str">
        <f t="shared" si="391"/>
        <v/>
      </c>
      <c r="DF460" s="195" t="str">
        <f t="shared" si="392"/>
        <v/>
      </c>
      <c r="DG460" s="195" t="str">
        <f t="shared" si="393"/>
        <v/>
      </c>
      <c r="DH460" s="195" t="str">
        <f t="shared" si="394"/>
        <v/>
      </c>
      <c r="DI460" s="195" t="str">
        <f t="shared" si="395"/>
        <v/>
      </c>
      <c r="DJ460" s="195" t="str">
        <f t="shared" si="396"/>
        <v/>
      </c>
      <c r="DK460" s="173" t="str">
        <f t="shared" si="397"/>
        <v/>
      </c>
    </row>
    <row r="461" spans="1:115" x14ac:dyDescent="0.35">
      <c r="A461" s="182">
        <f>'Session Tracking'!A460</f>
        <v>0</v>
      </c>
      <c r="B461" s="183">
        <f>'Session Tracking'!T460</f>
        <v>0</v>
      </c>
      <c r="C461" s="183">
        <f>'Session Tracking'!C460</f>
        <v>0</v>
      </c>
      <c r="D461" s="184" t="str">
        <f>IF('Session Tracking'!D460,'Session Tracking'!D460,"")</f>
        <v/>
      </c>
      <c r="E461" s="184" t="str">
        <f>IF('Session Tracking'!E460,'Session Tracking'!E460,"")</f>
        <v/>
      </c>
      <c r="F461" s="123"/>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3"/>
      <c r="AL461" s="124"/>
      <c r="AM461" s="124"/>
      <c r="AN461" s="124"/>
      <c r="AO461" s="124"/>
      <c r="AP461" s="124"/>
      <c r="AQ461" s="124"/>
      <c r="AR461" s="124"/>
      <c r="AS461" s="124"/>
      <c r="AT461" s="124"/>
      <c r="AU461" s="124"/>
      <c r="AV461" s="124"/>
      <c r="AW461" s="124"/>
      <c r="AX461" s="124"/>
      <c r="AY461" s="124"/>
      <c r="AZ461" s="124"/>
      <c r="BA461" s="124"/>
      <c r="BB461" s="124"/>
      <c r="BC461" s="124"/>
      <c r="BD461" s="124"/>
      <c r="BE461" s="124"/>
      <c r="BF461" s="124"/>
      <c r="BG461" s="124"/>
      <c r="BH461" s="124"/>
      <c r="BI461" s="124"/>
      <c r="BJ461" s="124"/>
      <c r="BK461" s="124"/>
      <c r="BL461" s="124"/>
      <c r="BM461" s="124"/>
      <c r="BN461" s="124"/>
      <c r="BO461" s="124"/>
      <c r="BQ461" s="175" t="str">
        <f t="shared" si="355"/>
        <v/>
      </c>
      <c r="BR461" s="176" t="str">
        <f t="shared" si="356"/>
        <v/>
      </c>
      <c r="BS461" s="135" t="str">
        <f t="shared" si="357"/>
        <v xml:space="preserve"> </v>
      </c>
      <c r="BT461" s="175" t="str">
        <f t="shared" si="358"/>
        <v/>
      </c>
      <c r="BU461" s="176" t="str">
        <f t="shared" si="359"/>
        <v/>
      </c>
      <c r="BV461" s="135" t="str">
        <f t="shared" si="360"/>
        <v xml:space="preserve"> </v>
      </c>
      <c r="BW461" s="175" t="str">
        <f t="shared" si="361"/>
        <v/>
      </c>
      <c r="BX461" s="176" t="str">
        <f t="shared" si="362"/>
        <v/>
      </c>
      <c r="BY461" s="135" t="str">
        <f t="shared" si="363"/>
        <v xml:space="preserve"> </v>
      </c>
      <c r="BZ461" s="175" t="str">
        <f t="shared" si="364"/>
        <v/>
      </c>
      <c r="CA461" s="176" t="str">
        <f t="shared" si="365"/>
        <v/>
      </c>
      <c r="CB461" s="135" t="str">
        <f t="shared" si="366"/>
        <v xml:space="preserve"> </v>
      </c>
      <c r="CC461" s="185" t="str">
        <f t="shared" si="367"/>
        <v/>
      </c>
      <c r="CD461" s="186" t="str">
        <f t="shared" si="368"/>
        <v/>
      </c>
      <c r="CE461" s="181" t="str">
        <f t="shared" si="369"/>
        <v xml:space="preserve"> </v>
      </c>
      <c r="CF461" s="175" t="str">
        <f t="shared" si="370"/>
        <v/>
      </c>
      <c r="CG461" s="176" t="str">
        <f t="shared" si="371"/>
        <v/>
      </c>
      <c r="CH461" s="135" t="str">
        <f t="shared" si="372"/>
        <v xml:space="preserve"> </v>
      </c>
      <c r="CI461" s="175" t="str">
        <f t="shared" si="373"/>
        <v/>
      </c>
      <c r="CJ461" s="176" t="str">
        <f t="shared" si="374"/>
        <v/>
      </c>
      <c r="CK461" s="135" t="str">
        <f t="shared" si="375"/>
        <v xml:space="preserve"> </v>
      </c>
      <c r="CL461" s="175" t="str">
        <f t="shared" si="376"/>
        <v/>
      </c>
      <c r="CM461" s="176" t="str">
        <f t="shared" si="377"/>
        <v/>
      </c>
      <c r="CN461" s="135" t="str">
        <f t="shared" si="378"/>
        <v xml:space="preserve"> </v>
      </c>
      <c r="CO461" s="185" t="str">
        <f t="shared" si="379"/>
        <v/>
      </c>
      <c r="CP461" s="186" t="str">
        <f t="shared" si="380"/>
        <v/>
      </c>
      <c r="CQ461" s="181" t="str">
        <f t="shared" si="381"/>
        <v xml:space="preserve"> </v>
      </c>
      <c r="CR461" s="135">
        <f>'Session Tracking'!P460</f>
        <v>0</v>
      </c>
      <c r="CS461" s="172"/>
      <c r="CT461" s="172">
        <f>COUNTIF('Session Tracking'!F460:O460,"Yes")</f>
        <v>0</v>
      </c>
      <c r="CU461" s="195">
        <f>COUNTIF('Session Tracking'!F460:O460,"No")</f>
        <v>0</v>
      </c>
      <c r="CV461" s="211">
        <f t="shared" si="382"/>
        <v>0</v>
      </c>
      <c r="CW461" s="195" t="str">
        <f t="shared" si="383"/>
        <v/>
      </c>
      <c r="CX461" s="195" t="str">
        <f t="shared" si="384"/>
        <v/>
      </c>
      <c r="CY461" s="195" t="str">
        <f t="shared" si="385"/>
        <v/>
      </c>
      <c r="CZ461" s="195" t="str">
        <f t="shared" si="386"/>
        <v/>
      </c>
      <c r="DA461" s="195" t="str">
        <f t="shared" si="387"/>
        <v/>
      </c>
      <c r="DB461" s="213" t="str">
        <f t="shared" si="388"/>
        <v/>
      </c>
      <c r="DC461" s="172" t="str">
        <f t="shared" si="389"/>
        <v/>
      </c>
      <c r="DD461" s="195" t="str">
        <f t="shared" si="390"/>
        <v/>
      </c>
      <c r="DE461" s="195" t="str">
        <f t="shared" si="391"/>
        <v/>
      </c>
      <c r="DF461" s="195" t="str">
        <f t="shared" si="392"/>
        <v/>
      </c>
      <c r="DG461" s="195" t="str">
        <f t="shared" si="393"/>
        <v/>
      </c>
      <c r="DH461" s="195" t="str">
        <f t="shared" si="394"/>
        <v/>
      </c>
      <c r="DI461" s="195" t="str">
        <f t="shared" si="395"/>
        <v/>
      </c>
      <c r="DJ461" s="195" t="str">
        <f t="shared" si="396"/>
        <v/>
      </c>
      <c r="DK461" s="173" t="str">
        <f t="shared" si="397"/>
        <v/>
      </c>
    </row>
    <row r="462" spans="1:115" x14ac:dyDescent="0.35">
      <c r="A462" s="182">
        <f>'Session Tracking'!A461</f>
        <v>0</v>
      </c>
      <c r="B462" s="183">
        <f>'Session Tracking'!T461</f>
        <v>0</v>
      </c>
      <c r="C462" s="183">
        <f>'Session Tracking'!C461</f>
        <v>0</v>
      </c>
      <c r="D462" s="184" t="str">
        <f>IF('Session Tracking'!D461,'Session Tracking'!D461,"")</f>
        <v/>
      </c>
      <c r="E462" s="184" t="str">
        <f>IF('Session Tracking'!E461,'Session Tracking'!E461,"")</f>
        <v/>
      </c>
      <c r="F462" s="121"/>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1"/>
      <c r="AL462" s="122"/>
      <c r="AM462" s="122"/>
      <c r="AN462" s="122"/>
      <c r="AO462" s="122"/>
      <c r="AP462" s="122"/>
      <c r="AQ462" s="122"/>
      <c r="AR462" s="122"/>
      <c r="AS462" s="122"/>
      <c r="AT462" s="122"/>
      <c r="AU462" s="122"/>
      <c r="AV462" s="122"/>
      <c r="AW462" s="122"/>
      <c r="AX462" s="122"/>
      <c r="AY462" s="122"/>
      <c r="AZ462" s="122"/>
      <c r="BA462" s="122"/>
      <c r="BB462" s="122"/>
      <c r="BC462" s="122"/>
      <c r="BD462" s="122"/>
      <c r="BE462" s="122"/>
      <c r="BF462" s="122"/>
      <c r="BG462" s="122"/>
      <c r="BH462" s="122"/>
      <c r="BI462" s="122"/>
      <c r="BJ462" s="122"/>
      <c r="BK462" s="122"/>
      <c r="BL462" s="122"/>
      <c r="BM462" s="122"/>
      <c r="BN462" s="122"/>
      <c r="BO462" s="122"/>
      <c r="BQ462" s="175" t="str">
        <f t="shared" si="355"/>
        <v/>
      </c>
      <c r="BR462" s="176" t="str">
        <f t="shared" si="356"/>
        <v/>
      </c>
      <c r="BS462" s="135" t="str">
        <f t="shared" si="357"/>
        <v xml:space="preserve"> </v>
      </c>
      <c r="BT462" s="175" t="str">
        <f t="shared" si="358"/>
        <v/>
      </c>
      <c r="BU462" s="176" t="str">
        <f t="shared" si="359"/>
        <v/>
      </c>
      <c r="BV462" s="135" t="str">
        <f t="shared" si="360"/>
        <v xml:space="preserve"> </v>
      </c>
      <c r="BW462" s="175" t="str">
        <f t="shared" si="361"/>
        <v/>
      </c>
      <c r="BX462" s="176" t="str">
        <f t="shared" si="362"/>
        <v/>
      </c>
      <c r="BY462" s="135" t="str">
        <f t="shared" si="363"/>
        <v xml:space="preserve"> </v>
      </c>
      <c r="BZ462" s="175" t="str">
        <f t="shared" si="364"/>
        <v/>
      </c>
      <c r="CA462" s="176" t="str">
        <f t="shared" si="365"/>
        <v/>
      </c>
      <c r="CB462" s="135" t="str">
        <f t="shared" si="366"/>
        <v xml:space="preserve"> </v>
      </c>
      <c r="CC462" s="185" t="str">
        <f t="shared" si="367"/>
        <v/>
      </c>
      <c r="CD462" s="186" t="str">
        <f t="shared" si="368"/>
        <v/>
      </c>
      <c r="CE462" s="181" t="str">
        <f t="shared" si="369"/>
        <v xml:space="preserve"> </v>
      </c>
      <c r="CF462" s="175" t="str">
        <f t="shared" si="370"/>
        <v/>
      </c>
      <c r="CG462" s="176" t="str">
        <f t="shared" si="371"/>
        <v/>
      </c>
      <c r="CH462" s="135" t="str">
        <f t="shared" si="372"/>
        <v xml:space="preserve"> </v>
      </c>
      <c r="CI462" s="175" t="str">
        <f t="shared" si="373"/>
        <v/>
      </c>
      <c r="CJ462" s="176" t="str">
        <f t="shared" si="374"/>
        <v/>
      </c>
      <c r="CK462" s="135" t="str">
        <f t="shared" si="375"/>
        <v xml:space="preserve"> </v>
      </c>
      <c r="CL462" s="175" t="str">
        <f t="shared" si="376"/>
        <v/>
      </c>
      <c r="CM462" s="176" t="str">
        <f t="shared" si="377"/>
        <v/>
      </c>
      <c r="CN462" s="135" t="str">
        <f t="shared" si="378"/>
        <v xml:space="preserve"> </v>
      </c>
      <c r="CO462" s="185" t="str">
        <f t="shared" si="379"/>
        <v/>
      </c>
      <c r="CP462" s="186" t="str">
        <f t="shared" si="380"/>
        <v/>
      </c>
      <c r="CQ462" s="181" t="str">
        <f t="shared" si="381"/>
        <v xml:space="preserve"> </v>
      </c>
      <c r="CR462" s="135">
        <f>'Session Tracking'!P461</f>
        <v>0</v>
      </c>
      <c r="CS462" s="172"/>
      <c r="CT462" s="172">
        <f>COUNTIF('Session Tracking'!F461:O461,"Yes")</f>
        <v>0</v>
      </c>
      <c r="CU462" s="195">
        <f>COUNTIF('Session Tracking'!F461:O461,"No")</f>
        <v>0</v>
      </c>
      <c r="CV462" s="211">
        <f t="shared" si="382"/>
        <v>0</v>
      </c>
      <c r="CW462" s="195" t="str">
        <f t="shared" si="383"/>
        <v/>
      </c>
      <c r="CX462" s="195" t="str">
        <f t="shared" si="384"/>
        <v/>
      </c>
      <c r="CY462" s="195" t="str">
        <f t="shared" si="385"/>
        <v/>
      </c>
      <c r="CZ462" s="195" t="str">
        <f t="shared" si="386"/>
        <v/>
      </c>
      <c r="DA462" s="195" t="str">
        <f t="shared" si="387"/>
        <v/>
      </c>
      <c r="DB462" s="213" t="str">
        <f t="shared" si="388"/>
        <v/>
      </c>
      <c r="DC462" s="172" t="str">
        <f t="shared" si="389"/>
        <v/>
      </c>
      <c r="DD462" s="195" t="str">
        <f t="shared" si="390"/>
        <v/>
      </c>
      <c r="DE462" s="195" t="str">
        <f t="shared" si="391"/>
        <v/>
      </c>
      <c r="DF462" s="195" t="str">
        <f t="shared" si="392"/>
        <v/>
      </c>
      <c r="DG462" s="195" t="str">
        <f t="shared" si="393"/>
        <v/>
      </c>
      <c r="DH462" s="195" t="str">
        <f t="shared" si="394"/>
        <v/>
      </c>
      <c r="DI462" s="195" t="str">
        <f t="shared" si="395"/>
        <v/>
      </c>
      <c r="DJ462" s="195" t="str">
        <f t="shared" si="396"/>
        <v/>
      </c>
      <c r="DK462" s="173" t="str">
        <f t="shared" si="397"/>
        <v/>
      </c>
    </row>
    <row r="463" spans="1:115" x14ac:dyDescent="0.35">
      <c r="A463" s="182">
        <f>'Session Tracking'!A462</f>
        <v>0</v>
      </c>
      <c r="B463" s="183">
        <f>'Session Tracking'!T462</f>
        <v>0</v>
      </c>
      <c r="C463" s="183">
        <f>'Session Tracking'!C462</f>
        <v>0</v>
      </c>
      <c r="D463" s="184" t="str">
        <f>IF('Session Tracking'!D462,'Session Tracking'!D462,"")</f>
        <v/>
      </c>
      <c r="E463" s="184" t="str">
        <f>IF('Session Tracking'!E462,'Session Tracking'!E462,"")</f>
        <v/>
      </c>
      <c r="F463" s="123"/>
      <c r="G463" s="124"/>
      <c r="H463" s="124"/>
      <c r="I463" s="124"/>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3"/>
      <c r="AL463" s="124"/>
      <c r="AM463" s="124"/>
      <c r="AN463" s="124"/>
      <c r="AO463" s="124"/>
      <c r="AP463" s="124"/>
      <c r="AQ463" s="124"/>
      <c r="AR463" s="124"/>
      <c r="AS463" s="124"/>
      <c r="AT463" s="124"/>
      <c r="AU463" s="124"/>
      <c r="AV463" s="124"/>
      <c r="AW463" s="124"/>
      <c r="AX463" s="124"/>
      <c r="AY463" s="124"/>
      <c r="AZ463" s="124"/>
      <c r="BA463" s="124"/>
      <c r="BB463" s="124"/>
      <c r="BC463" s="124"/>
      <c r="BD463" s="124"/>
      <c r="BE463" s="124"/>
      <c r="BF463" s="124"/>
      <c r="BG463" s="124"/>
      <c r="BH463" s="124"/>
      <c r="BI463" s="124"/>
      <c r="BJ463" s="124"/>
      <c r="BK463" s="124"/>
      <c r="BL463" s="124"/>
      <c r="BM463" s="124"/>
      <c r="BN463" s="124"/>
      <c r="BO463" s="124"/>
      <c r="BQ463" s="175" t="str">
        <f t="shared" si="355"/>
        <v/>
      </c>
      <c r="BR463" s="176" t="str">
        <f t="shared" si="356"/>
        <v/>
      </c>
      <c r="BS463" s="135" t="str">
        <f t="shared" si="357"/>
        <v xml:space="preserve"> </v>
      </c>
      <c r="BT463" s="175" t="str">
        <f t="shared" si="358"/>
        <v/>
      </c>
      <c r="BU463" s="176" t="str">
        <f t="shared" si="359"/>
        <v/>
      </c>
      <c r="BV463" s="135" t="str">
        <f t="shared" si="360"/>
        <v xml:space="preserve"> </v>
      </c>
      <c r="BW463" s="175" t="str">
        <f t="shared" si="361"/>
        <v/>
      </c>
      <c r="BX463" s="176" t="str">
        <f t="shared" si="362"/>
        <v/>
      </c>
      <c r="BY463" s="135" t="str">
        <f t="shared" si="363"/>
        <v xml:space="preserve"> </v>
      </c>
      <c r="BZ463" s="175" t="str">
        <f t="shared" si="364"/>
        <v/>
      </c>
      <c r="CA463" s="176" t="str">
        <f t="shared" si="365"/>
        <v/>
      </c>
      <c r="CB463" s="135" t="str">
        <f t="shared" si="366"/>
        <v xml:space="preserve"> </v>
      </c>
      <c r="CC463" s="185" t="str">
        <f t="shared" si="367"/>
        <v/>
      </c>
      <c r="CD463" s="186" t="str">
        <f t="shared" si="368"/>
        <v/>
      </c>
      <c r="CE463" s="181" t="str">
        <f t="shared" si="369"/>
        <v xml:space="preserve"> </v>
      </c>
      <c r="CF463" s="175" t="str">
        <f t="shared" si="370"/>
        <v/>
      </c>
      <c r="CG463" s="176" t="str">
        <f t="shared" si="371"/>
        <v/>
      </c>
      <c r="CH463" s="135" t="str">
        <f t="shared" si="372"/>
        <v xml:space="preserve"> </v>
      </c>
      <c r="CI463" s="175" t="str">
        <f t="shared" si="373"/>
        <v/>
      </c>
      <c r="CJ463" s="176" t="str">
        <f t="shared" si="374"/>
        <v/>
      </c>
      <c r="CK463" s="135" t="str">
        <f t="shared" si="375"/>
        <v xml:space="preserve"> </v>
      </c>
      <c r="CL463" s="175" t="str">
        <f t="shared" si="376"/>
        <v/>
      </c>
      <c r="CM463" s="176" t="str">
        <f t="shared" si="377"/>
        <v/>
      </c>
      <c r="CN463" s="135" t="str">
        <f t="shared" si="378"/>
        <v xml:space="preserve"> </v>
      </c>
      <c r="CO463" s="185" t="str">
        <f t="shared" si="379"/>
        <v/>
      </c>
      <c r="CP463" s="186" t="str">
        <f t="shared" si="380"/>
        <v/>
      </c>
      <c r="CQ463" s="181" t="str">
        <f t="shared" si="381"/>
        <v xml:space="preserve"> </v>
      </c>
      <c r="CR463" s="135">
        <f>'Session Tracking'!P462</f>
        <v>0</v>
      </c>
      <c r="CS463" s="172"/>
      <c r="CT463" s="172">
        <f>COUNTIF('Session Tracking'!F462:O462,"Yes")</f>
        <v>0</v>
      </c>
      <c r="CU463" s="195">
        <f>COUNTIF('Session Tracking'!F462:O462,"No")</f>
        <v>0</v>
      </c>
      <c r="CV463" s="211">
        <f t="shared" si="382"/>
        <v>0</v>
      </c>
      <c r="CW463" s="195" t="str">
        <f t="shared" si="383"/>
        <v/>
      </c>
      <c r="CX463" s="195" t="str">
        <f t="shared" si="384"/>
        <v/>
      </c>
      <c r="CY463" s="195" t="str">
        <f t="shared" si="385"/>
        <v/>
      </c>
      <c r="CZ463" s="195" t="str">
        <f t="shared" si="386"/>
        <v/>
      </c>
      <c r="DA463" s="195" t="str">
        <f t="shared" si="387"/>
        <v/>
      </c>
      <c r="DB463" s="213" t="str">
        <f t="shared" si="388"/>
        <v/>
      </c>
      <c r="DC463" s="172" t="str">
        <f t="shared" si="389"/>
        <v/>
      </c>
      <c r="DD463" s="195" t="str">
        <f t="shared" si="390"/>
        <v/>
      </c>
      <c r="DE463" s="195" t="str">
        <f t="shared" si="391"/>
        <v/>
      </c>
      <c r="DF463" s="195" t="str">
        <f t="shared" si="392"/>
        <v/>
      </c>
      <c r="DG463" s="195" t="str">
        <f t="shared" si="393"/>
        <v/>
      </c>
      <c r="DH463" s="195" t="str">
        <f t="shared" si="394"/>
        <v/>
      </c>
      <c r="DI463" s="195" t="str">
        <f t="shared" si="395"/>
        <v/>
      </c>
      <c r="DJ463" s="195" t="str">
        <f t="shared" si="396"/>
        <v/>
      </c>
      <c r="DK463" s="173" t="str">
        <f t="shared" si="397"/>
        <v/>
      </c>
    </row>
    <row r="464" spans="1:115" x14ac:dyDescent="0.35">
      <c r="A464" s="182">
        <f>'Session Tracking'!A463</f>
        <v>0</v>
      </c>
      <c r="B464" s="183">
        <f>'Session Tracking'!T463</f>
        <v>0</v>
      </c>
      <c r="C464" s="183">
        <f>'Session Tracking'!C463</f>
        <v>0</v>
      </c>
      <c r="D464" s="184" t="str">
        <f>IF('Session Tracking'!D463,'Session Tracking'!D463,"")</f>
        <v/>
      </c>
      <c r="E464" s="184" t="str">
        <f>IF('Session Tracking'!E463,'Session Tracking'!E463,"")</f>
        <v/>
      </c>
      <c r="F464" s="121"/>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1"/>
      <c r="AL464" s="122"/>
      <c r="AM464" s="122"/>
      <c r="AN464" s="122"/>
      <c r="AO464" s="122"/>
      <c r="AP464" s="122"/>
      <c r="AQ464" s="122"/>
      <c r="AR464" s="122"/>
      <c r="AS464" s="122"/>
      <c r="AT464" s="122"/>
      <c r="AU464" s="122"/>
      <c r="AV464" s="122"/>
      <c r="AW464" s="122"/>
      <c r="AX464" s="122"/>
      <c r="AY464" s="122"/>
      <c r="AZ464" s="122"/>
      <c r="BA464" s="122"/>
      <c r="BB464" s="122"/>
      <c r="BC464" s="122"/>
      <c r="BD464" s="122"/>
      <c r="BE464" s="122"/>
      <c r="BF464" s="122"/>
      <c r="BG464" s="122"/>
      <c r="BH464" s="122"/>
      <c r="BI464" s="122"/>
      <c r="BJ464" s="122"/>
      <c r="BK464" s="122"/>
      <c r="BL464" s="122"/>
      <c r="BM464" s="122"/>
      <c r="BN464" s="122"/>
      <c r="BO464" s="122"/>
      <c r="BQ464" s="175" t="str">
        <f t="shared" si="355"/>
        <v/>
      </c>
      <c r="BR464" s="176" t="str">
        <f t="shared" si="356"/>
        <v/>
      </c>
      <c r="BS464" s="135" t="str">
        <f t="shared" si="357"/>
        <v xml:space="preserve"> </v>
      </c>
      <c r="BT464" s="175" t="str">
        <f t="shared" si="358"/>
        <v/>
      </c>
      <c r="BU464" s="176" t="str">
        <f t="shared" si="359"/>
        <v/>
      </c>
      <c r="BV464" s="135" t="str">
        <f t="shared" si="360"/>
        <v xml:space="preserve"> </v>
      </c>
      <c r="BW464" s="175" t="str">
        <f t="shared" si="361"/>
        <v/>
      </c>
      <c r="BX464" s="176" t="str">
        <f t="shared" si="362"/>
        <v/>
      </c>
      <c r="BY464" s="135" t="str">
        <f t="shared" si="363"/>
        <v xml:space="preserve"> </v>
      </c>
      <c r="BZ464" s="175" t="str">
        <f t="shared" si="364"/>
        <v/>
      </c>
      <c r="CA464" s="176" t="str">
        <f t="shared" si="365"/>
        <v/>
      </c>
      <c r="CB464" s="135" t="str">
        <f t="shared" si="366"/>
        <v xml:space="preserve"> </v>
      </c>
      <c r="CC464" s="185" t="str">
        <f t="shared" si="367"/>
        <v/>
      </c>
      <c r="CD464" s="186" t="str">
        <f t="shared" si="368"/>
        <v/>
      </c>
      <c r="CE464" s="181" t="str">
        <f t="shared" si="369"/>
        <v xml:space="preserve"> </v>
      </c>
      <c r="CF464" s="175" t="str">
        <f t="shared" si="370"/>
        <v/>
      </c>
      <c r="CG464" s="176" t="str">
        <f t="shared" si="371"/>
        <v/>
      </c>
      <c r="CH464" s="135" t="str">
        <f t="shared" si="372"/>
        <v xml:space="preserve"> </v>
      </c>
      <c r="CI464" s="175" t="str">
        <f t="shared" si="373"/>
        <v/>
      </c>
      <c r="CJ464" s="176" t="str">
        <f t="shared" si="374"/>
        <v/>
      </c>
      <c r="CK464" s="135" t="str">
        <f t="shared" si="375"/>
        <v xml:space="preserve"> </v>
      </c>
      <c r="CL464" s="175" t="str">
        <f t="shared" si="376"/>
        <v/>
      </c>
      <c r="CM464" s="176" t="str">
        <f t="shared" si="377"/>
        <v/>
      </c>
      <c r="CN464" s="135" t="str">
        <f t="shared" si="378"/>
        <v xml:space="preserve"> </v>
      </c>
      <c r="CO464" s="185" t="str">
        <f t="shared" si="379"/>
        <v/>
      </c>
      <c r="CP464" s="186" t="str">
        <f t="shared" si="380"/>
        <v/>
      </c>
      <c r="CQ464" s="181" t="str">
        <f t="shared" si="381"/>
        <v xml:space="preserve"> </v>
      </c>
      <c r="CR464" s="135">
        <f>'Session Tracking'!P463</f>
        <v>0</v>
      </c>
      <c r="CS464" s="172"/>
      <c r="CT464" s="172">
        <f>COUNTIF('Session Tracking'!F463:O463,"Yes")</f>
        <v>0</v>
      </c>
      <c r="CU464" s="195">
        <f>COUNTIF('Session Tracking'!F463:O463,"No")</f>
        <v>0</v>
      </c>
      <c r="CV464" s="211">
        <f t="shared" si="382"/>
        <v>0</v>
      </c>
      <c r="CW464" s="195" t="str">
        <f t="shared" si="383"/>
        <v/>
      </c>
      <c r="CX464" s="195" t="str">
        <f t="shared" si="384"/>
        <v/>
      </c>
      <c r="CY464" s="195" t="str">
        <f t="shared" si="385"/>
        <v/>
      </c>
      <c r="CZ464" s="195" t="str">
        <f t="shared" si="386"/>
        <v/>
      </c>
      <c r="DA464" s="195" t="str">
        <f t="shared" si="387"/>
        <v/>
      </c>
      <c r="DB464" s="213" t="str">
        <f t="shared" si="388"/>
        <v/>
      </c>
      <c r="DC464" s="172" t="str">
        <f t="shared" si="389"/>
        <v/>
      </c>
      <c r="DD464" s="195" t="str">
        <f t="shared" si="390"/>
        <v/>
      </c>
      <c r="DE464" s="195" t="str">
        <f t="shared" si="391"/>
        <v/>
      </c>
      <c r="DF464" s="195" t="str">
        <f t="shared" si="392"/>
        <v/>
      </c>
      <c r="DG464" s="195" t="str">
        <f t="shared" si="393"/>
        <v/>
      </c>
      <c r="DH464" s="195" t="str">
        <f t="shared" si="394"/>
        <v/>
      </c>
      <c r="DI464" s="195" t="str">
        <f t="shared" si="395"/>
        <v/>
      </c>
      <c r="DJ464" s="195" t="str">
        <f t="shared" si="396"/>
        <v/>
      </c>
      <c r="DK464" s="173" t="str">
        <f t="shared" si="397"/>
        <v/>
      </c>
    </row>
    <row r="465" spans="1:115" x14ac:dyDescent="0.35">
      <c r="A465" s="182">
        <f>'Session Tracking'!A464</f>
        <v>0</v>
      </c>
      <c r="B465" s="183">
        <f>'Session Tracking'!T464</f>
        <v>0</v>
      </c>
      <c r="C465" s="183">
        <f>'Session Tracking'!C464</f>
        <v>0</v>
      </c>
      <c r="D465" s="184" t="str">
        <f>IF('Session Tracking'!D464,'Session Tracking'!D464,"")</f>
        <v/>
      </c>
      <c r="E465" s="184" t="str">
        <f>IF('Session Tracking'!E464,'Session Tracking'!E464,"")</f>
        <v/>
      </c>
      <c r="F465" s="123"/>
      <c r="G465" s="124"/>
      <c r="H465" s="124"/>
      <c r="I465" s="124"/>
      <c r="J465" s="124"/>
      <c r="K465" s="124"/>
      <c r="L465" s="124"/>
      <c r="M465" s="124"/>
      <c r="N465" s="124"/>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3"/>
      <c r="AL465" s="124"/>
      <c r="AM465" s="124"/>
      <c r="AN465" s="124"/>
      <c r="AO465" s="124"/>
      <c r="AP465" s="124"/>
      <c r="AQ465" s="124"/>
      <c r="AR465" s="124"/>
      <c r="AS465" s="124"/>
      <c r="AT465" s="124"/>
      <c r="AU465" s="124"/>
      <c r="AV465" s="124"/>
      <c r="AW465" s="124"/>
      <c r="AX465" s="124"/>
      <c r="AY465" s="124"/>
      <c r="AZ465" s="124"/>
      <c r="BA465" s="124"/>
      <c r="BB465" s="124"/>
      <c r="BC465" s="124"/>
      <c r="BD465" s="124"/>
      <c r="BE465" s="124"/>
      <c r="BF465" s="124"/>
      <c r="BG465" s="124"/>
      <c r="BH465" s="124"/>
      <c r="BI465" s="124"/>
      <c r="BJ465" s="124"/>
      <c r="BK465" s="124"/>
      <c r="BL465" s="124"/>
      <c r="BM465" s="124"/>
      <c r="BN465" s="124"/>
      <c r="BO465" s="124"/>
      <c r="BQ465" s="175" t="str">
        <f t="shared" si="355"/>
        <v/>
      </c>
      <c r="BR465" s="176" t="str">
        <f t="shared" si="356"/>
        <v/>
      </c>
      <c r="BS465" s="135" t="str">
        <f t="shared" si="357"/>
        <v xml:space="preserve"> </v>
      </c>
      <c r="BT465" s="175" t="str">
        <f t="shared" si="358"/>
        <v/>
      </c>
      <c r="BU465" s="176" t="str">
        <f t="shared" si="359"/>
        <v/>
      </c>
      <c r="BV465" s="135" t="str">
        <f t="shared" si="360"/>
        <v xml:space="preserve"> </v>
      </c>
      <c r="BW465" s="175" t="str">
        <f t="shared" si="361"/>
        <v/>
      </c>
      <c r="BX465" s="176" t="str">
        <f t="shared" si="362"/>
        <v/>
      </c>
      <c r="BY465" s="135" t="str">
        <f t="shared" si="363"/>
        <v xml:space="preserve"> </v>
      </c>
      <c r="BZ465" s="175" t="str">
        <f t="shared" si="364"/>
        <v/>
      </c>
      <c r="CA465" s="176" t="str">
        <f t="shared" si="365"/>
        <v/>
      </c>
      <c r="CB465" s="135" t="str">
        <f t="shared" si="366"/>
        <v xml:space="preserve"> </v>
      </c>
      <c r="CC465" s="185" t="str">
        <f t="shared" si="367"/>
        <v/>
      </c>
      <c r="CD465" s="186" t="str">
        <f t="shared" si="368"/>
        <v/>
      </c>
      <c r="CE465" s="181" t="str">
        <f t="shared" si="369"/>
        <v xml:space="preserve"> </v>
      </c>
      <c r="CF465" s="175" t="str">
        <f t="shared" si="370"/>
        <v/>
      </c>
      <c r="CG465" s="176" t="str">
        <f t="shared" si="371"/>
        <v/>
      </c>
      <c r="CH465" s="135" t="str">
        <f t="shared" si="372"/>
        <v xml:space="preserve"> </v>
      </c>
      <c r="CI465" s="175" t="str">
        <f t="shared" si="373"/>
        <v/>
      </c>
      <c r="CJ465" s="176" t="str">
        <f t="shared" si="374"/>
        <v/>
      </c>
      <c r="CK465" s="135" t="str">
        <f t="shared" si="375"/>
        <v xml:space="preserve"> </v>
      </c>
      <c r="CL465" s="175" t="str">
        <f t="shared" si="376"/>
        <v/>
      </c>
      <c r="CM465" s="176" t="str">
        <f t="shared" si="377"/>
        <v/>
      </c>
      <c r="CN465" s="135" t="str">
        <f t="shared" si="378"/>
        <v xml:space="preserve"> </v>
      </c>
      <c r="CO465" s="185" t="str">
        <f t="shared" si="379"/>
        <v/>
      </c>
      <c r="CP465" s="186" t="str">
        <f t="shared" si="380"/>
        <v/>
      </c>
      <c r="CQ465" s="181" t="str">
        <f t="shared" si="381"/>
        <v xml:space="preserve"> </v>
      </c>
      <c r="CR465" s="135">
        <f>'Session Tracking'!P464</f>
        <v>0</v>
      </c>
      <c r="CS465" s="172"/>
      <c r="CT465" s="172">
        <f>COUNTIF('Session Tracking'!F464:O464,"Yes")</f>
        <v>0</v>
      </c>
      <c r="CU465" s="195">
        <f>COUNTIF('Session Tracking'!F464:O464,"No")</f>
        <v>0</v>
      </c>
      <c r="CV465" s="211">
        <f t="shared" si="382"/>
        <v>0</v>
      </c>
      <c r="CW465" s="195" t="str">
        <f t="shared" si="383"/>
        <v/>
      </c>
      <c r="CX465" s="195" t="str">
        <f t="shared" si="384"/>
        <v/>
      </c>
      <c r="CY465" s="195" t="str">
        <f t="shared" si="385"/>
        <v/>
      </c>
      <c r="CZ465" s="195" t="str">
        <f t="shared" si="386"/>
        <v/>
      </c>
      <c r="DA465" s="195" t="str">
        <f t="shared" si="387"/>
        <v/>
      </c>
      <c r="DB465" s="213" t="str">
        <f t="shared" si="388"/>
        <v/>
      </c>
      <c r="DC465" s="172" t="str">
        <f t="shared" si="389"/>
        <v/>
      </c>
      <c r="DD465" s="195" t="str">
        <f t="shared" si="390"/>
        <v/>
      </c>
      <c r="DE465" s="195" t="str">
        <f t="shared" si="391"/>
        <v/>
      </c>
      <c r="DF465" s="195" t="str">
        <f t="shared" si="392"/>
        <v/>
      </c>
      <c r="DG465" s="195" t="str">
        <f t="shared" si="393"/>
        <v/>
      </c>
      <c r="DH465" s="195" t="str">
        <f t="shared" si="394"/>
        <v/>
      </c>
      <c r="DI465" s="195" t="str">
        <f t="shared" si="395"/>
        <v/>
      </c>
      <c r="DJ465" s="195" t="str">
        <f t="shared" si="396"/>
        <v/>
      </c>
      <c r="DK465" s="173" t="str">
        <f t="shared" si="397"/>
        <v/>
      </c>
    </row>
    <row r="466" spans="1:115" x14ac:dyDescent="0.35">
      <c r="A466" s="182">
        <f>'Session Tracking'!A465</f>
        <v>0</v>
      </c>
      <c r="B466" s="183">
        <f>'Session Tracking'!T465</f>
        <v>0</v>
      </c>
      <c r="C466" s="183">
        <f>'Session Tracking'!C465</f>
        <v>0</v>
      </c>
      <c r="D466" s="184" t="str">
        <f>IF('Session Tracking'!D465,'Session Tracking'!D465,"")</f>
        <v/>
      </c>
      <c r="E466" s="184" t="str">
        <f>IF('Session Tracking'!E465,'Session Tracking'!E465,"")</f>
        <v/>
      </c>
      <c r="F466" s="121"/>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1"/>
      <c r="AL466" s="122"/>
      <c r="AM466" s="122"/>
      <c r="AN466" s="122"/>
      <c r="AO466" s="122"/>
      <c r="AP466" s="122"/>
      <c r="AQ466" s="122"/>
      <c r="AR466" s="122"/>
      <c r="AS466" s="122"/>
      <c r="AT466" s="122"/>
      <c r="AU466" s="122"/>
      <c r="AV466" s="122"/>
      <c r="AW466" s="122"/>
      <c r="AX466" s="122"/>
      <c r="AY466" s="122"/>
      <c r="AZ466" s="122"/>
      <c r="BA466" s="122"/>
      <c r="BB466" s="122"/>
      <c r="BC466" s="122"/>
      <c r="BD466" s="122"/>
      <c r="BE466" s="122"/>
      <c r="BF466" s="122"/>
      <c r="BG466" s="122"/>
      <c r="BH466" s="122"/>
      <c r="BI466" s="122"/>
      <c r="BJ466" s="122"/>
      <c r="BK466" s="122"/>
      <c r="BL466" s="122"/>
      <c r="BM466" s="122"/>
      <c r="BN466" s="122"/>
      <c r="BO466" s="122"/>
      <c r="BQ466" s="175" t="str">
        <f t="shared" si="355"/>
        <v/>
      </c>
      <c r="BR466" s="176" t="str">
        <f t="shared" si="356"/>
        <v/>
      </c>
      <c r="BS466" s="135" t="str">
        <f t="shared" si="357"/>
        <v xml:space="preserve"> </v>
      </c>
      <c r="BT466" s="175" t="str">
        <f t="shared" si="358"/>
        <v/>
      </c>
      <c r="BU466" s="176" t="str">
        <f t="shared" si="359"/>
        <v/>
      </c>
      <c r="BV466" s="135" t="str">
        <f t="shared" si="360"/>
        <v xml:space="preserve"> </v>
      </c>
      <c r="BW466" s="175" t="str">
        <f t="shared" si="361"/>
        <v/>
      </c>
      <c r="BX466" s="176" t="str">
        <f t="shared" si="362"/>
        <v/>
      </c>
      <c r="BY466" s="135" t="str">
        <f t="shared" si="363"/>
        <v xml:space="preserve"> </v>
      </c>
      <c r="BZ466" s="175" t="str">
        <f t="shared" si="364"/>
        <v/>
      </c>
      <c r="CA466" s="176" t="str">
        <f t="shared" si="365"/>
        <v/>
      </c>
      <c r="CB466" s="135" t="str">
        <f t="shared" si="366"/>
        <v xml:space="preserve"> </v>
      </c>
      <c r="CC466" s="185" t="str">
        <f t="shared" si="367"/>
        <v/>
      </c>
      <c r="CD466" s="186" t="str">
        <f t="shared" si="368"/>
        <v/>
      </c>
      <c r="CE466" s="181" t="str">
        <f t="shared" si="369"/>
        <v xml:space="preserve"> </v>
      </c>
      <c r="CF466" s="175" t="str">
        <f t="shared" si="370"/>
        <v/>
      </c>
      <c r="CG466" s="176" t="str">
        <f t="shared" si="371"/>
        <v/>
      </c>
      <c r="CH466" s="135" t="str">
        <f t="shared" si="372"/>
        <v xml:space="preserve"> </v>
      </c>
      <c r="CI466" s="175" t="str">
        <f t="shared" si="373"/>
        <v/>
      </c>
      <c r="CJ466" s="176" t="str">
        <f t="shared" si="374"/>
        <v/>
      </c>
      <c r="CK466" s="135" t="str">
        <f t="shared" si="375"/>
        <v xml:space="preserve"> </v>
      </c>
      <c r="CL466" s="175" t="str">
        <f t="shared" si="376"/>
        <v/>
      </c>
      <c r="CM466" s="176" t="str">
        <f t="shared" si="377"/>
        <v/>
      </c>
      <c r="CN466" s="135" t="str">
        <f t="shared" si="378"/>
        <v xml:space="preserve"> </v>
      </c>
      <c r="CO466" s="185" t="str">
        <f t="shared" si="379"/>
        <v/>
      </c>
      <c r="CP466" s="186" t="str">
        <f t="shared" si="380"/>
        <v/>
      </c>
      <c r="CQ466" s="181" t="str">
        <f t="shared" si="381"/>
        <v xml:space="preserve"> </v>
      </c>
      <c r="CR466" s="135">
        <f>'Session Tracking'!P465</f>
        <v>0</v>
      </c>
      <c r="CS466" s="172"/>
      <c r="CT466" s="172">
        <f>COUNTIF('Session Tracking'!F465:O465,"Yes")</f>
        <v>0</v>
      </c>
      <c r="CU466" s="195">
        <f>COUNTIF('Session Tracking'!F465:O465,"No")</f>
        <v>0</v>
      </c>
      <c r="CV466" s="211">
        <f t="shared" si="382"/>
        <v>0</v>
      </c>
      <c r="CW466" s="195" t="str">
        <f t="shared" si="383"/>
        <v/>
      </c>
      <c r="CX466" s="195" t="str">
        <f t="shared" si="384"/>
        <v/>
      </c>
      <c r="CY466" s="195" t="str">
        <f t="shared" si="385"/>
        <v/>
      </c>
      <c r="CZ466" s="195" t="str">
        <f t="shared" si="386"/>
        <v/>
      </c>
      <c r="DA466" s="195" t="str">
        <f t="shared" si="387"/>
        <v/>
      </c>
      <c r="DB466" s="213" t="str">
        <f t="shared" si="388"/>
        <v/>
      </c>
      <c r="DC466" s="172" t="str">
        <f t="shared" si="389"/>
        <v/>
      </c>
      <c r="DD466" s="195" t="str">
        <f t="shared" si="390"/>
        <v/>
      </c>
      <c r="DE466" s="195" t="str">
        <f t="shared" si="391"/>
        <v/>
      </c>
      <c r="DF466" s="195" t="str">
        <f t="shared" si="392"/>
        <v/>
      </c>
      <c r="DG466" s="195" t="str">
        <f t="shared" si="393"/>
        <v/>
      </c>
      <c r="DH466" s="195" t="str">
        <f t="shared" si="394"/>
        <v/>
      </c>
      <c r="DI466" s="195" t="str">
        <f t="shared" si="395"/>
        <v/>
      </c>
      <c r="DJ466" s="195" t="str">
        <f t="shared" si="396"/>
        <v/>
      </c>
      <c r="DK466" s="173" t="str">
        <f t="shared" si="397"/>
        <v/>
      </c>
    </row>
    <row r="467" spans="1:115" x14ac:dyDescent="0.35">
      <c r="A467" s="182">
        <f>'Session Tracking'!A466</f>
        <v>0</v>
      </c>
      <c r="B467" s="183">
        <f>'Session Tracking'!T466</f>
        <v>0</v>
      </c>
      <c r="C467" s="183">
        <f>'Session Tracking'!C466</f>
        <v>0</v>
      </c>
      <c r="D467" s="184" t="str">
        <f>IF('Session Tracking'!D466,'Session Tracking'!D466,"")</f>
        <v/>
      </c>
      <c r="E467" s="184" t="str">
        <f>IF('Session Tracking'!E466,'Session Tracking'!E466,"")</f>
        <v/>
      </c>
      <c r="F467" s="123"/>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3"/>
      <c r="AL467" s="124"/>
      <c r="AM467" s="124"/>
      <c r="AN467" s="124"/>
      <c r="AO467" s="124"/>
      <c r="AP467" s="124"/>
      <c r="AQ467" s="124"/>
      <c r="AR467" s="124"/>
      <c r="AS467" s="124"/>
      <c r="AT467" s="124"/>
      <c r="AU467" s="124"/>
      <c r="AV467" s="124"/>
      <c r="AW467" s="124"/>
      <c r="AX467" s="124"/>
      <c r="AY467" s="124"/>
      <c r="AZ467" s="124"/>
      <c r="BA467" s="124"/>
      <c r="BB467" s="124"/>
      <c r="BC467" s="124"/>
      <c r="BD467" s="124"/>
      <c r="BE467" s="124"/>
      <c r="BF467" s="124"/>
      <c r="BG467" s="124"/>
      <c r="BH467" s="124"/>
      <c r="BI467" s="124"/>
      <c r="BJ467" s="124"/>
      <c r="BK467" s="124"/>
      <c r="BL467" s="124"/>
      <c r="BM467" s="124"/>
      <c r="BN467" s="124"/>
      <c r="BO467" s="124"/>
      <c r="BQ467" s="175" t="str">
        <f t="shared" si="355"/>
        <v/>
      </c>
      <c r="BR467" s="176" t="str">
        <f t="shared" si="356"/>
        <v/>
      </c>
      <c r="BS467" s="135" t="str">
        <f t="shared" si="357"/>
        <v xml:space="preserve"> </v>
      </c>
      <c r="BT467" s="175" t="str">
        <f t="shared" si="358"/>
        <v/>
      </c>
      <c r="BU467" s="176" t="str">
        <f t="shared" si="359"/>
        <v/>
      </c>
      <c r="BV467" s="135" t="str">
        <f t="shared" si="360"/>
        <v xml:space="preserve"> </v>
      </c>
      <c r="BW467" s="175" t="str">
        <f t="shared" si="361"/>
        <v/>
      </c>
      <c r="BX467" s="176" t="str">
        <f t="shared" si="362"/>
        <v/>
      </c>
      <c r="BY467" s="135" t="str">
        <f t="shared" si="363"/>
        <v xml:space="preserve"> </v>
      </c>
      <c r="BZ467" s="175" t="str">
        <f t="shared" si="364"/>
        <v/>
      </c>
      <c r="CA467" s="176" t="str">
        <f t="shared" si="365"/>
        <v/>
      </c>
      <c r="CB467" s="135" t="str">
        <f t="shared" si="366"/>
        <v xml:space="preserve"> </v>
      </c>
      <c r="CC467" s="185" t="str">
        <f t="shared" si="367"/>
        <v/>
      </c>
      <c r="CD467" s="186" t="str">
        <f t="shared" si="368"/>
        <v/>
      </c>
      <c r="CE467" s="181" t="str">
        <f t="shared" si="369"/>
        <v xml:space="preserve"> </v>
      </c>
      <c r="CF467" s="175" t="str">
        <f t="shared" si="370"/>
        <v/>
      </c>
      <c r="CG467" s="176" t="str">
        <f t="shared" si="371"/>
        <v/>
      </c>
      <c r="CH467" s="135" t="str">
        <f t="shared" si="372"/>
        <v xml:space="preserve"> </v>
      </c>
      <c r="CI467" s="175" t="str">
        <f t="shared" si="373"/>
        <v/>
      </c>
      <c r="CJ467" s="176" t="str">
        <f t="shared" si="374"/>
        <v/>
      </c>
      <c r="CK467" s="135" t="str">
        <f t="shared" si="375"/>
        <v xml:space="preserve"> </v>
      </c>
      <c r="CL467" s="175" t="str">
        <f t="shared" si="376"/>
        <v/>
      </c>
      <c r="CM467" s="176" t="str">
        <f t="shared" si="377"/>
        <v/>
      </c>
      <c r="CN467" s="135" t="str">
        <f t="shared" si="378"/>
        <v xml:space="preserve"> </v>
      </c>
      <c r="CO467" s="185" t="str">
        <f t="shared" si="379"/>
        <v/>
      </c>
      <c r="CP467" s="186" t="str">
        <f t="shared" si="380"/>
        <v/>
      </c>
      <c r="CQ467" s="181" t="str">
        <f t="shared" si="381"/>
        <v xml:space="preserve"> </v>
      </c>
      <c r="CR467" s="135">
        <f>'Session Tracking'!P466</f>
        <v>0</v>
      </c>
      <c r="CS467" s="172"/>
      <c r="CT467" s="172">
        <f>COUNTIF('Session Tracking'!F466:O466,"Yes")</f>
        <v>0</v>
      </c>
      <c r="CU467" s="195">
        <f>COUNTIF('Session Tracking'!F466:O466,"No")</f>
        <v>0</v>
      </c>
      <c r="CV467" s="211">
        <f t="shared" si="382"/>
        <v>0</v>
      </c>
      <c r="CW467" s="195" t="str">
        <f t="shared" si="383"/>
        <v/>
      </c>
      <c r="CX467" s="195" t="str">
        <f t="shared" si="384"/>
        <v/>
      </c>
      <c r="CY467" s="195" t="str">
        <f t="shared" si="385"/>
        <v/>
      </c>
      <c r="CZ467" s="195" t="str">
        <f t="shared" si="386"/>
        <v/>
      </c>
      <c r="DA467" s="195" t="str">
        <f>IF(AND(CX467&gt;0,CV467&gt;=0.75),CX467,"")</f>
        <v/>
      </c>
      <c r="DB467" s="213" t="str">
        <f t="shared" si="388"/>
        <v/>
      </c>
      <c r="DC467" s="172" t="str">
        <f t="shared" si="389"/>
        <v/>
      </c>
      <c r="DD467" s="195" t="str">
        <f t="shared" si="390"/>
        <v/>
      </c>
      <c r="DE467" s="195" t="str">
        <f t="shared" si="391"/>
        <v/>
      </c>
      <c r="DF467" s="195" t="str">
        <f t="shared" si="392"/>
        <v/>
      </c>
      <c r="DG467" s="195" t="str">
        <f t="shared" si="393"/>
        <v/>
      </c>
      <c r="DH467" s="195" t="str">
        <f t="shared" si="394"/>
        <v/>
      </c>
      <c r="DI467" s="195" t="str">
        <f t="shared" si="395"/>
        <v/>
      </c>
      <c r="DJ467" s="195" t="str">
        <f t="shared" si="396"/>
        <v/>
      </c>
      <c r="DK467" s="173" t="str">
        <f t="shared" si="397"/>
        <v/>
      </c>
    </row>
    <row r="468" spans="1:115" x14ac:dyDescent="0.35">
      <c r="A468" s="182">
        <f>'Session Tracking'!A467</f>
        <v>0</v>
      </c>
      <c r="B468" s="183">
        <f>'Session Tracking'!T467</f>
        <v>0</v>
      </c>
      <c r="C468" s="183">
        <f>'Session Tracking'!C467</f>
        <v>0</v>
      </c>
      <c r="D468" s="184" t="str">
        <f>IF('Session Tracking'!D467,'Session Tracking'!D467,"")</f>
        <v/>
      </c>
      <c r="E468" s="184" t="str">
        <f>IF('Session Tracking'!E467,'Session Tracking'!E467,"")</f>
        <v/>
      </c>
      <c r="F468" s="121"/>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1"/>
      <c r="AL468" s="122"/>
      <c r="AM468" s="122"/>
      <c r="AN468" s="122"/>
      <c r="AO468" s="122"/>
      <c r="AP468" s="122"/>
      <c r="AQ468" s="122"/>
      <c r="AR468" s="122"/>
      <c r="AS468" s="122"/>
      <c r="AT468" s="122"/>
      <c r="AU468" s="122"/>
      <c r="AV468" s="122"/>
      <c r="AW468" s="122"/>
      <c r="AX468" s="122"/>
      <c r="AY468" s="122"/>
      <c r="AZ468" s="122"/>
      <c r="BA468" s="122"/>
      <c r="BB468" s="122"/>
      <c r="BC468" s="122"/>
      <c r="BD468" s="122"/>
      <c r="BE468" s="122"/>
      <c r="BF468" s="122"/>
      <c r="BG468" s="122"/>
      <c r="BH468" s="122"/>
      <c r="BI468" s="122"/>
      <c r="BJ468" s="122"/>
      <c r="BK468" s="122"/>
      <c r="BL468" s="122"/>
      <c r="BM468" s="122"/>
      <c r="BN468" s="122"/>
      <c r="BO468" s="122"/>
      <c r="BQ468" s="175" t="str">
        <f t="shared" ref="BQ468:BQ503" si="398">IF(COUNT(G468,I468,J468,Q468,R468)=5,G468+(3-I468)+J468+(3-Q468)+R468,"")</f>
        <v/>
      </c>
      <c r="BR468" s="176" t="str">
        <f t="shared" ref="BR468:BR503" si="399">IF(COUNT(AL468,AN468,AO468,AV468,AW468)=5,AL468+(3-AN468)+AO468+(3-AV468)+AW468,"")</f>
        <v/>
      </c>
      <c r="BS468" s="135" t="str">
        <f t="shared" ref="BS468:BS503" si="400">IF(OR(BQ468="",BR468="")," ",BR468-BQ468)</f>
        <v xml:space="preserve"> </v>
      </c>
      <c r="BT468" s="175" t="str">
        <f t="shared" ref="BT468:BT503" si="401">IF(COUNT(K468,M468,O468,P468,S468)=5,K468+M468+O468+P468+S468,"")</f>
        <v/>
      </c>
      <c r="BU468" s="176" t="str">
        <f t="shared" ref="BU468:BU503" si="402">IF(COUNT(AP468,AR468,AT468,AU468,AX468)=5,AP468+AR468+AT468+AU468+AX468,"")</f>
        <v/>
      </c>
      <c r="BV468" s="135" t="str">
        <f t="shared" ref="BV468:BV503" si="403">IF(OR(BT468="",BU468="")," ",BU468-BT468)</f>
        <v xml:space="preserve"> </v>
      </c>
      <c r="BW468" s="175" t="str">
        <f t="shared" ref="BW468:BW503" si="404">IF(COUNT(H468,L468,N468)=3,(3-H468)+(3-L468)+(3-N468),"")</f>
        <v/>
      </c>
      <c r="BX468" s="176" t="str">
        <f t="shared" ref="BX468:BX503" si="405">IF(COUNT(AM468,AQ468,AS468)=3,(3-AM468)+(3-AQ468)+(3-AS468),"")</f>
        <v/>
      </c>
      <c r="BY468" s="135" t="str">
        <f t="shared" ref="BY468:BY503" si="406">IF(OR(BW468="",BX468="")," ",BX468-BW468)</f>
        <v xml:space="preserve"> </v>
      </c>
      <c r="BZ468" s="175" t="str">
        <f t="shared" ref="BZ468:BZ503" si="407">IF(COUNT(T468,U468,V468,W468,X468)=5,(3-T468)+(3-U468)+(3-V468)+(3-W468)+(3-X468),"")</f>
        <v/>
      </c>
      <c r="CA468" s="176" t="str">
        <f t="shared" ref="CA468:CA503" si="408">IF(COUNT(AY468,AZ468,BA468,BB468,BC468)=5,(3-AY468)+(3-AZ468)+(3-BA468)+(3-BB468)+(3-BC468),"")</f>
        <v/>
      </c>
      <c r="CB468" s="135" t="str">
        <f t="shared" ref="CB468:CB503" si="409">IF(OR(BZ468="",CA468="")," ",CA468-BZ468)</f>
        <v xml:space="preserve"> </v>
      </c>
      <c r="CC468" s="185" t="str">
        <f t="shared" ref="CC468:CC503" si="410">IF(COUNT(BQ468,BT468,BW468,BZ468)=4,BQ468+BT468+BW468+BZ468,"")</f>
        <v/>
      </c>
      <c r="CD468" s="186" t="str">
        <f t="shared" ref="CD468:CD503" si="411">IF(COUNT(BR468,BU468,BX468,CA468)=4,BR468+BU468+BX468+CA468,"")</f>
        <v/>
      </c>
      <c r="CE468" s="181" t="str">
        <f t="shared" ref="CE468:CE503" si="412">IF(OR(CC468="",CD468="")," ",CD468-CC468)</f>
        <v xml:space="preserve"> </v>
      </c>
      <c r="CF468" s="175" t="str">
        <f t="shared" ref="CF468:CF503" si="413">IF(COUNT(Y468,Z468,AA468,AB468,AC468)=5,Y468+(3-Z468)+AA468+(3-AB468)+(3-AC468),"")</f>
        <v/>
      </c>
      <c r="CG468" s="176" t="str">
        <f t="shared" ref="CG468:CG503" si="414">IF(COUNT(BD468,BE468,BF468,BG468,BH468)=5,BD468+(3-BE468)+BF468+(3-BG468)+(3-BH468),"")</f>
        <v/>
      </c>
      <c r="CH468" s="135" t="str">
        <f t="shared" ref="CH468:CH503" si="415">IF(OR(CF468="",CG468="")," ",CG468-CF468)</f>
        <v xml:space="preserve"> </v>
      </c>
      <c r="CI468" s="175" t="str">
        <f t="shared" ref="CI468:CI503" si="416">IF(COUNT(AD468,AE468,AF468,AG468)=4,(3-AD468)+(3-AE468)+AF468+AG468,"")</f>
        <v/>
      </c>
      <c r="CJ468" s="176" t="str">
        <f t="shared" ref="CJ468:CJ503" si="417">IF(COUNT(BI468,BJ468,BK468,BL468)=4,(3-BI468)+(3-BJ468)+BK468+BL468,"")</f>
        <v/>
      </c>
      <c r="CK468" s="135" t="str">
        <f t="shared" ref="CK468:CK503" si="418">IF(OR(CI468="",CJ468="")," ",CJ468-CI468)</f>
        <v xml:space="preserve"> </v>
      </c>
      <c r="CL468" s="175" t="str">
        <f t="shared" ref="CL468:CL503" si="419">IF(COUNT(AH468,AI468,AJ468)=3,(3-AH468)+AI468+(3-AJ468),"")</f>
        <v/>
      </c>
      <c r="CM468" s="176" t="str">
        <f t="shared" ref="CM468:CM503" si="420">IF(COUNT(BM468,BN468,BO468)=3,(3-BM468)+BN468+(3-BO468),"")</f>
        <v/>
      </c>
      <c r="CN468" s="135" t="str">
        <f t="shared" ref="CN468:CN503" si="421">IF(OR(CL468="",CM468="")," ",CM468-CL468)</f>
        <v xml:space="preserve"> </v>
      </c>
      <c r="CO468" s="185" t="str">
        <f t="shared" ref="CO468:CO503" si="422">IF(COUNT(CF468,CI468,CL468)=3,CF468+CI468+CL468,"")</f>
        <v/>
      </c>
      <c r="CP468" s="186" t="str">
        <f t="shared" ref="CP468:CP503" si="423">IF(COUNT(CG468,CJ468,CM468)=3,CG468+CJ468+CM468,"")</f>
        <v/>
      </c>
      <c r="CQ468" s="181" t="str">
        <f t="shared" ref="CQ468:CQ503" si="424">IF(OR(CO468="",CP468="")," ",CP468-CO468)</f>
        <v xml:space="preserve"> </v>
      </c>
      <c r="CR468" s="135">
        <f>'Session Tracking'!P467</f>
        <v>0</v>
      </c>
      <c r="CS468" s="172"/>
      <c r="CT468" s="172">
        <f>COUNTIF('Session Tracking'!F467:O467,"Yes")</f>
        <v>0</v>
      </c>
      <c r="CU468" s="195">
        <f>COUNTIF('Session Tracking'!F467:O467,"No")</f>
        <v>0</v>
      </c>
      <c r="CV468" s="211">
        <f t="shared" si="382"/>
        <v>0</v>
      </c>
      <c r="CW468" s="195" t="str">
        <f t="shared" si="383"/>
        <v/>
      </c>
      <c r="CX468" s="195" t="str">
        <f t="shared" si="384"/>
        <v/>
      </c>
      <c r="CY468" s="195" t="str">
        <f t="shared" si="385"/>
        <v/>
      </c>
      <c r="CZ468" s="195" t="str">
        <f t="shared" si="386"/>
        <v/>
      </c>
      <c r="DA468" s="195" t="str">
        <f t="shared" si="387"/>
        <v/>
      </c>
      <c r="DB468" s="213" t="str">
        <f t="shared" si="388"/>
        <v/>
      </c>
      <c r="DC468" s="172" t="str">
        <f t="shared" si="389"/>
        <v/>
      </c>
      <c r="DD468" s="195" t="str">
        <f t="shared" si="390"/>
        <v/>
      </c>
      <c r="DE468" s="195" t="str">
        <f t="shared" si="391"/>
        <v/>
      </c>
      <c r="DF468" s="195" t="str">
        <f t="shared" si="392"/>
        <v/>
      </c>
      <c r="DG468" s="195" t="str">
        <f t="shared" si="393"/>
        <v/>
      </c>
      <c r="DH468" s="195" t="str">
        <f t="shared" si="394"/>
        <v/>
      </c>
      <c r="DI468" s="195" t="str">
        <f t="shared" si="395"/>
        <v/>
      </c>
      <c r="DJ468" s="195" t="str">
        <f t="shared" si="396"/>
        <v/>
      </c>
      <c r="DK468" s="173" t="str">
        <f t="shared" si="397"/>
        <v/>
      </c>
    </row>
    <row r="469" spans="1:115" x14ac:dyDescent="0.35">
      <c r="A469" s="182">
        <f>'Session Tracking'!A468</f>
        <v>0</v>
      </c>
      <c r="B469" s="183">
        <f>'Session Tracking'!T468</f>
        <v>0</v>
      </c>
      <c r="C469" s="183">
        <f>'Session Tracking'!C468</f>
        <v>0</v>
      </c>
      <c r="D469" s="184" t="str">
        <f>IF('Session Tracking'!D468,'Session Tracking'!D468,"")</f>
        <v/>
      </c>
      <c r="E469" s="184" t="str">
        <f>IF('Session Tracking'!E468,'Session Tracking'!E468,"")</f>
        <v/>
      </c>
      <c r="F469" s="123"/>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3"/>
      <c r="AL469" s="124"/>
      <c r="AM469" s="124"/>
      <c r="AN469" s="124"/>
      <c r="AO469" s="124"/>
      <c r="AP469" s="124"/>
      <c r="AQ469" s="124"/>
      <c r="AR469" s="124"/>
      <c r="AS469" s="124"/>
      <c r="AT469" s="124"/>
      <c r="AU469" s="124"/>
      <c r="AV469" s="124"/>
      <c r="AW469" s="124"/>
      <c r="AX469" s="124"/>
      <c r="AY469" s="124"/>
      <c r="AZ469" s="124"/>
      <c r="BA469" s="124"/>
      <c r="BB469" s="124"/>
      <c r="BC469" s="124"/>
      <c r="BD469" s="124"/>
      <c r="BE469" s="124"/>
      <c r="BF469" s="124"/>
      <c r="BG469" s="124"/>
      <c r="BH469" s="124"/>
      <c r="BI469" s="124"/>
      <c r="BJ469" s="124"/>
      <c r="BK469" s="124"/>
      <c r="BL469" s="124"/>
      <c r="BM469" s="124"/>
      <c r="BN469" s="124"/>
      <c r="BO469" s="124"/>
      <c r="BQ469" s="175" t="str">
        <f t="shared" si="398"/>
        <v/>
      </c>
      <c r="BR469" s="176" t="str">
        <f t="shared" si="399"/>
        <v/>
      </c>
      <c r="BS469" s="135" t="str">
        <f t="shared" si="400"/>
        <v xml:space="preserve"> </v>
      </c>
      <c r="BT469" s="175" t="str">
        <f t="shared" si="401"/>
        <v/>
      </c>
      <c r="BU469" s="176" t="str">
        <f t="shared" si="402"/>
        <v/>
      </c>
      <c r="BV469" s="135" t="str">
        <f t="shared" si="403"/>
        <v xml:space="preserve"> </v>
      </c>
      <c r="BW469" s="175" t="str">
        <f t="shared" si="404"/>
        <v/>
      </c>
      <c r="BX469" s="176" t="str">
        <f t="shared" si="405"/>
        <v/>
      </c>
      <c r="BY469" s="135" t="str">
        <f t="shared" si="406"/>
        <v xml:space="preserve"> </v>
      </c>
      <c r="BZ469" s="175" t="str">
        <f t="shared" si="407"/>
        <v/>
      </c>
      <c r="CA469" s="176" t="str">
        <f t="shared" si="408"/>
        <v/>
      </c>
      <c r="CB469" s="135" t="str">
        <f t="shared" si="409"/>
        <v xml:space="preserve"> </v>
      </c>
      <c r="CC469" s="185" t="str">
        <f t="shared" si="410"/>
        <v/>
      </c>
      <c r="CD469" s="186" t="str">
        <f t="shared" si="411"/>
        <v/>
      </c>
      <c r="CE469" s="181" t="str">
        <f t="shared" si="412"/>
        <v xml:space="preserve"> </v>
      </c>
      <c r="CF469" s="175" t="str">
        <f t="shared" si="413"/>
        <v/>
      </c>
      <c r="CG469" s="176" t="str">
        <f t="shared" si="414"/>
        <v/>
      </c>
      <c r="CH469" s="135" t="str">
        <f t="shared" si="415"/>
        <v xml:space="preserve"> </v>
      </c>
      <c r="CI469" s="175" t="str">
        <f t="shared" si="416"/>
        <v/>
      </c>
      <c r="CJ469" s="176" t="str">
        <f t="shared" si="417"/>
        <v/>
      </c>
      <c r="CK469" s="135" t="str">
        <f t="shared" si="418"/>
        <v xml:space="preserve"> </v>
      </c>
      <c r="CL469" s="175" t="str">
        <f t="shared" si="419"/>
        <v/>
      </c>
      <c r="CM469" s="176" t="str">
        <f t="shared" si="420"/>
        <v/>
      </c>
      <c r="CN469" s="135" t="str">
        <f t="shared" si="421"/>
        <v xml:space="preserve"> </v>
      </c>
      <c r="CO469" s="185" t="str">
        <f t="shared" si="422"/>
        <v/>
      </c>
      <c r="CP469" s="186" t="str">
        <f t="shared" si="423"/>
        <v/>
      </c>
      <c r="CQ469" s="181" t="str">
        <f t="shared" si="424"/>
        <v xml:space="preserve"> </v>
      </c>
      <c r="CR469" s="135">
        <f>'Session Tracking'!P468</f>
        <v>0</v>
      </c>
      <c r="CS469" s="172"/>
      <c r="CT469" s="172">
        <f>COUNTIF('Session Tracking'!F468:O468,"Yes")</f>
        <v>0</v>
      </c>
      <c r="CU469" s="195">
        <f>COUNTIF('Session Tracking'!F468:O468,"No")</f>
        <v>0</v>
      </c>
      <c r="CV469" s="211">
        <f t="shared" si="382"/>
        <v>0</v>
      </c>
      <c r="CW469" s="195" t="str">
        <f t="shared" si="383"/>
        <v/>
      </c>
      <c r="CX469" s="195" t="str">
        <f t="shared" si="384"/>
        <v/>
      </c>
      <c r="CY469" s="195" t="str">
        <f t="shared" si="385"/>
        <v/>
      </c>
      <c r="CZ469" s="195" t="str">
        <f t="shared" si="386"/>
        <v/>
      </c>
      <c r="DA469" s="195" t="str">
        <f t="shared" si="387"/>
        <v/>
      </c>
      <c r="DB469" s="213" t="str">
        <f t="shared" si="388"/>
        <v/>
      </c>
      <c r="DC469" s="172" t="str">
        <f t="shared" si="389"/>
        <v/>
      </c>
      <c r="DD469" s="195" t="str">
        <f t="shared" si="390"/>
        <v/>
      </c>
      <c r="DE469" s="195" t="str">
        <f t="shared" si="391"/>
        <v/>
      </c>
      <c r="DF469" s="195" t="str">
        <f t="shared" si="392"/>
        <v/>
      </c>
      <c r="DG469" s="195" t="str">
        <f t="shared" si="393"/>
        <v/>
      </c>
      <c r="DH469" s="195" t="str">
        <f t="shared" si="394"/>
        <v/>
      </c>
      <c r="DI469" s="195" t="str">
        <f t="shared" si="395"/>
        <v/>
      </c>
      <c r="DJ469" s="195" t="str">
        <f t="shared" si="396"/>
        <v/>
      </c>
      <c r="DK469" s="173" t="str">
        <f t="shared" si="397"/>
        <v/>
      </c>
    </row>
    <row r="470" spans="1:115" x14ac:dyDescent="0.35">
      <c r="A470" s="182">
        <f>'Session Tracking'!A469</f>
        <v>0</v>
      </c>
      <c r="B470" s="183">
        <f>'Session Tracking'!T469</f>
        <v>0</v>
      </c>
      <c r="C470" s="183">
        <f>'Session Tracking'!C469</f>
        <v>0</v>
      </c>
      <c r="D470" s="184" t="str">
        <f>IF('Session Tracking'!D469,'Session Tracking'!D469,"")</f>
        <v/>
      </c>
      <c r="E470" s="184" t="str">
        <f>IF('Session Tracking'!E469,'Session Tracking'!E469,"")</f>
        <v/>
      </c>
      <c r="F470" s="121"/>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1"/>
      <c r="AL470" s="122"/>
      <c r="AM470" s="122"/>
      <c r="AN470" s="122"/>
      <c r="AO470" s="122"/>
      <c r="AP470" s="122"/>
      <c r="AQ470" s="122"/>
      <c r="AR470" s="122"/>
      <c r="AS470" s="122"/>
      <c r="AT470" s="122"/>
      <c r="AU470" s="122"/>
      <c r="AV470" s="122"/>
      <c r="AW470" s="122"/>
      <c r="AX470" s="122"/>
      <c r="AY470" s="122"/>
      <c r="AZ470" s="122"/>
      <c r="BA470" s="122"/>
      <c r="BB470" s="122"/>
      <c r="BC470" s="122"/>
      <c r="BD470" s="122"/>
      <c r="BE470" s="122"/>
      <c r="BF470" s="122"/>
      <c r="BG470" s="122"/>
      <c r="BH470" s="122"/>
      <c r="BI470" s="122"/>
      <c r="BJ470" s="122"/>
      <c r="BK470" s="122"/>
      <c r="BL470" s="122"/>
      <c r="BM470" s="122"/>
      <c r="BN470" s="122"/>
      <c r="BO470" s="122"/>
      <c r="BQ470" s="175" t="str">
        <f t="shared" si="398"/>
        <v/>
      </c>
      <c r="BR470" s="176" t="str">
        <f t="shared" si="399"/>
        <v/>
      </c>
      <c r="BS470" s="135" t="str">
        <f t="shared" si="400"/>
        <v xml:space="preserve"> </v>
      </c>
      <c r="BT470" s="175" t="str">
        <f t="shared" si="401"/>
        <v/>
      </c>
      <c r="BU470" s="176" t="str">
        <f t="shared" si="402"/>
        <v/>
      </c>
      <c r="BV470" s="135" t="str">
        <f t="shared" si="403"/>
        <v xml:space="preserve"> </v>
      </c>
      <c r="BW470" s="175" t="str">
        <f t="shared" si="404"/>
        <v/>
      </c>
      <c r="BX470" s="176" t="str">
        <f t="shared" si="405"/>
        <v/>
      </c>
      <c r="BY470" s="135" t="str">
        <f t="shared" si="406"/>
        <v xml:space="preserve"> </v>
      </c>
      <c r="BZ470" s="175" t="str">
        <f t="shared" si="407"/>
        <v/>
      </c>
      <c r="CA470" s="176" t="str">
        <f t="shared" si="408"/>
        <v/>
      </c>
      <c r="CB470" s="135" t="str">
        <f t="shared" si="409"/>
        <v xml:space="preserve"> </v>
      </c>
      <c r="CC470" s="185" t="str">
        <f t="shared" si="410"/>
        <v/>
      </c>
      <c r="CD470" s="186" t="str">
        <f t="shared" si="411"/>
        <v/>
      </c>
      <c r="CE470" s="181" t="str">
        <f t="shared" si="412"/>
        <v xml:space="preserve"> </v>
      </c>
      <c r="CF470" s="175" t="str">
        <f t="shared" si="413"/>
        <v/>
      </c>
      <c r="CG470" s="176" t="str">
        <f t="shared" si="414"/>
        <v/>
      </c>
      <c r="CH470" s="135" t="str">
        <f t="shared" si="415"/>
        <v xml:space="preserve"> </v>
      </c>
      <c r="CI470" s="175" t="str">
        <f t="shared" si="416"/>
        <v/>
      </c>
      <c r="CJ470" s="176" t="str">
        <f t="shared" si="417"/>
        <v/>
      </c>
      <c r="CK470" s="135" t="str">
        <f t="shared" si="418"/>
        <v xml:space="preserve"> </v>
      </c>
      <c r="CL470" s="175" t="str">
        <f t="shared" si="419"/>
        <v/>
      </c>
      <c r="CM470" s="176" t="str">
        <f t="shared" si="420"/>
        <v/>
      </c>
      <c r="CN470" s="135" t="str">
        <f t="shared" si="421"/>
        <v xml:space="preserve"> </v>
      </c>
      <c r="CO470" s="185" t="str">
        <f t="shared" si="422"/>
        <v/>
      </c>
      <c r="CP470" s="186" t="str">
        <f t="shared" si="423"/>
        <v/>
      </c>
      <c r="CQ470" s="181" t="str">
        <f t="shared" si="424"/>
        <v xml:space="preserve"> </v>
      </c>
      <c r="CR470" s="135">
        <f>'Session Tracking'!P469</f>
        <v>0</v>
      </c>
      <c r="CS470" s="172"/>
      <c r="CT470" s="172">
        <f>COUNTIF('Session Tracking'!F469:O469,"Yes")</f>
        <v>0</v>
      </c>
      <c r="CU470" s="195">
        <f>COUNTIF('Session Tracking'!F469:O469,"No")</f>
        <v>0</v>
      </c>
      <c r="CV470" s="211">
        <f t="shared" si="382"/>
        <v>0</v>
      </c>
      <c r="CW470" s="195" t="str">
        <f t="shared" si="383"/>
        <v/>
      </c>
      <c r="CX470" s="195" t="str">
        <f t="shared" si="384"/>
        <v/>
      </c>
      <c r="CY470" s="195" t="str">
        <f t="shared" si="385"/>
        <v/>
      </c>
      <c r="CZ470" s="195" t="str">
        <f t="shared" si="386"/>
        <v/>
      </c>
      <c r="DA470" s="195" t="str">
        <f t="shared" si="387"/>
        <v/>
      </c>
      <c r="DB470" s="213" t="str">
        <f t="shared" si="388"/>
        <v/>
      </c>
      <c r="DC470" s="172" t="str">
        <f t="shared" si="389"/>
        <v/>
      </c>
      <c r="DD470" s="195" t="str">
        <f t="shared" si="390"/>
        <v/>
      </c>
      <c r="DE470" s="195" t="str">
        <f t="shared" si="391"/>
        <v/>
      </c>
      <c r="DF470" s="195" t="str">
        <f t="shared" si="392"/>
        <v/>
      </c>
      <c r="DG470" s="195" t="str">
        <f t="shared" si="393"/>
        <v/>
      </c>
      <c r="DH470" s="195" t="str">
        <f t="shared" si="394"/>
        <v/>
      </c>
      <c r="DI470" s="195" t="str">
        <f t="shared" si="395"/>
        <v/>
      </c>
      <c r="DJ470" s="195" t="str">
        <f t="shared" si="396"/>
        <v/>
      </c>
      <c r="DK470" s="173" t="str">
        <f t="shared" si="397"/>
        <v/>
      </c>
    </row>
    <row r="471" spans="1:115" x14ac:dyDescent="0.35">
      <c r="A471" s="182">
        <f>'Session Tracking'!A470</f>
        <v>0</v>
      </c>
      <c r="B471" s="183">
        <f>'Session Tracking'!T470</f>
        <v>0</v>
      </c>
      <c r="C471" s="183">
        <f>'Session Tracking'!C470</f>
        <v>0</v>
      </c>
      <c r="D471" s="184" t="str">
        <f>IF('Session Tracking'!D470,'Session Tracking'!D470,"")</f>
        <v/>
      </c>
      <c r="E471" s="184" t="str">
        <f>IF('Session Tracking'!E470,'Session Tracking'!E470,"")</f>
        <v/>
      </c>
      <c r="F471" s="123"/>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3"/>
      <c r="AL471" s="124"/>
      <c r="AM471" s="124"/>
      <c r="AN471" s="124"/>
      <c r="AO471" s="124"/>
      <c r="AP471" s="124"/>
      <c r="AQ471" s="124"/>
      <c r="AR471" s="124"/>
      <c r="AS471" s="124"/>
      <c r="AT471" s="124"/>
      <c r="AU471" s="124"/>
      <c r="AV471" s="124"/>
      <c r="AW471" s="124"/>
      <c r="AX471" s="124"/>
      <c r="AY471" s="124"/>
      <c r="AZ471" s="124"/>
      <c r="BA471" s="124"/>
      <c r="BB471" s="124"/>
      <c r="BC471" s="124"/>
      <c r="BD471" s="124"/>
      <c r="BE471" s="124"/>
      <c r="BF471" s="124"/>
      <c r="BG471" s="124"/>
      <c r="BH471" s="124"/>
      <c r="BI471" s="124"/>
      <c r="BJ471" s="124"/>
      <c r="BK471" s="124"/>
      <c r="BL471" s="124"/>
      <c r="BM471" s="124"/>
      <c r="BN471" s="124"/>
      <c r="BO471" s="124"/>
      <c r="BQ471" s="175" t="str">
        <f t="shared" si="398"/>
        <v/>
      </c>
      <c r="BR471" s="176" t="str">
        <f t="shared" si="399"/>
        <v/>
      </c>
      <c r="BS471" s="135" t="str">
        <f t="shared" si="400"/>
        <v xml:space="preserve"> </v>
      </c>
      <c r="BT471" s="175" t="str">
        <f t="shared" si="401"/>
        <v/>
      </c>
      <c r="BU471" s="176" t="str">
        <f t="shared" si="402"/>
        <v/>
      </c>
      <c r="BV471" s="135" t="str">
        <f t="shared" si="403"/>
        <v xml:space="preserve"> </v>
      </c>
      <c r="BW471" s="175" t="str">
        <f t="shared" si="404"/>
        <v/>
      </c>
      <c r="BX471" s="176" t="str">
        <f t="shared" si="405"/>
        <v/>
      </c>
      <c r="BY471" s="135" t="str">
        <f t="shared" si="406"/>
        <v xml:space="preserve"> </v>
      </c>
      <c r="BZ471" s="175" t="str">
        <f t="shared" si="407"/>
        <v/>
      </c>
      <c r="CA471" s="176" t="str">
        <f t="shared" si="408"/>
        <v/>
      </c>
      <c r="CB471" s="135" t="str">
        <f t="shared" si="409"/>
        <v xml:space="preserve"> </v>
      </c>
      <c r="CC471" s="185" t="str">
        <f t="shared" si="410"/>
        <v/>
      </c>
      <c r="CD471" s="186" t="str">
        <f t="shared" si="411"/>
        <v/>
      </c>
      <c r="CE471" s="181" t="str">
        <f t="shared" si="412"/>
        <v xml:space="preserve"> </v>
      </c>
      <c r="CF471" s="175" t="str">
        <f t="shared" si="413"/>
        <v/>
      </c>
      <c r="CG471" s="176" t="str">
        <f t="shared" si="414"/>
        <v/>
      </c>
      <c r="CH471" s="135" t="str">
        <f t="shared" si="415"/>
        <v xml:space="preserve"> </v>
      </c>
      <c r="CI471" s="175" t="str">
        <f t="shared" si="416"/>
        <v/>
      </c>
      <c r="CJ471" s="176" t="str">
        <f t="shared" si="417"/>
        <v/>
      </c>
      <c r="CK471" s="135" t="str">
        <f t="shared" si="418"/>
        <v xml:space="preserve"> </v>
      </c>
      <c r="CL471" s="175" t="str">
        <f t="shared" si="419"/>
        <v/>
      </c>
      <c r="CM471" s="176" t="str">
        <f t="shared" si="420"/>
        <v/>
      </c>
      <c r="CN471" s="135" t="str">
        <f t="shared" si="421"/>
        <v xml:space="preserve"> </v>
      </c>
      <c r="CO471" s="185" t="str">
        <f t="shared" si="422"/>
        <v/>
      </c>
      <c r="CP471" s="186" t="str">
        <f t="shared" si="423"/>
        <v/>
      </c>
      <c r="CQ471" s="181" t="str">
        <f t="shared" si="424"/>
        <v xml:space="preserve"> </v>
      </c>
      <c r="CR471" s="135">
        <f>'Session Tracking'!P470</f>
        <v>0</v>
      </c>
      <c r="CS471" s="172"/>
      <c r="CT471" s="172">
        <f>COUNTIF('Session Tracking'!F470:O470,"Yes")</f>
        <v>0</v>
      </c>
      <c r="CU471" s="195">
        <f>COUNTIF('Session Tracking'!F470:O470,"No")</f>
        <v>0</v>
      </c>
      <c r="CV471" s="211">
        <f t="shared" si="382"/>
        <v>0</v>
      </c>
      <c r="CW471" s="195" t="str">
        <f t="shared" si="383"/>
        <v/>
      </c>
      <c r="CX471" s="195" t="str">
        <f t="shared" si="384"/>
        <v/>
      </c>
      <c r="CY471" s="195" t="str">
        <f t="shared" si="385"/>
        <v/>
      </c>
      <c r="CZ471" s="195" t="str">
        <f t="shared" si="386"/>
        <v/>
      </c>
      <c r="DA471" s="195" t="str">
        <f t="shared" si="387"/>
        <v/>
      </c>
      <c r="DB471" s="213" t="str">
        <f t="shared" si="388"/>
        <v/>
      </c>
      <c r="DC471" s="172" t="str">
        <f t="shared" si="389"/>
        <v/>
      </c>
      <c r="DD471" s="195" t="str">
        <f t="shared" si="390"/>
        <v/>
      </c>
      <c r="DE471" s="195" t="str">
        <f t="shared" si="391"/>
        <v/>
      </c>
      <c r="DF471" s="195" t="str">
        <f t="shared" si="392"/>
        <v/>
      </c>
      <c r="DG471" s="195" t="str">
        <f t="shared" si="393"/>
        <v/>
      </c>
      <c r="DH471" s="195" t="str">
        <f t="shared" si="394"/>
        <v/>
      </c>
      <c r="DI471" s="195" t="str">
        <f t="shared" si="395"/>
        <v/>
      </c>
      <c r="DJ471" s="195" t="str">
        <f t="shared" si="396"/>
        <v/>
      </c>
      <c r="DK471" s="173" t="str">
        <f t="shared" si="397"/>
        <v/>
      </c>
    </row>
    <row r="472" spans="1:115" x14ac:dyDescent="0.35">
      <c r="A472" s="182">
        <f>'Session Tracking'!A471</f>
        <v>0</v>
      </c>
      <c r="B472" s="183">
        <f>'Session Tracking'!T471</f>
        <v>0</v>
      </c>
      <c r="C472" s="183">
        <f>'Session Tracking'!C471</f>
        <v>0</v>
      </c>
      <c r="D472" s="184" t="str">
        <f>IF('Session Tracking'!D471,'Session Tracking'!D471,"")</f>
        <v/>
      </c>
      <c r="E472" s="184" t="str">
        <f>IF('Session Tracking'!E471,'Session Tracking'!E471,"")</f>
        <v/>
      </c>
      <c r="F472" s="121"/>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1"/>
      <c r="AL472" s="122"/>
      <c r="AM472" s="122"/>
      <c r="AN472" s="122"/>
      <c r="AO472" s="122"/>
      <c r="AP472" s="122"/>
      <c r="AQ472" s="122"/>
      <c r="AR472" s="122"/>
      <c r="AS472" s="122"/>
      <c r="AT472" s="122"/>
      <c r="AU472" s="122"/>
      <c r="AV472" s="122"/>
      <c r="AW472" s="122"/>
      <c r="AX472" s="122"/>
      <c r="AY472" s="122"/>
      <c r="AZ472" s="122"/>
      <c r="BA472" s="122"/>
      <c r="BB472" s="122"/>
      <c r="BC472" s="122"/>
      <c r="BD472" s="122"/>
      <c r="BE472" s="122"/>
      <c r="BF472" s="122"/>
      <c r="BG472" s="122"/>
      <c r="BH472" s="122"/>
      <c r="BI472" s="122"/>
      <c r="BJ472" s="122"/>
      <c r="BK472" s="122"/>
      <c r="BL472" s="122"/>
      <c r="BM472" s="122"/>
      <c r="BN472" s="122"/>
      <c r="BO472" s="122"/>
      <c r="BQ472" s="175" t="str">
        <f t="shared" si="398"/>
        <v/>
      </c>
      <c r="BR472" s="176" t="str">
        <f t="shared" si="399"/>
        <v/>
      </c>
      <c r="BS472" s="135" t="str">
        <f t="shared" si="400"/>
        <v xml:space="preserve"> </v>
      </c>
      <c r="BT472" s="175" t="str">
        <f t="shared" si="401"/>
        <v/>
      </c>
      <c r="BU472" s="176" t="str">
        <f t="shared" si="402"/>
        <v/>
      </c>
      <c r="BV472" s="135" t="str">
        <f t="shared" si="403"/>
        <v xml:space="preserve"> </v>
      </c>
      <c r="BW472" s="175" t="str">
        <f t="shared" si="404"/>
        <v/>
      </c>
      <c r="BX472" s="176" t="str">
        <f t="shared" si="405"/>
        <v/>
      </c>
      <c r="BY472" s="135" t="str">
        <f t="shared" si="406"/>
        <v xml:space="preserve"> </v>
      </c>
      <c r="BZ472" s="175" t="str">
        <f t="shared" si="407"/>
        <v/>
      </c>
      <c r="CA472" s="176" t="str">
        <f t="shared" si="408"/>
        <v/>
      </c>
      <c r="CB472" s="135" t="str">
        <f t="shared" si="409"/>
        <v xml:space="preserve"> </v>
      </c>
      <c r="CC472" s="185" t="str">
        <f t="shared" si="410"/>
        <v/>
      </c>
      <c r="CD472" s="186" t="str">
        <f t="shared" si="411"/>
        <v/>
      </c>
      <c r="CE472" s="181" t="str">
        <f t="shared" si="412"/>
        <v xml:space="preserve"> </v>
      </c>
      <c r="CF472" s="175" t="str">
        <f t="shared" si="413"/>
        <v/>
      </c>
      <c r="CG472" s="176" t="str">
        <f t="shared" si="414"/>
        <v/>
      </c>
      <c r="CH472" s="135" t="str">
        <f t="shared" si="415"/>
        <v xml:space="preserve"> </v>
      </c>
      <c r="CI472" s="175" t="str">
        <f t="shared" si="416"/>
        <v/>
      </c>
      <c r="CJ472" s="176" t="str">
        <f t="shared" si="417"/>
        <v/>
      </c>
      <c r="CK472" s="135" t="str">
        <f t="shared" si="418"/>
        <v xml:space="preserve"> </v>
      </c>
      <c r="CL472" s="175" t="str">
        <f t="shared" si="419"/>
        <v/>
      </c>
      <c r="CM472" s="176" t="str">
        <f t="shared" si="420"/>
        <v/>
      </c>
      <c r="CN472" s="135" t="str">
        <f t="shared" si="421"/>
        <v xml:space="preserve"> </v>
      </c>
      <c r="CO472" s="185" t="str">
        <f t="shared" si="422"/>
        <v/>
      </c>
      <c r="CP472" s="186" t="str">
        <f t="shared" si="423"/>
        <v/>
      </c>
      <c r="CQ472" s="181" t="str">
        <f t="shared" si="424"/>
        <v xml:space="preserve"> </v>
      </c>
      <c r="CR472" s="135">
        <f>'Session Tracking'!P471</f>
        <v>0</v>
      </c>
      <c r="CS472" s="172"/>
      <c r="CT472" s="172">
        <f>COUNTIF('Session Tracking'!F471:O471,"Yes")</f>
        <v>0</v>
      </c>
      <c r="CU472" s="195">
        <f>COUNTIF('Session Tracking'!F471:O471,"No")</f>
        <v>0</v>
      </c>
      <c r="CV472" s="211">
        <f t="shared" si="382"/>
        <v>0</v>
      </c>
      <c r="CW472" s="195" t="str">
        <f t="shared" si="383"/>
        <v/>
      </c>
      <c r="CX472" s="195" t="str">
        <f t="shared" si="384"/>
        <v/>
      </c>
      <c r="CY472" s="195" t="str">
        <f t="shared" si="385"/>
        <v/>
      </c>
      <c r="CZ472" s="195" t="str">
        <f t="shared" si="386"/>
        <v/>
      </c>
      <c r="DA472" s="195" t="str">
        <f t="shared" si="387"/>
        <v/>
      </c>
      <c r="DB472" s="213" t="str">
        <f t="shared" si="388"/>
        <v/>
      </c>
      <c r="DC472" s="172" t="str">
        <f t="shared" si="389"/>
        <v/>
      </c>
      <c r="DD472" s="195" t="str">
        <f t="shared" si="390"/>
        <v/>
      </c>
      <c r="DE472" s="195" t="str">
        <f t="shared" si="391"/>
        <v/>
      </c>
      <c r="DF472" s="195" t="str">
        <f t="shared" si="392"/>
        <v/>
      </c>
      <c r="DG472" s="195" t="str">
        <f t="shared" si="393"/>
        <v/>
      </c>
      <c r="DH472" s="195" t="str">
        <f t="shared" si="394"/>
        <v/>
      </c>
      <c r="DI472" s="195" t="str">
        <f t="shared" si="395"/>
        <v/>
      </c>
      <c r="DJ472" s="195" t="str">
        <f t="shared" si="396"/>
        <v/>
      </c>
      <c r="DK472" s="173" t="str">
        <f t="shared" si="397"/>
        <v/>
      </c>
    </row>
    <row r="473" spans="1:115" x14ac:dyDescent="0.35">
      <c r="A473" s="182">
        <f>'Session Tracking'!A472</f>
        <v>0</v>
      </c>
      <c r="B473" s="183">
        <f>'Session Tracking'!T472</f>
        <v>0</v>
      </c>
      <c r="C473" s="183">
        <f>'Session Tracking'!C472</f>
        <v>0</v>
      </c>
      <c r="D473" s="184" t="str">
        <f>IF('Session Tracking'!D472,'Session Tracking'!D472,"")</f>
        <v/>
      </c>
      <c r="E473" s="184" t="str">
        <f>IF('Session Tracking'!E472,'Session Tracking'!E472,"")</f>
        <v/>
      </c>
      <c r="F473" s="123"/>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3"/>
      <c r="AL473" s="124"/>
      <c r="AM473" s="124"/>
      <c r="AN473" s="124"/>
      <c r="AO473" s="124"/>
      <c r="AP473" s="124"/>
      <c r="AQ473" s="124"/>
      <c r="AR473" s="124"/>
      <c r="AS473" s="124"/>
      <c r="AT473" s="124"/>
      <c r="AU473" s="124"/>
      <c r="AV473" s="124"/>
      <c r="AW473" s="124"/>
      <c r="AX473" s="124"/>
      <c r="AY473" s="124"/>
      <c r="AZ473" s="124"/>
      <c r="BA473" s="124"/>
      <c r="BB473" s="124"/>
      <c r="BC473" s="124"/>
      <c r="BD473" s="124"/>
      <c r="BE473" s="124"/>
      <c r="BF473" s="124"/>
      <c r="BG473" s="124"/>
      <c r="BH473" s="124"/>
      <c r="BI473" s="124"/>
      <c r="BJ473" s="124"/>
      <c r="BK473" s="124"/>
      <c r="BL473" s="124"/>
      <c r="BM473" s="124"/>
      <c r="BN473" s="124"/>
      <c r="BO473" s="124"/>
      <c r="BQ473" s="175" t="str">
        <f t="shared" si="398"/>
        <v/>
      </c>
      <c r="BR473" s="176" t="str">
        <f t="shared" si="399"/>
        <v/>
      </c>
      <c r="BS473" s="135" t="str">
        <f t="shared" si="400"/>
        <v xml:space="preserve"> </v>
      </c>
      <c r="BT473" s="175" t="str">
        <f t="shared" si="401"/>
        <v/>
      </c>
      <c r="BU473" s="176" t="str">
        <f t="shared" si="402"/>
        <v/>
      </c>
      <c r="BV473" s="135" t="str">
        <f t="shared" si="403"/>
        <v xml:space="preserve"> </v>
      </c>
      <c r="BW473" s="175" t="str">
        <f t="shared" si="404"/>
        <v/>
      </c>
      <c r="BX473" s="176" t="str">
        <f t="shared" si="405"/>
        <v/>
      </c>
      <c r="BY473" s="135" t="str">
        <f t="shared" si="406"/>
        <v xml:space="preserve"> </v>
      </c>
      <c r="BZ473" s="175" t="str">
        <f t="shared" si="407"/>
        <v/>
      </c>
      <c r="CA473" s="176" t="str">
        <f t="shared" si="408"/>
        <v/>
      </c>
      <c r="CB473" s="135" t="str">
        <f t="shared" si="409"/>
        <v xml:space="preserve"> </v>
      </c>
      <c r="CC473" s="185" t="str">
        <f t="shared" si="410"/>
        <v/>
      </c>
      <c r="CD473" s="186" t="str">
        <f t="shared" si="411"/>
        <v/>
      </c>
      <c r="CE473" s="181" t="str">
        <f t="shared" si="412"/>
        <v xml:space="preserve"> </v>
      </c>
      <c r="CF473" s="175" t="str">
        <f t="shared" si="413"/>
        <v/>
      </c>
      <c r="CG473" s="176" t="str">
        <f t="shared" si="414"/>
        <v/>
      </c>
      <c r="CH473" s="135" t="str">
        <f t="shared" si="415"/>
        <v xml:space="preserve"> </v>
      </c>
      <c r="CI473" s="175" t="str">
        <f t="shared" si="416"/>
        <v/>
      </c>
      <c r="CJ473" s="176" t="str">
        <f t="shared" si="417"/>
        <v/>
      </c>
      <c r="CK473" s="135" t="str">
        <f t="shared" si="418"/>
        <v xml:space="preserve"> </v>
      </c>
      <c r="CL473" s="175" t="str">
        <f t="shared" si="419"/>
        <v/>
      </c>
      <c r="CM473" s="176" t="str">
        <f t="shared" si="420"/>
        <v/>
      </c>
      <c r="CN473" s="135" t="str">
        <f t="shared" si="421"/>
        <v xml:space="preserve"> </v>
      </c>
      <c r="CO473" s="185" t="str">
        <f t="shared" si="422"/>
        <v/>
      </c>
      <c r="CP473" s="186" t="str">
        <f t="shared" si="423"/>
        <v/>
      </c>
      <c r="CQ473" s="181" t="str">
        <f t="shared" si="424"/>
        <v xml:space="preserve"> </v>
      </c>
      <c r="CR473" s="135">
        <f>'Session Tracking'!P472</f>
        <v>0</v>
      </c>
      <c r="CS473" s="172"/>
      <c r="CT473" s="172">
        <f>COUNTIF('Session Tracking'!F472:O472,"Yes")</f>
        <v>0</v>
      </c>
      <c r="CU473" s="195">
        <f>COUNTIF('Session Tracking'!F472:O472,"No")</f>
        <v>0</v>
      </c>
      <c r="CV473" s="211">
        <f t="shared" si="382"/>
        <v>0</v>
      </c>
      <c r="CW473" s="195" t="str">
        <f t="shared" si="383"/>
        <v/>
      </c>
      <c r="CX473" s="195" t="str">
        <f t="shared" si="384"/>
        <v/>
      </c>
      <c r="CY473" s="195" t="str">
        <f t="shared" si="385"/>
        <v/>
      </c>
      <c r="CZ473" s="195" t="str">
        <f t="shared" si="386"/>
        <v/>
      </c>
      <c r="DA473" s="195" t="str">
        <f t="shared" si="387"/>
        <v/>
      </c>
      <c r="DB473" s="213" t="str">
        <f t="shared" si="388"/>
        <v/>
      </c>
      <c r="DC473" s="172" t="str">
        <f t="shared" si="389"/>
        <v/>
      </c>
      <c r="DD473" s="195" t="str">
        <f t="shared" si="390"/>
        <v/>
      </c>
      <c r="DE473" s="195" t="str">
        <f t="shared" si="391"/>
        <v/>
      </c>
      <c r="DF473" s="195" t="str">
        <f t="shared" si="392"/>
        <v/>
      </c>
      <c r="DG473" s="195" t="str">
        <f t="shared" si="393"/>
        <v/>
      </c>
      <c r="DH473" s="195" t="str">
        <f t="shared" si="394"/>
        <v/>
      </c>
      <c r="DI473" s="195" t="str">
        <f t="shared" si="395"/>
        <v/>
      </c>
      <c r="DJ473" s="195" t="str">
        <f t="shared" si="396"/>
        <v/>
      </c>
      <c r="DK473" s="173" t="str">
        <f t="shared" si="397"/>
        <v/>
      </c>
    </row>
    <row r="474" spans="1:115" x14ac:dyDescent="0.35">
      <c r="A474" s="182">
        <f>'Session Tracking'!A473</f>
        <v>0</v>
      </c>
      <c r="B474" s="183">
        <f>'Session Tracking'!T473</f>
        <v>0</v>
      </c>
      <c r="C474" s="183">
        <f>'Session Tracking'!C473</f>
        <v>0</v>
      </c>
      <c r="D474" s="184" t="str">
        <f>IF('Session Tracking'!D473,'Session Tracking'!D473,"")</f>
        <v/>
      </c>
      <c r="E474" s="184" t="str">
        <f>IF('Session Tracking'!E473,'Session Tracking'!E473,"")</f>
        <v/>
      </c>
      <c r="F474" s="121"/>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1"/>
      <c r="AL474" s="122"/>
      <c r="AM474" s="122"/>
      <c r="AN474" s="122"/>
      <c r="AO474" s="122"/>
      <c r="AP474" s="122"/>
      <c r="AQ474" s="122"/>
      <c r="AR474" s="122"/>
      <c r="AS474" s="122"/>
      <c r="AT474" s="122"/>
      <c r="AU474" s="122"/>
      <c r="AV474" s="122"/>
      <c r="AW474" s="122"/>
      <c r="AX474" s="122"/>
      <c r="AY474" s="122"/>
      <c r="AZ474" s="122"/>
      <c r="BA474" s="122"/>
      <c r="BB474" s="122"/>
      <c r="BC474" s="122"/>
      <c r="BD474" s="122"/>
      <c r="BE474" s="122"/>
      <c r="BF474" s="122"/>
      <c r="BG474" s="122"/>
      <c r="BH474" s="122"/>
      <c r="BI474" s="122"/>
      <c r="BJ474" s="122"/>
      <c r="BK474" s="122"/>
      <c r="BL474" s="122"/>
      <c r="BM474" s="122"/>
      <c r="BN474" s="122"/>
      <c r="BO474" s="122"/>
      <c r="BQ474" s="175" t="str">
        <f t="shared" si="398"/>
        <v/>
      </c>
      <c r="BR474" s="176" t="str">
        <f t="shared" si="399"/>
        <v/>
      </c>
      <c r="BS474" s="135" t="str">
        <f t="shared" si="400"/>
        <v xml:space="preserve"> </v>
      </c>
      <c r="BT474" s="175" t="str">
        <f t="shared" si="401"/>
        <v/>
      </c>
      <c r="BU474" s="176" t="str">
        <f t="shared" si="402"/>
        <v/>
      </c>
      <c r="BV474" s="135" t="str">
        <f t="shared" si="403"/>
        <v xml:space="preserve"> </v>
      </c>
      <c r="BW474" s="175" t="str">
        <f t="shared" si="404"/>
        <v/>
      </c>
      <c r="BX474" s="176" t="str">
        <f t="shared" si="405"/>
        <v/>
      </c>
      <c r="BY474" s="135" t="str">
        <f t="shared" si="406"/>
        <v xml:space="preserve"> </v>
      </c>
      <c r="BZ474" s="175" t="str">
        <f t="shared" si="407"/>
        <v/>
      </c>
      <c r="CA474" s="176" t="str">
        <f t="shared" si="408"/>
        <v/>
      </c>
      <c r="CB474" s="135" t="str">
        <f t="shared" si="409"/>
        <v xml:space="preserve"> </v>
      </c>
      <c r="CC474" s="185" t="str">
        <f t="shared" si="410"/>
        <v/>
      </c>
      <c r="CD474" s="186" t="str">
        <f t="shared" si="411"/>
        <v/>
      </c>
      <c r="CE474" s="181" t="str">
        <f t="shared" si="412"/>
        <v xml:space="preserve"> </v>
      </c>
      <c r="CF474" s="175" t="str">
        <f t="shared" si="413"/>
        <v/>
      </c>
      <c r="CG474" s="176" t="str">
        <f t="shared" si="414"/>
        <v/>
      </c>
      <c r="CH474" s="135" t="str">
        <f t="shared" si="415"/>
        <v xml:space="preserve"> </v>
      </c>
      <c r="CI474" s="175" t="str">
        <f t="shared" si="416"/>
        <v/>
      </c>
      <c r="CJ474" s="176" t="str">
        <f t="shared" si="417"/>
        <v/>
      </c>
      <c r="CK474" s="135" t="str">
        <f t="shared" si="418"/>
        <v xml:space="preserve"> </v>
      </c>
      <c r="CL474" s="175" t="str">
        <f t="shared" si="419"/>
        <v/>
      </c>
      <c r="CM474" s="176" t="str">
        <f t="shared" si="420"/>
        <v/>
      </c>
      <c r="CN474" s="135" t="str">
        <f t="shared" si="421"/>
        <v xml:space="preserve"> </v>
      </c>
      <c r="CO474" s="185" t="str">
        <f t="shared" si="422"/>
        <v/>
      </c>
      <c r="CP474" s="186" t="str">
        <f t="shared" si="423"/>
        <v/>
      </c>
      <c r="CQ474" s="181" t="str">
        <f t="shared" si="424"/>
        <v xml:space="preserve"> </v>
      </c>
      <c r="CR474" s="135">
        <f>'Session Tracking'!P473</f>
        <v>0</v>
      </c>
      <c r="CS474" s="172"/>
      <c r="CT474" s="172">
        <f>COUNTIF('Session Tracking'!F473:O473,"Yes")</f>
        <v>0</v>
      </c>
      <c r="CU474" s="195">
        <f>COUNTIF('Session Tracking'!F473:O473,"No")</f>
        <v>0</v>
      </c>
      <c r="CV474" s="211">
        <f t="shared" si="382"/>
        <v>0</v>
      </c>
      <c r="CW474" s="195" t="str">
        <f t="shared" si="383"/>
        <v/>
      </c>
      <c r="CX474" s="195" t="str">
        <f t="shared" si="384"/>
        <v/>
      </c>
      <c r="CY474" s="195" t="str">
        <f t="shared" si="385"/>
        <v/>
      </c>
      <c r="CZ474" s="195" t="str">
        <f t="shared" si="386"/>
        <v/>
      </c>
      <c r="DA474" s="195" t="str">
        <f t="shared" si="387"/>
        <v/>
      </c>
      <c r="DB474" s="213" t="str">
        <f t="shared" si="388"/>
        <v/>
      </c>
      <c r="DC474" s="172" t="str">
        <f t="shared" si="389"/>
        <v/>
      </c>
      <c r="DD474" s="195" t="str">
        <f t="shared" si="390"/>
        <v/>
      </c>
      <c r="DE474" s="195" t="str">
        <f t="shared" si="391"/>
        <v/>
      </c>
      <c r="DF474" s="195" t="str">
        <f t="shared" si="392"/>
        <v/>
      </c>
      <c r="DG474" s="195" t="str">
        <f t="shared" si="393"/>
        <v/>
      </c>
      <c r="DH474" s="195" t="str">
        <f t="shared" si="394"/>
        <v/>
      </c>
      <c r="DI474" s="195" t="str">
        <f t="shared" si="395"/>
        <v/>
      </c>
      <c r="DJ474" s="195" t="str">
        <f t="shared" si="396"/>
        <v/>
      </c>
      <c r="DK474" s="173" t="str">
        <f t="shared" si="397"/>
        <v/>
      </c>
    </row>
    <row r="475" spans="1:115" x14ac:dyDescent="0.35">
      <c r="A475" s="182">
        <f>'Session Tracking'!A474</f>
        <v>0</v>
      </c>
      <c r="B475" s="183">
        <f>'Session Tracking'!T474</f>
        <v>0</v>
      </c>
      <c r="C475" s="183">
        <f>'Session Tracking'!C474</f>
        <v>0</v>
      </c>
      <c r="D475" s="184" t="str">
        <f>IF('Session Tracking'!D474,'Session Tracking'!D474,"")</f>
        <v/>
      </c>
      <c r="E475" s="184" t="str">
        <f>IF('Session Tracking'!E474,'Session Tracking'!E474,"")</f>
        <v/>
      </c>
      <c r="F475" s="123"/>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3"/>
      <c r="AL475" s="124"/>
      <c r="AM475" s="124"/>
      <c r="AN475" s="124"/>
      <c r="AO475" s="124"/>
      <c r="AP475" s="124"/>
      <c r="AQ475" s="124"/>
      <c r="AR475" s="124"/>
      <c r="AS475" s="124"/>
      <c r="AT475" s="124"/>
      <c r="AU475" s="124"/>
      <c r="AV475" s="124"/>
      <c r="AW475" s="124"/>
      <c r="AX475" s="124"/>
      <c r="AY475" s="124"/>
      <c r="AZ475" s="124"/>
      <c r="BA475" s="124"/>
      <c r="BB475" s="124"/>
      <c r="BC475" s="124"/>
      <c r="BD475" s="124"/>
      <c r="BE475" s="124"/>
      <c r="BF475" s="124"/>
      <c r="BG475" s="124"/>
      <c r="BH475" s="124"/>
      <c r="BI475" s="124"/>
      <c r="BJ475" s="124"/>
      <c r="BK475" s="124"/>
      <c r="BL475" s="124"/>
      <c r="BM475" s="124"/>
      <c r="BN475" s="124"/>
      <c r="BO475" s="124"/>
      <c r="BQ475" s="175" t="str">
        <f t="shared" si="398"/>
        <v/>
      </c>
      <c r="BR475" s="176" t="str">
        <f t="shared" si="399"/>
        <v/>
      </c>
      <c r="BS475" s="135" t="str">
        <f t="shared" si="400"/>
        <v xml:space="preserve"> </v>
      </c>
      <c r="BT475" s="175" t="str">
        <f t="shared" si="401"/>
        <v/>
      </c>
      <c r="BU475" s="176" t="str">
        <f t="shared" si="402"/>
        <v/>
      </c>
      <c r="BV475" s="135" t="str">
        <f t="shared" si="403"/>
        <v xml:space="preserve"> </v>
      </c>
      <c r="BW475" s="175" t="str">
        <f t="shared" si="404"/>
        <v/>
      </c>
      <c r="BX475" s="176" t="str">
        <f t="shared" si="405"/>
        <v/>
      </c>
      <c r="BY475" s="135" t="str">
        <f t="shared" si="406"/>
        <v xml:space="preserve"> </v>
      </c>
      <c r="BZ475" s="175" t="str">
        <f t="shared" si="407"/>
        <v/>
      </c>
      <c r="CA475" s="176" t="str">
        <f t="shared" si="408"/>
        <v/>
      </c>
      <c r="CB475" s="135" t="str">
        <f t="shared" si="409"/>
        <v xml:space="preserve"> </v>
      </c>
      <c r="CC475" s="185" t="str">
        <f t="shared" si="410"/>
        <v/>
      </c>
      <c r="CD475" s="186" t="str">
        <f t="shared" si="411"/>
        <v/>
      </c>
      <c r="CE475" s="181" t="str">
        <f t="shared" si="412"/>
        <v xml:space="preserve"> </v>
      </c>
      <c r="CF475" s="175" t="str">
        <f t="shared" si="413"/>
        <v/>
      </c>
      <c r="CG475" s="176" t="str">
        <f t="shared" si="414"/>
        <v/>
      </c>
      <c r="CH475" s="135" t="str">
        <f t="shared" si="415"/>
        <v xml:space="preserve"> </v>
      </c>
      <c r="CI475" s="175" t="str">
        <f t="shared" si="416"/>
        <v/>
      </c>
      <c r="CJ475" s="176" t="str">
        <f t="shared" si="417"/>
        <v/>
      </c>
      <c r="CK475" s="135" t="str">
        <f t="shared" si="418"/>
        <v xml:space="preserve"> </v>
      </c>
      <c r="CL475" s="175" t="str">
        <f t="shared" si="419"/>
        <v/>
      </c>
      <c r="CM475" s="176" t="str">
        <f t="shared" si="420"/>
        <v/>
      </c>
      <c r="CN475" s="135" t="str">
        <f t="shared" si="421"/>
        <v xml:space="preserve"> </v>
      </c>
      <c r="CO475" s="185" t="str">
        <f t="shared" si="422"/>
        <v/>
      </c>
      <c r="CP475" s="186" t="str">
        <f t="shared" si="423"/>
        <v/>
      </c>
      <c r="CQ475" s="181" t="str">
        <f t="shared" si="424"/>
        <v xml:space="preserve"> </v>
      </c>
      <c r="CR475" s="135">
        <f>'Session Tracking'!P474</f>
        <v>0</v>
      </c>
      <c r="CS475" s="172"/>
      <c r="CT475" s="172">
        <f>COUNTIF('Session Tracking'!F474:O474,"Yes")</f>
        <v>0</v>
      </c>
      <c r="CU475" s="195">
        <f>COUNTIF('Session Tracking'!F474:O474,"No")</f>
        <v>0</v>
      </c>
      <c r="CV475" s="211">
        <f t="shared" si="382"/>
        <v>0</v>
      </c>
      <c r="CW475" s="195" t="str">
        <f t="shared" si="383"/>
        <v/>
      </c>
      <c r="CX475" s="195" t="str">
        <f t="shared" si="384"/>
        <v/>
      </c>
      <c r="CY475" s="195" t="str">
        <f t="shared" si="385"/>
        <v/>
      </c>
      <c r="CZ475" s="195" t="str">
        <f t="shared" si="386"/>
        <v/>
      </c>
      <c r="DA475" s="195" t="str">
        <f t="shared" si="387"/>
        <v/>
      </c>
      <c r="DB475" s="213" t="str">
        <f t="shared" si="388"/>
        <v/>
      </c>
      <c r="DC475" s="172" t="str">
        <f t="shared" si="389"/>
        <v/>
      </c>
      <c r="DD475" s="195" t="str">
        <f t="shared" si="390"/>
        <v/>
      </c>
      <c r="DE475" s="195" t="str">
        <f t="shared" si="391"/>
        <v/>
      </c>
      <c r="DF475" s="195" t="str">
        <f t="shared" si="392"/>
        <v/>
      </c>
      <c r="DG475" s="195" t="str">
        <f t="shared" si="393"/>
        <v/>
      </c>
      <c r="DH475" s="195" t="str">
        <f t="shared" si="394"/>
        <v/>
      </c>
      <c r="DI475" s="195" t="str">
        <f t="shared" si="395"/>
        <v/>
      </c>
      <c r="DJ475" s="195" t="str">
        <f t="shared" si="396"/>
        <v/>
      </c>
      <c r="DK475" s="173" t="str">
        <f t="shared" si="397"/>
        <v/>
      </c>
    </row>
    <row r="476" spans="1:115" x14ac:dyDescent="0.35">
      <c r="A476" s="182">
        <f>'Session Tracking'!A475</f>
        <v>0</v>
      </c>
      <c r="B476" s="183">
        <f>'Session Tracking'!T475</f>
        <v>0</v>
      </c>
      <c r="C476" s="183">
        <f>'Session Tracking'!C475</f>
        <v>0</v>
      </c>
      <c r="D476" s="184" t="str">
        <f>IF('Session Tracking'!D475,'Session Tracking'!D475,"")</f>
        <v/>
      </c>
      <c r="E476" s="184" t="str">
        <f>IF('Session Tracking'!E475,'Session Tracking'!E475,"")</f>
        <v/>
      </c>
      <c r="F476" s="121"/>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1"/>
      <c r="AL476" s="122"/>
      <c r="AM476" s="122"/>
      <c r="AN476" s="122"/>
      <c r="AO476" s="122"/>
      <c r="AP476" s="122"/>
      <c r="AQ476" s="122"/>
      <c r="AR476" s="122"/>
      <c r="AS476" s="122"/>
      <c r="AT476" s="122"/>
      <c r="AU476" s="122"/>
      <c r="AV476" s="122"/>
      <c r="AW476" s="122"/>
      <c r="AX476" s="122"/>
      <c r="AY476" s="122"/>
      <c r="AZ476" s="122"/>
      <c r="BA476" s="122"/>
      <c r="BB476" s="122"/>
      <c r="BC476" s="122"/>
      <c r="BD476" s="122"/>
      <c r="BE476" s="122"/>
      <c r="BF476" s="122"/>
      <c r="BG476" s="122"/>
      <c r="BH476" s="122"/>
      <c r="BI476" s="122"/>
      <c r="BJ476" s="122"/>
      <c r="BK476" s="122"/>
      <c r="BL476" s="122"/>
      <c r="BM476" s="122"/>
      <c r="BN476" s="122"/>
      <c r="BO476" s="122"/>
      <c r="BQ476" s="175" t="str">
        <f t="shared" si="398"/>
        <v/>
      </c>
      <c r="BR476" s="176" t="str">
        <f t="shared" si="399"/>
        <v/>
      </c>
      <c r="BS476" s="135" t="str">
        <f t="shared" si="400"/>
        <v xml:space="preserve"> </v>
      </c>
      <c r="BT476" s="175" t="str">
        <f t="shared" si="401"/>
        <v/>
      </c>
      <c r="BU476" s="176" t="str">
        <f t="shared" si="402"/>
        <v/>
      </c>
      <c r="BV476" s="135" t="str">
        <f t="shared" si="403"/>
        <v xml:space="preserve"> </v>
      </c>
      <c r="BW476" s="175" t="str">
        <f t="shared" si="404"/>
        <v/>
      </c>
      <c r="BX476" s="176" t="str">
        <f t="shared" si="405"/>
        <v/>
      </c>
      <c r="BY476" s="135" t="str">
        <f t="shared" si="406"/>
        <v xml:space="preserve"> </v>
      </c>
      <c r="BZ476" s="175" t="str">
        <f t="shared" si="407"/>
        <v/>
      </c>
      <c r="CA476" s="176" t="str">
        <f t="shared" si="408"/>
        <v/>
      </c>
      <c r="CB476" s="135" t="str">
        <f t="shared" si="409"/>
        <v xml:space="preserve"> </v>
      </c>
      <c r="CC476" s="185" t="str">
        <f t="shared" si="410"/>
        <v/>
      </c>
      <c r="CD476" s="186" t="str">
        <f t="shared" si="411"/>
        <v/>
      </c>
      <c r="CE476" s="181" t="str">
        <f t="shared" si="412"/>
        <v xml:space="preserve"> </v>
      </c>
      <c r="CF476" s="175" t="str">
        <f t="shared" si="413"/>
        <v/>
      </c>
      <c r="CG476" s="176" t="str">
        <f t="shared" si="414"/>
        <v/>
      </c>
      <c r="CH476" s="135" t="str">
        <f t="shared" si="415"/>
        <v xml:space="preserve"> </v>
      </c>
      <c r="CI476" s="175" t="str">
        <f t="shared" si="416"/>
        <v/>
      </c>
      <c r="CJ476" s="176" t="str">
        <f t="shared" si="417"/>
        <v/>
      </c>
      <c r="CK476" s="135" t="str">
        <f t="shared" si="418"/>
        <v xml:space="preserve"> </v>
      </c>
      <c r="CL476" s="175" t="str">
        <f t="shared" si="419"/>
        <v/>
      </c>
      <c r="CM476" s="176" t="str">
        <f t="shared" si="420"/>
        <v/>
      </c>
      <c r="CN476" s="135" t="str">
        <f t="shared" si="421"/>
        <v xml:space="preserve"> </v>
      </c>
      <c r="CO476" s="185" t="str">
        <f t="shared" si="422"/>
        <v/>
      </c>
      <c r="CP476" s="186" t="str">
        <f t="shared" si="423"/>
        <v/>
      </c>
      <c r="CQ476" s="181" t="str">
        <f t="shared" si="424"/>
        <v xml:space="preserve"> </v>
      </c>
      <c r="CR476" s="135">
        <f>'Session Tracking'!P475</f>
        <v>0</v>
      </c>
      <c r="CS476" s="172"/>
      <c r="CT476" s="172">
        <f>COUNTIF('Session Tracking'!F475:O475,"Yes")</f>
        <v>0</v>
      </c>
      <c r="CU476" s="195">
        <f>COUNTIF('Session Tracking'!F475:O475,"No")</f>
        <v>0</v>
      </c>
      <c r="CV476" s="211">
        <f t="shared" si="382"/>
        <v>0</v>
      </c>
      <c r="CW476" s="195" t="str">
        <f t="shared" si="383"/>
        <v/>
      </c>
      <c r="CX476" s="195" t="str">
        <f t="shared" si="384"/>
        <v/>
      </c>
      <c r="CY476" s="195" t="str">
        <f t="shared" si="385"/>
        <v/>
      </c>
      <c r="CZ476" s="195" t="str">
        <f t="shared" si="386"/>
        <v/>
      </c>
      <c r="DA476" s="195" t="str">
        <f t="shared" si="387"/>
        <v/>
      </c>
      <c r="DB476" s="213" t="str">
        <f t="shared" si="388"/>
        <v/>
      </c>
      <c r="DC476" s="172" t="str">
        <f t="shared" si="389"/>
        <v/>
      </c>
      <c r="DD476" s="195" t="str">
        <f t="shared" si="390"/>
        <v/>
      </c>
      <c r="DE476" s="195" t="str">
        <f t="shared" si="391"/>
        <v/>
      </c>
      <c r="DF476" s="195" t="str">
        <f t="shared" si="392"/>
        <v/>
      </c>
      <c r="DG476" s="195" t="str">
        <f t="shared" si="393"/>
        <v/>
      </c>
      <c r="DH476" s="195" t="str">
        <f t="shared" si="394"/>
        <v/>
      </c>
      <c r="DI476" s="195" t="str">
        <f t="shared" si="395"/>
        <v/>
      </c>
      <c r="DJ476" s="195" t="str">
        <f t="shared" si="396"/>
        <v/>
      </c>
      <c r="DK476" s="173" t="str">
        <f t="shared" si="397"/>
        <v/>
      </c>
    </row>
    <row r="477" spans="1:115" x14ac:dyDescent="0.35">
      <c r="A477" s="182">
        <f>'Session Tracking'!A476</f>
        <v>0</v>
      </c>
      <c r="B477" s="183">
        <f>'Session Tracking'!T476</f>
        <v>0</v>
      </c>
      <c r="C477" s="183">
        <f>'Session Tracking'!C476</f>
        <v>0</v>
      </c>
      <c r="D477" s="184" t="str">
        <f>IF('Session Tracking'!D476,'Session Tracking'!D476,"")</f>
        <v/>
      </c>
      <c r="E477" s="184" t="str">
        <f>IF('Session Tracking'!E476,'Session Tracking'!E476,"")</f>
        <v/>
      </c>
      <c r="F477" s="123"/>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3"/>
      <c r="AL477" s="124"/>
      <c r="AM477" s="124"/>
      <c r="AN477" s="124"/>
      <c r="AO477" s="124"/>
      <c r="AP477" s="124"/>
      <c r="AQ477" s="124"/>
      <c r="AR477" s="124"/>
      <c r="AS477" s="124"/>
      <c r="AT477" s="124"/>
      <c r="AU477" s="124"/>
      <c r="AV477" s="124"/>
      <c r="AW477" s="124"/>
      <c r="AX477" s="124"/>
      <c r="AY477" s="124"/>
      <c r="AZ477" s="124"/>
      <c r="BA477" s="124"/>
      <c r="BB477" s="124"/>
      <c r="BC477" s="124"/>
      <c r="BD477" s="124"/>
      <c r="BE477" s="124"/>
      <c r="BF477" s="124"/>
      <c r="BG477" s="124"/>
      <c r="BH477" s="124"/>
      <c r="BI477" s="124"/>
      <c r="BJ477" s="124"/>
      <c r="BK477" s="124"/>
      <c r="BL477" s="124"/>
      <c r="BM477" s="124"/>
      <c r="BN477" s="124"/>
      <c r="BO477" s="124"/>
      <c r="BQ477" s="175" t="str">
        <f t="shared" si="398"/>
        <v/>
      </c>
      <c r="BR477" s="176" t="str">
        <f t="shared" si="399"/>
        <v/>
      </c>
      <c r="BS477" s="135" t="str">
        <f t="shared" si="400"/>
        <v xml:space="preserve"> </v>
      </c>
      <c r="BT477" s="175" t="str">
        <f t="shared" si="401"/>
        <v/>
      </c>
      <c r="BU477" s="176" t="str">
        <f t="shared" si="402"/>
        <v/>
      </c>
      <c r="BV477" s="135" t="str">
        <f t="shared" si="403"/>
        <v xml:space="preserve"> </v>
      </c>
      <c r="BW477" s="175" t="str">
        <f t="shared" si="404"/>
        <v/>
      </c>
      <c r="BX477" s="176" t="str">
        <f t="shared" si="405"/>
        <v/>
      </c>
      <c r="BY477" s="135" t="str">
        <f t="shared" si="406"/>
        <v xml:space="preserve"> </v>
      </c>
      <c r="BZ477" s="175" t="str">
        <f t="shared" si="407"/>
        <v/>
      </c>
      <c r="CA477" s="176" t="str">
        <f t="shared" si="408"/>
        <v/>
      </c>
      <c r="CB477" s="135" t="str">
        <f t="shared" si="409"/>
        <v xml:space="preserve"> </v>
      </c>
      <c r="CC477" s="185" t="str">
        <f t="shared" si="410"/>
        <v/>
      </c>
      <c r="CD477" s="186" t="str">
        <f t="shared" si="411"/>
        <v/>
      </c>
      <c r="CE477" s="181" t="str">
        <f t="shared" si="412"/>
        <v xml:space="preserve"> </v>
      </c>
      <c r="CF477" s="175" t="str">
        <f t="shared" si="413"/>
        <v/>
      </c>
      <c r="CG477" s="176" t="str">
        <f t="shared" si="414"/>
        <v/>
      </c>
      <c r="CH477" s="135" t="str">
        <f t="shared" si="415"/>
        <v xml:space="preserve"> </v>
      </c>
      <c r="CI477" s="175" t="str">
        <f t="shared" si="416"/>
        <v/>
      </c>
      <c r="CJ477" s="176" t="str">
        <f t="shared" si="417"/>
        <v/>
      </c>
      <c r="CK477" s="135" t="str">
        <f t="shared" si="418"/>
        <v xml:space="preserve"> </v>
      </c>
      <c r="CL477" s="175" t="str">
        <f t="shared" si="419"/>
        <v/>
      </c>
      <c r="CM477" s="176" t="str">
        <f t="shared" si="420"/>
        <v/>
      </c>
      <c r="CN477" s="135" t="str">
        <f t="shared" si="421"/>
        <v xml:space="preserve"> </v>
      </c>
      <c r="CO477" s="185" t="str">
        <f t="shared" si="422"/>
        <v/>
      </c>
      <c r="CP477" s="186" t="str">
        <f t="shared" si="423"/>
        <v/>
      </c>
      <c r="CQ477" s="181" t="str">
        <f t="shared" si="424"/>
        <v xml:space="preserve"> </v>
      </c>
      <c r="CR477" s="135">
        <f>'Session Tracking'!P476</f>
        <v>0</v>
      </c>
      <c r="CS477" s="172"/>
      <c r="CT477" s="172">
        <f>COUNTIF('Session Tracking'!F476:O476,"Yes")</f>
        <v>0</v>
      </c>
      <c r="CU477" s="195">
        <f>COUNTIF('Session Tracking'!F476:O476,"No")</f>
        <v>0</v>
      </c>
      <c r="CV477" s="211">
        <f t="shared" si="382"/>
        <v>0</v>
      </c>
      <c r="CW477" s="195" t="str">
        <f t="shared" si="383"/>
        <v/>
      </c>
      <c r="CX477" s="195" t="str">
        <f t="shared" si="384"/>
        <v/>
      </c>
      <c r="CY477" s="195" t="str">
        <f t="shared" si="385"/>
        <v/>
      </c>
      <c r="CZ477" s="195" t="str">
        <f t="shared" si="386"/>
        <v/>
      </c>
      <c r="DA477" s="195" t="str">
        <f t="shared" si="387"/>
        <v/>
      </c>
      <c r="DB477" s="213" t="str">
        <f t="shared" si="388"/>
        <v/>
      </c>
      <c r="DC477" s="172" t="str">
        <f t="shared" si="389"/>
        <v/>
      </c>
      <c r="DD477" s="195" t="str">
        <f t="shared" si="390"/>
        <v/>
      </c>
      <c r="DE477" s="195" t="str">
        <f t="shared" si="391"/>
        <v/>
      </c>
      <c r="DF477" s="195" t="str">
        <f t="shared" si="392"/>
        <v/>
      </c>
      <c r="DG477" s="195" t="str">
        <f t="shared" si="393"/>
        <v/>
      </c>
      <c r="DH477" s="195" t="str">
        <f t="shared" si="394"/>
        <v/>
      </c>
      <c r="DI477" s="195" t="str">
        <f t="shared" si="395"/>
        <v/>
      </c>
      <c r="DJ477" s="195" t="str">
        <f t="shared" si="396"/>
        <v/>
      </c>
      <c r="DK477" s="173" t="str">
        <f t="shared" si="397"/>
        <v/>
      </c>
    </row>
    <row r="478" spans="1:115" x14ac:dyDescent="0.35">
      <c r="A478" s="182">
        <f>'Session Tracking'!A477</f>
        <v>0</v>
      </c>
      <c r="B478" s="183">
        <f>'Session Tracking'!T477</f>
        <v>0</v>
      </c>
      <c r="C478" s="183">
        <f>'Session Tracking'!C477</f>
        <v>0</v>
      </c>
      <c r="D478" s="184" t="str">
        <f>IF('Session Tracking'!D477,'Session Tracking'!D477,"")</f>
        <v/>
      </c>
      <c r="E478" s="184" t="str">
        <f>IF('Session Tracking'!E477,'Session Tracking'!E477,"")</f>
        <v/>
      </c>
      <c r="F478" s="121"/>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1"/>
      <c r="AL478" s="122"/>
      <c r="AM478" s="122"/>
      <c r="AN478" s="122"/>
      <c r="AO478" s="122"/>
      <c r="AP478" s="122"/>
      <c r="AQ478" s="122"/>
      <c r="AR478" s="122"/>
      <c r="AS478" s="122"/>
      <c r="AT478" s="122"/>
      <c r="AU478" s="122"/>
      <c r="AV478" s="122"/>
      <c r="AW478" s="122"/>
      <c r="AX478" s="122"/>
      <c r="AY478" s="122"/>
      <c r="AZ478" s="122"/>
      <c r="BA478" s="122"/>
      <c r="BB478" s="122"/>
      <c r="BC478" s="122"/>
      <c r="BD478" s="122"/>
      <c r="BE478" s="122"/>
      <c r="BF478" s="122"/>
      <c r="BG478" s="122"/>
      <c r="BH478" s="122"/>
      <c r="BI478" s="122"/>
      <c r="BJ478" s="122"/>
      <c r="BK478" s="122"/>
      <c r="BL478" s="122"/>
      <c r="BM478" s="122"/>
      <c r="BN478" s="122"/>
      <c r="BO478" s="122"/>
      <c r="BQ478" s="175" t="str">
        <f t="shared" si="398"/>
        <v/>
      </c>
      <c r="BR478" s="176" t="str">
        <f t="shared" si="399"/>
        <v/>
      </c>
      <c r="BS478" s="135" t="str">
        <f t="shared" si="400"/>
        <v xml:space="preserve"> </v>
      </c>
      <c r="BT478" s="175" t="str">
        <f t="shared" si="401"/>
        <v/>
      </c>
      <c r="BU478" s="176" t="str">
        <f t="shared" si="402"/>
        <v/>
      </c>
      <c r="BV478" s="135" t="str">
        <f t="shared" si="403"/>
        <v xml:space="preserve"> </v>
      </c>
      <c r="BW478" s="175" t="str">
        <f t="shared" si="404"/>
        <v/>
      </c>
      <c r="BX478" s="176" t="str">
        <f t="shared" si="405"/>
        <v/>
      </c>
      <c r="BY478" s="135" t="str">
        <f t="shared" si="406"/>
        <v xml:space="preserve"> </v>
      </c>
      <c r="BZ478" s="175" t="str">
        <f t="shared" si="407"/>
        <v/>
      </c>
      <c r="CA478" s="176" t="str">
        <f t="shared" si="408"/>
        <v/>
      </c>
      <c r="CB478" s="135" t="str">
        <f t="shared" si="409"/>
        <v xml:space="preserve"> </v>
      </c>
      <c r="CC478" s="185" t="str">
        <f t="shared" si="410"/>
        <v/>
      </c>
      <c r="CD478" s="186" t="str">
        <f t="shared" si="411"/>
        <v/>
      </c>
      <c r="CE478" s="181" t="str">
        <f t="shared" si="412"/>
        <v xml:space="preserve"> </v>
      </c>
      <c r="CF478" s="175" t="str">
        <f t="shared" si="413"/>
        <v/>
      </c>
      <c r="CG478" s="176" t="str">
        <f t="shared" si="414"/>
        <v/>
      </c>
      <c r="CH478" s="135" t="str">
        <f t="shared" si="415"/>
        <v xml:space="preserve"> </v>
      </c>
      <c r="CI478" s="175" t="str">
        <f t="shared" si="416"/>
        <v/>
      </c>
      <c r="CJ478" s="176" t="str">
        <f t="shared" si="417"/>
        <v/>
      </c>
      <c r="CK478" s="135" t="str">
        <f t="shared" si="418"/>
        <v xml:space="preserve"> </v>
      </c>
      <c r="CL478" s="175" t="str">
        <f t="shared" si="419"/>
        <v/>
      </c>
      <c r="CM478" s="176" t="str">
        <f t="shared" si="420"/>
        <v/>
      </c>
      <c r="CN478" s="135" t="str">
        <f t="shared" si="421"/>
        <v xml:space="preserve"> </v>
      </c>
      <c r="CO478" s="185" t="str">
        <f t="shared" si="422"/>
        <v/>
      </c>
      <c r="CP478" s="186" t="str">
        <f t="shared" si="423"/>
        <v/>
      </c>
      <c r="CQ478" s="181" t="str">
        <f t="shared" si="424"/>
        <v xml:space="preserve"> </v>
      </c>
      <c r="CR478" s="135">
        <f>'Session Tracking'!P477</f>
        <v>0</v>
      </c>
      <c r="CS478" s="172"/>
      <c r="CT478" s="172">
        <f>COUNTIF('Session Tracking'!F477:O477,"Yes")</f>
        <v>0</v>
      </c>
      <c r="CU478" s="195">
        <f>COUNTIF('Session Tracking'!F477:O477,"No")</f>
        <v>0</v>
      </c>
      <c r="CV478" s="211">
        <f t="shared" si="382"/>
        <v>0</v>
      </c>
      <c r="CW478" s="195" t="str">
        <f t="shared" si="383"/>
        <v/>
      </c>
      <c r="CX478" s="195" t="str">
        <f t="shared" si="384"/>
        <v/>
      </c>
      <c r="CY478" s="195" t="str">
        <f t="shared" si="385"/>
        <v/>
      </c>
      <c r="CZ478" s="195" t="str">
        <f t="shared" si="386"/>
        <v/>
      </c>
      <c r="DA478" s="195" t="str">
        <f t="shared" si="387"/>
        <v/>
      </c>
      <c r="DB478" s="213" t="str">
        <f t="shared" si="388"/>
        <v/>
      </c>
      <c r="DC478" s="172" t="str">
        <f t="shared" si="389"/>
        <v/>
      </c>
      <c r="DD478" s="195" t="str">
        <f t="shared" si="390"/>
        <v/>
      </c>
      <c r="DE478" s="195" t="str">
        <f t="shared" si="391"/>
        <v/>
      </c>
      <c r="DF478" s="195" t="str">
        <f t="shared" si="392"/>
        <v/>
      </c>
      <c r="DG478" s="195" t="str">
        <f t="shared" si="393"/>
        <v/>
      </c>
      <c r="DH478" s="195" t="str">
        <f t="shared" si="394"/>
        <v/>
      </c>
      <c r="DI478" s="195" t="str">
        <f t="shared" si="395"/>
        <v/>
      </c>
      <c r="DJ478" s="195" t="str">
        <f t="shared" si="396"/>
        <v/>
      </c>
      <c r="DK478" s="173" t="str">
        <f t="shared" si="397"/>
        <v/>
      </c>
    </row>
    <row r="479" spans="1:115" x14ac:dyDescent="0.35">
      <c r="A479" s="182">
        <f>'Session Tracking'!A478</f>
        <v>0</v>
      </c>
      <c r="B479" s="183">
        <f>'Session Tracking'!T478</f>
        <v>0</v>
      </c>
      <c r="C479" s="183">
        <f>'Session Tracking'!C478</f>
        <v>0</v>
      </c>
      <c r="D479" s="184" t="str">
        <f>IF('Session Tracking'!D478,'Session Tracking'!D478,"")</f>
        <v/>
      </c>
      <c r="E479" s="184" t="str">
        <f>IF('Session Tracking'!E478,'Session Tracking'!E478,"")</f>
        <v/>
      </c>
      <c r="F479" s="123"/>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3"/>
      <c r="AL479" s="124"/>
      <c r="AM479" s="124"/>
      <c r="AN479" s="124"/>
      <c r="AO479" s="124"/>
      <c r="AP479" s="124"/>
      <c r="AQ479" s="124"/>
      <c r="AR479" s="124"/>
      <c r="AS479" s="124"/>
      <c r="AT479" s="124"/>
      <c r="AU479" s="124"/>
      <c r="AV479" s="124"/>
      <c r="AW479" s="124"/>
      <c r="AX479" s="124"/>
      <c r="AY479" s="124"/>
      <c r="AZ479" s="124"/>
      <c r="BA479" s="124"/>
      <c r="BB479" s="124"/>
      <c r="BC479" s="124"/>
      <c r="BD479" s="124"/>
      <c r="BE479" s="124"/>
      <c r="BF479" s="124"/>
      <c r="BG479" s="124"/>
      <c r="BH479" s="124"/>
      <c r="BI479" s="124"/>
      <c r="BJ479" s="124"/>
      <c r="BK479" s="124"/>
      <c r="BL479" s="124"/>
      <c r="BM479" s="124"/>
      <c r="BN479" s="124"/>
      <c r="BO479" s="124"/>
      <c r="BQ479" s="175" t="str">
        <f t="shared" si="398"/>
        <v/>
      </c>
      <c r="BR479" s="176" t="str">
        <f t="shared" si="399"/>
        <v/>
      </c>
      <c r="BS479" s="135" t="str">
        <f t="shared" si="400"/>
        <v xml:space="preserve"> </v>
      </c>
      <c r="BT479" s="175" t="str">
        <f t="shared" si="401"/>
        <v/>
      </c>
      <c r="BU479" s="176" t="str">
        <f t="shared" si="402"/>
        <v/>
      </c>
      <c r="BV479" s="135" t="str">
        <f t="shared" si="403"/>
        <v xml:space="preserve"> </v>
      </c>
      <c r="BW479" s="175" t="str">
        <f t="shared" si="404"/>
        <v/>
      </c>
      <c r="BX479" s="176" t="str">
        <f t="shared" si="405"/>
        <v/>
      </c>
      <c r="BY479" s="135" t="str">
        <f t="shared" si="406"/>
        <v xml:space="preserve"> </v>
      </c>
      <c r="BZ479" s="175" t="str">
        <f t="shared" si="407"/>
        <v/>
      </c>
      <c r="CA479" s="176" t="str">
        <f t="shared" si="408"/>
        <v/>
      </c>
      <c r="CB479" s="135" t="str">
        <f t="shared" si="409"/>
        <v xml:space="preserve"> </v>
      </c>
      <c r="CC479" s="185" t="str">
        <f t="shared" si="410"/>
        <v/>
      </c>
      <c r="CD479" s="186" t="str">
        <f t="shared" si="411"/>
        <v/>
      </c>
      <c r="CE479" s="181" t="str">
        <f t="shared" si="412"/>
        <v xml:space="preserve"> </v>
      </c>
      <c r="CF479" s="175" t="str">
        <f t="shared" si="413"/>
        <v/>
      </c>
      <c r="CG479" s="176" t="str">
        <f t="shared" si="414"/>
        <v/>
      </c>
      <c r="CH479" s="135" t="str">
        <f t="shared" si="415"/>
        <v xml:space="preserve"> </v>
      </c>
      <c r="CI479" s="175" t="str">
        <f t="shared" si="416"/>
        <v/>
      </c>
      <c r="CJ479" s="176" t="str">
        <f t="shared" si="417"/>
        <v/>
      </c>
      <c r="CK479" s="135" t="str">
        <f t="shared" si="418"/>
        <v xml:space="preserve"> </v>
      </c>
      <c r="CL479" s="175" t="str">
        <f t="shared" si="419"/>
        <v/>
      </c>
      <c r="CM479" s="176" t="str">
        <f t="shared" si="420"/>
        <v/>
      </c>
      <c r="CN479" s="135" t="str">
        <f t="shared" si="421"/>
        <v xml:space="preserve"> </v>
      </c>
      <c r="CO479" s="185" t="str">
        <f t="shared" si="422"/>
        <v/>
      </c>
      <c r="CP479" s="186" t="str">
        <f t="shared" si="423"/>
        <v/>
      </c>
      <c r="CQ479" s="181" t="str">
        <f t="shared" si="424"/>
        <v xml:space="preserve"> </v>
      </c>
      <c r="CR479" s="135">
        <f>'Session Tracking'!P478</f>
        <v>0</v>
      </c>
      <c r="CS479" s="172"/>
      <c r="CT479" s="172">
        <f>COUNTIF('Session Tracking'!F478:O478,"Yes")</f>
        <v>0</v>
      </c>
      <c r="CU479" s="195">
        <f>COUNTIF('Session Tracking'!F478:O478,"No")</f>
        <v>0</v>
      </c>
      <c r="CV479" s="211">
        <f t="shared" si="382"/>
        <v>0</v>
      </c>
      <c r="CW479" s="195" t="str">
        <f t="shared" si="383"/>
        <v/>
      </c>
      <c r="CX479" s="195" t="str">
        <f t="shared" si="384"/>
        <v/>
      </c>
      <c r="CY479" s="195" t="str">
        <f t="shared" si="385"/>
        <v/>
      </c>
      <c r="CZ479" s="195" t="str">
        <f t="shared" si="386"/>
        <v/>
      </c>
      <c r="DA479" s="195" t="str">
        <f t="shared" si="387"/>
        <v/>
      </c>
      <c r="DB479" s="213" t="str">
        <f t="shared" si="388"/>
        <v/>
      </c>
      <c r="DC479" s="172" t="str">
        <f t="shared" si="389"/>
        <v/>
      </c>
      <c r="DD479" s="195" t="str">
        <f t="shared" si="390"/>
        <v/>
      </c>
      <c r="DE479" s="195" t="str">
        <f t="shared" si="391"/>
        <v/>
      </c>
      <c r="DF479" s="195" t="str">
        <f t="shared" si="392"/>
        <v/>
      </c>
      <c r="DG479" s="195" t="str">
        <f t="shared" si="393"/>
        <v/>
      </c>
      <c r="DH479" s="195" t="str">
        <f t="shared" si="394"/>
        <v/>
      </c>
      <c r="DI479" s="195" t="str">
        <f t="shared" si="395"/>
        <v/>
      </c>
      <c r="DJ479" s="195" t="str">
        <f t="shared" si="396"/>
        <v/>
      </c>
      <c r="DK479" s="173" t="str">
        <f t="shared" si="397"/>
        <v/>
      </c>
    </row>
    <row r="480" spans="1:115" x14ac:dyDescent="0.35">
      <c r="A480" s="182">
        <f>'Session Tracking'!A479</f>
        <v>0</v>
      </c>
      <c r="B480" s="183">
        <f>'Session Tracking'!T479</f>
        <v>0</v>
      </c>
      <c r="C480" s="183">
        <f>'Session Tracking'!C479</f>
        <v>0</v>
      </c>
      <c r="D480" s="184" t="str">
        <f>IF('Session Tracking'!D479,'Session Tracking'!D479,"")</f>
        <v/>
      </c>
      <c r="E480" s="184" t="str">
        <f>IF('Session Tracking'!E479,'Session Tracking'!E479,"")</f>
        <v/>
      </c>
      <c r="F480" s="121"/>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1"/>
      <c r="AL480" s="122"/>
      <c r="AM480" s="122"/>
      <c r="AN480" s="122"/>
      <c r="AO480" s="122"/>
      <c r="AP480" s="122"/>
      <c r="AQ480" s="122"/>
      <c r="AR480" s="122"/>
      <c r="AS480" s="122"/>
      <c r="AT480" s="122"/>
      <c r="AU480" s="122"/>
      <c r="AV480" s="122"/>
      <c r="AW480" s="122"/>
      <c r="AX480" s="122"/>
      <c r="AY480" s="122"/>
      <c r="AZ480" s="122"/>
      <c r="BA480" s="122"/>
      <c r="BB480" s="122"/>
      <c r="BC480" s="122"/>
      <c r="BD480" s="122"/>
      <c r="BE480" s="122"/>
      <c r="BF480" s="122"/>
      <c r="BG480" s="122"/>
      <c r="BH480" s="122"/>
      <c r="BI480" s="122"/>
      <c r="BJ480" s="122"/>
      <c r="BK480" s="122"/>
      <c r="BL480" s="122"/>
      <c r="BM480" s="122"/>
      <c r="BN480" s="122"/>
      <c r="BO480" s="122"/>
      <c r="BQ480" s="175" t="str">
        <f t="shared" si="398"/>
        <v/>
      </c>
      <c r="BR480" s="176" t="str">
        <f t="shared" si="399"/>
        <v/>
      </c>
      <c r="BS480" s="135" t="str">
        <f t="shared" si="400"/>
        <v xml:space="preserve"> </v>
      </c>
      <c r="BT480" s="175" t="str">
        <f t="shared" si="401"/>
        <v/>
      </c>
      <c r="BU480" s="176" t="str">
        <f t="shared" si="402"/>
        <v/>
      </c>
      <c r="BV480" s="135" t="str">
        <f t="shared" si="403"/>
        <v xml:space="preserve"> </v>
      </c>
      <c r="BW480" s="175" t="str">
        <f t="shared" si="404"/>
        <v/>
      </c>
      <c r="BX480" s="176" t="str">
        <f t="shared" si="405"/>
        <v/>
      </c>
      <c r="BY480" s="135" t="str">
        <f t="shared" si="406"/>
        <v xml:space="preserve"> </v>
      </c>
      <c r="BZ480" s="175" t="str">
        <f t="shared" si="407"/>
        <v/>
      </c>
      <c r="CA480" s="176" t="str">
        <f t="shared" si="408"/>
        <v/>
      </c>
      <c r="CB480" s="135" t="str">
        <f t="shared" si="409"/>
        <v xml:space="preserve"> </v>
      </c>
      <c r="CC480" s="185" t="str">
        <f t="shared" si="410"/>
        <v/>
      </c>
      <c r="CD480" s="186" t="str">
        <f t="shared" si="411"/>
        <v/>
      </c>
      <c r="CE480" s="181" t="str">
        <f t="shared" si="412"/>
        <v xml:space="preserve"> </v>
      </c>
      <c r="CF480" s="175" t="str">
        <f t="shared" si="413"/>
        <v/>
      </c>
      <c r="CG480" s="176" t="str">
        <f t="shared" si="414"/>
        <v/>
      </c>
      <c r="CH480" s="135" t="str">
        <f t="shared" si="415"/>
        <v xml:space="preserve"> </v>
      </c>
      <c r="CI480" s="175" t="str">
        <f t="shared" si="416"/>
        <v/>
      </c>
      <c r="CJ480" s="176" t="str">
        <f t="shared" si="417"/>
        <v/>
      </c>
      <c r="CK480" s="135" t="str">
        <f t="shared" si="418"/>
        <v xml:space="preserve"> </v>
      </c>
      <c r="CL480" s="175" t="str">
        <f t="shared" si="419"/>
        <v/>
      </c>
      <c r="CM480" s="176" t="str">
        <f t="shared" si="420"/>
        <v/>
      </c>
      <c r="CN480" s="135" t="str">
        <f t="shared" si="421"/>
        <v xml:space="preserve"> </v>
      </c>
      <c r="CO480" s="185" t="str">
        <f t="shared" si="422"/>
        <v/>
      </c>
      <c r="CP480" s="186" t="str">
        <f t="shared" si="423"/>
        <v/>
      </c>
      <c r="CQ480" s="181" t="str">
        <f t="shared" si="424"/>
        <v xml:space="preserve"> </v>
      </c>
      <c r="CR480" s="135">
        <f>'Session Tracking'!P479</f>
        <v>0</v>
      </c>
      <c r="CS480" s="172"/>
      <c r="CT480" s="172">
        <f>COUNTIF('Session Tracking'!F479:O479,"Yes")</f>
        <v>0</v>
      </c>
      <c r="CU480" s="195">
        <f>COUNTIF('Session Tracking'!F479:O479,"No")</f>
        <v>0</v>
      </c>
      <c r="CV480" s="211">
        <f t="shared" si="382"/>
        <v>0</v>
      </c>
      <c r="CW480" s="195" t="str">
        <f t="shared" si="383"/>
        <v/>
      </c>
      <c r="CX480" s="195" t="str">
        <f t="shared" si="384"/>
        <v/>
      </c>
      <c r="CY480" s="195" t="str">
        <f t="shared" si="385"/>
        <v/>
      </c>
      <c r="CZ480" s="195" t="str">
        <f t="shared" si="386"/>
        <v/>
      </c>
      <c r="DA480" s="195" t="str">
        <f t="shared" si="387"/>
        <v/>
      </c>
      <c r="DB480" s="213" t="str">
        <f t="shared" si="388"/>
        <v/>
      </c>
      <c r="DC480" s="172" t="str">
        <f t="shared" si="389"/>
        <v/>
      </c>
      <c r="DD480" s="195" t="str">
        <f t="shared" si="390"/>
        <v/>
      </c>
      <c r="DE480" s="195" t="str">
        <f t="shared" si="391"/>
        <v/>
      </c>
      <c r="DF480" s="195" t="str">
        <f t="shared" si="392"/>
        <v/>
      </c>
      <c r="DG480" s="195" t="str">
        <f t="shared" si="393"/>
        <v/>
      </c>
      <c r="DH480" s="195" t="str">
        <f t="shared" si="394"/>
        <v/>
      </c>
      <c r="DI480" s="195" t="str">
        <f t="shared" si="395"/>
        <v/>
      </c>
      <c r="DJ480" s="195" t="str">
        <f t="shared" si="396"/>
        <v/>
      </c>
      <c r="DK480" s="173" t="str">
        <f t="shared" si="397"/>
        <v/>
      </c>
    </row>
    <row r="481" spans="1:115" x14ac:dyDescent="0.35">
      <c r="A481" s="182">
        <f>'Session Tracking'!A480</f>
        <v>0</v>
      </c>
      <c r="B481" s="183">
        <f>'Session Tracking'!T480</f>
        <v>0</v>
      </c>
      <c r="C481" s="183">
        <f>'Session Tracking'!C480</f>
        <v>0</v>
      </c>
      <c r="D481" s="184" t="str">
        <f>IF('Session Tracking'!D480,'Session Tracking'!D480,"")</f>
        <v/>
      </c>
      <c r="E481" s="184" t="str">
        <f>IF('Session Tracking'!E480,'Session Tracking'!E480,"")</f>
        <v/>
      </c>
      <c r="F481" s="123"/>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3"/>
      <c r="AL481" s="124"/>
      <c r="AM481" s="124"/>
      <c r="AN481" s="124"/>
      <c r="AO481" s="124"/>
      <c r="AP481" s="124"/>
      <c r="AQ481" s="124"/>
      <c r="AR481" s="124"/>
      <c r="AS481" s="124"/>
      <c r="AT481" s="124"/>
      <c r="AU481" s="124"/>
      <c r="AV481" s="124"/>
      <c r="AW481" s="124"/>
      <c r="AX481" s="124"/>
      <c r="AY481" s="124"/>
      <c r="AZ481" s="124"/>
      <c r="BA481" s="124"/>
      <c r="BB481" s="124"/>
      <c r="BC481" s="124"/>
      <c r="BD481" s="124"/>
      <c r="BE481" s="124"/>
      <c r="BF481" s="124"/>
      <c r="BG481" s="124"/>
      <c r="BH481" s="124"/>
      <c r="BI481" s="124"/>
      <c r="BJ481" s="124"/>
      <c r="BK481" s="124"/>
      <c r="BL481" s="124"/>
      <c r="BM481" s="124"/>
      <c r="BN481" s="124"/>
      <c r="BO481" s="124"/>
      <c r="BQ481" s="175" t="str">
        <f t="shared" si="398"/>
        <v/>
      </c>
      <c r="BR481" s="176" t="str">
        <f t="shared" si="399"/>
        <v/>
      </c>
      <c r="BS481" s="135" t="str">
        <f t="shared" si="400"/>
        <v xml:space="preserve"> </v>
      </c>
      <c r="BT481" s="175" t="str">
        <f t="shared" si="401"/>
        <v/>
      </c>
      <c r="BU481" s="176" t="str">
        <f t="shared" si="402"/>
        <v/>
      </c>
      <c r="BV481" s="135" t="str">
        <f t="shared" si="403"/>
        <v xml:space="preserve"> </v>
      </c>
      <c r="BW481" s="175" t="str">
        <f t="shared" si="404"/>
        <v/>
      </c>
      <c r="BX481" s="176" t="str">
        <f t="shared" si="405"/>
        <v/>
      </c>
      <c r="BY481" s="135" t="str">
        <f t="shared" si="406"/>
        <v xml:space="preserve"> </v>
      </c>
      <c r="BZ481" s="175" t="str">
        <f t="shared" si="407"/>
        <v/>
      </c>
      <c r="CA481" s="176" t="str">
        <f t="shared" si="408"/>
        <v/>
      </c>
      <c r="CB481" s="135" t="str">
        <f t="shared" si="409"/>
        <v xml:space="preserve"> </v>
      </c>
      <c r="CC481" s="185" t="str">
        <f t="shared" si="410"/>
        <v/>
      </c>
      <c r="CD481" s="186" t="str">
        <f t="shared" si="411"/>
        <v/>
      </c>
      <c r="CE481" s="181" t="str">
        <f t="shared" si="412"/>
        <v xml:space="preserve"> </v>
      </c>
      <c r="CF481" s="175" t="str">
        <f t="shared" si="413"/>
        <v/>
      </c>
      <c r="CG481" s="176" t="str">
        <f t="shared" si="414"/>
        <v/>
      </c>
      <c r="CH481" s="135" t="str">
        <f t="shared" si="415"/>
        <v xml:space="preserve"> </v>
      </c>
      <c r="CI481" s="175" t="str">
        <f t="shared" si="416"/>
        <v/>
      </c>
      <c r="CJ481" s="176" t="str">
        <f t="shared" si="417"/>
        <v/>
      </c>
      <c r="CK481" s="135" t="str">
        <f t="shared" si="418"/>
        <v xml:space="preserve"> </v>
      </c>
      <c r="CL481" s="175" t="str">
        <f t="shared" si="419"/>
        <v/>
      </c>
      <c r="CM481" s="176" t="str">
        <f t="shared" si="420"/>
        <v/>
      </c>
      <c r="CN481" s="135" t="str">
        <f t="shared" si="421"/>
        <v xml:space="preserve"> </v>
      </c>
      <c r="CO481" s="185" t="str">
        <f t="shared" si="422"/>
        <v/>
      </c>
      <c r="CP481" s="186" t="str">
        <f t="shared" si="423"/>
        <v/>
      </c>
      <c r="CQ481" s="181" t="str">
        <f t="shared" si="424"/>
        <v xml:space="preserve"> </v>
      </c>
      <c r="CR481" s="135">
        <f>'Session Tracking'!P480</f>
        <v>0</v>
      </c>
      <c r="CS481" s="172"/>
      <c r="CT481" s="172">
        <f>COUNTIF('Session Tracking'!F480:O480,"Yes")</f>
        <v>0</v>
      </c>
      <c r="CU481" s="195">
        <f>COUNTIF('Session Tracking'!F480:O480,"No")</f>
        <v>0</v>
      </c>
      <c r="CV481" s="211">
        <f t="shared" si="382"/>
        <v>0</v>
      </c>
      <c r="CW481" s="195" t="str">
        <f t="shared" si="383"/>
        <v/>
      </c>
      <c r="CX481" s="195" t="str">
        <f t="shared" si="384"/>
        <v/>
      </c>
      <c r="CY481" s="195" t="str">
        <f t="shared" si="385"/>
        <v/>
      </c>
      <c r="CZ481" s="195" t="str">
        <f t="shared" si="386"/>
        <v/>
      </c>
      <c r="DA481" s="195" t="str">
        <f t="shared" si="387"/>
        <v/>
      </c>
      <c r="DB481" s="213" t="str">
        <f t="shared" si="388"/>
        <v/>
      </c>
      <c r="DC481" s="172" t="str">
        <f t="shared" si="389"/>
        <v/>
      </c>
      <c r="DD481" s="195" t="str">
        <f t="shared" si="390"/>
        <v/>
      </c>
      <c r="DE481" s="195" t="str">
        <f t="shared" si="391"/>
        <v/>
      </c>
      <c r="DF481" s="195" t="str">
        <f t="shared" si="392"/>
        <v/>
      </c>
      <c r="DG481" s="195" t="str">
        <f t="shared" si="393"/>
        <v/>
      </c>
      <c r="DH481" s="195" t="str">
        <f t="shared" si="394"/>
        <v/>
      </c>
      <c r="DI481" s="195" t="str">
        <f t="shared" si="395"/>
        <v/>
      </c>
      <c r="DJ481" s="195" t="str">
        <f t="shared" si="396"/>
        <v/>
      </c>
      <c r="DK481" s="173" t="str">
        <f t="shared" si="397"/>
        <v/>
      </c>
    </row>
    <row r="482" spans="1:115" x14ac:dyDescent="0.35">
      <c r="A482" s="182">
        <f>'Session Tracking'!A481</f>
        <v>0</v>
      </c>
      <c r="B482" s="183">
        <f>'Session Tracking'!T481</f>
        <v>0</v>
      </c>
      <c r="C482" s="183">
        <f>'Session Tracking'!C481</f>
        <v>0</v>
      </c>
      <c r="D482" s="184" t="str">
        <f>IF('Session Tracking'!D481,'Session Tracking'!D481,"")</f>
        <v/>
      </c>
      <c r="E482" s="184" t="str">
        <f>IF('Session Tracking'!E481,'Session Tracking'!E481,"")</f>
        <v/>
      </c>
      <c r="F482" s="121"/>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1"/>
      <c r="AL482" s="122"/>
      <c r="AM482" s="122"/>
      <c r="AN482" s="122"/>
      <c r="AO482" s="122"/>
      <c r="AP482" s="122"/>
      <c r="AQ482" s="122"/>
      <c r="AR482" s="122"/>
      <c r="AS482" s="122"/>
      <c r="AT482" s="122"/>
      <c r="AU482" s="122"/>
      <c r="AV482" s="122"/>
      <c r="AW482" s="122"/>
      <c r="AX482" s="122"/>
      <c r="AY482" s="122"/>
      <c r="AZ482" s="122"/>
      <c r="BA482" s="122"/>
      <c r="BB482" s="122"/>
      <c r="BC482" s="122"/>
      <c r="BD482" s="122"/>
      <c r="BE482" s="122"/>
      <c r="BF482" s="122"/>
      <c r="BG482" s="122"/>
      <c r="BH482" s="122"/>
      <c r="BI482" s="122"/>
      <c r="BJ482" s="122"/>
      <c r="BK482" s="122"/>
      <c r="BL482" s="122"/>
      <c r="BM482" s="122"/>
      <c r="BN482" s="122"/>
      <c r="BO482" s="122"/>
      <c r="BQ482" s="175" t="str">
        <f t="shared" si="398"/>
        <v/>
      </c>
      <c r="BR482" s="176" t="str">
        <f t="shared" si="399"/>
        <v/>
      </c>
      <c r="BS482" s="135" t="str">
        <f t="shared" si="400"/>
        <v xml:space="preserve"> </v>
      </c>
      <c r="BT482" s="175" t="str">
        <f t="shared" si="401"/>
        <v/>
      </c>
      <c r="BU482" s="176" t="str">
        <f t="shared" si="402"/>
        <v/>
      </c>
      <c r="BV482" s="135" t="str">
        <f t="shared" si="403"/>
        <v xml:space="preserve"> </v>
      </c>
      <c r="BW482" s="175" t="str">
        <f t="shared" si="404"/>
        <v/>
      </c>
      <c r="BX482" s="176" t="str">
        <f t="shared" si="405"/>
        <v/>
      </c>
      <c r="BY482" s="135" t="str">
        <f t="shared" si="406"/>
        <v xml:space="preserve"> </v>
      </c>
      <c r="BZ482" s="175" t="str">
        <f t="shared" si="407"/>
        <v/>
      </c>
      <c r="CA482" s="176" t="str">
        <f t="shared" si="408"/>
        <v/>
      </c>
      <c r="CB482" s="135" t="str">
        <f t="shared" si="409"/>
        <v xml:space="preserve"> </v>
      </c>
      <c r="CC482" s="185" t="str">
        <f t="shared" si="410"/>
        <v/>
      </c>
      <c r="CD482" s="186" t="str">
        <f t="shared" si="411"/>
        <v/>
      </c>
      <c r="CE482" s="181" t="str">
        <f t="shared" si="412"/>
        <v xml:space="preserve"> </v>
      </c>
      <c r="CF482" s="175" t="str">
        <f t="shared" si="413"/>
        <v/>
      </c>
      <c r="CG482" s="176" t="str">
        <f t="shared" si="414"/>
        <v/>
      </c>
      <c r="CH482" s="135" t="str">
        <f t="shared" si="415"/>
        <v xml:space="preserve"> </v>
      </c>
      <c r="CI482" s="175" t="str">
        <f t="shared" si="416"/>
        <v/>
      </c>
      <c r="CJ482" s="176" t="str">
        <f t="shared" si="417"/>
        <v/>
      </c>
      <c r="CK482" s="135" t="str">
        <f t="shared" si="418"/>
        <v xml:space="preserve"> </v>
      </c>
      <c r="CL482" s="175" t="str">
        <f t="shared" si="419"/>
        <v/>
      </c>
      <c r="CM482" s="176" t="str">
        <f t="shared" si="420"/>
        <v/>
      </c>
      <c r="CN482" s="135" t="str">
        <f t="shared" si="421"/>
        <v xml:space="preserve"> </v>
      </c>
      <c r="CO482" s="185" t="str">
        <f t="shared" si="422"/>
        <v/>
      </c>
      <c r="CP482" s="186" t="str">
        <f t="shared" si="423"/>
        <v/>
      </c>
      <c r="CQ482" s="181" t="str">
        <f t="shared" si="424"/>
        <v xml:space="preserve"> </v>
      </c>
      <c r="CR482" s="135">
        <f>'Session Tracking'!P481</f>
        <v>0</v>
      </c>
      <c r="CS482" s="172"/>
      <c r="CT482" s="172">
        <f>COUNTIF('Session Tracking'!F481:O481,"Yes")</f>
        <v>0</v>
      </c>
      <c r="CU482" s="195">
        <f>COUNTIF('Session Tracking'!F481:O481,"No")</f>
        <v>0</v>
      </c>
      <c r="CV482" s="211">
        <f t="shared" si="382"/>
        <v>0</v>
      </c>
      <c r="CW482" s="195" t="str">
        <f t="shared" si="383"/>
        <v/>
      </c>
      <c r="CX482" s="195" t="str">
        <f t="shared" si="384"/>
        <v/>
      </c>
      <c r="CY482" s="195" t="str">
        <f t="shared" si="385"/>
        <v/>
      </c>
      <c r="CZ482" s="195" t="str">
        <f t="shared" si="386"/>
        <v/>
      </c>
      <c r="DA482" s="195" t="str">
        <f t="shared" si="387"/>
        <v/>
      </c>
      <c r="DB482" s="213" t="str">
        <f t="shared" si="388"/>
        <v/>
      </c>
      <c r="DC482" s="172" t="str">
        <f t="shared" si="389"/>
        <v/>
      </c>
      <c r="DD482" s="195" t="str">
        <f t="shared" si="390"/>
        <v/>
      </c>
      <c r="DE482" s="195" t="str">
        <f t="shared" si="391"/>
        <v/>
      </c>
      <c r="DF482" s="195" t="str">
        <f t="shared" si="392"/>
        <v/>
      </c>
      <c r="DG482" s="195" t="str">
        <f t="shared" si="393"/>
        <v/>
      </c>
      <c r="DH482" s="195" t="str">
        <f t="shared" si="394"/>
        <v/>
      </c>
      <c r="DI482" s="195" t="str">
        <f t="shared" si="395"/>
        <v/>
      </c>
      <c r="DJ482" s="195" t="str">
        <f t="shared" si="396"/>
        <v/>
      </c>
      <c r="DK482" s="173" t="str">
        <f t="shared" si="397"/>
        <v/>
      </c>
    </row>
    <row r="483" spans="1:115" x14ac:dyDescent="0.35">
      <c r="A483" s="182">
        <f>'Session Tracking'!A482</f>
        <v>0</v>
      </c>
      <c r="B483" s="183">
        <f>'Session Tracking'!T482</f>
        <v>0</v>
      </c>
      <c r="C483" s="183">
        <f>'Session Tracking'!C482</f>
        <v>0</v>
      </c>
      <c r="D483" s="184" t="str">
        <f>IF('Session Tracking'!D482,'Session Tracking'!D482,"")</f>
        <v/>
      </c>
      <c r="E483" s="184" t="str">
        <f>IF('Session Tracking'!E482,'Session Tracking'!E482,"")</f>
        <v/>
      </c>
      <c r="F483" s="123"/>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3"/>
      <c r="AL483" s="124"/>
      <c r="AM483" s="124"/>
      <c r="AN483" s="124"/>
      <c r="AO483" s="124"/>
      <c r="AP483" s="124"/>
      <c r="AQ483" s="124"/>
      <c r="AR483" s="124"/>
      <c r="AS483" s="124"/>
      <c r="AT483" s="124"/>
      <c r="AU483" s="124"/>
      <c r="AV483" s="124"/>
      <c r="AW483" s="124"/>
      <c r="AX483" s="124"/>
      <c r="AY483" s="124"/>
      <c r="AZ483" s="124"/>
      <c r="BA483" s="124"/>
      <c r="BB483" s="124"/>
      <c r="BC483" s="124"/>
      <c r="BD483" s="124"/>
      <c r="BE483" s="124"/>
      <c r="BF483" s="124"/>
      <c r="BG483" s="124"/>
      <c r="BH483" s="124"/>
      <c r="BI483" s="124"/>
      <c r="BJ483" s="124"/>
      <c r="BK483" s="124"/>
      <c r="BL483" s="124"/>
      <c r="BM483" s="124"/>
      <c r="BN483" s="124"/>
      <c r="BO483" s="124"/>
      <c r="BQ483" s="175" t="str">
        <f t="shared" si="398"/>
        <v/>
      </c>
      <c r="BR483" s="176" t="str">
        <f t="shared" si="399"/>
        <v/>
      </c>
      <c r="BS483" s="135" t="str">
        <f t="shared" si="400"/>
        <v xml:space="preserve"> </v>
      </c>
      <c r="BT483" s="175" t="str">
        <f t="shared" si="401"/>
        <v/>
      </c>
      <c r="BU483" s="176" t="str">
        <f t="shared" si="402"/>
        <v/>
      </c>
      <c r="BV483" s="135" t="str">
        <f t="shared" si="403"/>
        <v xml:space="preserve"> </v>
      </c>
      <c r="BW483" s="175" t="str">
        <f t="shared" si="404"/>
        <v/>
      </c>
      <c r="BX483" s="176" t="str">
        <f t="shared" si="405"/>
        <v/>
      </c>
      <c r="BY483" s="135" t="str">
        <f t="shared" si="406"/>
        <v xml:space="preserve"> </v>
      </c>
      <c r="BZ483" s="175" t="str">
        <f t="shared" si="407"/>
        <v/>
      </c>
      <c r="CA483" s="176" t="str">
        <f t="shared" si="408"/>
        <v/>
      </c>
      <c r="CB483" s="135" t="str">
        <f t="shared" si="409"/>
        <v xml:space="preserve"> </v>
      </c>
      <c r="CC483" s="185" t="str">
        <f t="shared" si="410"/>
        <v/>
      </c>
      <c r="CD483" s="186" t="str">
        <f t="shared" si="411"/>
        <v/>
      </c>
      <c r="CE483" s="181" t="str">
        <f t="shared" si="412"/>
        <v xml:space="preserve"> </v>
      </c>
      <c r="CF483" s="175" t="str">
        <f t="shared" si="413"/>
        <v/>
      </c>
      <c r="CG483" s="176" t="str">
        <f t="shared" si="414"/>
        <v/>
      </c>
      <c r="CH483" s="135" t="str">
        <f t="shared" si="415"/>
        <v xml:space="preserve"> </v>
      </c>
      <c r="CI483" s="175" t="str">
        <f t="shared" si="416"/>
        <v/>
      </c>
      <c r="CJ483" s="176" t="str">
        <f t="shared" si="417"/>
        <v/>
      </c>
      <c r="CK483" s="135" t="str">
        <f t="shared" si="418"/>
        <v xml:space="preserve"> </v>
      </c>
      <c r="CL483" s="175" t="str">
        <f t="shared" si="419"/>
        <v/>
      </c>
      <c r="CM483" s="176" t="str">
        <f t="shared" si="420"/>
        <v/>
      </c>
      <c r="CN483" s="135" t="str">
        <f t="shared" si="421"/>
        <v xml:space="preserve"> </v>
      </c>
      <c r="CO483" s="185" t="str">
        <f t="shared" si="422"/>
        <v/>
      </c>
      <c r="CP483" s="186" t="str">
        <f t="shared" si="423"/>
        <v/>
      </c>
      <c r="CQ483" s="181" t="str">
        <f t="shared" si="424"/>
        <v xml:space="preserve"> </v>
      </c>
      <c r="CR483" s="135">
        <f>'Session Tracking'!P482</f>
        <v>0</v>
      </c>
      <c r="CS483" s="172"/>
      <c r="CT483" s="172">
        <f>COUNTIF('Session Tracking'!F482:O482,"Yes")</f>
        <v>0</v>
      </c>
      <c r="CU483" s="195">
        <f>COUNTIF('Session Tracking'!F482:O482,"No")</f>
        <v>0</v>
      </c>
      <c r="CV483" s="211">
        <f t="shared" si="382"/>
        <v>0</v>
      </c>
      <c r="CW483" s="195" t="str">
        <f t="shared" si="383"/>
        <v/>
      </c>
      <c r="CX483" s="195" t="str">
        <f t="shared" si="384"/>
        <v/>
      </c>
      <c r="CY483" s="195" t="str">
        <f t="shared" si="385"/>
        <v/>
      </c>
      <c r="CZ483" s="195" t="str">
        <f t="shared" si="386"/>
        <v/>
      </c>
      <c r="DA483" s="195" t="str">
        <f t="shared" si="387"/>
        <v/>
      </c>
      <c r="DB483" s="213" t="str">
        <f t="shared" si="388"/>
        <v/>
      </c>
      <c r="DC483" s="172" t="str">
        <f t="shared" si="389"/>
        <v/>
      </c>
      <c r="DD483" s="195" t="str">
        <f t="shared" si="390"/>
        <v/>
      </c>
      <c r="DE483" s="195" t="str">
        <f t="shared" si="391"/>
        <v/>
      </c>
      <c r="DF483" s="195" t="str">
        <f t="shared" si="392"/>
        <v/>
      </c>
      <c r="DG483" s="195" t="str">
        <f t="shared" si="393"/>
        <v/>
      </c>
      <c r="DH483" s="195" t="str">
        <f t="shared" si="394"/>
        <v/>
      </c>
      <c r="DI483" s="195" t="str">
        <f t="shared" si="395"/>
        <v/>
      </c>
      <c r="DJ483" s="195" t="str">
        <f t="shared" si="396"/>
        <v/>
      </c>
      <c r="DK483" s="173" t="str">
        <f t="shared" si="397"/>
        <v/>
      </c>
    </row>
    <row r="484" spans="1:115" x14ac:dyDescent="0.35">
      <c r="A484" s="182">
        <f>'Session Tracking'!A483</f>
        <v>0</v>
      </c>
      <c r="B484" s="183">
        <f>'Session Tracking'!T483</f>
        <v>0</v>
      </c>
      <c r="C484" s="183">
        <f>'Session Tracking'!C483</f>
        <v>0</v>
      </c>
      <c r="D484" s="184" t="str">
        <f>IF('Session Tracking'!D483,'Session Tracking'!D483,"")</f>
        <v/>
      </c>
      <c r="E484" s="184" t="str">
        <f>IF('Session Tracking'!E483,'Session Tracking'!E483,"")</f>
        <v/>
      </c>
      <c r="F484" s="121"/>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1"/>
      <c r="AL484" s="122"/>
      <c r="AM484" s="122"/>
      <c r="AN484" s="122"/>
      <c r="AO484" s="122"/>
      <c r="AP484" s="122"/>
      <c r="AQ484" s="122"/>
      <c r="AR484" s="122"/>
      <c r="AS484" s="122"/>
      <c r="AT484" s="122"/>
      <c r="AU484" s="122"/>
      <c r="AV484" s="122"/>
      <c r="AW484" s="122"/>
      <c r="AX484" s="122"/>
      <c r="AY484" s="122"/>
      <c r="AZ484" s="122"/>
      <c r="BA484" s="122"/>
      <c r="BB484" s="122"/>
      <c r="BC484" s="122"/>
      <c r="BD484" s="122"/>
      <c r="BE484" s="122"/>
      <c r="BF484" s="122"/>
      <c r="BG484" s="122"/>
      <c r="BH484" s="122"/>
      <c r="BI484" s="122"/>
      <c r="BJ484" s="122"/>
      <c r="BK484" s="122"/>
      <c r="BL484" s="122"/>
      <c r="BM484" s="122"/>
      <c r="BN484" s="122"/>
      <c r="BO484" s="122"/>
      <c r="BQ484" s="175" t="str">
        <f t="shared" si="398"/>
        <v/>
      </c>
      <c r="BR484" s="176" t="str">
        <f t="shared" si="399"/>
        <v/>
      </c>
      <c r="BS484" s="135" t="str">
        <f t="shared" si="400"/>
        <v xml:space="preserve"> </v>
      </c>
      <c r="BT484" s="175" t="str">
        <f t="shared" si="401"/>
        <v/>
      </c>
      <c r="BU484" s="176" t="str">
        <f t="shared" si="402"/>
        <v/>
      </c>
      <c r="BV484" s="135" t="str">
        <f t="shared" si="403"/>
        <v xml:space="preserve"> </v>
      </c>
      <c r="BW484" s="175" t="str">
        <f t="shared" si="404"/>
        <v/>
      </c>
      <c r="BX484" s="176" t="str">
        <f t="shared" si="405"/>
        <v/>
      </c>
      <c r="BY484" s="135" t="str">
        <f t="shared" si="406"/>
        <v xml:space="preserve"> </v>
      </c>
      <c r="BZ484" s="175" t="str">
        <f t="shared" si="407"/>
        <v/>
      </c>
      <c r="CA484" s="176" t="str">
        <f t="shared" si="408"/>
        <v/>
      </c>
      <c r="CB484" s="135" t="str">
        <f t="shared" si="409"/>
        <v xml:space="preserve"> </v>
      </c>
      <c r="CC484" s="185" t="str">
        <f t="shared" si="410"/>
        <v/>
      </c>
      <c r="CD484" s="186" t="str">
        <f t="shared" si="411"/>
        <v/>
      </c>
      <c r="CE484" s="181" t="str">
        <f t="shared" si="412"/>
        <v xml:space="preserve"> </v>
      </c>
      <c r="CF484" s="175" t="str">
        <f t="shared" si="413"/>
        <v/>
      </c>
      <c r="CG484" s="176" t="str">
        <f t="shared" si="414"/>
        <v/>
      </c>
      <c r="CH484" s="135" t="str">
        <f t="shared" si="415"/>
        <v xml:space="preserve"> </v>
      </c>
      <c r="CI484" s="175" t="str">
        <f t="shared" si="416"/>
        <v/>
      </c>
      <c r="CJ484" s="176" t="str">
        <f t="shared" si="417"/>
        <v/>
      </c>
      <c r="CK484" s="135" t="str">
        <f t="shared" si="418"/>
        <v xml:space="preserve"> </v>
      </c>
      <c r="CL484" s="175" t="str">
        <f t="shared" si="419"/>
        <v/>
      </c>
      <c r="CM484" s="176" t="str">
        <f t="shared" si="420"/>
        <v/>
      </c>
      <c r="CN484" s="135" t="str">
        <f t="shared" si="421"/>
        <v xml:space="preserve"> </v>
      </c>
      <c r="CO484" s="185" t="str">
        <f t="shared" si="422"/>
        <v/>
      </c>
      <c r="CP484" s="186" t="str">
        <f t="shared" si="423"/>
        <v/>
      </c>
      <c r="CQ484" s="181" t="str">
        <f t="shared" si="424"/>
        <v xml:space="preserve"> </v>
      </c>
      <c r="CR484" s="135">
        <f>'Session Tracking'!P483</f>
        <v>0</v>
      </c>
      <c r="CS484" s="172"/>
      <c r="CT484" s="172">
        <f>COUNTIF('Session Tracking'!F483:O483,"Yes")</f>
        <v>0</v>
      </c>
      <c r="CU484" s="195">
        <f>COUNTIF('Session Tracking'!F483:O483,"No")</f>
        <v>0</v>
      </c>
      <c r="CV484" s="211">
        <f t="shared" si="382"/>
        <v>0</v>
      </c>
      <c r="CW484" s="195" t="str">
        <f t="shared" si="383"/>
        <v/>
      </c>
      <c r="CX484" s="195" t="str">
        <f t="shared" si="384"/>
        <v/>
      </c>
      <c r="CY484" s="195" t="str">
        <f t="shared" si="385"/>
        <v/>
      </c>
      <c r="CZ484" s="195" t="str">
        <f t="shared" si="386"/>
        <v/>
      </c>
      <c r="DA484" s="195" t="str">
        <f t="shared" si="387"/>
        <v/>
      </c>
      <c r="DB484" s="213" t="str">
        <f t="shared" si="388"/>
        <v/>
      </c>
      <c r="DC484" s="172" t="str">
        <f t="shared" si="389"/>
        <v/>
      </c>
      <c r="DD484" s="195" t="str">
        <f t="shared" si="390"/>
        <v/>
      </c>
      <c r="DE484" s="195" t="str">
        <f t="shared" si="391"/>
        <v/>
      </c>
      <c r="DF484" s="195" t="str">
        <f t="shared" si="392"/>
        <v/>
      </c>
      <c r="DG484" s="195" t="str">
        <f t="shared" si="393"/>
        <v/>
      </c>
      <c r="DH484" s="195" t="str">
        <f t="shared" si="394"/>
        <v/>
      </c>
      <c r="DI484" s="195" t="str">
        <f t="shared" si="395"/>
        <v/>
      </c>
      <c r="DJ484" s="195" t="str">
        <f t="shared" si="396"/>
        <v/>
      </c>
      <c r="DK484" s="173" t="str">
        <f t="shared" si="397"/>
        <v/>
      </c>
    </row>
    <row r="485" spans="1:115" x14ac:dyDescent="0.35">
      <c r="A485" s="182">
        <f>'Session Tracking'!A484</f>
        <v>0</v>
      </c>
      <c r="B485" s="183">
        <f>'Session Tracking'!T484</f>
        <v>0</v>
      </c>
      <c r="C485" s="183">
        <f>'Session Tracking'!C484</f>
        <v>0</v>
      </c>
      <c r="D485" s="184" t="str">
        <f>IF('Session Tracking'!D484,'Session Tracking'!D484,"")</f>
        <v/>
      </c>
      <c r="E485" s="184" t="str">
        <f>IF('Session Tracking'!E484,'Session Tracking'!E484,"")</f>
        <v/>
      </c>
      <c r="F485" s="123"/>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3"/>
      <c r="AL485" s="124"/>
      <c r="AM485" s="124"/>
      <c r="AN485" s="124"/>
      <c r="AO485" s="124"/>
      <c r="AP485" s="124"/>
      <c r="AQ485" s="124"/>
      <c r="AR485" s="124"/>
      <c r="AS485" s="124"/>
      <c r="AT485" s="124"/>
      <c r="AU485" s="124"/>
      <c r="AV485" s="124"/>
      <c r="AW485" s="124"/>
      <c r="AX485" s="124"/>
      <c r="AY485" s="124"/>
      <c r="AZ485" s="124"/>
      <c r="BA485" s="124"/>
      <c r="BB485" s="124"/>
      <c r="BC485" s="124"/>
      <c r="BD485" s="124"/>
      <c r="BE485" s="124"/>
      <c r="BF485" s="124"/>
      <c r="BG485" s="124"/>
      <c r="BH485" s="124"/>
      <c r="BI485" s="124"/>
      <c r="BJ485" s="124"/>
      <c r="BK485" s="124"/>
      <c r="BL485" s="124"/>
      <c r="BM485" s="124"/>
      <c r="BN485" s="124"/>
      <c r="BO485" s="124"/>
      <c r="BQ485" s="175" t="str">
        <f t="shared" si="398"/>
        <v/>
      </c>
      <c r="BR485" s="176" t="str">
        <f t="shared" si="399"/>
        <v/>
      </c>
      <c r="BS485" s="135" t="str">
        <f t="shared" si="400"/>
        <v xml:space="preserve"> </v>
      </c>
      <c r="BT485" s="175" t="str">
        <f t="shared" si="401"/>
        <v/>
      </c>
      <c r="BU485" s="176" t="str">
        <f t="shared" si="402"/>
        <v/>
      </c>
      <c r="BV485" s="135" t="str">
        <f t="shared" si="403"/>
        <v xml:space="preserve"> </v>
      </c>
      <c r="BW485" s="175" t="str">
        <f t="shared" si="404"/>
        <v/>
      </c>
      <c r="BX485" s="176" t="str">
        <f t="shared" si="405"/>
        <v/>
      </c>
      <c r="BY485" s="135" t="str">
        <f t="shared" si="406"/>
        <v xml:space="preserve"> </v>
      </c>
      <c r="BZ485" s="175" t="str">
        <f t="shared" si="407"/>
        <v/>
      </c>
      <c r="CA485" s="176" t="str">
        <f t="shared" si="408"/>
        <v/>
      </c>
      <c r="CB485" s="135" t="str">
        <f t="shared" si="409"/>
        <v xml:space="preserve"> </v>
      </c>
      <c r="CC485" s="185" t="str">
        <f t="shared" si="410"/>
        <v/>
      </c>
      <c r="CD485" s="186" t="str">
        <f t="shared" si="411"/>
        <v/>
      </c>
      <c r="CE485" s="181" t="str">
        <f t="shared" si="412"/>
        <v xml:space="preserve"> </v>
      </c>
      <c r="CF485" s="175" t="str">
        <f t="shared" si="413"/>
        <v/>
      </c>
      <c r="CG485" s="176" t="str">
        <f t="shared" si="414"/>
        <v/>
      </c>
      <c r="CH485" s="135" t="str">
        <f t="shared" si="415"/>
        <v xml:space="preserve"> </v>
      </c>
      <c r="CI485" s="175" t="str">
        <f t="shared" si="416"/>
        <v/>
      </c>
      <c r="CJ485" s="176" t="str">
        <f t="shared" si="417"/>
        <v/>
      </c>
      <c r="CK485" s="135" t="str">
        <f t="shared" si="418"/>
        <v xml:space="preserve"> </v>
      </c>
      <c r="CL485" s="175" t="str">
        <f t="shared" si="419"/>
        <v/>
      </c>
      <c r="CM485" s="176" t="str">
        <f t="shared" si="420"/>
        <v/>
      </c>
      <c r="CN485" s="135" t="str">
        <f t="shared" si="421"/>
        <v xml:space="preserve"> </v>
      </c>
      <c r="CO485" s="185" t="str">
        <f t="shared" si="422"/>
        <v/>
      </c>
      <c r="CP485" s="186" t="str">
        <f t="shared" si="423"/>
        <v/>
      </c>
      <c r="CQ485" s="181" t="str">
        <f t="shared" si="424"/>
        <v xml:space="preserve"> </v>
      </c>
      <c r="CR485" s="135">
        <f>'Session Tracking'!P484</f>
        <v>0</v>
      </c>
      <c r="CS485" s="172"/>
      <c r="CT485" s="172">
        <f>COUNTIF('Session Tracking'!F484:O484,"Yes")</f>
        <v>0</v>
      </c>
      <c r="CU485" s="195">
        <f>COUNTIF('Session Tracking'!F484:O484,"No")</f>
        <v>0</v>
      </c>
      <c r="CV485" s="211">
        <f t="shared" si="382"/>
        <v>0</v>
      </c>
      <c r="CW485" s="195" t="str">
        <f t="shared" si="383"/>
        <v/>
      </c>
      <c r="CX485" s="195" t="str">
        <f t="shared" si="384"/>
        <v/>
      </c>
      <c r="CY485" s="195" t="str">
        <f t="shared" si="385"/>
        <v/>
      </c>
      <c r="CZ485" s="195" t="str">
        <f t="shared" si="386"/>
        <v/>
      </c>
      <c r="DA485" s="195" t="str">
        <f t="shared" si="387"/>
        <v/>
      </c>
      <c r="DB485" s="213" t="str">
        <f t="shared" si="388"/>
        <v/>
      </c>
      <c r="DC485" s="172" t="str">
        <f t="shared" si="389"/>
        <v/>
      </c>
      <c r="DD485" s="195" t="str">
        <f t="shared" si="390"/>
        <v/>
      </c>
      <c r="DE485" s="195" t="str">
        <f t="shared" si="391"/>
        <v/>
      </c>
      <c r="DF485" s="195" t="str">
        <f t="shared" si="392"/>
        <v/>
      </c>
      <c r="DG485" s="195" t="str">
        <f t="shared" si="393"/>
        <v/>
      </c>
      <c r="DH485" s="195" t="str">
        <f t="shared" si="394"/>
        <v/>
      </c>
      <c r="DI485" s="195" t="str">
        <f t="shared" si="395"/>
        <v/>
      </c>
      <c r="DJ485" s="195" t="str">
        <f t="shared" si="396"/>
        <v/>
      </c>
      <c r="DK485" s="173" t="str">
        <f t="shared" si="397"/>
        <v/>
      </c>
    </row>
    <row r="486" spans="1:115" x14ac:dyDescent="0.35">
      <c r="A486" s="182">
        <f>'Session Tracking'!A485</f>
        <v>0</v>
      </c>
      <c r="B486" s="183">
        <f>'Session Tracking'!T485</f>
        <v>0</v>
      </c>
      <c r="C486" s="183">
        <f>'Session Tracking'!C485</f>
        <v>0</v>
      </c>
      <c r="D486" s="184" t="str">
        <f>IF('Session Tracking'!D485,'Session Tracking'!D485,"")</f>
        <v/>
      </c>
      <c r="E486" s="184" t="str">
        <f>IF('Session Tracking'!E485,'Session Tracking'!E485,"")</f>
        <v/>
      </c>
      <c r="F486" s="121"/>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1"/>
      <c r="AL486" s="122"/>
      <c r="AM486" s="122"/>
      <c r="AN486" s="122"/>
      <c r="AO486" s="122"/>
      <c r="AP486" s="122"/>
      <c r="AQ486" s="122"/>
      <c r="AR486" s="122"/>
      <c r="AS486" s="122"/>
      <c r="AT486" s="122"/>
      <c r="AU486" s="122"/>
      <c r="AV486" s="122"/>
      <c r="AW486" s="122"/>
      <c r="AX486" s="122"/>
      <c r="AY486" s="122"/>
      <c r="AZ486" s="122"/>
      <c r="BA486" s="122"/>
      <c r="BB486" s="122"/>
      <c r="BC486" s="122"/>
      <c r="BD486" s="122"/>
      <c r="BE486" s="122"/>
      <c r="BF486" s="122"/>
      <c r="BG486" s="122"/>
      <c r="BH486" s="122"/>
      <c r="BI486" s="122"/>
      <c r="BJ486" s="122"/>
      <c r="BK486" s="122"/>
      <c r="BL486" s="122"/>
      <c r="BM486" s="122"/>
      <c r="BN486" s="122"/>
      <c r="BO486" s="122"/>
      <c r="BQ486" s="175" t="str">
        <f t="shared" si="398"/>
        <v/>
      </c>
      <c r="BR486" s="176" t="str">
        <f t="shared" si="399"/>
        <v/>
      </c>
      <c r="BS486" s="135" t="str">
        <f t="shared" si="400"/>
        <v xml:space="preserve"> </v>
      </c>
      <c r="BT486" s="175" t="str">
        <f t="shared" si="401"/>
        <v/>
      </c>
      <c r="BU486" s="176" t="str">
        <f t="shared" si="402"/>
        <v/>
      </c>
      <c r="BV486" s="135" t="str">
        <f t="shared" si="403"/>
        <v xml:space="preserve"> </v>
      </c>
      <c r="BW486" s="175" t="str">
        <f t="shared" si="404"/>
        <v/>
      </c>
      <c r="BX486" s="176" t="str">
        <f t="shared" si="405"/>
        <v/>
      </c>
      <c r="BY486" s="135" t="str">
        <f t="shared" si="406"/>
        <v xml:space="preserve"> </v>
      </c>
      <c r="BZ486" s="175" t="str">
        <f t="shared" si="407"/>
        <v/>
      </c>
      <c r="CA486" s="176" t="str">
        <f t="shared" si="408"/>
        <v/>
      </c>
      <c r="CB486" s="135" t="str">
        <f t="shared" si="409"/>
        <v xml:space="preserve"> </v>
      </c>
      <c r="CC486" s="185" t="str">
        <f t="shared" si="410"/>
        <v/>
      </c>
      <c r="CD486" s="186" t="str">
        <f t="shared" si="411"/>
        <v/>
      </c>
      <c r="CE486" s="181" t="str">
        <f t="shared" si="412"/>
        <v xml:space="preserve"> </v>
      </c>
      <c r="CF486" s="175" t="str">
        <f t="shared" si="413"/>
        <v/>
      </c>
      <c r="CG486" s="176" t="str">
        <f t="shared" si="414"/>
        <v/>
      </c>
      <c r="CH486" s="135" t="str">
        <f t="shared" si="415"/>
        <v xml:space="preserve"> </v>
      </c>
      <c r="CI486" s="175" t="str">
        <f t="shared" si="416"/>
        <v/>
      </c>
      <c r="CJ486" s="176" t="str">
        <f t="shared" si="417"/>
        <v/>
      </c>
      <c r="CK486" s="135" t="str">
        <f t="shared" si="418"/>
        <v xml:space="preserve"> </v>
      </c>
      <c r="CL486" s="175" t="str">
        <f t="shared" si="419"/>
        <v/>
      </c>
      <c r="CM486" s="176" t="str">
        <f t="shared" si="420"/>
        <v/>
      </c>
      <c r="CN486" s="135" t="str">
        <f t="shared" si="421"/>
        <v xml:space="preserve"> </v>
      </c>
      <c r="CO486" s="185" t="str">
        <f t="shared" si="422"/>
        <v/>
      </c>
      <c r="CP486" s="186" t="str">
        <f t="shared" si="423"/>
        <v/>
      </c>
      <c r="CQ486" s="181" t="str">
        <f t="shared" si="424"/>
        <v xml:space="preserve"> </v>
      </c>
      <c r="CR486" s="135">
        <f>'Session Tracking'!P485</f>
        <v>0</v>
      </c>
      <c r="CS486" s="172"/>
      <c r="CT486" s="172">
        <f>COUNTIF('Session Tracking'!F485:O485,"Yes")</f>
        <v>0</v>
      </c>
      <c r="CU486" s="195">
        <f>COUNTIF('Session Tracking'!F485:O485,"No")</f>
        <v>0</v>
      </c>
      <c r="CV486" s="211">
        <f t="shared" si="382"/>
        <v>0</v>
      </c>
      <c r="CW486" s="195" t="str">
        <f t="shared" si="383"/>
        <v/>
      </c>
      <c r="CX486" s="195" t="str">
        <f t="shared" si="384"/>
        <v/>
      </c>
      <c r="CY486" s="195" t="str">
        <f t="shared" si="385"/>
        <v/>
      </c>
      <c r="CZ486" s="195" t="str">
        <f t="shared" si="386"/>
        <v/>
      </c>
      <c r="DA486" s="195" t="str">
        <f t="shared" si="387"/>
        <v/>
      </c>
      <c r="DB486" s="213" t="str">
        <f t="shared" si="388"/>
        <v/>
      </c>
      <c r="DC486" s="172" t="str">
        <f t="shared" si="389"/>
        <v/>
      </c>
      <c r="DD486" s="195" t="str">
        <f t="shared" si="390"/>
        <v/>
      </c>
      <c r="DE486" s="195" t="str">
        <f t="shared" si="391"/>
        <v/>
      </c>
      <c r="DF486" s="195" t="str">
        <f t="shared" si="392"/>
        <v/>
      </c>
      <c r="DG486" s="195" t="str">
        <f t="shared" si="393"/>
        <v/>
      </c>
      <c r="DH486" s="195" t="str">
        <f t="shared" si="394"/>
        <v/>
      </c>
      <c r="DI486" s="195" t="str">
        <f t="shared" si="395"/>
        <v/>
      </c>
      <c r="DJ486" s="195" t="str">
        <f t="shared" si="396"/>
        <v/>
      </c>
      <c r="DK486" s="173" t="str">
        <f t="shared" si="397"/>
        <v/>
      </c>
    </row>
    <row r="487" spans="1:115" x14ac:dyDescent="0.35">
      <c r="A487" s="182">
        <f>'Session Tracking'!A486</f>
        <v>0</v>
      </c>
      <c r="B487" s="183">
        <f>'Session Tracking'!T486</f>
        <v>0</v>
      </c>
      <c r="C487" s="183">
        <f>'Session Tracking'!C486</f>
        <v>0</v>
      </c>
      <c r="D487" s="184" t="str">
        <f>IF('Session Tracking'!D486,'Session Tracking'!D486,"")</f>
        <v/>
      </c>
      <c r="E487" s="184" t="str">
        <f>IF('Session Tracking'!E486,'Session Tracking'!E486,"")</f>
        <v/>
      </c>
      <c r="F487" s="123"/>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3"/>
      <c r="AL487" s="124"/>
      <c r="AM487" s="124"/>
      <c r="AN487" s="124"/>
      <c r="AO487" s="124"/>
      <c r="AP487" s="124"/>
      <c r="AQ487" s="124"/>
      <c r="AR487" s="124"/>
      <c r="AS487" s="124"/>
      <c r="AT487" s="124"/>
      <c r="AU487" s="124"/>
      <c r="AV487" s="124"/>
      <c r="AW487" s="124"/>
      <c r="AX487" s="124"/>
      <c r="AY487" s="124"/>
      <c r="AZ487" s="124"/>
      <c r="BA487" s="124"/>
      <c r="BB487" s="124"/>
      <c r="BC487" s="124"/>
      <c r="BD487" s="124"/>
      <c r="BE487" s="124"/>
      <c r="BF487" s="124"/>
      <c r="BG487" s="124"/>
      <c r="BH487" s="124"/>
      <c r="BI487" s="124"/>
      <c r="BJ487" s="124"/>
      <c r="BK487" s="124"/>
      <c r="BL487" s="124"/>
      <c r="BM487" s="124"/>
      <c r="BN487" s="124"/>
      <c r="BO487" s="124"/>
      <c r="BQ487" s="175" t="str">
        <f t="shared" si="398"/>
        <v/>
      </c>
      <c r="BR487" s="176" t="str">
        <f t="shared" si="399"/>
        <v/>
      </c>
      <c r="BS487" s="135" t="str">
        <f t="shared" si="400"/>
        <v xml:space="preserve"> </v>
      </c>
      <c r="BT487" s="175" t="str">
        <f t="shared" si="401"/>
        <v/>
      </c>
      <c r="BU487" s="176" t="str">
        <f t="shared" si="402"/>
        <v/>
      </c>
      <c r="BV487" s="135" t="str">
        <f t="shared" si="403"/>
        <v xml:space="preserve"> </v>
      </c>
      <c r="BW487" s="175" t="str">
        <f t="shared" si="404"/>
        <v/>
      </c>
      <c r="BX487" s="176" t="str">
        <f t="shared" si="405"/>
        <v/>
      </c>
      <c r="BY487" s="135" t="str">
        <f t="shared" si="406"/>
        <v xml:space="preserve"> </v>
      </c>
      <c r="BZ487" s="175" t="str">
        <f t="shared" si="407"/>
        <v/>
      </c>
      <c r="CA487" s="176" t="str">
        <f t="shared" si="408"/>
        <v/>
      </c>
      <c r="CB487" s="135" t="str">
        <f t="shared" si="409"/>
        <v xml:space="preserve"> </v>
      </c>
      <c r="CC487" s="185" t="str">
        <f t="shared" si="410"/>
        <v/>
      </c>
      <c r="CD487" s="186" t="str">
        <f t="shared" si="411"/>
        <v/>
      </c>
      <c r="CE487" s="181" t="str">
        <f t="shared" si="412"/>
        <v xml:space="preserve"> </v>
      </c>
      <c r="CF487" s="175" t="str">
        <f t="shared" si="413"/>
        <v/>
      </c>
      <c r="CG487" s="176" t="str">
        <f t="shared" si="414"/>
        <v/>
      </c>
      <c r="CH487" s="135" t="str">
        <f t="shared" si="415"/>
        <v xml:space="preserve"> </v>
      </c>
      <c r="CI487" s="175" t="str">
        <f t="shared" si="416"/>
        <v/>
      </c>
      <c r="CJ487" s="176" t="str">
        <f t="shared" si="417"/>
        <v/>
      </c>
      <c r="CK487" s="135" t="str">
        <f t="shared" si="418"/>
        <v xml:space="preserve"> </v>
      </c>
      <c r="CL487" s="175" t="str">
        <f t="shared" si="419"/>
        <v/>
      </c>
      <c r="CM487" s="176" t="str">
        <f t="shared" si="420"/>
        <v/>
      </c>
      <c r="CN487" s="135" t="str">
        <f t="shared" si="421"/>
        <v xml:space="preserve"> </v>
      </c>
      <c r="CO487" s="185" t="str">
        <f t="shared" si="422"/>
        <v/>
      </c>
      <c r="CP487" s="186" t="str">
        <f t="shared" si="423"/>
        <v/>
      </c>
      <c r="CQ487" s="181" t="str">
        <f t="shared" si="424"/>
        <v xml:space="preserve"> </v>
      </c>
      <c r="CR487" s="135">
        <f>'Session Tracking'!P486</f>
        <v>0</v>
      </c>
      <c r="CS487" s="172"/>
      <c r="CT487" s="172">
        <f>COUNTIF('Session Tracking'!F486:O486,"Yes")</f>
        <v>0</v>
      </c>
      <c r="CU487" s="195">
        <f>COUNTIF('Session Tracking'!F486:O486,"No")</f>
        <v>0</v>
      </c>
      <c r="CV487" s="211">
        <f t="shared" si="382"/>
        <v>0</v>
      </c>
      <c r="CW487" s="195" t="str">
        <f t="shared" si="383"/>
        <v/>
      </c>
      <c r="CX487" s="195" t="str">
        <f t="shared" si="384"/>
        <v/>
      </c>
      <c r="CY487" s="195" t="str">
        <f t="shared" si="385"/>
        <v/>
      </c>
      <c r="CZ487" s="195" t="str">
        <f t="shared" si="386"/>
        <v/>
      </c>
      <c r="DA487" s="195" t="str">
        <f t="shared" si="387"/>
        <v/>
      </c>
      <c r="DB487" s="213" t="str">
        <f t="shared" si="388"/>
        <v/>
      </c>
      <c r="DC487" s="172" t="str">
        <f t="shared" si="389"/>
        <v/>
      </c>
      <c r="DD487" s="195" t="str">
        <f t="shared" si="390"/>
        <v/>
      </c>
      <c r="DE487" s="195" t="str">
        <f t="shared" si="391"/>
        <v/>
      </c>
      <c r="DF487" s="195" t="str">
        <f t="shared" si="392"/>
        <v/>
      </c>
      <c r="DG487" s="195" t="str">
        <f t="shared" si="393"/>
        <v/>
      </c>
      <c r="DH487" s="195" t="str">
        <f t="shared" si="394"/>
        <v/>
      </c>
      <c r="DI487" s="195" t="str">
        <f t="shared" si="395"/>
        <v/>
      </c>
      <c r="DJ487" s="195" t="str">
        <f t="shared" si="396"/>
        <v/>
      </c>
      <c r="DK487" s="173" t="str">
        <f t="shared" si="397"/>
        <v/>
      </c>
    </row>
    <row r="488" spans="1:115" x14ac:dyDescent="0.35">
      <c r="A488" s="182">
        <f>'Session Tracking'!A487</f>
        <v>0</v>
      </c>
      <c r="B488" s="183">
        <f>'Session Tracking'!T487</f>
        <v>0</v>
      </c>
      <c r="C488" s="183">
        <f>'Session Tracking'!C487</f>
        <v>0</v>
      </c>
      <c r="D488" s="184" t="str">
        <f>IF('Session Tracking'!D487,'Session Tracking'!D487,"")</f>
        <v/>
      </c>
      <c r="E488" s="184" t="str">
        <f>IF('Session Tracking'!E487,'Session Tracking'!E487,"")</f>
        <v/>
      </c>
      <c r="F488" s="121"/>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1"/>
      <c r="AL488" s="122"/>
      <c r="AM488" s="122"/>
      <c r="AN488" s="122"/>
      <c r="AO488" s="122"/>
      <c r="AP488" s="122"/>
      <c r="AQ488" s="122"/>
      <c r="AR488" s="122"/>
      <c r="AS488" s="122"/>
      <c r="AT488" s="122"/>
      <c r="AU488" s="122"/>
      <c r="AV488" s="122"/>
      <c r="AW488" s="122"/>
      <c r="AX488" s="122"/>
      <c r="AY488" s="122"/>
      <c r="AZ488" s="122"/>
      <c r="BA488" s="122"/>
      <c r="BB488" s="122"/>
      <c r="BC488" s="122"/>
      <c r="BD488" s="122"/>
      <c r="BE488" s="122"/>
      <c r="BF488" s="122"/>
      <c r="BG488" s="122"/>
      <c r="BH488" s="122"/>
      <c r="BI488" s="122"/>
      <c r="BJ488" s="122"/>
      <c r="BK488" s="122"/>
      <c r="BL488" s="122"/>
      <c r="BM488" s="122"/>
      <c r="BN488" s="122"/>
      <c r="BO488" s="122"/>
      <c r="BQ488" s="175" t="str">
        <f t="shared" si="398"/>
        <v/>
      </c>
      <c r="BR488" s="176" t="str">
        <f t="shared" si="399"/>
        <v/>
      </c>
      <c r="BS488" s="135" t="str">
        <f t="shared" si="400"/>
        <v xml:space="preserve"> </v>
      </c>
      <c r="BT488" s="175" t="str">
        <f t="shared" si="401"/>
        <v/>
      </c>
      <c r="BU488" s="176" t="str">
        <f t="shared" si="402"/>
        <v/>
      </c>
      <c r="BV488" s="135" t="str">
        <f t="shared" si="403"/>
        <v xml:space="preserve"> </v>
      </c>
      <c r="BW488" s="175" t="str">
        <f t="shared" si="404"/>
        <v/>
      </c>
      <c r="BX488" s="176" t="str">
        <f t="shared" si="405"/>
        <v/>
      </c>
      <c r="BY488" s="135" t="str">
        <f t="shared" si="406"/>
        <v xml:space="preserve"> </v>
      </c>
      <c r="BZ488" s="175" t="str">
        <f t="shared" si="407"/>
        <v/>
      </c>
      <c r="CA488" s="176" t="str">
        <f t="shared" si="408"/>
        <v/>
      </c>
      <c r="CB488" s="135" t="str">
        <f t="shared" si="409"/>
        <v xml:space="preserve"> </v>
      </c>
      <c r="CC488" s="185" t="str">
        <f t="shared" si="410"/>
        <v/>
      </c>
      <c r="CD488" s="186" t="str">
        <f t="shared" si="411"/>
        <v/>
      </c>
      <c r="CE488" s="181" t="str">
        <f t="shared" si="412"/>
        <v xml:space="preserve"> </v>
      </c>
      <c r="CF488" s="175" t="str">
        <f t="shared" si="413"/>
        <v/>
      </c>
      <c r="CG488" s="176" t="str">
        <f t="shared" si="414"/>
        <v/>
      </c>
      <c r="CH488" s="135" t="str">
        <f t="shared" si="415"/>
        <v xml:space="preserve"> </v>
      </c>
      <c r="CI488" s="175" t="str">
        <f t="shared" si="416"/>
        <v/>
      </c>
      <c r="CJ488" s="176" t="str">
        <f t="shared" si="417"/>
        <v/>
      </c>
      <c r="CK488" s="135" t="str">
        <f t="shared" si="418"/>
        <v xml:space="preserve"> </v>
      </c>
      <c r="CL488" s="175" t="str">
        <f t="shared" si="419"/>
        <v/>
      </c>
      <c r="CM488" s="176" t="str">
        <f t="shared" si="420"/>
        <v/>
      </c>
      <c r="CN488" s="135" t="str">
        <f t="shared" si="421"/>
        <v xml:space="preserve"> </v>
      </c>
      <c r="CO488" s="185" t="str">
        <f t="shared" si="422"/>
        <v/>
      </c>
      <c r="CP488" s="186" t="str">
        <f t="shared" si="423"/>
        <v/>
      </c>
      <c r="CQ488" s="181" t="str">
        <f t="shared" si="424"/>
        <v xml:space="preserve"> </v>
      </c>
      <c r="CR488" s="135">
        <f>'Session Tracking'!P487</f>
        <v>0</v>
      </c>
      <c r="CS488" s="172"/>
      <c r="CT488" s="172">
        <f>COUNTIF('Session Tracking'!F487:O487,"Yes")</f>
        <v>0</v>
      </c>
      <c r="CU488" s="195">
        <f>COUNTIF('Session Tracking'!F487:O487,"No")</f>
        <v>0</v>
      </c>
      <c r="CV488" s="211">
        <f t="shared" si="382"/>
        <v>0</v>
      </c>
      <c r="CW488" s="195" t="str">
        <f t="shared" si="383"/>
        <v/>
      </c>
      <c r="CX488" s="195" t="str">
        <f t="shared" si="384"/>
        <v/>
      </c>
      <c r="CY488" s="195" t="str">
        <f t="shared" si="385"/>
        <v/>
      </c>
      <c r="CZ488" s="195" t="str">
        <f t="shared" si="386"/>
        <v/>
      </c>
      <c r="DA488" s="195" t="str">
        <f t="shared" si="387"/>
        <v/>
      </c>
      <c r="DB488" s="213" t="str">
        <f t="shared" si="388"/>
        <v/>
      </c>
      <c r="DC488" s="172" t="str">
        <f t="shared" si="389"/>
        <v/>
      </c>
      <c r="DD488" s="195" t="str">
        <f t="shared" si="390"/>
        <v/>
      </c>
      <c r="DE488" s="195" t="str">
        <f t="shared" si="391"/>
        <v/>
      </c>
      <c r="DF488" s="195" t="str">
        <f t="shared" si="392"/>
        <v/>
      </c>
      <c r="DG488" s="195" t="str">
        <f t="shared" si="393"/>
        <v/>
      </c>
      <c r="DH488" s="195" t="str">
        <f t="shared" si="394"/>
        <v/>
      </c>
      <c r="DI488" s="195" t="str">
        <f t="shared" si="395"/>
        <v/>
      </c>
      <c r="DJ488" s="195" t="str">
        <f t="shared" si="396"/>
        <v/>
      </c>
      <c r="DK488" s="173" t="str">
        <f t="shared" si="397"/>
        <v/>
      </c>
    </row>
    <row r="489" spans="1:115" x14ac:dyDescent="0.35">
      <c r="A489" s="182">
        <f>'Session Tracking'!A488</f>
        <v>0</v>
      </c>
      <c r="B489" s="183">
        <f>'Session Tracking'!T488</f>
        <v>0</v>
      </c>
      <c r="C489" s="183">
        <f>'Session Tracking'!C488</f>
        <v>0</v>
      </c>
      <c r="D489" s="184" t="str">
        <f>IF('Session Tracking'!D488,'Session Tracking'!D488,"")</f>
        <v/>
      </c>
      <c r="E489" s="184" t="str">
        <f>IF('Session Tracking'!E488,'Session Tracking'!E488,"")</f>
        <v/>
      </c>
      <c r="F489" s="123"/>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3"/>
      <c r="AL489" s="124"/>
      <c r="AM489" s="124"/>
      <c r="AN489" s="124"/>
      <c r="AO489" s="124"/>
      <c r="AP489" s="124"/>
      <c r="AQ489" s="124"/>
      <c r="AR489" s="124"/>
      <c r="AS489" s="124"/>
      <c r="AT489" s="124"/>
      <c r="AU489" s="124"/>
      <c r="AV489" s="124"/>
      <c r="AW489" s="124"/>
      <c r="AX489" s="124"/>
      <c r="AY489" s="124"/>
      <c r="AZ489" s="124"/>
      <c r="BA489" s="124"/>
      <c r="BB489" s="124"/>
      <c r="BC489" s="124"/>
      <c r="BD489" s="124"/>
      <c r="BE489" s="124"/>
      <c r="BF489" s="124"/>
      <c r="BG489" s="124"/>
      <c r="BH489" s="124"/>
      <c r="BI489" s="124"/>
      <c r="BJ489" s="124"/>
      <c r="BK489" s="124"/>
      <c r="BL489" s="124"/>
      <c r="BM489" s="124"/>
      <c r="BN489" s="124"/>
      <c r="BO489" s="124"/>
      <c r="BQ489" s="175" t="str">
        <f t="shared" si="398"/>
        <v/>
      </c>
      <c r="BR489" s="176" t="str">
        <f t="shared" si="399"/>
        <v/>
      </c>
      <c r="BS489" s="135" t="str">
        <f t="shared" si="400"/>
        <v xml:space="preserve"> </v>
      </c>
      <c r="BT489" s="175" t="str">
        <f t="shared" si="401"/>
        <v/>
      </c>
      <c r="BU489" s="176" t="str">
        <f t="shared" si="402"/>
        <v/>
      </c>
      <c r="BV489" s="135" t="str">
        <f t="shared" si="403"/>
        <v xml:space="preserve"> </v>
      </c>
      <c r="BW489" s="175" t="str">
        <f t="shared" si="404"/>
        <v/>
      </c>
      <c r="BX489" s="176" t="str">
        <f t="shared" si="405"/>
        <v/>
      </c>
      <c r="BY489" s="135" t="str">
        <f t="shared" si="406"/>
        <v xml:space="preserve"> </v>
      </c>
      <c r="BZ489" s="175" t="str">
        <f t="shared" si="407"/>
        <v/>
      </c>
      <c r="CA489" s="176" t="str">
        <f t="shared" si="408"/>
        <v/>
      </c>
      <c r="CB489" s="135" t="str">
        <f t="shared" si="409"/>
        <v xml:space="preserve"> </v>
      </c>
      <c r="CC489" s="185" t="str">
        <f t="shared" si="410"/>
        <v/>
      </c>
      <c r="CD489" s="186" t="str">
        <f t="shared" si="411"/>
        <v/>
      </c>
      <c r="CE489" s="181" t="str">
        <f t="shared" si="412"/>
        <v xml:space="preserve"> </v>
      </c>
      <c r="CF489" s="175" t="str">
        <f t="shared" si="413"/>
        <v/>
      </c>
      <c r="CG489" s="176" t="str">
        <f t="shared" si="414"/>
        <v/>
      </c>
      <c r="CH489" s="135" t="str">
        <f t="shared" si="415"/>
        <v xml:space="preserve"> </v>
      </c>
      <c r="CI489" s="175" t="str">
        <f t="shared" si="416"/>
        <v/>
      </c>
      <c r="CJ489" s="176" t="str">
        <f t="shared" si="417"/>
        <v/>
      </c>
      <c r="CK489" s="135" t="str">
        <f t="shared" si="418"/>
        <v xml:space="preserve"> </v>
      </c>
      <c r="CL489" s="175" t="str">
        <f t="shared" si="419"/>
        <v/>
      </c>
      <c r="CM489" s="176" t="str">
        <f t="shared" si="420"/>
        <v/>
      </c>
      <c r="CN489" s="135" t="str">
        <f t="shared" si="421"/>
        <v xml:space="preserve"> </v>
      </c>
      <c r="CO489" s="185" t="str">
        <f t="shared" si="422"/>
        <v/>
      </c>
      <c r="CP489" s="186" t="str">
        <f t="shared" si="423"/>
        <v/>
      </c>
      <c r="CQ489" s="181" t="str">
        <f t="shared" si="424"/>
        <v xml:space="preserve"> </v>
      </c>
      <c r="CR489" s="135">
        <f>'Session Tracking'!P488</f>
        <v>0</v>
      </c>
      <c r="CS489" s="172"/>
      <c r="CT489" s="172">
        <f>COUNTIF('Session Tracking'!F488:O488,"Yes")</f>
        <v>0</v>
      </c>
      <c r="CU489" s="195">
        <f>COUNTIF('Session Tracking'!F488:O488,"No")</f>
        <v>0</v>
      </c>
      <c r="CV489" s="211">
        <f t="shared" si="382"/>
        <v>0</v>
      </c>
      <c r="CW489" s="195" t="str">
        <f t="shared" si="383"/>
        <v/>
      </c>
      <c r="CX489" s="195" t="str">
        <f t="shared" si="384"/>
        <v/>
      </c>
      <c r="CY489" s="195" t="str">
        <f t="shared" si="385"/>
        <v/>
      </c>
      <c r="CZ489" s="195" t="str">
        <f t="shared" si="386"/>
        <v/>
      </c>
      <c r="DA489" s="195" t="str">
        <f t="shared" si="387"/>
        <v/>
      </c>
      <c r="DB489" s="213" t="str">
        <f t="shared" si="388"/>
        <v/>
      </c>
      <c r="DC489" s="172" t="str">
        <f t="shared" si="389"/>
        <v/>
      </c>
      <c r="DD489" s="195" t="str">
        <f t="shared" si="390"/>
        <v/>
      </c>
      <c r="DE489" s="195" t="str">
        <f t="shared" si="391"/>
        <v/>
      </c>
      <c r="DF489" s="195" t="str">
        <f t="shared" si="392"/>
        <v/>
      </c>
      <c r="DG489" s="195" t="str">
        <f t="shared" si="393"/>
        <v/>
      </c>
      <c r="DH489" s="195" t="str">
        <f t="shared" si="394"/>
        <v/>
      </c>
      <c r="DI489" s="195" t="str">
        <f t="shared" si="395"/>
        <v/>
      </c>
      <c r="DJ489" s="195" t="str">
        <f t="shared" si="396"/>
        <v/>
      </c>
      <c r="DK489" s="173" t="str">
        <f t="shared" si="397"/>
        <v/>
      </c>
    </row>
    <row r="490" spans="1:115" x14ac:dyDescent="0.35">
      <c r="A490" s="182">
        <f>'Session Tracking'!A489</f>
        <v>0</v>
      </c>
      <c r="B490" s="183">
        <f>'Session Tracking'!T489</f>
        <v>0</v>
      </c>
      <c r="C490" s="183">
        <f>'Session Tracking'!C489</f>
        <v>0</v>
      </c>
      <c r="D490" s="184" t="str">
        <f>IF('Session Tracking'!D489,'Session Tracking'!D489,"")</f>
        <v/>
      </c>
      <c r="E490" s="184" t="str">
        <f>IF('Session Tracking'!E489,'Session Tracking'!E489,"")</f>
        <v/>
      </c>
      <c r="F490" s="121"/>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1"/>
      <c r="AL490" s="122"/>
      <c r="AM490" s="122"/>
      <c r="AN490" s="122"/>
      <c r="AO490" s="122"/>
      <c r="AP490" s="122"/>
      <c r="AQ490" s="122"/>
      <c r="AR490" s="122"/>
      <c r="AS490" s="122"/>
      <c r="AT490" s="122"/>
      <c r="AU490" s="122"/>
      <c r="AV490" s="122"/>
      <c r="AW490" s="122"/>
      <c r="AX490" s="122"/>
      <c r="AY490" s="122"/>
      <c r="AZ490" s="122"/>
      <c r="BA490" s="122"/>
      <c r="BB490" s="122"/>
      <c r="BC490" s="122"/>
      <c r="BD490" s="122"/>
      <c r="BE490" s="122"/>
      <c r="BF490" s="122"/>
      <c r="BG490" s="122"/>
      <c r="BH490" s="122"/>
      <c r="BI490" s="122"/>
      <c r="BJ490" s="122"/>
      <c r="BK490" s="122"/>
      <c r="BL490" s="122"/>
      <c r="BM490" s="122"/>
      <c r="BN490" s="122"/>
      <c r="BO490" s="122"/>
      <c r="BQ490" s="175" t="str">
        <f t="shared" si="398"/>
        <v/>
      </c>
      <c r="BR490" s="176" t="str">
        <f t="shared" si="399"/>
        <v/>
      </c>
      <c r="BS490" s="135" t="str">
        <f t="shared" si="400"/>
        <v xml:space="preserve"> </v>
      </c>
      <c r="BT490" s="175" t="str">
        <f t="shared" si="401"/>
        <v/>
      </c>
      <c r="BU490" s="176" t="str">
        <f t="shared" si="402"/>
        <v/>
      </c>
      <c r="BV490" s="135" t="str">
        <f t="shared" si="403"/>
        <v xml:space="preserve"> </v>
      </c>
      <c r="BW490" s="175" t="str">
        <f t="shared" si="404"/>
        <v/>
      </c>
      <c r="BX490" s="176" t="str">
        <f t="shared" si="405"/>
        <v/>
      </c>
      <c r="BY490" s="135" t="str">
        <f t="shared" si="406"/>
        <v xml:space="preserve"> </v>
      </c>
      <c r="BZ490" s="175" t="str">
        <f t="shared" si="407"/>
        <v/>
      </c>
      <c r="CA490" s="176" t="str">
        <f t="shared" si="408"/>
        <v/>
      </c>
      <c r="CB490" s="135" t="str">
        <f t="shared" si="409"/>
        <v xml:space="preserve"> </v>
      </c>
      <c r="CC490" s="185" t="str">
        <f t="shared" si="410"/>
        <v/>
      </c>
      <c r="CD490" s="186" t="str">
        <f t="shared" si="411"/>
        <v/>
      </c>
      <c r="CE490" s="181" t="str">
        <f t="shared" si="412"/>
        <v xml:space="preserve"> </v>
      </c>
      <c r="CF490" s="175" t="str">
        <f t="shared" si="413"/>
        <v/>
      </c>
      <c r="CG490" s="176" t="str">
        <f t="shared" si="414"/>
        <v/>
      </c>
      <c r="CH490" s="135" t="str">
        <f t="shared" si="415"/>
        <v xml:space="preserve"> </v>
      </c>
      <c r="CI490" s="175" t="str">
        <f t="shared" si="416"/>
        <v/>
      </c>
      <c r="CJ490" s="176" t="str">
        <f t="shared" si="417"/>
        <v/>
      </c>
      <c r="CK490" s="135" t="str">
        <f t="shared" si="418"/>
        <v xml:space="preserve"> </v>
      </c>
      <c r="CL490" s="175" t="str">
        <f t="shared" si="419"/>
        <v/>
      </c>
      <c r="CM490" s="176" t="str">
        <f t="shared" si="420"/>
        <v/>
      </c>
      <c r="CN490" s="135" t="str">
        <f t="shared" si="421"/>
        <v xml:space="preserve"> </v>
      </c>
      <c r="CO490" s="185" t="str">
        <f t="shared" si="422"/>
        <v/>
      </c>
      <c r="CP490" s="186" t="str">
        <f t="shared" si="423"/>
        <v/>
      </c>
      <c r="CQ490" s="181" t="str">
        <f t="shared" si="424"/>
        <v xml:space="preserve"> </v>
      </c>
      <c r="CR490" s="135">
        <f>'Session Tracking'!P489</f>
        <v>0</v>
      </c>
      <c r="CS490" s="172"/>
      <c r="CT490" s="172">
        <f>COUNTIF('Session Tracking'!F489:O489,"Yes")</f>
        <v>0</v>
      </c>
      <c r="CU490" s="195">
        <f>COUNTIF('Session Tracking'!F489:O489,"No")</f>
        <v>0</v>
      </c>
      <c r="CV490" s="211">
        <f t="shared" si="382"/>
        <v>0</v>
      </c>
      <c r="CW490" s="195" t="str">
        <f t="shared" si="383"/>
        <v/>
      </c>
      <c r="CX490" s="195" t="str">
        <f t="shared" si="384"/>
        <v/>
      </c>
      <c r="CY490" s="195" t="str">
        <f t="shared" si="385"/>
        <v/>
      </c>
      <c r="CZ490" s="195" t="str">
        <f t="shared" si="386"/>
        <v/>
      </c>
      <c r="DA490" s="195" t="str">
        <f t="shared" si="387"/>
        <v/>
      </c>
      <c r="DB490" s="213" t="str">
        <f t="shared" si="388"/>
        <v/>
      </c>
      <c r="DC490" s="172" t="str">
        <f t="shared" si="389"/>
        <v/>
      </c>
      <c r="DD490" s="195" t="str">
        <f t="shared" si="390"/>
        <v/>
      </c>
      <c r="DE490" s="195" t="str">
        <f t="shared" si="391"/>
        <v/>
      </c>
      <c r="DF490" s="195" t="str">
        <f t="shared" si="392"/>
        <v/>
      </c>
      <c r="DG490" s="195" t="str">
        <f t="shared" si="393"/>
        <v/>
      </c>
      <c r="DH490" s="195" t="str">
        <f t="shared" si="394"/>
        <v/>
      </c>
      <c r="DI490" s="195" t="str">
        <f t="shared" si="395"/>
        <v/>
      </c>
      <c r="DJ490" s="195" t="str">
        <f t="shared" si="396"/>
        <v/>
      </c>
      <c r="DK490" s="173" t="str">
        <f t="shared" si="397"/>
        <v/>
      </c>
    </row>
    <row r="491" spans="1:115" x14ac:dyDescent="0.35">
      <c r="A491" s="182">
        <f>'Session Tracking'!A490</f>
        <v>0</v>
      </c>
      <c r="B491" s="183">
        <f>'Session Tracking'!T490</f>
        <v>0</v>
      </c>
      <c r="C491" s="183">
        <f>'Session Tracking'!C490</f>
        <v>0</v>
      </c>
      <c r="D491" s="184" t="str">
        <f>IF('Session Tracking'!D490,'Session Tracking'!D490,"")</f>
        <v/>
      </c>
      <c r="E491" s="184" t="str">
        <f>IF('Session Tracking'!E490,'Session Tracking'!E490,"")</f>
        <v/>
      </c>
      <c r="F491" s="123"/>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3"/>
      <c r="AL491" s="124"/>
      <c r="AM491" s="124"/>
      <c r="AN491" s="124"/>
      <c r="AO491" s="124"/>
      <c r="AP491" s="124"/>
      <c r="AQ491" s="124"/>
      <c r="AR491" s="124"/>
      <c r="AS491" s="124"/>
      <c r="AT491" s="124"/>
      <c r="AU491" s="124"/>
      <c r="AV491" s="124"/>
      <c r="AW491" s="124"/>
      <c r="AX491" s="124"/>
      <c r="AY491" s="124"/>
      <c r="AZ491" s="124"/>
      <c r="BA491" s="124"/>
      <c r="BB491" s="124"/>
      <c r="BC491" s="124"/>
      <c r="BD491" s="124"/>
      <c r="BE491" s="124"/>
      <c r="BF491" s="124"/>
      <c r="BG491" s="124"/>
      <c r="BH491" s="124"/>
      <c r="BI491" s="124"/>
      <c r="BJ491" s="124"/>
      <c r="BK491" s="124"/>
      <c r="BL491" s="124"/>
      <c r="BM491" s="124"/>
      <c r="BN491" s="124"/>
      <c r="BO491" s="124"/>
      <c r="BQ491" s="175" t="str">
        <f t="shared" si="398"/>
        <v/>
      </c>
      <c r="BR491" s="176" t="str">
        <f t="shared" si="399"/>
        <v/>
      </c>
      <c r="BS491" s="135" t="str">
        <f t="shared" si="400"/>
        <v xml:space="preserve"> </v>
      </c>
      <c r="BT491" s="175" t="str">
        <f t="shared" si="401"/>
        <v/>
      </c>
      <c r="BU491" s="176" t="str">
        <f t="shared" si="402"/>
        <v/>
      </c>
      <c r="BV491" s="135" t="str">
        <f t="shared" si="403"/>
        <v xml:space="preserve"> </v>
      </c>
      <c r="BW491" s="175" t="str">
        <f t="shared" si="404"/>
        <v/>
      </c>
      <c r="BX491" s="176" t="str">
        <f t="shared" si="405"/>
        <v/>
      </c>
      <c r="BY491" s="135" t="str">
        <f t="shared" si="406"/>
        <v xml:space="preserve"> </v>
      </c>
      <c r="BZ491" s="175" t="str">
        <f t="shared" si="407"/>
        <v/>
      </c>
      <c r="CA491" s="176" t="str">
        <f t="shared" si="408"/>
        <v/>
      </c>
      <c r="CB491" s="135" t="str">
        <f t="shared" si="409"/>
        <v xml:space="preserve"> </v>
      </c>
      <c r="CC491" s="185" t="str">
        <f t="shared" si="410"/>
        <v/>
      </c>
      <c r="CD491" s="186" t="str">
        <f t="shared" si="411"/>
        <v/>
      </c>
      <c r="CE491" s="181" t="str">
        <f t="shared" si="412"/>
        <v xml:space="preserve"> </v>
      </c>
      <c r="CF491" s="175" t="str">
        <f t="shared" si="413"/>
        <v/>
      </c>
      <c r="CG491" s="176" t="str">
        <f t="shared" si="414"/>
        <v/>
      </c>
      <c r="CH491" s="135" t="str">
        <f t="shared" si="415"/>
        <v xml:space="preserve"> </v>
      </c>
      <c r="CI491" s="175" t="str">
        <f t="shared" si="416"/>
        <v/>
      </c>
      <c r="CJ491" s="176" t="str">
        <f t="shared" si="417"/>
        <v/>
      </c>
      <c r="CK491" s="135" t="str">
        <f t="shared" si="418"/>
        <v xml:space="preserve"> </v>
      </c>
      <c r="CL491" s="175" t="str">
        <f t="shared" si="419"/>
        <v/>
      </c>
      <c r="CM491" s="176" t="str">
        <f t="shared" si="420"/>
        <v/>
      </c>
      <c r="CN491" s="135" t="str">
        <f t="shared" si="421"/>
        <v xml:space="preserve"> </v>
      </c>
      <c r="CO491" s="185" t="str">
        <f t="shared" si="422"/>
        <v/>
      </c>
      <c r="CP491" s="186" t="str">
        <f t="shared" si="423"/>
        <v/>
      </c>
      <c r="CQ491" s="181" t="str">
        <f t="shared" si="424"/>
        <v xml:space="preserve"> </v>
      </c>
      <c r="CR491" s="135">
        <f>'Session Tracking'!P490</f>
        <v>0</v>
      </c>
      <c r="CS491" s="172"/>
      <c r="CT491" s="172">
        <f>COUNTIF('Session Tracking'!F490:O490,"Yes")</f>
        <v>0</v>
      </c>
      <c r="CU491" s="195">
        <f>COUNTIF('Session Tracking'!F490:O490,"No")</f>
        <v>0</v>
      </c>
      <c r="CV491" s="211">
        <f t="shared" si="382"/>
        <v>0</v>
      </c>
      <c r="CW491" s="195" t="str">
        <f t="shared" si="383"/>
        <v/>
      </c>
      <c r="CX491" s="195" t="str">
        <f t="shared" si="384"/>
        <v/>
      </c>
      <c r="CY491" s="195" t="str">
        <f t="shared" si="385"/>
        <v/>
      </c>
      <c r="CZ491" s="195" t="str">
        <f t="shared" si="386"/>
        <v/>
      </c>
      <c r="DA491" s="195" t="str">
        <f t="shared" si="387"/>
        <v/>
      </c>
      <c r="DB491" s="213" t="str">
        <f t="shared" si="388"/>
        <v/>
      </c>
      <c r="DC491" s="172" t="str">
        <f t="shared" si="389"/>
        <v/>
      </c>
      <c r="DD491" s="195" t="str">
        <f t="shared" si="390"/>
        <v/>
      </c>
      <c r="DE491" s="195" t="str">
        <f t="shared" si="391"/>
        <v/>
      </c>
      <c r="DF491" s="195" t="str">
        <f t="shared" si="392"/>
        <v/>
      </c>
      <c r="DG491" s="195" t="str">
        <f t="shared" si="393"/>
        <v/>
      </c>
      <c r="DH491" s="195" t="str">
        <f t="shared" si="394"/>
        <v/>
      </c>
      <c r="DI491" s="195" t="str">
        <f t="shared" si="395"/>
        <v/>
      </c>
      <c r="DJ491" s="195" t="str">
        <f t="shared" si="396"/>
        <v/>
      </c>
      <c r="DK491" s="173" t="str">
        <f t="shared" si="397"/>
        <v/>
      </c>
    </row>
    <row r="492" spans="1:115" x14ac:dyDescent="0.35">
      <c r="A492" s="182">
        <f>'Session Tracking'!A491</f>
        <v>0</v>
      </c>
      <c r="B492" s="183">
        <f>'Session Tracking'!T491</f>
        <v>0</v>
      </c>
      <c r="C492" s="183">
        <f>'Session Tracking'!C491</f>
        <v>0</v>
      </c>
      <c r="D492" s="184" t="str">
        <f>IF('Session Tracking'!D491,'Session Tracking'!D491,"")</f>
        <v/>
      </c>
      <c r="E492" s="184" t="str">
        <f>IF('Session Tracking'!E491,'Session Tracking'!E491,"")</f>
        <v/>
      </c>
      <c r="F492" s="121"/>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1"/>
      <c r="AL492" s="122"/>
      <c r="AM492" s="122"/>
      <c r="AN492" s="122"/>
      <c r="AO492" s="122"/>
      <c r="AP492" s="122"/>
      <c r="AQ492" s="122"/>
      <c r="AR492" s="122"/>
      <c r="AS492" s="122"/>
      <c r="AT492" s="122"/>
      <c r="AU492" s="122"/>
      <c r="AV492" s="122"/>
      <c r="AW492" s="122"/>
      <c r="AX492" s="122"/>
      <c r="AY492" s="122"/>
      <c r="AZ492" s="122"/>
      <c r="BA492" s="122"/>
      <c r="BB492" s="122"/>
      <c r="BC492" s="122"/>
      <c r="BD492" s="122"/>
      <c r="BE492" s="122"/>
      <c r="BF492" s="122"/>
      <c r="BG492" s="122"/>
      <c r="BH492" s="122"/>
      <c r="BI492" s="122"/>
      <c r="BJ492" s="122"/>
      <c r="BK492" s="122"/>
      <c r="BL492" s="122"/>
      <c r="BM492" s="122"/>
      <c r="BN492" s="122"/>
      <c r="BO492" s="122"/>
      <c r="BQ492" s="175" t="str">
        <f t="shared" si="398"/>
        <v/>
      </c>
      <c r="BR492" s="176" t="str">
        <f t="shared" si="399"/>
        <v/>
      </c>
      <c r="BS492" s="135" t="str">
        <f t="shared" si="400"/>
        <v xml:space="preserve"> </v>
      </c>
      <c r="BT492" s="175" t="str">
        <f t="shared" si="401"/>
        <v/>
      </c>
      <c r="BU492" s="176" t="str">
        <f t="shared" si="402"/>
        <v/>
      </c>
      <c r="BV492" s="135" t="str">
        <f t="shared" si="403"/>
        <v xml:space="preserve"> </v>
      </c>
      <c r="BW492" s="175" t="str">
        <f t="shared" si="404"/>
        <v/>
      </c>
      <c r="BX492" s="176" t="str">
        <f t="shared" si="405"/>
        <v/>
      </c>
      <c r="BY492" s="135" t="str">
        <f t="shared" si="406"/>
        <v xml:space="preserve"> </v>
      </c>
      <c r="BZ492" s="175" t="str">
        <f t="shared" si="407"/>
        <v/>
      </c>
      <c r="CA492" s="176" t="str">
        <f t="shared" si="408"/>
        <v/>
      </c>
      <c r="CB492" s="135" t="str">
        <f t="shared" si="409"/>
        <v xml:space="preserve"> </v>
      </c>
      <c r="CC492" s="185" t="str">
        <f t="shared" si="410"/>
        <v/>
      </c>
      <c r="CD492" s="186" t="str">
        <f t="shared" si="411"/>
        <v/>
      </c>
      <c r="CE492" s="181" t="str">
        <f t="shared" si="412"/>
        <v xml:space="preserve"> </v>
      </c>
      <c r="CF492" s="175" t="str">
        <f t="shared" si="413"/>
        <v/>
      </c>
      <c r="CG492" s="176" t="str">
        <f t="shared" si="414"/>
        <v/>
      </c>
      <c r="CH492" s="135" t="str">
        <f t="shared" si="415"/>
        <v xml:space="preserve"> </v>
      </c>
      <c r="CI492" s="175" t="str">
        <f t="shared" si="416"/>
        <v/>
      </c>
      <c r="CJ492" s="176" t="str">
        <f t="shared" si="417"/>
        <v/>
      </c>
      <c r="CK492" s="135" t="str">
        <f t="shared" si="418"/>
        <v xml:space="preserve"> </v>
      </c>
      <c r="CL492" s="175" t="str">
        <f t="shared" si="419"/>
        <v/>
      </c>
      <c r="CM492" s="176" t="str">
        <f t="shared" si="420"/>
        <v/>
      </c>
      <c r="CN492" s="135" t="str">
        <f t="shared" si="421"/>
        <v xml:space="preserve"> </v>
      </c>
      <c r="CO492" s="185" t="str">
        <f t="shared" si="422"/>
        <v/>
      </c>
      <c r="CP492" s="186" t="str">
        <f t="shared" si="423"/>
        <v/>
      </c>
      <c r="CQ492" s="181" t="str">
        <f t="shared" si="424"/>
        <v xml:space="preserve"> </v>
      </c>
      <c r="CR492" s="135">
        <f>'Session Tracking'!P491</f>
        <v>0</v>
      </c>
      <c r="CS492" s="172"/>
      <c r="CT492" s="172">
        <f>COUNTIF('Session Tracking'!F491:O491,"Yes")</f>
        <v>0</v>
      </c>
      <c r="CU492" s="195">
        <f>COUNTIF('Session Tracking'!F491:O491,"No")</f>
        <v>0</v>
      </c>
      <c r="CV492" s="211">
        <f t="shared" si="382"/>
        <v>0</v>
      </c>
      <c r="CW492" s="195" t="str">
        <f t="shared" si="383"/>
        <v/>
      </c>
      <c r="CX492" s="195" t="str">
        <f t="shared" si="384"/>
        <v/>
      </c>
      <c r="CY492" s="195" t="str">
        <f t="shared" si="385"/>
        <v/>
      </c>
      <c r="CZ492" s="195" t="str">
        <f t="shared" si="386"/>
        <v/>
      </c>
      <c r="DA492" s="195" t="str">
        <f t="shared" si="387"/>
        <v/>
      </c>
      <c r="DB492" s="213" t="str">
        <f t="shared" si="388"/>
        <v/>
      </c>
      <c r="DC492" s="172" t="str">
        <f t="shared" si="389"/>
        <v/>
      </c>
      <c r="DD492" s="195" t="str">
        <f t="shared" si="390"/>
        <v/>
      </c>
      <c r="DE492" s="195" t="str">
        <f t="shared" si="391"/>
        <v/>
      </c>
      <c r="DF492" s="195" t="str">
        <f t="shared" si="392"/>
        <v/>
      </c>
      <c r="DG492" s="195" t="str">
        <f t="shared" si="393"/>
        <v/>
      </c>
      <c r="DH492" s="195" t="str">
        <f t="shared" si="394"/>
        <v/>
      </c>
      <c r="DI492" s="195" t="str">
        <f t="shared" si="395"/>
        <v/>
      </c>
      <c r="DJ492" s="195" t="str">
        <f t="shared" si="396"/>
        <v/>
      </c>
      <c r="DK492" s="173" t="str">
        <f t="shared" si="397"/>
        <v/>
      </c>
    </row>
    <row r="493" spans="1:115" x14ac:dyDescent="0.35">
      <c r="A493" s="182">
        <f>'Session Tracking'!A492</f>
        <v>0</v>
      </c>
      <c r="B493" s="183">
        <f>'Session Tracking'!T492</f>
        <v>0</v>
      </c>
      <c r="C493" s="183">
        <f>'Session Tracking'!C492</f>
        <v>0</v>
      </c>
      <c r="D493" s="184" t="str">
        <f>IF('Session Tracking'!D492,'Session Tracking'!D492,"")</f>
        <v/>
      </c>
      <c r="E493" s="184" t="str">
        <f>IF('Session Tracking'!E492,'Session Tracking'!E492,"")</f>
        <v/>
      </c>
      <c r="F493" s="123"/>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3"/>
      <c r="AL493" s="124"/>
      <c r="AM493" s="124"/>
      <c r="AN493" s="124"/>
      <c r="AO493" s="124"/>
      <c r="AP493" s="124"/>
      <c r="AQ493" s="124"/>
      <c r="AR493" s="124"/>
      <c r="AS493" s="124"/>
      <c r="AT493" s="124"/>
      <c r="AU493" s="124"/>
      <c r="AV493" s="124"/>
      <c r="AW493" s="124"/>
      <c r="AX493" s="124"/>
      <c r="AY493" s="124"/>
      <c r="AZ493" s="124"/>
      <c r="BA493" s="124"/>
      <c r="BB493" s="124"/>
      <c r="BC493" s="124"/>
      <c r="BD493" s="124"/>
      <c r="BE493" s="124"/>
      <c r="BF493" s="124"/>
      <c r="BG493" s="124"/>
      <c r="BH493" s="124"/>
      <c r="BI493" s="124"/>
      <c r="BJ493" s="124"/>
      <c r="BK493" s="124"/>
      <c r="BL493" s="124"/>
      <c r="BM493" s="124"/>
      <c r="BN493" s="124"/>
      <c r="BO493" s="124"/>
      <c r="BQ493" s="175" t="str">
        <f t="shared" si="398"/>
        <v/>
      </c>
      <c r="BR493" s="176" t="str">
        <f t="shared" si="399"/>
        <v/>
      </c>
      <c r="BS493" s="135" t="str">
        <f t="shared" si="400"/>
        <v xml:space="preserve"> </v>
      </c>
      <c r="BT493" s="175" t="str">
        <f t="shared" si="401"/>
        <v/>
      </c>
      <c r="BU493" s="176" t="str">
        <f t="shared" si="402"/>
        <v/>
      </c>
      <c r="BV493" s="135" t="str">
        <f t="shared" si="403"/>
        <v xml:space="preserve"> </v>
      </c>
      <c r="BW493" s="175" t="str">
        <f t="shared" si="404"/>
        <v/>
      </c>
      <c r="BX493" s="176" t="str">
        <f t="shared" si="405"/>
        <v/>
      </c>
      <c r="BY493" s="135" t="str">
        <f t="shared" si="406"/>
        <v xml:space="preserve"> </v>
      </c>
      <c r="BZ493" s="175" t="str">
        <f t="shared" si="407"/>
        <v/>
      </c>
      <c r="CA493" s="176" t="str">
        <f t="shared" si="408"/>
        <v/>
      </c>
      <c r="CB493" s="135" t="str">
        <f t="shared" si="409"/>
        <v xml:space="preserve"> </v>
      </c>
      <c r="CC493" s="185" t="str">
        <f t="shared" si="410"/>
        <v/>
      </c>
      <c r="CD493" s="186" t="str">
        <f t="shared" si="411"/>
        <v/>
      </c>
      <c r="CE493" s="181" t="str">
        <f t="shared" si="412"/>
        <v xml:space="preserve"> </v>
      </c>
      <c r="CF493" s="175" t="str">
        <f t="shared" si="413"/>
        <v/>
      </c>
      <c r="CG493" s="176" t="str">
        <f t="shared" si="414"/>
        <v/>
      </c>
      <c r="CH493" s="135" t="str">
        <f t="shared" si="415"/>
        <v xml:space="preserve"> </v>
      </c>
      <c r="CI493" s="175" t="str">
        <f t="shared" si="416"/>
        <v/>
      </c>
      <c r="CJ493" s="176" t="str">
        <f t="shared" si="417"/>
        <v/>
      </c>
      <c r="CK493" s="135" t="str">
        <f t="shared" si="418"/>
        <v xml:space="preserve"> </v>
      </c>
      <c r="CL493" s="175" t="str">
        <f t="shared" si="419"/>
        <v/>
      </c>
      <c r="CM493" s="176" t="str">
        <f t="shared" si="420"/>
        <v/>
      </c>
      <c r="CN493" s="135" t="str">
        <f t="shared" si="421"/>
        <v xml:space="preserve"> </v>
      </c>
      <c r="CO493" s="185" t="str">
        <f t="shared" si="422"/>
        <v/>
      </c>
      <c r="CP493" s="186" t="str">
        <f t="shared" si="423"/>
        <v/>
      </c>
      <c r="CQ493" s="181" t="str">
        <f t="shared" si="424"/>
        <v xml:space="preserve"> </v>
      </c>
      <c r="CR493" s="135">
        <f>'Session Tracking'!P492</f>
        <v>0</v>
      </c>
      <c r="CS493" s="172"/>
      <c r="CT493" s="172">
        <f>COUNTIF('Session Tracking'!F492:O492,"Yes")</f>
        <v>0</v>
      </c>
      <c r="CU493" s="195">
        <f>COUNTIF('Session Tracking'!F492:O492,"No")</f>
        <v>0</v>
      </c>
      <c r="CV493" s="211">
        <f t="shared" si="382"/>
        <v>0</v>
      </c>
      <c r="CW493" s="195" t="str">
        <f t="shared" si="383"/>
        <v/>
      </c>
      <c r="CX493" s="195" t="str">
        <f t="shared" si="384"/>
        <v/>
      </c>
      <c r="CY493" s="195" t="str">
        <f t="shared" si="385"/>
        <v/>
      </c>
      <c r="CZ493" s="195" t="str">
        <f t="shared" si="386"/>
        <v/>
      </c>
      <c r="DA493" s="195" t="str">
        <f t="shared" si="387"/>
        <v/>
      </c>
      <c r="DB493" s="213" t="str">
        <f t="shared" si="388"/>
        <v/>
      </c>
      <c r="DC493" s="172" t="str">
        <f t="shared" si="389"/>
        <v/>
      </c>
      <c r="DD493" s="195" t="str">
        <f t="shared" si="390"/>
        <v/>
      </c>
      <c r="DE493" s="195" t="str">
        <f t="shared" si="391"/>
        <v/>
      </c>
      <c r="DF493" s="195" t="str">
        <f t="shared" si="392"/>
        <v/>
      </c>
      <c r="DG493" s="195" t="str">
        <f t="shared" si="393"/>
        <v/>
      </c>
      <c r="DH493" s="195" t="str">
        <f t="shared" si="394"/>
        <v/>
      </c>
      <c r="DI493" s="195" t="str">
        <f t="shared" si="395"/>
        <v/>
      </c>
      <c r="DJ493" s="195" t="str">
        <f t="shared" si="396"/>
        <v/>
      </c>
      <c r="DK493" s="173" t="str">
        <f t="shared" si="397"/>
        <v/>
      </c>
    </row>
    <row r="494" spans="1:115" x14ac:dyDescent="0.35">
      <c r="A494" s="182">
        <f>'Session Tracking'!A493</f>
        <v>0</v>
      </c>
      <c r="B494" s="183">
        <f>'Session Tracking'!T493</f>
        <v>0</v>
      </c>
      <c r="C494" s="183">
        <f>'Session Tracking'!C493</f>
        <v>0</v>
      </c>
      <c r="D494" s="184" t="str">
        <f>IF('Session Tracking'!D493,'Session Tracking'!D493,"")</f>
        <v/>
      </c>
      <c r="E494" s="184" t="str">
        <f>IF('Session Tracking'!E493,'Session Tracking'!E493,"")</f>
        <v/>
      </c>
      <c r="F494" s="121"/>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1"/>
      <c r="AL494" s="122"/>
      <c r="AM494" s="122"/>
      <c r="AN494" s="122"/>
      <c r="AO494" s="122"/>
      <c r="AP494" s="122"/>
      <c r="AQ494" s="122"/>
      <c r="AR494" s="122"/>
      <c r="AS494" s="122"/>
      <c r="AT494" s="122"/>
      <c r="AU494" s="122"/>
      <c r="AV494" s="122"/>
      <c r="AW494" s="122"/>
      <c r="AX494" s="122"/>
      <c r="AY494" s="122"/>
      <c r="AZ494" s="122"/>
      <c r="BA494" s="122"/>
      <c r="BB494" s="122"/>
      <c r="BC494" s="122"/>
      <c r="BD494" s="122"/>
      <c r="BE494" s="122"/>
      <c r="BF494" s="122"/>
      <c r="BG494" s="122"/>
      <c r="BH494" s="122"/>
      <c r="BI494" s="122"/>
      <c r="BJ494" s="122"/>
      <c r="BK494" s="122"/>
      <c r="BL494" s="122"/>
      <c r="BM494" s="122"/>
      <c r="BN494" s="122"/>
      <c r="BO494" s="122"/>
      <c r="BQ494" s="175" t="str">
        <f t="shared" si="398"/>
        <v/>
      </c>
      <c r="BR494" s="176" t="str">
        <f t="shared" si="399"/>
        <v/>
      </c>
      <c r="BS494" s="135" t="str">
        <f t="shared" si="400"/>
        <v xml:space="preserve"> </v>
      </c>
      <c r="BT494" s="175" t="str">
        <f t="shared" si="401"/>
        <v/>
      </c>
      <c r="BU494" s="176" t="str">
        <f t="shared" si="402"/>
        <v/>
      </c>
      <c r="BV494" s="135" t="str">
        <f t="shared" si="403"/>
        <v xml:space="preserve"> </v>
      </c>
      <c r="BW494" s="175" t="str">
        <f t="shared" si="404"/>
        <v/>
      </c>
      <c r="BX494" s="176" t="str">
        <f t="shared" si="405"/>
        <v/>
      </c>
      <c r="BY494" s="135" t="str">
        <f t="shared" si="406"/>
        <v xml:space="preserve"> </v>
      </c>
      <c r="BZ494" s="175" t="str">
        <f t="shared" si="407"/>
        <v/>
      </c>
      <c r="CA494" s="176" t="str">
        <f t="shared" si="408"/>
        <v/>
      </c>
      <c r="CB494" s="135" t="str">
        <f t="shared" si="409"/>
        <v xml:space="preserve"> </v>
      </c>
      <c r="CC494" s="185" t="str">
        <f t="shared" si="410"/>
        <v/>
      </c>
      <c r="CD494" s="186" t="str">
        <f t="shared" si="411"/>
        <v/>
      </c>
      <c r="CE494" s="181" t="str">
        <f t="shared" si="412"/>
        <v xml:space="preserve"> </v>
      </c>
      <c r="CF494" s="175" t="str">
        <f t="shared" si="413"/>
        <v/>
      </c>
      <c r="CG494" s="176" t="str">
        <f t="shared" si="414"/>
        <v/>
      </c>
      <c r="CH494" s="135" t="str">
        <f t="shared" si="415"/>
        <v xml:space="preserve"> </v>
      </c>
      <c r="CI494" s="175" t="str">
        <f t="shared" si="416"/>
        <v/>
      </c>
      <c r="CJ494" s="176" t="str">
        <f t="shared" si="417"/>
        <v/>
      </c>
      <c r="CK494" s="135" t="str">
        <f t="shared" si="418"/>
        <v xml:space="preserve"> </v>
      </c>
      <c r="CL494" s="175" t="str">
        <f t="shared" si="419"/>
        <v/>
      </c>
      <c r="CM494" s="176" t="str">
        <f t="shared" si="420"/>
        <v/>
      </c>
      <c r="CN494" s="135" t="str">
        <f t="shared" si="421"/>
        <v xml:space="preserve"> </v>
      </c>
      <c r="CO494" s="185" t="str">
        <f t="shared" si="422"/>
        <v/>
      </c>
      <c r="CP494" s="186" t="str">
        <f t="shared" si="423"/>
        <v/>
      </c>
      <c r="CQ494" s="181" t="str">
        <f t="shared" si="424"/>
        <v xml:space="preserve"> </v>
      </c>
      <c r="CR494" s="135">
        <f>'Session Tracking'!P493</f>
        <v>0</v>
      </c>
      <c r="CS494" s="172"/>
      <c r="CT494" s="172">
        <f>COUNTIF('Session Tracking'!F493:O493,"Yes")</f>
        <v>0</v>
      </c>
      <c r="CU494" s="195">
        <f>COUNTIF('Session Tracking'!F493:O493,"No")</f>
        <v>0</v>
      </c>
      <c r="CV494" s="211">
        <f t="shared" si="382"/>
        <v>0</v>
      </c>
      <c r="CW494" s="195" t="str">
        <f t="shared" si="383"/>
        <v/>
      </c>
      <c r="CX494" s="195" t="str">
        <f t="shared" si="384"/>
        <v/>
      </c>
      <c r="CY494" s="195" t="str">
        <f t="shared" si="385"/>
        <v/>
      </c>
      <c r="CZ494" s="195" t="str">
        <f t="shared" si="386"/>
        <v/>
      </c>
      <c r="DA494" s="195" t="str">
        <f t="shared" si="387"/>
        <v/>
      </c>
      <c r="DB494" s="213" t="str">
        <f t="shared" si="388"/>
        <v/>
      </c>
      <c r="DC494" s="172" t="str">
        <f t="shared" si="389"/>
        <v/>
      </c>
      <c r="DD494" s="195" t="str">
        <f t="shared" si="390"/>
        <v/>
      </c>
      <c r="DE494" s="195" t="str">
        <f t="shared" si="391"/>
        <v/>
      </c>
      <c r="DF494" s="195" t="str">
        <f t="shared" si="392"/>
        <v/>
      </c>
      <c r="DG494" s="195" t="str">
        <f t="shared" si="393"/>
        <v/>
      </c>
      <c r="DH494" s="195" t="str">
        <f t="shared" si="394"/>
        <v/>
      </c>
      <c r="DI494" s="195" t="str">
        <f t="shared" si="395"/>
        <v/>
      </c>
      <c r="DJ494" s="195" t="str">
        <f t="shared" si="396"/>
        <v/>
      </c>
      <c r="DK494" s="173" t="str">
        <f t="shared" si="397"/>
        <v/>
      </c>
    </row>
    <row r="495" spans="1:115" x14ac:dyDescent="0.35">
      <c r="A495" s="182">
        <f>'Session Tracking'!A494</f>
        <v>0</v>
      </c>
      <c r="B495" s="183">
        <f>'Session Tracking'!T494</f>
        <v>0</v>
      </c>
      <c r="C495" s="183">
        <f>'Session Tracking'!C494</f>
        <v>0</v>
      </c>
      <c r="D495" s="184" t="str">
        <f>IF('Session Tracking'!D494,'Session Tracking'!D494,"")</f>
        <v/>
      </c>
      <c r="E495" s="184" t="str">
        <f>IF('Session Tracking'!E494,'Session Tracking'!E494,"")</f>
        <v/>
      </c>
      <c r="F495" s="123"/>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3"/>
      <c r="AL495" s="124"/>
      <c r="AM495" s="124"/>
      <c r="AN495" s="124"/>
      <c r="AO495" s="124"/>
      <c r="AP495" s="124"/>
      <c r="AQ495" s="124"/>
      <c r="AR495" s="124"/>
      <c r="AS495" s="124"/>
      <c r="AT495" s="124"/>
      <c r="AU495" s="124"/>
      <c r="AV495" s="124"/>
      <c r="AW495" s="124"/>
      <c r="AX495" s="124"/>
      <c r="AY495" s="124"/>
      <c r="AZ495" s="124"/>
      <c r="BA495" s="124"/>
      <c r="BB495" s="124"/>
      <c r="BC495" s="124"/>
      <c r="BD495" s="124"/>
      <c r="BE495" s="124"/>
      <c r="BF495" s="124"/>
      <c r="BG495" s="124"/>
      <c r="BH495" s="124"/>
      <c r="BI495" s="124"/>
      <c r="BJ495" s="124"/>
      <c r="BK495" s="124"/>
      <c r="BL495" s="124"/>
      <c r="BM495" s="124"/>
      <c r="BN495" s="124"/>
      <c r="BO495" s="124"/>
      <c r="BQ495" s="175" t="str">
        <f t="shared" si="398"/>
        <v/>
      </c>
      <c r="BR495" s="176" t="str">
        <f t="shared" si="399"/>
        <v/>
      </c>
      <c r="BS495" s="135" t="str">
        <f t="shared" si="400"/>
        <v xml:space="preserve"> </v>
      </c>
      <c r="BT495" s="175" t="str">
        <f t="shared" si="401"/>
        <v/>
      </c>
      <c r="BU495" s="176" t="str">
        <f t="shared" si="402"/>
        <v/>
      </c>
      <c r="BV495" s="135" t="str">
        <f t="shared" si="403"/>
        <v xml:space="preserve"> </v>
      </c>
      <c r="BW495" s="175" t="str">
        <f t="shared" si="404"/>
        <v/>
      </c>
      <c r="BX495" s="176" t="str">
        <f t="shared" si="405"/>
        <v/>
      </c>
      <c r="BY495" s="135" t="str">
        <f t="shared" si="406"/>
        <v xml:space="preserve"> </v>
      </c>
      <c r="BZ495" s="175" t="str">
        <f t="shared" si="407"/>
        <v/>
      </c>
      <c r="CA495" s="176" t="str">
        <f t="shared" si="408"/>
        <v/>
      </c>
      <c r="CB495" s="135" t="str">
        <f t="shared" si="409"/>
        <v xml:space="preserve"> </v>
      </c>
      <c r="CC495" s="185" t="str">
        <f t="shared" si="410"/>
        <v/>
      </c>
      <c r="CD495" s="186" t="str">
        <f t="shared" si="411"/>
        <v/>
      </c>
      <c r="CE495" s="181" t="str">
        <f t="shared" si="412"/>
        <v xml:space="preserve"> </v>
      </c>
      <c r="CF495" s="175" t="str">
        <f t="shared" si="413"/>
        <v/>
      </c>
      <c r="CG495" s="176" t="str">
        <f t="shared" si="414"/>
        <v/>
      </c>
      <c r="CH495" s="135" t="str">
        <f t="shared" si="415"/>
        <v xml:space="preserve"> </v>
      </c>
      <c r="CI495" s="175" t="str">
        <f t="shared" si="416"/>
        <v/>
      </c>
      <c r="CJ495" s="176" t="str">
        <f t="shared" si="417"/>
        <v/>
      </c>
      <c r="CK495" s="135" t="str">
        <f t="shared" si="418"/>
        <v xml:space="preserve"> </v>
      </c>
      <c r="CL495" s="175" t="str">
        <f t="shared" si="419"/>
        <v/>
      </c>
      <c r="CM495" s="176" t="str">
        <f t="shared" si="420"/>
        <v/>
      </c>
      <c r="CN495" s="135" t="str">
        <f t="shared" si="421"/>
        <v xml:space="preserve"> </v>
      </c>
      <c r="CO495" s="185" t="str">
        <f t="shared" si="422"/>
        <v/>
      </c>
      <c r="CP495" s="186" t="str">
        <f t="shared" si="423"/>
        <v/>
      </c>
      <c r="CQ495" s="181" t="str">
        <f t="shared" si="424"/>
        <v xml:space="preserve"> </v>
      </c>
      <c r="CR495" s="135">
        <f>'Session Tracking'!P494</f>
        <v>0</v>
      </c>
      <c r="CS495" s="172"/>
      <c r="CT495" s="172">
        <f>COUNTIF('Session Tracking'!F494:O494,"Yes")</f>
        <v>0</v>
      </c>
      <c r="CU495" s="195">
        <f>COUNTIF('Session Tracking'!F494:O494,"No")</f>
        <v>0</v>
      </c>
      <c r="CV495" s="211">
        <f t="shared" si="382"/>
        <v>0</v>
      </c>
      <c r="CW495" s="195" t="str">
        <f t="shared" si="383"/>
        <v/>
      </c>
      <c r="CX495" s="195" t="str">
        <f t="shared" si="384"/>
        <v/>
      </c>
      <c r="CY495" s="195" t="str">
        <f t="shared" si="385"/>
        <v/>
      </c>
      <c r="CZ495" s="195" t="str">
        <f t="shared" si="386"/>
        <v/>
      </c>
      <c r="DA495" s="195" t="str">
        <f t="shared" si="387"/>
        <v/>
      </c>
      <c r="DB495" s="213" t="str">
        <f t="shared" si="388"/>
        <v/>
      </c>
      <c r="DC495" s="172" t="str">
        <f t="shared" si="389"/>
        <v/>
      </c>
      <c r="DD495" s="195" t="str">
        <f t="shared" si="390"/>
        <v/>
      </c>
      <c r="DE495" s="195" t="str">
        <f t="shared" si="391"/>
        <v/>
      </c>
      <c r="DF495" s="195" t="str">
        <f t="shared" si="392"/>
        <v/>
      </c>
      <c r="DG495" s="195" t="str">
        <f t="shared" si="393"/>
        <v/>
      </c>
      <c r="DH495" s="195" t="str">
        <f t="shared" si="394"/>
        <v/>
      </c>
      <c r="DI495" s="195" t="str">
        <f t="shared" si="395"/>
        <v/>
      </c>
      <c r="DJ495" s="195" t="str">
        <f t="shared" si="396"/>
        <v/>
      </c>
      <c r="DK495" s="173" t="str">
        <f t="shared" si="397"/>
        <v/>
      </c>
    </row>
    <row r="496" spans="1:115" x14ac:dyDescent="0.35">
      <c r="A496" s="182">
        <f>'Session Tracking'!A495</f>
        <v>0</v>
      </c>
      <c r="B496" s="183">
        <f>'Session Tracking'!T495</f>
        <v>0</v>
      </c>
      <c r="C496" s="183">
        <f>'Session Tracking'!C495</f>
        <v>0</v>
      </c>
      <c r="D496" s="184" t="str">
        <f>IF('Session Tracking'!D495,'Session Tracking'!D495,"")</f>
        <v/>
      </c>
      <c r="E496" s="184" t="str">
        <f>IF('Session Tracking'!E495,'Session Tracking'!E495,"")</f>
        <v/>
      </c>
      <c r="F496" s="121"/>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1"/>
      <c r="AL496" s="122"/>
      <c r="AM496" s="122"/>
      <c r="AN496" s="122"/>
      <c r="AO496" s="122"/>
      <c r="AP496" s="122"/>
      <c r="AQ496" s="122"/>
      <c r="AR496" s="122"/>
      <c r="AS496" s="122"/>
      <c r="AT496" s="122"/>
      <c r="AU496" s="122"/>
      <c r="AV496" s="122"/>
      <c r="AW496" s="122"/>
      <c r="AX496" s="122"/>
      <c r="AY496" s="122"/>
      <c r="AZ496" s="122"/>
      <c r="BA496" s="122"/>
      <c r="BB496" s="122"/>
      <c r="BC496" s="122"/>
      <c r="BD496" s="122"/>
      <c r="BE496" s="122"/>
      <c r="BF496" s="122"/>
      <c r="BG496" s="122"/>
      <c r="BH496" s="122"/>
      <c r="BI496" s="122"/>
      <c r="BJ496" s="122"/>
      <c r="BK496" s="122"/>
      <c r="BL496" s="122"/>
      <c r="BM496" s="122"/>
      <c r="BN496" s="122"/>
      <c r="BO496" s="122"/>
      <c r="BQ496" s="175" t="str">
        <f t="shared" si="398"/>
        <v/>
      </c>
      <c r="BR496" s="176" t="str">
        <f t="shared" si="399"/>
        <v/>
      </c>
      <c r="BS496" s="135" t="str">
        <f t="shared" si="400"/>
        <v xml:space="preserve"> </v>
      </c>
      <c r="BT496" s="175" t="str">
        <f t="shared" si="401"/>
        <v/>
      </c>
      <c r="BU496" s="176" t="str">
        <f t="shared" si="402"/>
        <v/>
      </c>
      <c r="BV496" s="135" t="str">
        <f t="shared" si="403"/>
        <v xml:space="preserve"> </v>
      </c>
      <c r="BW496" s="175" t="str">
        <f t="shared" si="404"/>
        <v/>
      </c>
      <c r="BX496" s="176" t="str">
        <f t="shared" si="405"/>
        <v/>
      </c>
      <c r="BY496" s="135" t="str">
        <f t="shared" si="406"/>
        <v xml:space="preserve"> </v>
      </c>
      <c r="BZ496" s="175" t="str">
        <f t="shared" si="407"/>
        <v/>
      </c>
      <c r="CA496" s="176" t="str">
        <f t="shared" si="408"/>
        <v/>
      </c>
      <c r="CB496" s="135" t="str">
        <f t="shared" si="409"/>
        <v xml:space="preserve"> </v>
      </c>
      <c r="CC496" s="185" t="str">
        <f t="shared" si="410"/>
        <v/>
      </c>
      <c r="CD496" s="186" t="str">
        <f t="shared" si="411"/>
        <v/>
      </c>
      <c r="CE496" s="181" t="str">
        <f t="shared" si="412"/>
        <v xml:space="preserve"> </v>
      </c>
      <c r="CF496" s="175" t="str">
        <f t="shared" si="413"/>
        <v/>
      </c>
      <c r="CG496" s="176" t="str">
        <f t="shared" si="414"/>
        <v/>
      </c>
      <c r="CH496" s="135" t="str">
        <f t="shared" si="415"/>
        <v xml:space="preserve"> </v>
      </c>
      <c r="CI496" s="175" t="str">
        <f t="shared" si="416"/>
        <v/>
      </c>
      <c r="CJ496" s="176" t="str">
        <f t="shared" si="417"/>
        <v/>
      </c>
      <c r="CK496" s="135" t="str">
        <f t="shared" si="418"/>
        <v xml:space="preserve"> </v>
      </c>
      <c r="CL496" s="175" t="str">
        <f t="shared" si="419"/>
        <v/>
      </c>
      <c r="CM496" s="176" t="str">
        <f t="shared" si="420"/>
        <v/>
      </c>
      <c r="CN496" s="135" t="str">
        <f t="shared" si="421"/>
        <v xml:space="preserve"> </v>
      </c>
      <c r="CO496" s="185" t="str">
        <f t="shared" si="422"/>
        <v/>
      </c>
      <c r="CP496" s="186" t="str">
        <f t="shared" si="423"/>
        <v/>
      </c>
      <c r="CQ496" s="181" t="str">
        <f t="shared" si="424"/>
        <v xml:space="preserve"> </v>
      </c>
      <c r="CR496" s="135">
        <f>'Session Tracking'!P495</f>
        <v>0</v>
      </c>
      <c r="CS496" s="172"/>
      <c r="CT496" s="172">
        <f>COUNTIF('Session Tracking'!F495:O495,"Yes")</f>
        <v>0</v>
      </c>
      <c r="CU496" s="195">
        <f>COUNTIF('Session Tracking'!F495:O495,"No")</f>
        <v>0</v>
      </c>
      <c r="CV496" s="211">
        <f t="shared" si="382"/>
        <v>0</v>
      </c>
      <c r="CW496" s="195" t="str">
        <f t="shared" si="383"/>
        <v/>
      </c>
      <c r="CX496" s="195" t="str">
        <f t="shared" si="384"/>
        <v/>
      </c>
      <c r="CY496" s="195" t="str">
        <f t="shared" si="385"/>
        <v/>
      </c>
      <c r="CZ496" s="195" t="str">
        <f t="shared" si="386"/>
        <v/>
      </c>
      <c r="DA496" s="195" t="str">
        <f t="shared" si="387"/>
        <v/>
      </c>
      <c r="DB496" s="213" t="str">
        <f t="shared" si="388"/>
        <v/>
      </c>
      <c r="DC496" s="172" t="str">
        <f t="shared" si="389"/>
        <v/>
      </c>
      <c r="DD496" s="195" t="str">
        <f t="shared" si="390"/>
        <v/>
      </c>
      <c r="DE496" s="195" t="str">
        <f t="shared" si="391"/>
        <v/>
      </c>
      <c r="DF496" s="195" t="str">
        <f t="shared" si="392"/>
        <v/>
      </c>
      <c r="DG496" s="195" t="str">
        <f t="shared" si="393"/>
        <v/>
      </c>
      <c r="DH496" s="195" t="str">
        <f t="shared" si="394"/>
        <v/>
      </c>
      <c r="DI496" s="195" t="str">
        <f t="shared" si="395"/>
        <v/>
      </c>
      <c r="DJ496" s="195" t="str">
        <f t="shared" si="396"/>
        <v/>
      </c>
      <c r="DK496" s="173" t="str">
        <f t="shared" si="397"/>
        <v/>
      </c>
    </row>
    <row r="497" spans="1:115" x14ac:dyDescent="0.35">
      <c r="A497" s="182">
        <f>'Session Tracking'!A496</f>
        <v>0</v>
      </c>
      <c r="B497" s="183">
        <f>'Session Tracking'!T496</f>
        <v>0</v>
      </c>
      <c r="C497" s="183">
        <f>'Session Tracking'!C496</f>
        <v>0</v>
      </c>
      <c r="D497" s="184" t="str">
        <f>IF('Session Tracking'!D496,'Session Tracking'!D496,"")</f>
        <v/>
      </c>
      <c r="E497" s="184" t="str">
        <f>IF('Session Tracking'!E496,'Session Tracking'!E496,"")</f>
        <v/>
      </c>
      <c r="F497" s="123"/>
      <c r="G497" s="124"/>
      <c r="H497" s="124"/>
      <c r="I497" s="124"/>
      <c r="J497" s="124"/>
      <c r="K497" s="124"/>
      <c r="L497" s="124"/>
      <c r="M497" s="124"/>
      <c r="N497" s="124"/>
      <c r="O497" s="124"/>
      <c r="P497" s="124"/>
      <c r="Q497" s="124"/>
      <c r="R497" s="124"/>
      <c r="S497" s="124"/>
      <c r="T497" s="124"/>
      <c r="U497" s="124"/>
      <c r="V497" s="124"/>
      <c r="W497" s="124"/>
      <c r="X497" s="124"/>
      <c r="Y497" s="124"/>
      <c r="Z497" s="124"/>
      <c r="AA497" s="124"/>
      <c r="AB497" s="124"/>
      <c r="AC497" s="124"/>
      <c r="AD497" s="124"/>
      <c r="AE497" s="124"/>
      <c r="AF497" s="124"/>
      <c r="AG497" s="124"/>
      <c r="AH497" s="124"/>
      <c r="AI497" s="124"/>
      <c r="AJ497" s="124"/>
      <c r="AK497" s="123"/>
      <c r="AL497" s="124"/>
      <c r="AM497" s="124"/>
      <c r="AN497" s="124"/>
      <c r="AO497" s="124"/>
      <c r="AP497" s="124"/>
      <c r="AQ497" s="124"/>
      <c r="AR497" s="124"/>
      <c r="AS497" s="124"/>
      <c r="AT497" s="124"/>
      <c r="AU497" s="124"/>
      <c r="AV497" s="124"/>
      <c r="AW497" s="124"/>
      <c r="AX497" s="124"/>
      <c r="AY497" s="124"/>
      <c r="AZ497" s="124"/>
      <c r="BA497" s="124"/>
      <c r="BB497" s="124"/>
      <c r="BC497" s="124"/>
      <c r="BD497" s="124"/>
      <c r="BE497" s="124"/>
      <c r="BF497" s="124"/>
      <c r="BG497" s="124"/>
      <c r="BH497" s="124"/>
      <c r="BI497" s="124"/>
      <c r="BJ497" s="124"/>
      <c r="BK497" s="124"/>
      <c r="BL497" s="124"/>
      <c r="BM497" s="124"/>
      <c r="BN497" s="124"/>
      <c r="BO497" s="124"/>
      <c r="BQ497" s="175" t="str">
        <f t="shared" si="398"/>
        <v/>
      </c>
      <c r="BR497" s="176" t="str">
        <f t="shared" si="399"/>
        <v/>
      </c>
      <c r="BS497" s="135" t="str">
        <f t="shared" si="400"/>
        <v xml:space="preserve"> </v>
      </c>
      <c r="BT497" s="175" t="str">
        <f t="shared" si="401"/>
        <v/>
      </c>
      <c r="BU497" s="176" t="str">
        <f t="shared" si="402"/>
        <v/>
      </c>
      <c r="BV497" s="135" t="str">
        <f t="shared" si="403"/>
        <v xml:space="preserve"> </v>
      </c>
      <c r="BW497" s="175" t="str">
        <f t="shared" si="404"/>
        <v/>
      </c>
      <c r="BX497" s="176" t="str">
        <f t="shared" si="405"/>
        <v/>
      </c>
      <c r="BY497" s="135" t="str">
        <f t="shared" si="406"/>
        <v xml:space="preserve"> </v>
      </c>
      <c r="BZ497" s="175" t="str">
        <f t="shared" si="407"/>
        <v/>
      </c>
      <c r="CA497" s="176" t="str">
        <f t="shared" si="408"/>
        <v/>
      </c>
      <c r="CB497" s="135" t="str">
        <f t="shared" si="409"/>
        <v xml:space="preserve"> </v>
      </c>
      <c r="CC497" s="185" t="str">
        <f t="shared" si="410"/>
        <v/>
      </c>
      <c r="CD497" s="186" t="str">
        <f t="shared" si="411"/>
        <v/>
      </c>
      <c r="CE497" s="181" t="str">
        <f t="shared" si="412"/>
        <v xml:space="preserve"> </v>
      </c>
      <c r="CF497" s="175" t="str">
        <f t="shared" si="413"/>
        <v/>
      </c>
      <c r="CG497" s="176" t="str">
        <f t="shared" si="414"/>
        <v/>
      </c>
      <c r="CH497" s="135" t="str">
        <f t="shared" si="415"/>
        <v xml:space="preserve"> </v>
      </c>
      <c r="CI497" s="175" t="str">
        <f t="shared" si="416"/>
        <v/>
      </c>
      <c r="CJ497" s="176" t="str">
        <f t="shared" si="417"/>
        <v/>
      </c>
      <c r="CK497" s="135" t="str">
        <f t="shared" si="418"/>
        <v xml:space="preserve"> </v>
      </c>
      <c r="CL497" s="175" t="str">
        <f t="shared" si="419"/>
        <v/>
      </c>
      <c r="CM497" s="176" t="str">
        <f t="shared" si="420"/>
        <v/>
      </c>
      <c r="CN497" s="135" t="str">
        <f t="shared" si="421"/>
        <v xml:space="preserve"> </v>
      </c>
      <c r="CO497" s="185" t="str">
        <f t="shared" si="422"/>
        <v/>
      </c>
      <c r="CP497" s="186" t="str">
        <f t="shared" si="423"/>
        <v/>
      </c>
      <c r="CQ497" s="181" t="str">
        <f t="shared" si="424"/>
        <v xml:space="preserve"> </v>
      </c>
      <c r="CR497" s="135">
        <f>'Session Tracking'!P496</f>
        <v>0</v>
      </c>
      <c r="CS497" s="172"/>
      <c r="CT497" s="172">
        <f>COUNTIF('Session Tracking'!F496:O496,"Yes")</f>
        <v>0</v>
      </c>
      <c r="CU497" s="195">
        <f>COUNTIF('Session Tracking'!F496:O496,"No")</f>
        <v>0</v>
      </c>
      <c r="CV497" s="211">
        <f t="shared" si="382"/>
        <v>0</v>
      </c>
      <c r="CW497" s="195" t="str">
        <f t="shared" si="383"/>
        <v/>
      </c>
      <c r="CX497" s="195" t="str">
        <f t="shared" si="384"/>
        <v/>
      </c>
      <c r="CY497" s="195" t="str">
        <f t="shared" si="385"/>
        <v/>
      </c>
      <c r="CZ497" s="195" t="str">
        <f t="shared" si="386"/>
        <v/>
      </c>
      <c r="DA497" s="195" t="str">
        <f t="shared" si="387"/>
        <v/>
      </c>
      <c r="DB497" s="213" t="str">
        <f t="shared" si="388"/>
        <v/>
      </c>
      <c r="DC497" s="172" t="str">
        <f t="shared" si="389"/>
        <v/>
      </c>
      <c r="DD497" s="195" t="str">
        <f t="shared" si="390"/>
        <v/>
      </c>
      <c r="DE497" s="195" t="str">
        <f t="shared" si="391"/>
        <v/>
      </c>
      <c r="DF497" s="195" t="str">
        <f t="shared" si="392"/>
        <v/>
      </c>
      <c r="DG497" s="195" t="str">
        <f t="shared" si="393"/>
        <v/>
      </c>
      <c r="DH497" s="195" t="str">
        <f t="shared" si="394"/>
        <v/>
      </c>
      <c r="DI497" s="195" t="str">
        <f t="shared" si="395"/>
        <v/>
      </c>
      <c r="DJ497" s="195" t="str">
        <f t="shared" si="396"/>
        <v/>
      </c>
      <c r="DK497" s="173" t="str">
        <f t="shared" si="397"/>
        <v/>
      </c>
    </row>
    <row r="498" spans="1:115" x14ac:dyDescent="0.35">
      <c r="A498" s="182">
        <f>'Session Tracking'!A497</f>
        <v>0</v>
      </c>
      <c r="B498" s="183">
        <f>'Session Tracking'!T497</f>
        <v>0</v>
      </c>
      <c r="C498" s="183">
        <f>'Session Tracking'!C497</f>
        <v>0</v>
      </c>
      <c r="D498" s="184" t="str">
        <f>IF('Session Tracking'!D497,'Session Tracking'!D497,"")</f>
        <v/>
      </c>
      <c r="E498" s="184" t="str">
        <f>IF('Session Tracking'!E497,'Session Tracking'!E497,"")</f>
        <v/>
      </c>
      <c r="F498" s="121"/>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1"/>
      <c r="AL498" s="122"/>
      <c r="AM498" s="122"/>
      <c r="AN498" s="122"/>
      <c r="AO498" s="122"/>
      <c r="AP498" s="122"/>
      <c r="AQ498" s="122"/>
      <c r="AR498" s="122"/>
      <c r="AS498" s="122"/>
      <c r="AT498" s="122"/>
      <c r="AU498" s="122"/>
      <c r="AV498" s="122"/>
      <c r="AW498" s="122"/>
      <c r="AX498" s="122"/>
      <c r="AY498" s="122"/>
      <c r="AZ498" s="122"/>
      <c r="BA498" s="122"/>
      <c r="BB498" s="122"/>
      <c r="BC498" s="122"/>
      <c r="BD498" s="122"/>
      <c r="BE498" s="122"/>
      <c r="BF498" s="122"/>
      <c r="BG498" s="122"/>
      <c r="BH498" s="122"/>
      <c r="BI498" s="122"/>
      <c r="BJ498" s="122"/>
      <c r="BK498" s="122"/>
      <c r="BL498" s="122"/>
      <c r="BM498" s="122"/>
      <c r="BN498" s="122"/>
      <c r="BO498" s="122"/>
      <c r="BQ498" s="175" t="str">
        <f t="shared" si="398"/>
        <v/>
      </c>
      <c r="BR498" s="176" t="str">
        <f t="shared" si="399"/>
        <v/>
      </c>
      <c r="BS498" s="135" t="str">
        <f t="shared" si="400"/>
        <v xml:space="preserve"> </v>
      </c>
      <c r="BT498" s="175" t="str">
        <f t="shared" si="401"/>
        <v/>
      </c>
      <c r="BU498" s="176" t="str">
        <f t="shared" si="402"/>
        <v/>
      </c>
      <c r="BV498" s="135" t="str">
        <f t="shared" si="403"/>
        <v xml:space="preserve"> </v>
      </c>
      <c r="BW498" s="175" t="str">
        <f t="shared" si="404"/>
        <v/>
      </c>
      <c r="BX498" s="176" t="str">
        <f t="shared" si="405"/>
        <v/>
      </c>
      <c r="BY498" s="135" t="str">
        <f t="shared" si="406"/>
        <v xml:space="preserve"> </v>
      </c>
      <c r="BZ498" s="175" t="str">
        <f t="shared" si="407"/>
        <v/>
      </c>
      <c r="CA498" s="176" t="str">
        <f t="shared" si="408"/>
        <v/>
      </c>
      <c r="CB498" s="135" t="str">
        <f t="shared" si="409"/>
        <v xml:space="preserve"> </v>
      </c>
      <c r="CC498" s="185" t="str">
        <f t="shared" si="410"/>
        <v/>
      </c>
      <c r="CD498" s="186" t="str">
        <f t="shared" si="411"/>
        <v/>
      </c>
      <c r="CE498" s="181" t="str">
        <f t="shared" si="412"/>
        <v xml:space="preserve"> </v>
      </c>
      <c r="CF498" s="175" t="str">
        <f t="shared" si="413"/>
        <v/>
      </c>
      <c r="CG498" s="176" t="str">
        <f t="shared" si="414"/>
        <v/>
      </c>
      <c r="CH498" s="135" t="str">
        <f t="shared" si="415"/>
        <v xml:space="preserve"> </v>
      </c>
      <c r="CI498" s="175" t="str">
        <f t="shared" si="416"/>
        <v/>
      </c>
      <c r="CJ498" s="176" t="str">
        <f t="shared" si="417"/>
        <v/>
      </c>
      <c r="CK498" s="135" t="str">
        <f t="shared" si="418"/>
        <v xml:space="preserve"> </v>
      </c>
      <c r="CL498" s="175" t="str">
        <f t="shared" si="419"/>
        <v/>
      </c>
      <c r="CM498" s="176" t="str">
        <f t="shared" si="420"/>
        <v/>
      </c>
      <c r="CN498" s="135" t="str">
        <f t="shared" si="421"/>
        <v xml:space="preserve"> </v>
      </c>
      <c r="CO498" s="185" t="str">
        <f t="shared" si="422"/>
        <v/>
      </c>
      <c r="CP498" s="186" t="str">
        <f t="shared" si="423"/>
        <v/>
      </c>
      <c r="CQ498" s="181" t="str">
        <f t="shared" si="424"/>
        <v xml:space="preserve"> </v>
      </c>
      <c r="CR498" s="135">
        <f>'Session Tracking'!P497</f>
        <v>0</v>
      </c>
      <c r="CS498" s="172"/>
      <c r="CT498" s="172">
        <f>COUNTIF('Session Tracking'!F497:O497,"Yes")</f>
        <v>0</v>
      </c>
      <c r="CU498" s="195">
        <f>COUNTIF('Session Tracking'!F497:O497,"No")</f>
        <v>0</v>
      </c>
      <c r="CV498" s="211">
        <f t="shared" si="382"/>
        <v>0</v>
      </c>
      <c r="CW498" s="195" t="str">
        <f t="shared" si="383"/>
        <v/>
      </c>
      <c r="CX498" s="195" t="str">
        <f t="shared" si="384"/>
        <v/>
      </c>
      <c r="CY498" s="195" t="str">
        <f t="shared" si="385"/>
        <v/>
      </c>
      <c r="CZ498" s="195" t="str">
        <f t="shared" si="386"/>
        <v/>
      </c>
      <c r="DA498" s="195" t="str">
        <f t="shared" si="387"/>
        <v/>
      </c>
      <c r="DB498" s="213" t="str">
        <f t="shared" si="388"/>
        <v/>
      </c>
      <c r="DC498" s="172" t="str">
        <f t="shared" si="389"/>
        <v/>
      </c>
      <c r="DD498" s="195" t="str">
        <f t="shared" si="390"/>
        <v/>
      </c>
      <c r="DE498" s="195" t="str">
        <f t="shared" si="391"/>
        <v/>
      </c>
      <c r="DF498" s="195" t="str">
        <f t="shared" si="392"/>
        <v/>
      </c>
      <c r="DG498" s="195" t="str">
        <f t="shared" si="393"/>
        <v/>
      </c>
      <c r="DH498" s="195" t="str">
        <f t="shared" si="394"/>
        <v/>
      </c>
      <c r="DI498" s="195" t="str">
        <f t="shared" si="395"/>
        <v/>
      </c>
      <c r="DJ498" s="195" t="str">
        <f t="shared" si="396"/>
        <v/>
      </c>
      <c r="DK498" s="173" t="str">
        <f t="shared" si="397"/>
        <v/>
      </c>
    </row>
    <row r="499" spans="1:115" x14ac:dyDescent="0.35">
      <c r="A499" s="182">
        <f>'Session Tracking'!A498</f>
        <v>0</v>
      </c>
      <c r="B499" s="183">
        <f>'Session Tracking'!T498</f>
        <v>0</v>
      </c>
      <c r="C499" s="183">
        <f>'Session Tracking'!C498</f>
        <v>0</v>
      </c>
      <c r="D499" s="184" t="str">
        <f>IF('Session Tracking'!D498,'Session Tracking'!D498,"")</f>
        <v/>
      </c>
      <c r="E499" s="184" t="str">
        <f>IF('Session Tracking'!E498,'Session Tracking'!E498,"")</f>
        <v/>
      </c>
      <c r="F499" s="123"/>
      <c r="G499" s="124"/>
      <c r="H499" s="124"/>
      <c r="I499" s="124"/>
      <c r="J499" s="124"/>
      <c r="K499" s="124"/>
      <c r="L499" s="124"/>
      <c r="M499" s="124"/>
      <c r="N499" s="124"/>
      <c r="O499" s="124"/>
      <c r="P499" s="124"/>
      <c r="Q499" s="124"/>
      <c r="R499" s="124"/>
      <c r="S499" s="124"/>
      <c r="T499" s="124"/>
      <c r="U499" s="124"/>
      <c r="V499" s="124"/>
      <c r="W499" s="124"/>
      <c r="X499" s="124"/>
      <c r="Y499" s="124"/>
      <c r="Z499" s="124"/>
      <c r="AA499" s="124"/>
      <c r="AB499" s="124"/>
      <c r="AC499" s="124"/>
      <c r="AD499" s="124"/>
      <c r="AE499" s="124"/>
      <c r="AF499" s="124"/>
      <c r="AG499" s="124"/>
      <c r="AH499" s="124"/>
      <c r="AI499" s="124"/>
      <c r="AJ499" s="124"/>
      <c r="AK499" s="123"/>
      <c r="AL499" s="124"/>
      <c r="AM499" s="124"/>
      <c r="AN499" s="124"/>
      <c r="AO499" s="124"/>
      <c r="AP499" s="124"/>
      <c r="AQ499" s="124"/>
      <c r="AR499" s="124"/>
      <c r="AS499" s="124"/>
      <c r="AT499" s="124"/>
      <c r="AU499" s="124"/>
      <c r="AV499" s="124"/>
      <c r="AW499" s="124"/>
      <c r="AX499" s="124"/>
      <c r="AY499" s="124"/>
      <c r="AZ499" s="124"/>
      <c r="BA499" s="124"/>
      <c r="BB499" s="124"/>
      <c r="BC499" s="124"/>
      <c r="BD499" s="124"/>
      <c r="BE499" s="124"/>
      <c r="BF499" s="124"/>
      <c r="BG499" s="124"/>
      <c r="BH499" s="124"/>
      <c r="BI499" s="124"/>
      <c r="BJ499" s="124"/>
      <c r="BK499" s="124"/>
      <c r="BL499" s="124"/>
      <c r="BM499" s="124"/>
      <c r="BN499" s="124"/>
      <c r="BO499" s="124"/>
      <c r="BQ499" s="175" t="str">
        <f t="shared" si="398"/>
        <v/>
      </c>
      <c r="BR499" s="176" t="str">
        <f t="shared" si="399"/>
        <v/>
      </c>
      <c r="BS499" s="135" t="str">
        <f t="shared" si="400"/>
        <v xml:space="preserve"> </v>
      </c>
      <c r="BT499" s="175" t="str">
        <f t="shared" si="401"/>
        <v/>
      </c>
      <c r="BU499" s="176" t="str">
        <f t="shared" si="402"/>
        <v/>
      </c>
      <c r="BV499" s="135" t="str">
        <f t="shared" si="403"/>
        <v xml:space="preserve"> </v>
      </c>
      <c r="BW499" s="175" t="str">
        <f t="shared" si="404"/>
        <v/>
      </c>
      <c r="BX499" s="176" t="str">
        <f t="shared" si="405"/>
        <v/>
      </c>
      <c r="BY499" s="135" t="str">
        <f t="shared" si="406"/>
        <v xml:space="preserve"> </v>
      </c>
      <c r="BZ499" s="175" t="str">
        <f t="shared" si="407"/>
        <v/>
      </c>
      <c r="CA499" s="176" t="str">
        <f t="shared" si="408"/>
        <v/>
      </c>
      <c r="CB499" s="135" t="str">
        <f t="shared" si="409"/>
        <v xml:space="preserve"> </v>
      </c>
      <c r="CC499" s="185" t="str">
        <f t="shared" si="410"/>
        <v/>
      </c>
      <c r="CD499" s="186" t="str">
        <f t="shared" si="411"/>
        <v/>
      </c>
      <c r="CE499" s="181" t="str">
        <f t="shared" si="412"/>
        <v xml:space="preserve"> </v>
      </c>
      <c r="CF499" s="175" t="str">
        <f t="shared" si="413"/>
        <v/>
      </c>
      <c r="CG499" s="176" t="str">
        <f t="shared" si="414"/>
        <v/>
      </c>
      <c r="CH499" s="135" t="str">
        <f t="shared" si="415"/>
        <v xml:space="preserve"> </v>
      </c>
      <c r="CI499" s="175" t="str">
        <f t="shared" si="416"/>
        <v/>
      </c>
      <c r="CJ499" s="176" t="str">
        <f t="shared" si="417"/>
        <v/>
      </c>
      <c r="CK499" s="135" t="str">
        <f t="shared" si="418"/>
        <v xml:space="preserve"> </v>
      </c>
      <c r="CL499" s="175" t="str">
        <f t="shared" si="419"/>
        <v/>
      </c>
      <c r="CM499" s="176" t="str">
        <f t="shared" si="420"/>
        <v/>
      </c>
      <c r="CN499" s="135" t="str">
        <f t="shared" si="421"/>
        <v xml:space="preserve"> </v>
      </c>
      <c r="CO499" s="185" t="str">
        <f t="shared" si="422"/>
        <v/>
      </c>
      <c r="CP499" s="186" t="str">
        <f t="shared" si="423"/>
        <v/>
      </c>
      <c r="CQ499" s="181" t="str">
        <f t="shared" si="424"/>
        <v xml:space="preserve"> </v>
      </c>
      <c r="CR499" s="135">
        <f>'Session Tracking'!P498</f>
        <v>0</v>
      </c>
      <c r="CS499" s="172"/>
      <c r="CT499" s="172">
        <f>COUNTIF('Session Tracking'!F498:O498,"Yes")</f>
        <v>0</v>
      </c>
      <c r="CU499" s="195">
        <f>COUNTIF('Session Tracking'!F498:O498,"No")</f>
        <v>0</v>
      </c>
      <c r="CV499" s="211">
        <f t="shared" si="382"/>
        <v>0</v>
      </c>
      <c r="CW499" s="195" t="str">
        <f t="shared" si="383"/>
        <v/>
      </c>
      <c r="CX499" s="195" t="str">
        <f t="shared" si="384"/>
        <v/>
      </c>
      <c r="CY499" s="195" t="str">
        <f t="shared" si="385"/>
        <v/>
      </c>
      <c r="CZ499" s="195" t="str">
        <f t="shared" si="386"/>
        <v/>
      </c>
      <c r="DA499" s="195" t="str">
        <f t="shared" si="387"/>
        <v/>
      </c>
      <c r="DB499" s="213" t="str">
        <f t="shared" si="388"/>
        <v/>
      </c>
      <c r="DC499" s="172" t="str">
        <f t="shared" si="389"/>
        <v/>
      </c>
      <c r="DD499" s="195" t="str">
        <f t="shared" si="390"/>
        <v/>
      </c>
      <c r="DE499" s="195" t="str">
        <f t="shared" si="391"/>
        <v/>
      </c>
      <c r="DF499" s="195" t="str">
        <f t="shared" si="392"/>
        <v/>
      </c>
      <c r="DG499" s="195" t="str">
        <f t="shared" si="393"/>
        <v/>
      </c>
      <c r="DH499" s="195" t="str">
        <f t="shared" si="394"/>
        <v/>
      </c>
      <c r="DI499" s="195" t="str">
        <f t="shared" si="395"/>
        <v/>
      </c>
      <c r="DJ499" s="195" t="str">
        <f t="shared" si="396"/>
        <v/>
      </c>
      <c r="DK499" s="173" t="str">
        <f t="shared" si="397"/>
        <v/>
      </c>
    </row>
    <row r="500" spans="1:115" x14ac:dyDescent="0.35">
      <c r="A500" s="182">
        <f>'Session Tracking'!A499</f>
        <v>0</v>
      </c>
      <c r="B500" s="183">
        <f>'Session Tracking'!T499</f>
        <v>0</v>
      </c>
      <c r="C500" s="183">
        <f>'Session Tracking'!C499</f>
        <v>0</v>
      </c>
      <c r="D500" s="184" t="str">
        <f>IF('Session Tracking'!D499,'Session Tracking'!D499,"")</f>
        <v/>
      </c>
      <c r="E500" s="184" t="str">
        <f>IF('Session Tracking'!E499,'Session Tracking'!E499,"")</f>
        <v/>
      </c>
      <c r="F500" s="121"/>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1"/>
      <c r="AL500" s="122"/>
      <c r="AM500" s="122"/>
      <c r="AN500" s="122"/>
      <c r="AO500" s="122"/>
      <c r="AP500" s="122"/>
      <c r="AQ500" s="122"/>
      <c r="AR500" s="122"/>
      <c r="AS500" s="122"/>
      <c r="AT500" s="122"/>
      <c r="AU500" s="122"/>
      <c r="AV500" s="122"/>
      <c r="AW500" s="122"/>
      <c r="AX500" s="122"/>
      <c r="AY500" s="122"/>
      <c r="AZ500" s="122"/>
      <c r="BA500" s="122"/>
      <c r="BB500" s="122"/>
      <c r="BC500" s="122"/>
      <c r="BD500" s="122"/>
      <c r="BE500" s="122"/>
      <c r="BF500" s="122"/>
      <c r="BG500" s="122"/>
      <c r="BH500" s="122"/>
      <c r="BI500" s="122"/>
      <c r="BJ500" s="122"/>
      <c r="BK500" s="122"/>
      <c r="BL500" s="122"/>
      <c r="BM500" s="122"/>
      <c r="BN500" s="122"/>
      <c r="BO500" s="122"/>
      <c r="BQ500" s="175" t="str">
        <f t="shared" si="398"/>
        <v/>
      </c>
      <c r="BR500" s="176" t="str">
        <f t="shared" si="399"/>
        <v/>
      </c>
      <c r="BS500" s="135" t="str">
        <f t="shared" si="400"/>
        <v xml:space="preserve"> </v>
      </c>
      <c r="BT500" s="175" t="str">
        <f t="shared" si="401"/>
        <v/>
      </c>
      <c r="BU500" s="176" t="str">
        <f t="shared" si="402"/>
        <v/>
      </c>
      <c r="BV500" s="135" t="str">
        <f t="shared" si="403"/>
        <v xml:space="preserve"> </v>
      </c>
      <c r="BW500" s="175" t="str">
        <f t="shared" si="404"/>
        <v/>
      </c>
      <c r="BX500" s="176" t="str">
        <f t="shared" si="405"/>
        <v/>
      </c>
      <c r="BY500" s="135" t="str">
        <f t="shared" si="406"/>
        <v xml:space="preserve"> </v>
      </c>
      <c r="BZ500" s="175" t="str">
        <f t="shared" si="407"/>
        <v/>
      </c>
      <c r="CA500" s="176" t="str">
        <f t="shared" si="408"/>
        <v/>
      </c>
      <c r="CB500" s="135" t="str">
        <f t="shared" si="409"/>
        <v xml:space="preserve"> </v>
      </c>
      <c r="CC500" s="185" t="str">
        <f t="shared" si="410"/>
        <v/>
      </c>
      <c r="CD500" s="186" t="str">
        <f t="shared" si="411"/>
        <v/>
      </c>
      <c r="CE500" s="181" t="str">
        <f t="shared" si="412"/>
        <v xml:space="preserve"> </v>
      </c>
      <c r="CF500" s="175" t="str">
        <f t="shared" si="413"/>
        <v/>
      </c>
      <c r="CG500" s="176" t="str">
        <f t="shared" si="414"/>
        <v/>
      </c>
      <c r="CH500" s="135" t="str">
        <f t="shared" si="415"/>
        <v xml:space="preserve"> </v>
      </c>
      <c r="CI500" s="175" t="str">
        <f t="shared" si="416"/>
        <v/>
      </c>
      <c r="CJ500" s="176" t="str">
        <f t="shared" si="417"/>
        <v/>
      </c>
      <c r="CK500" s="135" t="str">
        <f t="shared" si="418"/>
        <v xml:space="preserve"> </v>
      </c>
      <c r="CL500" s="175" t="str">
        <f t="shared" si="419"/>
        <v/>
      </c>
      <c r="CM500" s="176" t="str">
        <f t="shared" si="420"/>
        <v/>
      </c>
      <c r="CN500" s="135" t="str">
        <f t="shared" si="421"/>
        <v xml:space="preserve"> </v>
      </c>
      <c r="CO500" s="185" t="str">
        <f t="shared" si="422"/>
        <v/>
      </c>
      <c r="CP500" s="186" t="str">
        <f t="shared" si="423"/>
        <v/>
      </c>
      <c r="CQ500" s="181" t="str">
        <f t="shared" si="424"/>
        <v xml:space="preserve"> </v>
      </c>
      <c r="CR500" s="135">
        <f>'Session Tracking'!P499</f>
        <v>0</v>
      </c>
      <c r="CS500" s="172"/>
      <c r="CT500" s="172">
        <f>COUNTIF('Session Tracking'!F499:O499,"Yes")</f>
        <v>0</v>
      </c>
      <c r="CU500" s="195">
        <f>COUNTIF('Session Tracking'!F499:O499,"No")</f>
        <v>0</v>
      </c>
      <c r="CV500" s="211">
        <f t="shared" si="382"/>
        <v>0</v>
      </c>
      <c r="CW500" s="195" t="str">
        <f t="shared" si="383"/>
        <v/>
      </c>
      <c r="CX500" s="195" t="str">
        <f t="shared" si="384"/>
        <v/>
      </c>
      <c r="CY500" s="195" t="str">
        <f t="shared" si="385"/>
        <v/>
      </c>
      <c r="CZ500" s="195" t="str">
        <f t="shared" si="386"/>
        <v/>
      </c>
      <c r="DA500" s="195" t="str">
        <f t="shared" si="387"/>
        <v/>
      </c>
      <c r="DB500" s="213" t="str">
        <f t="shared" si="388"/>
        <v/>
      </c>
      <c r="DC500" s="172" t="str">
        <f t="shared" si="389"/>
        <v/>
      </c>
      <c r="DD500" s="195" t="str">
        <f t="shared" si="390"/>
        <v/>
      </c>
      <c r="DE500" s="195" t="str">
        <f t="shared" si="391"/>
        <v/>
      </c>
      <c r="DF500" s="195" t="str">
        <f t="shared" si="392"/>
        <v/>
      </c>
      <c r="DG500" s="195" t="str">
        <f t="shared" si="393"/>
        <v/>
      </c>
      <c r="DH500" s="195" t="str">
        <f t="shared" si="394"/>
        <v/>
      </c>
      <c r="DI500" s="195" t="str">
        <f t="shared" si="395"/>
        <v/>
      </c>
      <c r="DJ500" s="195" t="str">
        <f t="shared" si="396"/>
        <v/>
      </c>
      <c r="DK500" s="173" t="str">
        <f t="shared" si="397"/>
        <v/>
      </c>
    </row>
    <row r="501" spans="1:115" x14ac:dyDescent="0.35">
      <c r="A501" s="182">
        <f>'Session Tracking'!A500</f>
        <v>0</v>
      </c>
      <c r="B501" s="183">
        <f>'Session Tracking'!T500</f>
        <v>0</v>
      </c>
      <c r="C501" s="183">
        <f>'Session Tracking'!C500</f>
        <v>0</v>
      </c>
      <c r="D501" s="184" t="str">
        <f>IF('Session Tracking'!D500,'Session Tracking'!D500,"")</f>
        <v/>
      </c>
      <c r="E501" s="184" t="str">
        <f>IF('Session Tracking'!E500,'Session Tracking'!E500,"")</f>
        <v/>
      </c>
      <c r="F501" s="123"/>
      <c r="G501" s="124"/>
      <c r="H501" s="124"/>
      <c r="I501" s="124"/>
      <c r="J501" s="124"/>
      <c r="K501" s="124"/>
      <c r="L501" s="124"/>
      <c r="M501" s="124"/>
      <c r="N501" s="124"/>
      <c r="O501" s="124"/>
      <c r="P501" s="124"/>
      <c r="Q501" s="124"/>
      <c r="R501" s="124"/>
      <c r="S501" s="124"/>
      <c r="T501" s="124"/>
      <c r="U501" s="124"/>
      <c r="V501" s="124"/>
      <c r="W501" s="124"/>
      <c r="X501" s="124"/>
      <c r="Y501" s="124"/>
      <c r="Z501" s="124"/>
      <c r="AA501" s="124"/>
      <c r="AB501" s="124"/>
      <c r="AC501" s="124"/>
      <c r="AD501" s="124"/>
      <c r="AE501" s="124"/>
      <c r="AF501" s="124"/>
      <c r="AG501" s="124"/>
      <c r="AH501" s="124"/>
      <c r="AI501" s="124"/>
      <c r="AJ501" s="124"/>
      <c r="AK501" s="123"/>
      <c r="AL501" s="124"/>
      <c r="AM501" s="124"/>
      <c r="AN501" s="124"/>
      <c r="AO501" s="124"/>
      <c r="AP501" s="124"/>
      <c r="AQ501" s="124"/>
      <c r="AR501" s="124"/>
      <c r="AS501" s="124"/>
      <c r="AT501" s="124"/>
      <c r="AU501" s="124"/>
      <c r="AV501" s="124"/>
      <c r="AW501" s="124"/>
      <c r="AX501" s="124"/>
      <c r="AY501" s="124"/>
      <c r="AZ501" s="124"/>
      <c r="BA501" s="124"/>
      <c r="BB501" s="124"/>
      <c r="BC501" s="124"/>
      <c r="BD501" s="124"/>
      <c r="BE501" s="124"/>
      <c r="BF501" s="124"/>
      <c r="BG501" s="124"/>
      <c r="BH501" s="124"/>
      <c r="BI501" s="124"/>
      <c r="BJ501" s="124"/>
      <c r="BK501" s="124"/>
      <c r="BL501" s="124"/>
      <c r="BM501" s="124"/>
      <c r="BN501" s="124"/>
      <c r="BO501" s="124"/>
      <c r="BQ501" s="175" t="str">
        <f t="shared" si="398"/>
        <v/>
      </c>
      <c r="BR501" s="176" t="str">
        <f t="shared" si="399"/>
        <v/>
      </c>
      <c r="BS501" s="135" t="str">
        <f t="shared" si="400"/>
        <v xml:space="preserve"> </v>
      </c>
      <c r="BT501" s="175" t="str">
        <f t="shared" si="401"/>
        <v/>
      </c>
      <c r="BU501" s="176" t="str">
        <f t="shared" si="402"/>
        <v/>
      </c>
      <c r="BV501" s="135" t="str">
        <f t="shared" si="403"/>
        <v xml:space="preserve"> </v>
      </c>
      <c r="BW501" s="175" t="str">
        <f t="shared" si="404"/>
        <v/>
      </c>
      <c r="BX501" s="176" t="str">
        <f t="shared" si="405"/>
        <v/>
      </c>
      <c r="BY501" s="135" t="str">
        <f t="shared" si="406"/>
        <v xml:space="preserve"> </v>
      </c>
      <c r="BZ501" s="175" t="str">
        <f t="shared" si="407"/>
        <v/>
      </c>
      <c r="CA501" s="176" t="str">
        <f t="shared" si="408"/>
        <v/>
      </c>
      <c r="CB501" s="135" t="str">
        <f t="shared" si="409"/>
        <v xml:space="preserve"> </v>
      </c>
      <c r="CC501" s="185" t="str">
        <f t="shared" si="410"/>
        <v/>
      </c>
      <c r="CD501" s="186" t="str">
        <f t="shared" si="411"/>
        <v/>
      </c>
      <c r="CE501" s="181" t="str">
        <f t="shared" si="412"/>
        <v xml:space="preserve"> </v>
      </c>
      <c r="CF501" s="175" t="str">
        <f t="shared" si="413"/>
        <v/>
      </c>
      <c r="CG501" s="176" t="str">
        <f t="shared" si="414"/>
        <v/>
      </c>
      <c r="CH501" s="135" t="str">
        <f t="shared" si="415"/>
        <v xml:space="preserve"> </v>
      </c>
      <c r="CI501" s="175" t="str">
        <f t="shared" si="416"/>
        <v/>
      </c>
      <c r="CJ501" s="176" t="str">
        <f t="shared" si="417"/>
        <v/>
      </c>
      <c r="CK501" s="135" t="str">
        <f t="shared" si="418"/>
        <v xml:space="preserve"> </v>
      </c>
      <c r="CL501" s="175" t="str">
        <f t="shared" si="419"/>
        <v/>
      </c>
      <c r="CM501" s="176" t="str">
        <f t="shared" si="420"/>
        <v/>
      </c>
      <c r="CN501" s="135" t="str">
        <f t="shared" si="421"/>
        <v xml:space="preserve"> </v>
      </c>
      <c r="CO501" s="185" t="str">
        <f t="shared" si="422"/>
        <v/>
      </c>
      <c r="CP501" s="186" t="str">
        <f t="shared" si="423"/>
        <v/>
      </c>
      <c r="CQ501" s="181" t="str">
        <f t="shared" si="424"/>
        <v xml:space="preserve"> </v>
      </c>
      <c r="CR501" s="135">
        <f>'Session Tracking'!P500</f>
        <v>0</v>
      </c>
      <c r="CS501" s="172"/>
      <c r="CT501" s="172">
        <f>COUNTIF('Session Tracking'!F500:O500,"Yes")</f>
        <v>0</v>
      </c>
      <c r="CU501" s="195">
        <f>COUNTIF('Session Tracking'!F500:O500,"No")</f>
        <v>0</v>
      </c>
      <c r="CV501" s="211">
        <f t="shared" si="382"/>
        <v>0</v>
      </c>
      <c r="CW501" s="195" t="str">
        <f t="shared" si="383"/>
        <v/>
      </c>
      <c r="CX501" s="195" t="str">
        <f t="shared" si="384"/>
        <v/>
      </c>
      <c r="CY501" s="195" t="str">
        <f t="shared" si="385"/>
        <v/>
      </c>
      <c r="CZ501" s="195" t="str">
        <f t="shared" si="386"/>
        <v/>
      </c>
      <c r="DA501" s="195" t="str">
        <f t="shared" si="387"/>
        <v/>
      </c>
      <c r="DB501" s="213" t="str">
        <f t="shared" si="388"/>
        <v/>
      </c>
      <c r="DC501" s="172" t="str">
        <f t="shared" si="389"/>
        <v/>
      </c>
      <c r="DD501" s="195" t="str">
        <f t="shared" si="390"/>
        <v/>
      </c>
      <c r="DE501" s="195" t="str">
        <f t="shared" si="391"/>
        <v/>
      </c>
      <c r="DF501" s="195" t="str">
        <f t="shared" si="392"/>
        <v/>
      </c>
      <c r="DG501" s="195" t="str">
        <f t="shared" si="393"/>
        <v/>
      </c>
      <c r="DH501" s="195" t="str">
        <f t="shared" si="394"/>
        <v/>
      </c>
      <c r="DI501" s="195" t="str">
        <f t="shared" si="395"/>
        <v/>
      </c>
      <c r="DJ501" s="195" t="str">
        <f t="shared" si="396"/>
        <v/>
      </c>
      <c r="DK501" s="173" t="str">
        <f t="shared" si="397"/>
        <v/>
      </c>
    </row>
    <row r="502" spans="1:115" x14ac:dyDescent="0.35">
      <c r="A502" s="182">
        <f>'Session Tracking'!A501</f>
        <v>0</v>
      </c>
      <c r="B502" s="183">
        <f>'Session Tracking'!T501</f>
        <v>0</v>
      </c>
      <c r="C502" s="183">
        <f>'Session Tracking'!C501</f>
        <v>0</v>
      </c>
      <c r="D502" s="184" t="str">
        <f>IF('Session Tracking'!D501,'Session Tracking'!D501,"")</f>
        <v/>
      </c>
      <c r="E502" s="184" t="str">
        <f>IF('Session Tracking'!E501,'Session Tracking'!E501,"")</f>
        <v/>
      </c>
      <c r="F502" s="121"/>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1"/>
      <c r="AL502" s="122"/>
      <c r="AM502" s="122"/>
      <c r="AN502" s="122"/>
      <c r="AO502" s="122"/>
      <c r="AP502" s="122"/>
      <c r="AQ502" s="122"/>
      <c r="AR502" s="122"/>
      <c r="AS502" s="122"/>
      <c r="AT502" s="122"/>
      <c r="AU502" s="122"/>
      <c r="AV502" s="122"/>
      <c r="AW502" s="122"/>
      <c r="AX502" s="122"/>
      <c r="AY502" s="122"/>
      <c r="AZ502" s="122"/>
      <c r="BA502" s="122"/>
      <c r="BB502" s="122"/>
      <c r="BC502" s="122"/>
      <c r="BD502" s="122"/>
      <c r="BE502" s="122"/>
      <c r="BF502" s="122"/>
      <c r="BG502" s="122"/>
      <c r="BH502" s="122"/>
      <c r="BI502" s="122"/>
      <c r="BJ502" s="122"/>
      <c r="BK502" s="122"/>
      <c r="BL502" s="122"/>
      <c r="BM502" s="122"/>
      <c r="BN502" s="122"/>
      <c r="BO502" s="122"/>
      <c r="BQ502" s="175" t="str">
        <f t="shared" si="398"/>
        <v/>
      </c>
      <c r="BR502" s="176" t="str">
        <f t="shared" si="399"/>
        <v/>
      </c>
      <c r="BS502" s="135" t="str">
        <f t="shared" si="400"/>
        <v xml:space="preserve"> </v>
      </c>
      <c r="BT502" s="175" t="str">
        <f t="shared" si="401"/>
        <v/>
      </c>
      <c r="BU502" s="176" t="str">
        <f t="shared" si="402"/>
        <v/>
      </c>
      <c r="BV502" s="135" t="str">
        <f t="shared" si="403"/>
        <v xml:space="preserve"> </v>
      </c>
      <c r="BW502" s="175" t="str">
        <f t="shared" si="404"/>
        <v/>
      </c>
      <c r="BX502" s="176" t="str">
        <f t="shared" si="405"/>
        <v/>
      </c>
      <c r="BY502" s="135" t="str">
        <f t="shared" si="406"/>
        <v xml:space="preserve"> </v>
      </c>
      <c r="BZ502" s="175" t="str">
        <f t="shared" si="407"/>
        <v/>
      </c>
      <c r="CA502" s="176" t="str">
        <f t="shared" si="408"/>
        <v/>
      </c>
      <c r="CB502" s="135" t="str">
        <f t="shared" si="409"/>
        <v xml:space="preserve"> </v>
      </c>
      <c r="CC502" s="185" t="str">
        <f t="shared" si="410"/>
        <v/>
      </c>
      <c r="CD502" s="186" t="str">
        <f t="shared" si="411"/>
        <v/>
      </c>
      <c r="CE502" s="181" t="str">
        <f t="shared" si="412"/>
        <v xml:space="preserve"> </v>
      </c>
      <c r="CF502" s="175" t="str">
        <f t="shared" si="413"/>
        <v/>
      </c>
      <c r="CG502" s="176" t="str">
        <f t="shared" si="414"/>
        <v/>
      </c>
      <c r="CH502" s="135" t="str">
        <f t="shared" si="415"/>
        <v xml:space="preserve"> </v>
      </c>
      <c r="CI502" s="175" t="str">
        <f t="shared" si="416"/>
        <v/>
      </c>
      <c r="CJ502" s="176" t="str">
        <f t="shared" si="417"/>
        <v/>
      </c>
      <c r="CK502" s="135" t="str">
        <f t="shared" si="418"/>
        <v xml:space="preserve"> </v>
      </c>
      <c r="CL502" s="175" t="str">
        <f t="shared" si="419"/>
        <v/>
      </c>
      <c r="CM502" s="176" t="str">
        <f t="shared" si="420"/>
        <v/>
      </c>
      <c r="CN502" s="135" t="str">
        <f t="shared" si="421"/>
        <v xml:space="preserve"> </v>
      </c>
      <c r="CO502" s="185" t="str">
        <f t="shared" si="422"/>
        <v/>
      </c>
      <c r="CP502" s="186" t="str">
        <f t="shared" si="423"/>
        <v/>
      </c>
      <c r="CQ502" s="181" t="str">
        <f t="shared" si="424"/>
        <v xml:space="preserve"> </v>
      </c>
      <c r="CR502" s="135">
        <f>'Session Tracking'!P501</f>
        <v>0</v>
      </c>
      <c r="CS502" s="172"/>
      <c r="CT502" s="172">
        <f>COUNTIF('Session Tracking'!F501:O501,"Yes")</f>
        <v>0</v>
      </c>
      <c r="CU502" s="195">
        <f>COUNTIF('Session Tracking'!F501:O501,"No")</f>
        <v>0</v>
      </c>
      <c r="CV502" s="211">
        <f t="shared" si="382"/>
        <v>0</v>
      </c>
      <c r="CW502" s="195" t="str">
        <f t="shared" si="383"/>
        <v/>
      </c>
      <c r="CX502" s="195" t="str">
        <f t="shared" si="384"/>
        <v/>
      </c>
      <c r="CY502" s="195" t="str">
        <f t="shared" si="385"/>
        <v/>
      </c>
      <c r="CZ502" s="195" t="str">
        <f t="shared" si="386"/>
        <v/>
      </c>
      <c r="DA502" s="195" t="str">
        <f t="shared" si="387"/>
        <v/>
      </c>
      <c r="DB502" s="213" t="str">
        <f t="shared" si="388"/>
        <v/>
      </c>
      <c r="DC502" s="172" t="str">
        <f t="shared" si="389"/>
        <v/>
      </c>
      <c r="DD502" s="195" t="str">
        <f t="shared" si="390"/>
        <v/>
      </c>
      <c r="DE502" s="195" t="str">
        <f t="shared" si="391"/>
        <v/>
      </c>
      <c r="DF502" s="195" t="str">
        <f t="shared" si="392"/>
        <v/>
      </c>
      <c r="DG502" s="195" t="str">
        <f t="shared" si="393"/>
        <v/>
      </c>
      <c r="DH502" s="195" t="str">
        <f t="shared" si="394"/>
        <v/>
      </c>
      <c r="DI502" s="195" t="str">
        <f t="shared" si="395"/>
        <v/>
      </c>
      <c r="DJ502" s="195" t="str">
        <f t="shared" si="396"/>
        <v/>
      </c>
      <c r="DK502" s="173" t="str">
        <f t="shared" si="397"/>
        <v/>
      </c>
    </row>
    <row r="503" spans="1:115" x14ac:dyDescent="0.35">
      <c r="A503" s="182">
        <f>'Session Tracking'!A502</f>
        <v>0</v>
      </c>
      <c r="B503" s="183">
        <f>'Session Tracking'!T502</f>
        <v>0</v>
      </c>
      <c r="C503" s="183">
        <f>'Session Tracking'!C502</f>
        <v>0</v>
      </c>
      <c r="D503" s="184" t="str">
        <f>IF('Session Tracking'!D502,'Session Tracking'!D502,"")</f>
        <v/>
      </c>
      <c r="E503" s="184" t="str">
        <f>IF('Session Tracking'!E502,'Session Tracking'!E502,"")</f>
        <v/>
      </c>
      <c r="F503" s="123"/>
      <c r="G503" s="124"/>
      <c r="H503" s="124"/>
      <c r="I503" s="124"/>
      <c r="J503" s="124"/>
      <c r="K503" s="124"/>
      <c r="L503" s="124"/>
      <c r="M503" s="124"/>
      <c r="N503" s="124"/>
      <c r="O503" s="124"/>
      <c r="P503" s="124"/>
      <c r="Q503" s="124"/>
      <c r="R503" s="124"/>
      <c r="S503" s="124"/>
      <c r="T503" s="124"/>
      <c r="U503" s="124"/>
      <c r="V503" s="124"/>
      <c r="W503" s="124"/>
      <c r="X503" s="124"/>
      <c r="Y503" s="124"/>
      <c r="Z503" s="124"/>
      <c r="AA503" s="124"/>
      <c r="AB503" s="124"/>
      <c r="AC503" s="124"/>
      <c r="AD503" s="124"/>
      <c r="AE503" s="124"/>
      <c r="AF503" s="124"/>
      <c r="AG503" s="124"/>
      <c r="AH503" s="124"/>
      <c r="AI503" s="124"/>
      <c r="AJ503" s="124"/>
      <c r="AK503" s="123"/>
      <c r="AL503" s="124"/>
      <c r="AM503" s="124"/>
      <c r="AN503" s="124"/>
      <c r="AO503" s="124"/>
      <c r="AP503" s="124"/>
      <c r="AQ503" s="124"/>
      <c r="AR503" s="124"/>
      <c r="AS503" s="124"/>
      <c r="AT503" s="124"/>
      <c r="AU503" s="124"/>
      <c r="AV503" s="124"/>
      <c r="AW503" s="124"/>
      <c r="AX503" s="124"/>
      <c r="AY503" s="124"/>
      <c r="AZ503" s="124"/>
      <c r="BA503" s="124"/>
      <c r="BB503" s="124"/>
      <c r="BC503" s="124"/>
      <c r="BD503" s="124"/>
      <c r="BE503" s="124"/>
      <c r="BF503" s="124"/>
      <c r="BG503" s="124"/>
      <c r="BH503" s="124"/>
      <c r="BI503" s="124"/>
      <c r="BJ503" s="124"/>
      <c r="BK503" s="124"/>
      <c r="BL503" s="124"/>
      <c r="BM503" s="124"/>
      <c r="BN503" s="124"/>
      <c r="BO503" s="124"/>
      <c r="BQ503" s="175" t="str">
        <f t="shared" si="398"/>
        <v/>
      </c>
      <c r="BR503" s="176" t="str">
        <f t="shared" si="399"/>
        <v/>
      </c>
      <c r="BS503" s="135" t="str">
        <f t="shared" si="400"/>
        <v xml:space="preserve"> </v>
      </c>
      <c r="BT503" s="175" t="str">
        <f t="shared" si="401"/>
        <v/>
      </c>
      <c r="BU503" s="176" t="str">
        <f t="shared" si="402"/>
        <v/>
      </c>
      <c r="BV503" s="135" t="str">
        <f t="shared" si="403"/>
        <v xml:space="preserve"> </v>
      </c>
      <c r="BW503" s="175" t="str">
        <f t="shared" si="404"/>
        <v/>
      </c>
      <c r="BX503" s="176" t="str">
        <f t="shared" si="405"/>
        <v/>
      </c>
      <c r="BY503" s="135" t="str">
        <f t="shared" si="406"/>
        <v xml:space="preserve"> </v>
      </c>
      <c r="BZ503" s="175" t="str">
        <f t="shared" si="407"/>
        <v/>
      </c>
      <c r="CA503" s="176" t="str">
        <f t="shared" si="408"/>
        <v/>
      </c>
      <c r="CB503" s="135" t="str">
        <f t="shared" si="409"/>
        <v xml:space="preserve"> </v>
      </c>
      <c r="CC503" s="187" t="str">
        <f t="shared" si="410"/>
        <v/>
      </c>
      <c r="CD503" s="188" t="str">
        <f t="shared" si="411"/>
        <v/>
      </c>
      <c r="CE503" s="189" t="str">
        <f t="shared" si="412"/>
        <v xml:space="preserve"> </v>
      </c>
      <c r="CF503" s="175" t="str">
        <f t="shared" si="413"/>
        <v/>
      </c>
      <c r="CG503" s="176" t="str">
        <f t="shared" si="414"/>
        <v/>
      </c>
      <c r="CH503" s="135" t="str">
        <f t="shared" si="415"/>
        <v xml:space="preserve"> </v>
      </c>
      <c r="CI503" s="175" t="str">
        <f t="shared" si="416"/>
        <v/>
      </c>
      <c r="CJ503" s="176" t="str">
        <f t="shared" si="417"/>
        <v/>
      </c>
      <c r="CK503" s="135" t="str">
        <f t="shared" si="418"/>
        <v xml:space="preserve"> </v>
      </c>
      <c r="CL503" s="175" t="str">
        <f t="shared" si="419"/>
        <v/>
      </c>
      <c r="CM503" s="176" t="str">
        <f t="shared" si="420"/>
        <v/>
      </c>
      <c r="CN503" s="135" t="str">
        <f t="shared" si="421"/>
        <v xml:space="preserve"> </v>
      </c>
      <c r="CO503" s="187" t="str">
        <f t="shared" si="422"/>
        <v/>
      </c>
      <c r="CP503" s="188" t="str">
        <f t="shared" si="423"/>
        <v/>
      </c>
      <c r="CQ503" s="189" t="str">
        <f t="shared" si="424"/>
        <v xml:space="preserve"> </v>
      </c>
      <c r="CR503" s="135">
        <f>'Session Tracking'!P502</f>
        <v>0</v>
      </c>
      <c r="CS503" s="172"/>
      <c r="CT503" s="172">
        <f>COUNTIF('Session Tracking'!F502:O502,"Yes")</f>
        <v>0</v>
      </c>
      <c r="CU503" s="195">
        <f>COUNTIF('Session Tracking'!F502:O502,"No")</f>
        <v>0</v>
      </c>
      <c r="CV503" s="211">
        <f t="shared" si="382"/>
        <v>0</v>
      </c>
      <c r="CW503" s="195" t="str">
        <f t="shared" si="383"/>
        <v/>
      </c>
      <c r="CX503" s="195" t="str">
        <f t="shared" si="384"/>
        <v/>
      </c>
      <c r="CY503" s="195" t="str">
        <f t="shared" si="385"/>
        <v/>
      </c>
      <c r="CZ503" s="195" t="str">
        <f t="shared" si="386"/>
        <v/>
      </c>
      <c r="DA503" s="195" t="str">
        <f t="shared" si="387"/>
        <v/>
      </c>
      <c r="DB503" s="213" t="str">
        <f t="shared" si="388"/>
        <v/>
      </c>
      <c r="DC503" s="172" t="str">
        <f t="shared" si="389"/>
        <v/>
      </c>
      <c r="DD503" s="195" t="str">
        <f t="shared" si="390"/>
        <v/>
      </c>
      <c r="DE503" s="195" t="str">
        <f t="shared" si="391"/>
        <v/>
      </c>
      <c r="DF503" s="195" t="str">
        <f t="shared" si="392"/>
        <v/>
      </c>
      <c r="DG503" s="195" t="str">
        <f t="shared" si="393"/>
        <v/>
      </c>
      <c r="DH503" s="195" t="str">
        <f t="shared" si="394"/>
        <v/>
      </c>
      <c r="DI503" s="195" t="str">
        <f t="shared" si="395"/>
        <v/>
      </c>
      <c r="DJ503" s="195" t="str">
        <f t="shared" si="396"/>
        <v/>
      </c>
      <c r="DK503" s="173" t="str">
        <f t="shared" si="397"/>
        <v/>
      </c>
    </row>
  </sheetData>
  <sheetProtection password="F3E3" sheet="1"/>
  <mergeCells count="8">
    <mergeCell ref="A2:A3"/>
    <mergeCell ref="B2:B3"/>
    <mergeCell ref="CR1:CR3"/>
    <mergeCell ref="CW2:CX2"/>
    <mergeCell ref="CW1:CX1"/>
    <mergeCell ref="CT2:CV2"/>
    <mergeCell ref="BQ1:CE1"/>
    <mergeCell ref="CF1:CQ1"/>
  </mergeCells>
  <conditionalFormatting sqref="BS4:BS503 BV4:BV503 BY4:BY503 CB4:CB503 CE4:CE503 CH4:CH503 CK4:CK503 CN4:CN503 CQ4:CR503">
    <cfRule type="cellIs" dxfId="5" priority="2" stopIfTrue="1" operator="equal">
      <formula>" "</formula>
    </cfRule>
    <cfRule type="cellIs" dxfId="4" priority="3" operator="equal">
      <formula>"No"</formula>
    </cfRule>
    <cfRule type="cellIs" dxfId="3" priority="4" operator="equal">
      <formula>"Yes"</formula>
    </cfRule>
  </conditionalFormatting>
  <dataValidations count="2">
    <dataValidation type="date" allowBlank="1" showInputMessage="1" showErrorMessage="1" sqref="AK4:AK1048576 AK1:AK2 F1:F1048576" xr:uid="{00000000-0002-0000-0400-000000000000}">
      <formula1>42005</formula1>
      <formula2>46022</formula2>
    </dataValidation>
    <dataValidation type="whole" allowBlank="1" showInputMessage="1" showErrorMessage="1" errorTitle="Enter participant's response #" error="0 - Not true of me at all_x000a_1 - True of me a little, or some of the time_x000a_2 - True of me quite a lot, or a good part of the time_x000a_3 - True of me very much, or most of the time" sqref="AL4:BO503 G90:AJ503 G41:V41 G4:AJ40 AC41:AJ41 G42:AJ86 G88:AG88" xr:uid="{00000000-0002-0000-0400-000001000000}">
      <formula1>0</formula1>
      <formula2>3</formula2>
    </dataValidation>
  </dataValidations>
  <hyperlinks>
    <hyperlink ref="A1" location="Navigate!A1" display="&lt;Navigate&gt;" xr:uid="{00000000-0004-0000-0400-000000000000}"/>
  </hyperlinks>
  <pageMargins left="0.5" right="0.5" top="0.5" bottom="0.5" header="0.3" footer="0.3"/>
  <pageSetup paperSize="5" scale="75" pageOrder="overThenDown" orientation="landscape" r:id="rId1"/>
  <colBreaks count="3" manualBreakCount="3">
    <brk id="36" max="1048575" man="1"/>
    <brk id="67" max="1048575" man="1"/>
    <brk id="83"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13B67-D117-48F3-8D2F-A5561F12887E}">
  <sheetPr codeName="Sheet10"/>
  <dimension ref="A1:DL503"/>
  <sheetViews>
    <sheetView zoomScaleNormal="100" workbookViewId="0">
      <pane xSplit="5" ySplit="3" topLeftCell="F4" activePane="bottomRight" state="frozen"/>
      <selection pane="topRight" activeCell="F1" sqref="F1"/>
      <selection pane="bottomLeft" activeCell="A4" sqref="A4"/>
      <selection pane="bottomRight" activeCell="F4" sqref="F4"/>
    </sheetView>
  </sheetViews>
  <sheetFormatPr defaultColWidth="9.08984375" defaultRowHeight="14.5" x14ac:dyDescent="0.35"/>
  <cols>
    <col min="1" max="1" width="12.453125" style="190" customWidth="1"/>
    <col min="2" max="2" width="11.08984375" style="183" customWidth="1"/>
    <col min="3" max="3" width="19.6328125" style="183" customWidth="1"/>
    <col min="4" max="5" width="10.6328125" style="183" customWidth="1"/>
    <col min="6" max="6" width="8.36328125" style="136" customWidth="1"/>
    <col min="7" max="7" width="10.6328125" style="136" customWidth="1"/>
    <col min="8" max="16" width="4.36328125" style="240" customWidth="1"/>
    <col min="17" max="32" width="4.453125" style="240" customWidth="1"/>
    <col min="33" max="33" width="10.6328125" style="136" customWidth="1"/>
    <col min="34" max="42" width="4.36328125" style="240" customWidth="1"/>
    <col min="43" max="58" width="4.453125" style="240" customWidth="1"/>
    <col min="59" max="59" width="3.54296875" style="20" customWidth="1"/>
    <col min="60" max="61" width="5.6328125" style="20" customWidth="1"/>
    <col min="62" max="62" width="7.6328125" style="20" customWidth="1"/>
    <col min="63" max="64" width="5.6328125" style="20" customWidth="1"/>
    <col min="65" max="65" width="7.6328125" style="20" customWidth="1"/>
    <col min="66" max="67" width="5.6328125" style="20" customWidth="1"/>
    <col min="68" max="68" width="7.6328125" style="20" customWidth="1"/>
    <col min="69" max="70" width="5.6328125" style="20" customWidth="1"/>
    <col min="71" max="71" width="7.6328125" style="268" customWidth="1"/>
    <col min="72" max="73" width="5.6328125" style="191" customWidth="1"/>
    <col min="74" max="74" width="7.6328125" style="191" customWidth="1"/>
    <col min="75" max="76" width="5.6328125" style="20" customWidth="1"/>
    <col min="77" max="77" width="7.6328125" style="20" customWidth="1"/>
    <col min="78" max="83" width="7.6328125" style="20" hidden="1" customWidth="1"/>
    <col min="84" max="86" width="7.6328125" style="191" hidden="1" customWidth="1"/>
    <col min="87" max="87" width="10.08984375" style="20" customWidth="1"/>
    <col min="88" max="88" width="4.6328125" style="20" customWidth="1"/>
    <col min="89" max="89" width="5.6328125" style="207" customWidth="1"/>
    <col min="90" max="90" width="5.6328125" style="20" customWidth="1"/>
    <col min="91" max="91" width="5.6328125" style="212" customWidth="1"/>
    <col min="92" max="92" width="9.08984375" style="20" hidden="1" customWidth="1"/>
    <col min="93" max="93" width="8.36328125" style="20" hidden="1" customWidth="1"/>
    <col min="94" max="96" width="6" style="20" hidden="1" customWidth="1"/>
    <col min="97" max="97" width="6" style="240" hidden="1" customWidth="1"/>
    <col min="98" max="98" width="6" style="172" hidden="1" customWidth="1"/>
    <col min="99" max="105" width="6" style="240" hidden="1" customWidth="1"/>
    <col min="106" max="106" width="6" style="173" hidden="1" customWidth="1"/>
    <col min="107" max="115" width="4.6328125" style="20" hidden="1" customWidth="1"/>
    <col min="116" max="116" width="9.08984375" style="20" hidden="1" customWidth="1"/>
    <col min="117" max="16384" width="9.08984375" style="20"/>
  </cols>
  <sheetData>
    <row r="1" spans="1:116" ht="15" customHeight="1" x14ac:dyDescent="0.35">
      <c r="A1" s="119" t="s">
        <v>34</v>
      </c>
      <c r="B1" s="132"/>
      <c r="C1" s="132"/>
      <c r="D1" s="132"/>
      <c r="E1" s="132"/>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97"/>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H1" s="460" t="s">
        <v>237</v>
      </c>
      <c r="BI1" s="461"/>
      <c r="BJ1" s="461"/>
      <c r="BK1" s="461"/>
      <c r="BL1" s="461"/>
      <c r="BM1" s="461"/>
      <c r="BN1" s="461"/>
      <c r="BO1" s="461"/>
      <c r="BP1" s="461"/>
      <c r="BQ1" s="461"/>
      <c r="BR1" s="461"/>
      <c r="BS1" s="461"/>
      <c r="BT1" s="461"/>
      <c r="BU1" s="461"/>
      <c r="BV1" s="462"/>
      <c r="BW1" s="286" t="s">
        <v>238</v>
      </c>
      <c r="BX1" s="279"/>
      <c r="BY1" s="279"/>
      <c r="BZ1" s="279"/>
      <c r="CA1" s="279"/>
      <c r="CB1" s="279"/>
      <c r="CC1" s="279"/>
      <c r="CD1" s="279"/>
      <c r="CE1" s="279"/>
      <c r="CF1" s="280"/>
      <c r="CG1" s="280"/>
      <c r="CH1" s="281"/>
      <c r="CI1" s="466" t="str">
        <f>'Session Tracking'!P2</f>
        <v>Successful Practitioner Discharge</v>
      </c>
      <c r="CJ1" s="208"/>
      <c r="CL1" s="206"/>
      <c r="CM1" s="209"/>
      <c r="CN1" s="458">
        <f>'Process PMs'!$J$4</f>
        <v>44562</v>
      </c>
      <c r="CO1" s="458"/>
      <c r="CP1" s="157" t="s">
        <v>191</v>
      </c>
      <c r="CQ1" s="158"/>
      <c r="CR1" s="158"/>
      <c r="CS1" s="159"/>
      <c r="CT1" s="160"/>
      <c r="CU1" s="159"/>
      <c r="CV1" s="159"/>
      <c r="CW1" s="159"/>
      <c r="CX1" s="159"/>
      <c r="CY1" s="159"/>
      <c r="CZ1" s="159"/>
      <c r="DA1" s="159"/>
      <c r="DB1" s="161"/>
      <c r="DC1" s="160" t="s">
        <v>348</v>
      </c>
      <c r="DD1" s="159" t="s">
        <v>349</v>
      </c>
      <c r="DE1" s="159" t="s">
        <v>350</v>
      </c>
      <c r="DF1" s="159" t="s">
        <v>224</v>
      </c>
      <c r="DG1" s="159" t="s">
        <v>225</v>
      </c>
      <c r="DH1" s="159" t="s">
        <v>226</v>
      </c>
      <c r="DI1" s="159"/>
      <c r="DJ1" s="159"/>
      <c r="DK1" s="161"/>
    </row>
    <row r="2" spans="1:116" ht="15" customHeight="1" x14ac:dyDescent="0.35">
      <c r="A2" s="454" t="str">
        <f>'Session Tracking'!A2</f>
        <v>Participant Case Number</v>
      </c>
      <c r="B2" s="455" t="str">
        <f>'Session Tracking'!T2</f>
        <v>Relationship to Child</v>
      </c>
      <c r="C2" s="282"/>
      <c r="D2" s="282"/>
      <c r="E2" s="282"/>
      <c r="F2" s="198" t="s">
        <v>380</v>
      </c>
      <c r="G2" s="198" t="s">
        <v>235</v>
      </c>
      <c r="H2" s="198"/>
      <c r="I2" s="203" t="s">
        <v>352</v>
      </c>
      <c r="J2" s="198"/>
      <c r="K2" s="198"/>
      <c r="L2" s="198"/>
      <c r="M2" s="198"/>
      <c r="N2" s="198"/>
      <c r="O2" s="198"/>
      <c r="P2" s="198"/>
      <c r="Q2" s="198"/>
      <c r="R2" s="198"/>
      <c r="S2" s="198"/>
      <c r="T2" s="198"/>
      <c r="U2" s="198"/>
      <c r="V2" s="198"/>
      <c r="W2" s="198"/>
      <c r="X2" s="198"/>
      <c r="Y2" s="198"/>
      <c r="Z2" s="198"/>
      <c r="AA2" s="198"/>
      <c r="AB2" s="198"/>
      <c r="AC2" s="198"/>
      <c r="AD2" s="198"/>
      <c r="AE2" s="198"/>
      <c r="AF2" s="198"/>
      <c r="AG2" s="199" t="s">
        <v>236</v>
      </c>
      <c r="AH2" s="199"/>
      <c r="AI2" s="204" t="s">
        <v>352</v>
      </c>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H2" s="162" t="s">
        <v>240</v>
      </c>
      <c r="BI2" s="162"/>
      <c r="BJ2" s="162"/>
      <c r="BK2" s="163" t="s">
        <v>241</v>
      </c>
      <c r="BL2" s="163"/>
      <c r="BM2" s="163"/>
      <c r="BN2" s="162" t="s">
        <v>242</v>
      </c>
      <c r="BO2" s="162"/>
      <c r="BP2" s="162"/>
      <c r="BQ2" s="163" t="s">
        <v>243</v>
      </c>
      <c r="BR2" s="163"/>
      <c r="BS2" s="267"/>
      <c r="BT2" s="265" t="s">
        <v>244</v>
      </c>
      <c r="BU2" s="165"/>
      <c r="BV2" s="166"/>
      <c r="BW2" s="167" t="s">
        <v>245</v>
      </c>
      <c r="BX2" s="167"/>
      <c r="BY2" s="167"/>
      <c r="BZ2" s="168" t="s">
        <v>246</v>
      </c>
      <c r="CA2" s="168"/>
      <c r="CB2" s="168"/>
      <c r="CC2" s="167"/>
      <c r="CD2" s="167"/>
      <c r="CE2" s="167"/>
      <c r="CF2" s="169"/>
      <c r="CG2" s="170"/>
      <c r="CH2" s="171"/>
      <c r="CI2" s="466"/>
      <c r="CJ2" s="387"/>
      <c r="CK2" s="459" t="s">
        <v>187</v>
      </c>
      <c r="CL2" s="459"/>
      <c r="CM2" s="459"/>
      <c r="CN2" s="457" t="s">
        <v>184</v>
      </c>
      <c r="CO2" s="457"/>
      <c r="CP2" s="240"/>
      <c r="CQ2" s="240"/>
      <c r="CR2" s="240"/>
      <c r="DC2" s="172">
        <f>COUNT(BJ4:BJ503)</f>
        <v>0</v>
      </c>
      <c r="DD2" s="224">
        <f>COUNT(BM4:BM503)</f>
        <v>0</v>
      </c>
      <c r="DE2" s="224">
        <f>COUNT(BP4:BP503)</f>
        <v>0</v>
      </c>
      <c r="DF2" s="224">
        <f>COUNT(BS4:BS503)</f>
        <v>0</v>
      </c>
      <c r="DG2" s="224">
        <f>COUNT(BV4:BV503)</f>
        <v>0</v>
      </c>
      <c r="DH2" s="224">
        <f>COUNT(BY4:BY503)</f>
        <v>0</v>
      </c>
      <c r="DI2" s="288">
        <f>COUNT(BY4:BY503)</f>
        <v>0</v>
      </c>
      <c r="DJ2" s="288">
        <f>COUNT(CB4:CB503)</f>
        <v>0</v>
      </c>
      <c r="DK2" s="289">
        <f>COUNT(CE4:CE503)</f>
        <v>0</v>
      </c>
    </row>
    <row r="3" spans="1:116" ht="23.15" customHeight="1" x14ac:dyDescent="0.35">
      <c r="A3" s="454"/>
      <c r="B3" s="455"/>
      <c r="C3" s="282" t="str">
        <f>'Session Tracking'!C2</f>
        <v>Triple P Course</v>
      </c>
      <c r="D3" s="283" t="str">
        <f>'Session Tracking'!D2</f>
        <v>Open Date</v>
      </c>
      <c r="E3" s="283" t="str">
        <f>'Session Tracking'!E2</f>
        <v>Close Date</v>
      </c>
      <c r="F3" s="174" t="s">
        <v>239</v>
      </c>
      <c r="G3" s="174" t="s">
        <v>38</v>
      </c>
      <c r="H3" s="292" t="s">
        <v>75</v>
      </c>
      <c r="I3" s="292" t="s">
        <v>76</v>
      </c>
      <c r="J3" s="292" t="s">
        <v>77</v>
      </c>
      <c r="K3" s="292" t="s">
        <v>78</v>
      </c>
      <c r="L3" s="292" t="s">
        <v>79</v>
      </c>
      <c r="M3" s="292" t="s">
        <v>80</v>
      </c>
      <c r="N3" s="292" t="s">
        <v>81</v>
      </c>
      <c r="O3" s="292" t="s">
        <v>82</v>
      </c>
      <c r="P3" s="292" t="s">
        <v>83</v>
      </c>
      <c r="Q3" s="292" t="s">
        <v>84</v>
      </c>
      <c r="R3" s="292" t="s">
        <v>85</v>
      </c>
      <c r="S3" s="292" t="s">
        <v>86</v>
      </c>
      <c r="T3" s="292" t="s">
        <v>87</v>
      </c>
      <c r="U3" s="292" t="s">
        <v>88</v>
      </c>
      <c r="V3" s="292" t="s">
        <v>89</v>
      </c>
      <c r="W3" s="292" t="s">
        <v>90</v>
      </c>
      <c r="X3" s="292" t="s">
        <v>91</v>
      </c>
      <c r="Y3" s="292" t="s">
        <v>92</v>
      </c>
      <c r="Z3" s="292" t="s">
        <v>93</v>
      </c>
      <c r="AA3" s="292" t="s">
        <v>94</v>
      </c>
      <c r="AB3" s="292" t="s">
        <v>95</v>
      </c>
      <c r="AC3" s="292" t="s">
        <v>96</v>
      </c>
      <c r="AD3" s="292" t="s">
        <v>97</v>
      </c>
      <c r="AE3" s="292" t="s">
        <v>98</v>
      </c>
      <c r="AF3" s="292" t="s">
        <v>99</v>
      </c>
      <c r="AG3" s="205" t="s">
        <v>38</v>
      </c>
      <c r="AH3" s="293" t="s">
        <v>75</v>
      </c>
      <c r="AI3" s="293" t="s">
        <v>76</v>
      </c>
      <c r="AJ3" s="293" t="s">
        <v>77</v>
      </c>
      <c r="AK3" s="293" t="s">
        <v>78</v>
      </c>
      <c r="AL3" s="293" t="s">
        <v>79</v>
      </c>
      <c r="AM3" s="293" t="s">
        <v>80</v>
      </c>
      <c r="AN3" s="293" t="s">
        <v>81</v>
      </c>
      <c r="AO3" s="293" t="s">
        <v>82</v>
      </c>
      <c r="AP3" s="293" t="s">
        <v>83</v>
      </c>
      <c r="AQ3" s="293" t="s">
        <v>84</v>
      </c>
      <c r="AR3" s="293" t="s">
        <v>85</v>
      </c>
      <c r="AS3" s="293" t="s">
        <v>86</v>
      </c>
      <c r="AT3" s="293" t="s">
        <v>87</v>
      </c>
      <c r="AU3" s="293" t="s">
        <v>88</v>
      </c>
      <c r="AV3" s="293" t="s">
        <v>89</v>
      </c>
      <c r="AW3" s="293" t="s">
        <v>90</v>
      </c>
      <c r="AX3" s="293" t="s">
        <v>91</v>
      </c>
      <c r="AY3" s="293" t="s">
        <v>92</v>
      </c>
      <c r="AZ3" s="293" t="s">
        <v>93</v>
      </c>
      <c r="BA3" s="293" t="s">
        <v>94</v>
      </c>
      <c r="BB3" s="293" t="s">
        <v>95</v>
      </c>
      <c r="BC3" s="293" t="s">
        <v>96</v>
      </c>
      <c r="BD3" s="293" t="s">
        <v>97</v>
      </c>
      <c r="BE3" s="293" t="s">
        <v>98</v>
      </c>
      <c r="BF3" s="293" t="s">
        <v>99</v>
      </c>
      <c r="BH3" s="177" t="s">
        <v>114</v>
      </c>
      <c r="BI3" s="178" t="s">
        <v>115</v>
      </c>
      <c r="BJ3" s="240" t="s">
        <v>40</v>
      </c>
      <c r="BK3" s="177" t="s">
        <v>114</v>
      </c>
      <c r="BL3" s="178" t="s">
        <v>115</v>
      </c>
      <c r="BM3" s="240" t="s">
        <v>40</v>
      </c>
      <c r="BN3" s="177" t="s">
        <v>114</v>
      </c>
      <c r="BO3" s="178" t="s">
        <v>115</v>
      </c>
      <c r="BP3" s="240" t="s">
        <v>40</v>
      </c>
      <c r="BQ3" s="177" t="s">
        <v>114</v>
      </c>
      <c r="BR3" s="178" t="s">
        <v>115</v>
      </c>
      <c r="BS3" s="224" t="s">
        <v>40</v>
      </c>
      <c r="BT3" s="266" t="s">
        <v>114</v>
      </c>
      <c r="BU3" s="180" t="s">
        <v>115</v>
      </c>
      <c r="BV3" s="181" t="s">
        <v>40</v>
      </c>
      <c r="BW3" s="177" t="s">
        <v>114</v>
      </c>
      <c r="BX3" s="178" t="s">
        <v>115</v>
      </c>
      <c r="BY3" s="240" t="s">
        <v>40</v>
      </c>
      <c r="BZ3" s="177" t="s">
        <v>114</v>
      </c>
      <c r="CA3" s="178" t="s">
        <v>115</v>
      </c>
      <c r="CB3" s="240" t="s">
        <v>40</v>
      </c>
      <c r="CC3" s="177"/>
      <c r="CD3" s="178"/>
      <c r="CE3" s="240"/>
      <c r="CF3" s="179"/>
      <c r="CG3" s="180"/>
      <c r="CH3" s="181"/>
      <c r="CI3" s="466"/>
      <c r="CJ3" s="386"/>
      <c r="CK3" s="208" t="s">
        <v>37</v>
      </c>
      <c r="CL3" s="239" t="s">
        <v>39</v>
      </c>
      <c r="CM3" s="210" t="s">
        <v>188</v>
      </c>
      <c r="CN3" s="240" t="s">
        <v>185</v>
      </c>
      <c r="CO3" s="240" t="s">
        <v>186</v>
      </c>
      <c r="CP3" s="287" t="s">
        <v>27</v>
      </c>
      <c r="CQ3" s="287" t="s">
        <v>28</v>
      </c>
      <c r="CR3" s="287" t="s">
        <v>29</v>
      </c>
      <c r="CS3" s="240" t="s">
        <v>347</v>
      </c>
      <c r="CT3" s="172" t="s">
        <v>340</v>
      </c>
      <c r="CU3" s="240" t="s">
        <v>341</v>
      </c>
      <c r="CV3" s="240" t="s">
        <v>342</v>
      </c>
      <c r="CW3" s="278" t="s">
        <v>343</v>
      </c>
      <c r="CX3" s="278" t="s">
        <v>344</v>
      </c>
      <c r="CY3" s="278" t="s">
        <v>345</v>
      </c>
      <c r="CZ3" s="287" t="s">
        <v>70</v>
      </c>
    </row>
    <row r="4" spans="1:116" x14ac:dyDescent="0.35">
      <c r="A4" s="182">
        <f>'Session Tracking'!A3</f>
        <v>0</v>
      </c>
      <c r="B4" s="183">
        <f>'Session Tracking'!T3</f>
        <v>0</v>
      </c>
      <c r="C4" s="183">
        <f>'Session Tracking'!C3</f>
        <v>0</v>
      </c>
      <c r="D4" s="184" t="str">
        <f>IF('Session Tracking'!D3,'Session Tracking'!D3,"")</f>
        <v/>
      </c>
      <c r="E4" s="184" t="str">
        <f>IF('Session Tracking'!E3,'Session Tracking'!E3,"")</f>
        <v/>
      </c>
      <c r="F4" s="121"/>
      <c r="G4" s="121"/>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1"/>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H4" s="175" t="str">
        <f>IF(COUNT(O4,J4,T4,W4,AE4)=5,O4+J4+T4+W4+AE4,"")</f>
        <v/>
      </c>
      <c r="BI4" s="176" t="str">
        <f>IF(COUNT(AJ4,AO4,AT4,AW4,BE4)=5,AJ4+AO4+AT4+AW4+BE4,"")</f>
        <v/>
      </c>
      <c r="BJ4" s="240" t="str">
        <f>IF(OR(BH4="",BI4="")," ",BI4-BH4)</f>
        <v xml:space="preserve"> </v>
      </c>
      <c r="BK4" s="175" t="str">
        <f>IF(COUNT(L4,N4,S4,Y4,AC4)=5,(L4+(2-N4)+S4+Y4+AC4),"")</f>
        <v/>
      </c>
      <c r="BL4" s="176" t="str">
        <f>IF(COUNT(AL4,AN4,AP4,AQ4,AT4)=5,AL4+(2-AN4)+AP4+AQ4+AT4,"")</f>
        <v/>
      </c>
      <c r="BM4" s="240" t="str">
        <f>IF(OR(BK4="",BL4="")," ",BL4-BK4)</f>
        <v xml:space="preserve"> </v>
      </c>
      <c r="BN4" s="175" t="str">
        <f>IF(COUNT(I4,Q4,V4,AB4,AF4)=5,I4+Q4+V4+(2-AB4)+(2-AF4),"")</f>
        <v/>
      </c>
      <c r="BO4" s="176" t="str">
        <f>IF(COUNT(AI4,AQ4,AV4,BB4,BF4)=5,AI4+AQ4+AV4+(2-BB4)+(2-BF4),"")</f>
        <v/>
      </c>
      <c r="BP4" s="240" t="str">
        <f>IF(OR(BN4="",BO4="")," ",BO4-BN4)</f>
        <v xml:space="preserve"> </v>
      </c>
      <c r="BQ4" s="175" t="str">
        <f>IF(COUNT(M4,R4,U4,Z4,AD4)=5,M4+(2-R4)+(2-U4)+Z4+AD4,"")</f>
        <v/>
      </c>
      <c r="BR4" s="176" t="str">
        <f>IF(COUNT(AM4,AR4,AU4,AZ4,BD4)=5,AM4+(2-AR4)+(2-AU4)+AZ4+BD4,"")</f>
        <v/>
      </c>
      <c r="BS4" s="224" t="str">
        <f>IF(OR(BQ4="",BR4="")," ",BR4-BQ4)</f>
        <v xml:space="preserve"> </v>
      </c>
      <c r="BT4" s="318" t="str">
        <f>IF(COUNT(H4,K4,P4,X4,AA4)=5,H4+K4+P4+X4+AA4,"")</f>
        <v/>
      </c>
      <c r="BU4" s="319" t="str">
        <f>IF(COUNT(AH4,AK4,AP4,AX4,BA4)=5,AH4+AK4+AP4+AX4+BA4,"")</f>
        <v/>
      </c>
      <c r="BV4" s="320" t="str">
        <f>IF(OR(BT4="",BU4="")," ",BU4-BT4)</f>
        <v xml:space="preserve"> </v>
      </c>
      <c r="BW4" s="175" t="str">
        <f>IF(COUNT(H4:AF4)=25,H4+I4+J4+K4+L4+M4+(2-N4)+O4+P4+Q4+(2-R4)+S4+T4+(2-U4)+V4+W4+X4+Y4+Z4+AA4+(2-AB4)+AC4+AD4+AE4+(2-AF4),"")</f>
        <v/>
      </c>
      <c r="BX4" s="176" t="str">
        <f>IF(COUNT(AH4:BF4)=25,AH4+AI4+AJ4+AK4+AL4+AM4+(2-AN4)+AO4+AP4+AQ4+(2-AR4)+AS4+AT4+(2-AU4)+AV4+AW4+AX4+AY4+AZ4+BA4+(2-BB4)+BC4+BD4+BE4+(2-BF4),"")</f>
        <v/>
      </c>
      <c r="BY4" s="240" t="str">
        <f>IF(OR(BW4="",BX4="")," ",BX4-BW4)</f>
        <v xml:space="preserve"> </v>
      </c>
      <c r="BZ4" s="175" t="str">
        <f>IF(COUNT(#REF!,#REF!,#REF!,#REF!)=4,(3-#REF!)+(3-#REF!)+#REF!+#REF!,"")</f>
        <v/>
      </c>
      <c r="CA4" s="176" t="str">
        <f>IF(COUNT(#REF!,#REF!,#REF!,#REF!)=4,(3-#REF!)+(3-#REF!)+#REF!+#REF!,"")</f>
        <v/>
      </c>
      <c r="CB4" s="240" t="str">
        <f>IF(OR(BZ4="",CA4="")," ",CA4-BZ4)</f>
        <v xml:space="preserve"> </v>
      </c>
      <c r="CC4" s="175" t="str">
        <f>IF(COUNT(#REF!,#REF!,#REF!)=3,(3-#REF!)+#REF!+(3-#REF!),"")</f>
        <v/>
      </c>
      <c r="CD4" s="176" t="str">
        <f>IF(COUNT(#REF!,#REF!,#REF!)=3,(3-#REF!)+#REF!+(3-#REF!),"")</f>
        <v/>
      </c>
      <c r="CE4" s="240" t="str">
        <f>IF(OR(CC4="",CD4="")," ",CD4-CC4)</f>
        <v xml:space="preserve"> </v>
      </c>
      <c r="CF4" s="185" t="str">
        <f>IF(COUNT(BW4,BZ4,CC4)=3,BW4+BZ4+CC4,"")</f>
        <v/>
      </c>
      <c r="CG4" s="186" t="str">
        <f>IF(COUNT(BX4,CA4,CD4)=3,BX4+CA4+CD4,"")</f>
        <v/>
      </c>
      <c r="CH4" s="181" t="str">
        <f>IF(OR(CF4="",CG4="")," ",CG4-CF4)</f>
        <v xml:space="preserve"> </v>
      </c>
      <c r="CI4" s="240">
        <f>'Session Tracking'!P3</f>
        <v>0</v>
      </c>
      <c r="CJ4" s="172"/>
      <c r="CK4" s="172">
        <f>COUNTIF('Session Tracking'!F3:O3,"Yes")</f>
        <v>0</v>
      </c>
      <c r="CL4" s="240">
        <f>COUNTIF('Session Tracking'!F3:O3,"No")</f>
        <v>0</v>
      </c>
      <c r="CM4" s="211">
        <f>IF(AND(CK4+CL4&gt;0,CI4&lt;&gt;"N/A"),CK4/(CK4+CL4),0)</f>
        <v>0</v>
      </c>
      <c r="CN4" s="240" t="str">
        <f t="shared" ref="CN4:CN67" si="0">IF(D4="","",INT((((YEAR(D4)-YEAR($CN$1))*12+MONTH(D4)-MONTH($CN$1)+1)+2)/3))</f>
        <v/>
      </c>
      <c r="CO4" s="240" t="str">
        <f t="shared" ref="CO4:CO67" si="1">IF(E4="","",INT((((YEAR(E4)-YEAR($CN$1))*12+MONTH(E4)-MONTH($CN$1)+1)+2)/3))</f>
        <v/>
      </c>
      <c r="CP4" s="240" t="str">
        <f>IF(AND(CO4&gt;0,CI4="yes"),CO4,"")</f>
        <v/>
      </c>
      <c r="CQ4" s="240" t="str">
        <f>IF(CO4&gt;0,CO4,"")</f>
        <v/>
      </c>
      <c r="CR4" s="240" t="str">
        <f>IF(AND(CO4&gt;0,CM4&gt;=0.75),CO4,"")</f>
        <v/>
      </c>
      <c r="CS4" s="240" t="str">
        <f>IF(AND(COUNT(H4:AF4)&gt;=20,COUNT(AG4:BF4)&gt;=20),IF(AG4="","",INT((((YEAR(AG4)-YEAR($CN$1))*12+MONTH(AG4)-MONTH($CN$1)+1)+2)/3)),"")</f>
        <v/>
      </c>
      <c r="CT4" s="172" t="str">
        <f>IF(AND($CS4&gt;0,BJ4&lt;0),$CS4,"")</f>
        <v/>
      </c>
      <c r="CU4" s="240" t="str">
        <f>IF(AND($CS4&gt;0,BM4&lt;0),$CS4,"")</f>
        <v/>
      </c>
      <c r="CV4" s="240" t="str">
        <f>IF(AND($CS4&gt;0,BP4&lt;0),$CS4,"")</f>
        <v/>
      </c>
      <c r="CW4" s="240" t="str">
        <f>IF(AND($CS4&gt;0,BS4&lt;0),$CS4,"")</f>
        <v/>
      </c>
      <c r="CX4" s="240" t="str">
        <f>IF(AND($CS4&gt;0,BV4&lt;0),$CS4,"")</f>
        <v/>
      </c>
      <c r="CY4" s="240" t="str">
        <f>IF(AND($CS4&gt;0,BY4&lt;0),$CS4,"")</f>
        <v/>
      </c>
      <c r="CZ4" s="240" t="str">
        <f>IF(AND($CS4&gt;0,BY4&lt;0),$CS4,"")</f>
        <v/>
      </c>
      <c r="DA4" s="240" t="str">
        <f>IF(AND($CS4&gt;0,CB4&lt;0),$CS4,"")</f>
        <v/>
      </c>
      <c r="DB4" s="173" t="str">
        <f>IF(AND($CS4&gt;0,CE4&lt;0),$CS4,"")</f>
        <v/>
      </c>
      <c r="DC4" s="20" t="s">
        <v>497</v>
      </c>
      <c r="DD4" s="20" t="s">
        <v>498</v>
      </c>
      <c r="DE4" s="20" t="s">
        <v>499</v>
      </c>
      <c r="DF4" s="20" t="s">
        <v>500</v>
      </c>
      <c r="DG4" s="20" t="s">
        <v>501</v>
      </c>
      <c r="DH4" s="20" t="s">
        <v>502</v>
      </c>
      <c r="DL4" s="20" t="s">
        <v>75</v>
      </c>
    </row>
    <row r="5" spans="1:116" x14ac:dyDescent="0.35">
      <c r="A5" s="182">
        <f>'Session Tracking'!A4</f>
        <v>0</v>
      </c>
      <c r="B5" s="183">
        <f>'Session Tracking'!T4</f>
        <v>0</v>
      </c>
      <c r="C5" s="183">
        <f>'Session Tracking'!C4</f>
        <v>0</v>
      </c>
      <c r="D5" s="184" t="str">
        <f>IF('Session Tracking'!D4,'Session Tracking'!D4,"")</f>
        <v/>
      </c>
      <c r="E5" s="184" t="str">
        <f>IF('Session Tracking'!E4,'Session Tracking'!E4,"")</f>
        <v/>
      </c>
      <c r="F5" s="123"/>
      <c r="G5" s="123"/>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3"/>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H5" s="175" t="str">
        <f t="shared" ref="BH5:BH68" si="2">IF(COUNT(O5,J5,T5,W5,AE5)=5,O5+J5+T5+W5+AE5,"")</f>
        <v/>
      </c>
      <c r="BI5" s="176" t="str">
        <f t="shared" ref="BI5:BI68" si="3">IF(COUNT(AJ5,AO5,AT5,AW5,BE5)=5,AJ5+AO5+AT5+AW5+BE5,"")</f>
        <v/>
      </c>
      <c r="BJ5" s="240" t="str">
        <f t="shared" ref="BJ5:BJ68" si="4">IF(OR(BH5="",BI5="")," ",BI5-BH5)</f>
        <v xml:space="preserve"> </v>
      </c>
      <c r="BK5" s="175" t="str">
        <f t="shared" ref="BK5:BK68" si="5">IF(COUNT(L5,N5,S5,Y5,AC5)=5,(L5+(2-N5)+S5+Y5+AC5),"")</f>
        <v/>
      </c>
      <c r="BL5" s="176" t="str">
        <f t="shared" ref="BL5:BL68" si="6">IF(COUNT(AL5,AN5,AP5,AQ5,AT5)=5,AL5+(2-AN5)+AP5+AQ5+AT5,"")</f>
        <v/>
      </c>
      <c r="BM5" s="240" t="str">
        <f t="shared" ref="BM5:BM68" si="7">IF(OR(BK5="",BL5="")," ",BL5-BK5)</f>
        <v xml:space="preserve"> </v>
      </c>
      <c r="BN5" s="175" t="str">
        <f t="shared" ref="BN5:BN68" si="8">IF(COUNT(I5,Q5,V5,AB5,AF5)=5,I5+Q5+V5+(2-AB5)+(2-AF5),"")</f>
        <v/>
      </c>
      <c r="BO5" s="176" t="str">
        <f t="shared" ref="BO5:BO68" si="9">IF(COUNT(AI5,AQ5,AV5,BB5,BF5)=5,AI5+AQ5+AV5+(2-BB5)+(2-BF5),"")</f>
        <v/>
      </c>
      <c r="BP5" s="240" t="str">
        <f t="shared" ref="BP5:BP68" si="10">IF(OR(BN5="",BO5="")," ",BO5-BN5)</f>
        <v xml:space="preserve"> </v>
      </c>
      <c r="BQ5" s="175" t="str">
        <f t="shared" ref="BQ5:BQ68" si="11">IF(COUNT(M5,R5,U5,Z5,AD5)=5,M5+(2-R5)+(2-U5)+Z5+AD5,"")</f>
        <v/>
      </c>
      <c r="BR5" s="176" t="str">
        <f t="shared" ref="BR5:BR68" si="12">IF(COUNT(AM5,AR5,AU5,AZ5,BD5)=5,AM5+(2-AR5)+(2-AU5)+AZ5+BD5,"")</f>
        <v/>
      </c>
      <c r="BS5" s="224" t="str">
        <f t="shared" ref="BS5:BS68" si="13">IF(OR(BQ5="",BR5="")," ",BR5-BQ5)</f>
        <v xml:space="preserve"> </v>
      </c>
      <c r="BT5" s="318" t="str">
        <f t="shared" ref="BT5:BT68" si="14">IF(COUNT(H5,K5,P5,X5,AA5)=5,H5+K5+P5+X5+AA5,"")</f>
        <v/>
      </c>
      <c r="BU5" s="319" t="str">
        <f t="shared" ref="BU5:BU68" si="15">IF(COUNT(AH5,AK5,AP5,AX5,BA5)=5,AH5+AK5+AP5+AX5+BA5,"")</f>
        <v/>
      </c>
      <c r="BV5" s="320" t="str">
        <f t="shared" ref="BV5:BV68" si="16">IF(OR(BT5="",BU5="")," ",BU5-BT5)</f>
        <v xml:space="preserve"> </v>
      </c>
      <c r="BW5" s="175" t="str">
        <f t="shared" ref="BW5:BW68" si="17">IF(COUNT(H5:AF5)=25,H5+I5+J5+K5+L5+M5+(2-N5)+O5+P5+Q5+(2-R5)+S5+T5+(2-U5)+V5+W5+X5+Y5+Z5+AA5+(2-AB5)+AC5+AD5+AE5+(2-AF5),"")</f>
        <v/>
      </c>
      <c r="BX5" s="176" t="str">
        <f t="shared" ref="BX5:BX68" si="18">IF(COUNT(AH5:BF5)=25,AH5+AI5+AJ5+AK5+AL5+AM5+(2-AN5)+AO5+AP5+AQ5+(2-AR5)+AS5+AT5+(2-AU5)+AV5+AW5+AX5+AY5+AZ5+BA5+(2-BB5)+BC5+BD5+BE5+(2-BF5),"")</f>
        <v/>
      </c>
      <c r="BY5" s="240" t="str">
        <f t="shared" ref="BY5:BY68" si="19">IF(OR(BW5="",BX5="")," ",BX5-BW5)</f>
        <v xml:space="preserve"> </v>
      </c>
      <c r="BZ5" s="175" t="str">
        <f>IF(COUNT(#REF!,#REF!,#REF!,#REF!)=4,(3-#REF!)+(3-#REF!)+#REF!+#REF!,"")</f>
        <v/>
      </c>
      <c r="CA5" s="176" t="str">
        <f>IF(COUNT(#REF!,#REF!,#REF!,#REF!)=4,(3-#REF!)+(3-#REF!)+#REF!+#REF!,"")</f>
        <v/>
      </c>
      <c r="CB5" s="240" t="str">
        <f t="shared" ref="CB5:CB68" si="20">IF(OR(BZ5="",CA5="")," ",CA5-BZ5)</f>
        <v xml:space="preserve"> </v>
      </c>
      <c r="CC5" s="175" t="str">
        <f>IF(COUNT(#REF!,#REF!,#REF!)=3,(3-#REF!)+#REF!+(3-#REF!),"")</f>
        <v/>
      </c>
      <c r="CD5" s="176" t="str">
        <f>IF(COUNT(#REF!,#REF!,#REF!)=3,(3-#REF!)+#REF!+(3-#REF!),"")</f>
        <v/>
      </c>
      <c r="CE5" s="240" t="str">
        <f t="shared" ref="CE5:CE68" si="21">IF(OR(CC5="",CD5="")," ",CD5-CC5)</f>
        <v xml:space="preserve"> </v>
      </c>
      <c r="CF5" s="185" t="str">
        <f t="shared" ref="CF5:CG20" si="22">IF(COUNT(BW5,BZ5,CC5)=3,BW5+BZ5+CC5,"")</f>
        <v/>
      </c>
      <c r="CG5" s="186" t="str">
        <f t="shared" si="22"/>
        <v/>
      </c>
      <c r="CH5" s="181" t="str">
        <f t="shared" ref="CH5:CH68" si="23">IF(OR(CF5="",CG5="")," ",CG5-CF5)</f>
        <v xml:space="preserve"> </v>
      </c>
      <c r="CI5" s="240">
        <f>'Session Tracking'!P4</f>
        <v>0</v>
      </c>
      <c r="CJ5" s="172"/>
      <c r="CK5" s="172">
        <f>COUNTIF('Session Tracking'!F4:O4,"Yes")</f>
        <v>0</v>
      </c>
      <c r="CL5" s="240">
        <f>COUNTIF('Session Tracking'!F4:O4,"No")</f>
        <v>0</v>
      </c>
      <c r="CM5" s="211">
        <f t="shared" ref="CM5:CM68" si="24">IF(AND(CK5+CL5&gt;0,CI5&lt;&gt;"N/A"),CK5/(CK5+CL5),0)</f>
        <v>0</v>
      </c>
      <c r="CN5" s="240" t="str">
        <f t="shared" si="0"/>
        <v/>
      </c>
      <c r="CO5" s="240" t="str">
        <f t="shared" si="1"/>
        <v/>
      </c>
      <c r="CP5" s="240" t="str">
        <f t="shared" ref="CP5:CP68" si="25">IF(AND(CO5&gt;0,CI5="yes"),CO5,"")</f>
        <v/>
      </c>
      <c r="CQ5" s="240" t="str">
        <f t="shared" ref="CQ5:CQ68" si="26">IF(CO5&gt;0,CO5,"")</f>
        <v/>
      </c>
      <c r="CR5" s="240" t="str">
        <f t="shared" ref="CR5:CR68" si="27">IF(AND(CO5&gt;0,CM5&gt;=0.75),CO5,"")</f>
        <v/>
      </c>
      <c r="CS5" s="240" t="str">
        <f t="shared" ref="CS5:CS68" si="28">IF(AND(COUNT(H5:AF5)&gt;=20,COUNT(AG5:BF5)&gt;=20),IF(AG5="","",INT((((YEAR(AG5)-YEAR($CN$1))*12+MONTH(AG5)-MONTH($CN$1)+1)+2)/3)),"")</f>
        <v/>
      </c>
      <c r="CT5" s="172" t="str">
        <f t="shared" ref="CT5:CT68" si="29">IF(AND($CS5&gt;0,BJ5&lt;0),$CS5,"")</f>
        <v/>
      </c>
      <c r="CU5" s="240" t="str">
        <f t="shared" ref="CU5:CU68" si="30">IF(AND($CS5&gt;0,BM5&lt;0),$CS5,"")</f>
        <v/>
      </c>
      <c r="CV5" s="240" t="str">
        <f t="shared" ref="CV5:CV68" si="31">IF(AND($CS5&gt;0,BP5&lt;0),$CS5,"")</f>
        <v/>
      </c>
      <c r="CW5" s="240" t="str">
        <f t="shared" ref="CW5:CW68" si="32">IF(AND($CS5&gt;0,BS5&lt;0),$CS5,"")</f>
        <v/>
      </c>
      <c r="CX5" s="240" t="str">
        <f t="shared" ref="CX5:CX68" si="33">IF(AND($CS5&gt;0,BV5&lt;0),$CS5,"")</f>
        <v/>
      </c>
      <c r="CY5" s="240" t="str">
        <f t="shared" ref="CY5:CY68" si="34">IF(AND($CS5&gt;0,BY5&lt;0),$CS5,"")</f>
        <v/>
      </c>
      <c r="CZ5" s="240" t="str">
        <f t="shared" ref="CZ5:CZ68" si="35">IF(AND($CS5&gt;0,BY5&lt;0),$CS5,"")</f>
        <v/>
      </c>
      <c r="DA5" s="240" t="str">
        <f t="shared" ref="DA5:DA68" si="36">IF(AND($CS5&gt;0,CB5&lt;0),$CS5,"")</f>
        <v/>
      </c>
      <c r="DB5" s="173" t="str">
        <f t="shared" ref="DB5:DB68" si="37">IF(AND($CS5&gt;0,CE5&lt;0),$CS5,"")</f>
        <v/>
      </c>
      <c r="DC5" s="20" t="s">
        <v>503</v>
      </c>
      <c r="DD5" s="20" t="s">
        <v>504</v>
      </c>
      <c r="DE5" s="20" t="s">
        <v>505</v>
      </c>
      <c r="DF5" s="20" t="s">
        <v>506</v>
      </c>
      <c r="DG5" s="20" t="s">
        <v>507</v>
      </c>
      <c r="DH5" s="20" t="s">
        <v>508</v>
      </c>
      <c r="DL5" s="20" t="s">
        <v>76</v>
      </c>
    </row>
    <row r="6" spans="1:116" x14ac:dyDescent="0.35">
      <c r="A6" s="182">
        <f>'Session Tracking'!A5</f>
        <v>0</v>
      </c>
      <c r="B6" s="183">
        <f>'Session Tracking'!T5</f>
        <v>0</v>
      </c>
      <c r="C6" s="183">
        <f>'Session Tracking'!C5</f>
        <v>0</v>
      </c>
      <c r="D6" s="184" t="str">
        <f>IF('Session Tracking'!D5,'Session Tracking'!D5,"")</f>
        <v/>
      </c>
      <c r="E6" s="184" t="str">
        <f>IF('Session Tracking'!E5,'Session Tracking'!E5,"")</f>
        <v/>
      </c>
      <c r="F6" s="121"/>
      <c r="G6" s="121"/>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1"/>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H6" s="175" t="str">
        <f t="shared" si="2"/>
        <v/>
      </c>
      <c r="BI6" s="176" t="str">
        <f t="shared" si="3"/>
        <v/>
      </c>
      <c r="BJ6" s="240" t="str">
        <f t="shared" si="4"/>
        <v xml:space="preserve"> </v>
      </c>
      <c r="BK6" s="175" t="str">
        <f t="shared" si="5"/>
        <v/>
      </c>
      <c r="BL6" s="176" t="str">
        <f t="shared" si="6"/>
        <v/>
      </c>
      <c r="BM6" s="240" t="str">
        <f t="shared" si="7"/>
        <v xml:space="preserve"> </v>
      </c>
      <c r="BN6" s="175" t="str">
        <f t="shared" si="8"/>
        <v/>
      </c>
      <c r="BO6" s="176" t="str">
        <f t="shared" si="9"/>
        <v/>
      </c>
      <c r="BP6" s="240" t="str">
        <f t="shared" si="10"/>
        <v xml:space="preserve"> </v>
      </c>
      <c r="BQ6" s="175" t="str">
        <f t="shared" si="11"/>
        <v/>
      </c>
      <c r="BR6" s="176" t="str">
        <f t="shared" si="12"/>
        <v/>
      </c>
      <c r="BS6" s="224" t="str">
        <f t="shared" si="13"/>
        <v xml:space="preserve"> </v>
      </c>
      <c r="BT6" s="318" t="str">
        <f t="shared" si="14"/>
        <v/>
      </c>
      <c r="BU6" s="319" t="str">
        <f t="shared" si="15"/>
        <v/>
      </c>
      <c r="BV6" s="320" t="str">
        <f t="shared" si="16"/>
        <v xml:space="preserve"> </v>
      </c>
      <c r="BW6" s="175" t="str">
        <f t="shared" si="17"/>
        <v/>
      </c>
      <c r="BX6" s="176" t="str">
        <f t="shared" si="18"/>
        <v/>
      </c>
      <c r="BY6" s="240" t="str">
        <f t="shared" si="19"/>
        <v xml:space="preserve"> </v>
      </c>
      <c r="BZ6" s="175" t="str">
        <f>IF(COUNT(#REF!,#REF!,#REF!,#REF!)=4,(3-#REF!)+(3-#REF!)+#REF!+#REF!,"")</f>
        <v/>
      </c>
      <c r="CA6" s="176" t="str">
        <f>IF(COUNT(#REF!,#REF!,#REF!,#REF!)=4,(3-#REF!)+(3-#REF!)+#REF!+#REF!,"")</f>
        <v/>
      </c>
      <c r="CB6" s="240" t="str">
        <f t="shared" si="20"/>
        <v xml:space="preserve"> </v>
      </c>
      <c r="CC6" s="175" t="str">
        <f>IF(COUNT(#REF!,#REF!,#REF!)=3,(3-#REF!)+#REF!+(3-#REF!),"")</f>
        <v/>
      </c>
      <c r="CD6" s="176" t="str">
        <f>IF(COUNT(#REF!,#REF!,#REF!)=3,(3-#REF!)+#REF!+(3-#REF!),"")</f>
        <v/>
      </c>
      <c r="CE6" s="240" t="str">
        <f t="shared" si="21"/>
        <v xml:space="preserve"> </v>
      </c>
      <c r="CF6" s="185" t="str">
        <f t="shared" si="22"/>
        <v/>
      </c>
      <c r="CG6" s="186" t="str">
        <f t="shared" si="22"/>
        <v/>
      </c>
      <c r="CH6" s="181" t="str">
        <f t="shared" si="23"/>
        <v xml:space="preserve"> </v>
      </c>
      <c r="CI6" s="240">
        <f>'Session Tracking'!P5</f>
        <v>0</v>
      </c>
      <c r="CJ6" s="172"/>
      <c r="CK6" s="172">
        <f>COUNTIF('Session Tracking'!F5:O5,"Yes")</f>
        <v>0</v>
      </c>
      <c r="CL6" s="240">
        <f>COUNTIF('Session Tracking'!F5:O5,"No")</f>
        <v>0</v>
      </c>
      <c r="CM6" s="211">
        <f t="shared" si="24"/>
        <v>0</v>
      </c>
      <c r="CN6" s="240" t="str">
        <f t="shared" si="0"/>
        <v/>
      </c>
      <c r="CO6" s="240" t="str">
        <f t="shared" si="1"/>
        <v/>
      </c>
      <c r="CP6" s="240" t="str">
        <f t="shared" si="25"/>
        <v/>
      </c>
      <c r="CQ6" s="240" t="str">
        <f t="shared" si="26"/>
        <v/>
      </c>
      <c r="CR6" s="240" t="str">
        <f t="shared" si="27"/>
        <v/>
      </c>
      <c r="CS6" s="240" t="str">
        <f t="shared" si="28"/>
        <v/>
      </c>
      <c r="CT6" s="172" t="str">
        <f t="shared" si="29"/>
        <v/>
      </c>
      <c r="CU6" s="240" t="str">
        <f t="shared" si="30"/>
        <v/>
      </c>
      <c r="CV6" s="240" t="str">
        <f t="shared" si="31"/>
        <v/>
      </c>
      <c r="CW6" s="240" t="str">
        <f t="shared" si="32"/>
        <v/>
      </c>
      <c r="CX6" s="240" t="str">
        <f t="shared" si="33"/>
        <v/>
      </c>
      <c r="CY6" s="240" t="str">
        <f t="shared" si="34"/>
        <v/>
      </c>
      <c r="CZ6" s="240" t="str">
        <f t="shared" si="35"/>
        <v/>
      </c>
      <c r="DA6" s="240" t="str">
        <f t="shared" si="36"/>
        <v/>
      </c>
      <c r="DB6" s="173" t="str">
        <f t="shared" si="37"/>
        <v/>
      </c>
      <c r="DC6" s="20" t="s">
        <v>509</v>
      </c>
      <c r="DD6" s="20" t="s">
        <v>510</v>
      </c>
      <c r="DE6" s="20" t="s">
        <v>511</v>
      </c>
      <c r="DF6" s="20" t="s">
        <v>512</v>
      </c>
      <c r="DG6" s="20" t="s">
        <v>513</v>
      </c>
      <c r="DH6" s="20" t="s">
        <v>514</v>
      </c>
      <c r="DL6" s="20" t="s">
        <v>77</v>
      </c>
    </row>
    <row r="7" spans="1:116" x14ac:dyDescent="0.35">
      <c r="A7" s="182">
        <f>'Session Tracking'!A6</f>
        <v>0</v>
      </c>
      <c r="B7" s="183">
        <f>'Session Tracking'!T6</f>
        <v>0</v>
      </c>
      <c r="C7" s="183">
        <f>'Session Tracking'!C6</f>
        <v>0</v>
      </c>
      <c r="D7" s="184" t="str">
        <f>IF('Session Tracking'!D6,'Session Tracking'!D6,"")</f>
        <v/>
      </c>
      <c r="E7" s="184" t="str">
        <f>IF('Session Tracking'!E6,'Session Tracking'!E6,"")</f>
        <v/>
      </c>
      <c r="F7" s="123"/>
      <c r="G7" s="123"/>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3"/>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H7" s="175" t="str">
        <f t="shared" si="2"/>
        <v/>
      </c>
      <c r="BI7" s="176" t="str">
        <f t="shared" si="3"/>
        <v/>
      </c>
      <c r="BJ7" s="240" t="str">
        <f t="shared" si="4"/>
        <v xml:space="preserve"> </v>
      </c>
      <c r="BK7" s="175" t="str">
        <f t="shared" si="5"/>
        <v/>
      </c>
      <c r="BL7" s="176" t="str">
        <f t="shared" si="6"/>
        <v/>
      </c>
      <c r="BM7" s="240" t="str">
        <f t="shared" si="7"/>
        <v xml:space="preserve"> </v>
      </c>
      <c r="BN7" s="175" t="str">
        <f t="shared" si="8"/>
        <v/>
      </c>
      <c r="BO7" s="176" t="str">
        <f t="shared" si="9"/>
        <v/>
      </c>
      <c r="BP7" s="240" t="str">
        <f t="shared" si="10"/>
        <v xml:space="preserve"> </v>
      </c>
      <c r="BQ7" s="175" t="str">
        <f t="shared" si="11"/>
        <v/>
      </c>
      <c r="BR7" s="176" t="str">
        <f t="shared" si="12"/>
        <v/>
      </c>
      <c r="BS7" s="224" t="str">
        <f t="shared" si="13"/>
        <v xml:space="preserve"> </v>
      </c>
      <c r="BT7" s="318" t="str">
        <f t="shared" si="14"/>
        <v/>
      </c>
      <c r="BU7" s="319" t="str">
        <f t="shared" si="15"/>
        <v/>
      </c>
      <c r="BV7" s="320" t="str">
        <f t="shared" si="16"/>
        <v xml:space="preserve"> </v>
      </c>
      <c r="BW7" s="175" t="str">
        <f t="shared" si="17"/>
        <v/>
      </c>
      <c r="BX7" s="176" t="str">
        <f t="shared" si="18"/>
        <v/>
      </c>
      <c r="BY7" s="240" t="str">
        <f t="shared" si="19"/>
        <v xml:space="preserve"> </v>
      </c>
      <c r="BZ7" s="175" t="str">
        <f>IF(COUNT(#REF!,#REF!,#REF!,#REF!)=4,(3-#REF!)+(3-#REF!)+#REF!+#REF!,"")</f>
        <v/>
      </c>
      <c r="CA7" s="176" t="str">
        <f>IF(COUNT(#REF!,#REF!,#REF!,#REF!)=4,(3-#REF!)+(3-#REF!)+#REF!+#REF!,"")</f>
        <v/>
      </c>
      <c r="CB7" s="240" t="str">
        <f t="shared" si="20"/>
        <v xml:space="preserve"> </v>
      </c>
      <c r="CC7" s="175" t="str">
        <f>IF(COUNT(#REF!,#REF!,#REF!)=3,(3-#REF!)+#REF!+(3-#REF!),"")</f>
        <v/>
      </c>
      <c r="CD7" s="176" t="str">
        <f>IF(COUNT(#REF!,#REF!,#REF!)=3,(3-#REF!)+#REF!+(3-#REF!),"")</f>
        <v/>
      </c>
      <c r="CE7" s="240" t="str">
        <f t="shared" si="21"/>
        <v xml:space="preserve"> </v>
      </c>
      <c r="CF7" s="185" t="str">
        <f t="shared" si="22"/>
        <v/>
      </c>
      <c r="CG7" s="186" t="str">
        <f t="shared" si="22"/>
        <v/>
      </c>
      <c r="CH7" s="181" t="str">
        <f t="shared" si="23"/>
        <v xml:space="preserve"> </v>
      </c>
      <c r="CI7" s="240">
        <f>'Session Tracking'!P6</f>
        <v>0</v>
      </c>
      <c r="CJ7" s="172"/>
      <c r="CK7" s="172">
        <f>COUNTIF('Session Tracking'!F6:O6,"Yes")</f>
        <v>0</v>
      </c>
      <c r="CL7" s="240">
        <f>COUNTIF('Session Tracking'!F6:O6,"No")</f>
        <v>0</v>
      </c>
      <c r="CM7" s="211">
        <f t="shared" si="24"/>
        <v>0</v>
      </c>
      <c r="CN7" s="240" t="str">
        <f t="shared" si="0"/>
        <v/>
      </c>
      <c r="CO7" s="240" t="str">
        <f t="shared" si="1"/>
        <v/>
      </c>
      <c r="CP7" s="240" t="str">
        <f t="shared" si="25"/>
        <v/>
      </c>
      <c r="CQ7" s="240" t="str">
        <f t="shared" si="26"/>
        <v/>
      </c>
      <c r="CR7" s="240" t="str">
        <f t="shared" si="27"/>
        <v/>
      </c>
      <c r="CS7" s="240" t="str">
        <f t="shared" si="28"/>
        <v/>
      </c>
      <c r="CT7" s="172" t="str">
        <f t="shared" si="29"/>
        <v/>
      </c>
      <c r="CU7" s="240" t="str">
        <f t="shared" si="30"/>
        <v/>
      </c>
      <c r="CV7" s="240" t="str">
        <f t="shared" si="31"/>
        <v/>
      </c>
      <c r="CW7" s="240" t="str">
        <f t="shared" si="32"/>
        <v/>
      </c>
      <c r="CX7" s="240" t="str">
        <f t="shared" si="33"/>
        <v/>
      </c>
      <c r="CY7" s="240" t="str">
        <f t="shared" si="34"/>
        <v/>
      </c>
      <c r="CZ7" s="240" t="str">
        <f t="shared" si="35"/>
        <v/>
      </c>
      <c r="DA7" s="240" t="str">
        <f t="shared" si="36"/>
        <v/>
      </c>
      <c r="DB7" s="173" t="str">
        <f t="shared" si="37"/>
        <v/>
      </c>
      <c r="DC7" s="20" t="s">
        <v>515</v>
      </c>
      <c r="DD7" s="20" t="s">
        <v>516</v>
      </c>
      <c r="DE7" s="20" t="s">
        <v>517</v>
      </c>
      <c r="DF7" s="20" t="s">
        <v>518</v>
      </c>
      <c r="DG7" s="20" t="s">
        <v>519</v>
      </c>
      <c r="DH7" s="20" t="s">
        <v>520</v>
      </c>
      <c r="DL7" s="20" t="s">
        <v>78</v>
      </c>
    </row>
    <row r="8" spans="1:116" x14ac:dyDescent="0.35">
      <c r="A8" s="182">
        <f>'Session Tracking'!A7</f>
        <v>0</v>
      </c>
      <c r="B8" s="183">
        <f>'Session Tracking'!T7</f>
        <v>0</v>
      </c>
      <c r="C8" s="183">
        <f>'Session Tracking'!C7</f>
        <v>0</v>
      </c>
      <c r="D8" s="184" t="str">
        <f>IF('Session Tracking'!D7,'Session Tracking'!D7,"")</f>
        <v/>
      </c>
      <c r="E8" s="184" t="str">
        <f>IF('Session Tracking'!E7,'Session Tracking'!E7,"")</f>
        <v/>
      </c>
      <c r="F8" s="121"/>
      <c r="G8" s="121"/>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1"/>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H8" s="175" t="str">
        <f t="shared" si="2"/>
        <v/>
      </c>
      <c r="BI8" s="176" t="str">
        <f t="shared" si="3"/>
        <v/>
      </c>
      <c r="BJ8" s="240" t="str">
        <f t="shared" si="4"/>
        <v xml:space="preserve"> </v>
      </c>
      <c r="BK8" s="175" t="str">
        <f t="shared" si="5"/>
        <v/>
      </c>
      <c r="BL8" s="176" t="str">
        <f t="shared" si="6"/>
        <v/>
      </c>
      <c r="BM8" s="240" t="str">
        <f t="shared" si="7"/>
        <v xml:space="preserve"> </v>
      </c>
      <c r="BN8" s="175" t="str">
        <f t="shared" si="8"/>
        <v/>
      </c>
      <c r="BO8" s="176" t="str">
        <f t="shared" si="9"/>
        <v/>
      </c>
      <c r="BP8" s="240" t="str">
        <f t="shared" si="10"/>
        <v xml:space="preserve"> </v>
      </c>
      <c r="BQ8" s="175" t="str">
        <f t="shared" si="11"/>
        <v/>
      </c>
      <c r="BR8" s="176" t="str">
        <f t="shared" si="12"/>
        <v/>
      </c>
      <c r="BS8" s="224" t="str">
        <f t="shared" si="13"/>
        <v xml:space="preserve"> </v>
      </c>
      <c r="BT8" s="318" t="str">
        <f t="shared" si="14"/>
        <v/>
      </c>
      <c r="BU8" s="319" t="str">
        <f t="shared" si="15"/>
        <v/>
      </c>
      <c r="BV8" s="320" t="str">
        <f t="shared" si="16"/>
        <v xml:space="preserve"> </v>
      </c>
      <c r="BW8" s="175" t="str">
        <f t="shared" si="17"/>
        <v/>
      </c>
      <c r="BX8" s="176" t="str">
        <f t="shared" si="18"/>
        <v/>
      </c>
      <c r="BY8" s="240" t="str">
        <f t="shared" si="19"/>
        <v xml:space="preserve"> </v>
      </c>
      <c r="BZ8" s="175" t="str">
        <f>IF(COUNT(#REF!,#REF!,#REF!,#REF!)=4,(3-#REF!)+(3-#REF!)+#REF!+#REF!,"")</f>
        <v/>
      </c>
      <c r="CA8" s="176" t="str">
        <f>IF(COUNT(#REF!,#REF!,#REF!,#REF!)=4,(3-#REF!)+(3-#REF!)+#REF!+#REF!,"")</f>
        <v/>
      </c>
      <c r="CB8" s="240" t="str">
        <f t="shared" si="20"/>
        <v xml:space="preserve"> </v>
      </c>
      <c r="CC8" s="175" t="str">
        <f>IF(COUNT(#REF!,#REF!,#REF!)=3,(3-#REF!)+#REF!+(3-#REF!),"")</f>
        <v/>
      </c>
      <c r="CD8" s="176" t="str">
        <f>IF(COUNT(#REF!,#REF!,#REF!)=3,(3-#REF!)+#REF!+(3-#REF!),"")</f>
        <v/>
      </c>
      <c r="CE8" s="240" t="str">
        <f t="shared" si="21"/>
        <v xml:space="preserve"> </v>
      </c>
      <c r="CF8" s="185" t="str">
        <f t="shared" si="22"/>
        <v/>
      </c>
      <c r="CG8" s="186" t="str">
        <f t="shared" si="22"/>
        <v/>
      </c>
      <c r="CH8" s="181" t="str">
        <f t="shared" si="23"/>
        <v xml:space="preserve"> </v>
      </c>
      <c r="CI8" s="240">
        <f>'Session Tracking'!P7</f>
        <v>0</v>
      </c>
      <c r="CJ8" s="172"/>
      <c r="CK8" s="172">
        <f>COUNTIF('Session Tracking'!F7:O7,"Yes")</f>
        <v>0</v>
      </c>
      <c r="CL8" s="240">
        <f>COUNTIF('Session Tracking'!F7:O7,"No")</f>
        <v>0</v>
      </c>
      <c r="CM8" s="211">
        <f t="shared" si="24"/>
        <v>0</v>
      </c>
      <c r="CN8" s="240" t="str">
        <f t="shared" si="0"/>
        <v/>
      </c>
      <c r="CO8" s="240" t="str">
        <f t="shared" si="1"/>
        <v/>
      </c>
      <c r="CP8" s="240" t="str">
        <f t="shared" si="25"/>
        <v/>
      </c>
      <c r="CQ8" s="240" t="str">
        <f t="shared" si="26"/>
        <v/>
      </c>
      <c r="CR8" s="240" t="str">
        <f t="shared" si="27"/>
        <v/>
      </c>
      <c r="CS8" s="240" t="str">
        <f t="shared" si="28"/>
        <v/>
      </c>
      <c r="CT8" s="172" t="str">
        <f t="shared" si="29"/>
        <v/>
      </c>
      <c r="CU8" s="240" t="str">
        <f t="shared" si="30"/>
        <v/>
      </c>
      <c r="CV8" s="240" t="str">
        <f t="shared" si="31"/>
        <v/>
      </c>
      <c r="CW8" s="240" t="str">
        <f t="shared" si="32"/>
        <v/>
      </c>
      <c r="CX8" s="240" t="str">
        <f t="shared" si="33"/>
        <v/>
      </c>
      <c r="CY8" s="240" t="str">
        <f t="shared" si="34"/>
        <v/>
      </c>
      <c r="CZ8" s="240" t="str">
        <f t="shared" si="35"/>
        <v/>
      </c>
      <c r="DA8" s="240" t="str">
        <f t="shared" si="36"/>
        <v/>
      </c>
      <c r="DB8" s="173" t="str">
        <f t="shared" si="37"/>
        <v/>
      </c>
      <c r="DC8" s="20" t="s">
        <v>521</v>
      </c>
      <c r="DD8" s="20" t="s">
        <v>522</v>
      </c>
      <c r="DE8" s="20" t="s">
        <v>523</v>
      </c>
      <c r="DF8" s="20" t="s">
        <v>524</v>
      </c>
      <c r="DG8" s="20" t="s">
        <v>525</v>
      </c>
      <c r="DH8" s="20" t="s">
        <v>526</v>
      </c>
      <c r="DL8" s="20" t="s">
        <v>75</v>
      </c>
    </row>
    <row r="9" spans="1:116" x14ac:dyDescent="0.35">
      <c r="A9" s="182">
        <f>'Session Tracking'!A8</f>
        <v>0</v>
      </c>
      <c r="B9" s="183">
        <f>'Session Tracking'!T8</f>
        <v>0</v>
      </c>
      <c r="C9" s="183">
        <f>'Session Tracking'!C8</f>
        <v>0</v>
      </c>
      <c r="D9" s="184" t="str">
        <f>IF('Session Tracking'!D8,'Session Tracking'!D8,"")</f>
        <v/>
      </c>
      <c r="E9" s="184" t="str">
        <f>IF('Session Tracking'!E8,'Session Tracking'!E8,"")</f>
        <v/>
      </c>
      <c r="F9" s="123"/>
      <c r="G9" s="123"/>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3"/>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H9" s="175" t="str">
        <f t="shared" si="2"/>
        <v/>
      </c>
      <c r="BI9" s="176" t="str">
        <f t="shared" si="3"/>
        <v/>
      </c>
      <c r="BJ9" s="240" t="str">
        <f t="shared" si="4"/>
        <v xml:space="preserve"> </v>
      </c>
      <c r="BK9" s="175" t="str">
        <f t="shared" si="5"/>
        <v/>
      </c>
      <c r="BL9" s="176" t="str">
        <f t="shared" si="6"/>
        <v/>
      </c>
      <c r="BM9" s="240" t="str">
        <f t="shared" si="7"/>
        <v xml:space="preserve"> </v>
      </c>
      <c r="BN9" s="175" t="str">
        <f t="shared" si="8"/>
        <v/>
      </c>
      <c r="BO9" s="176" t="str">
        <f t="shared" si="9"/>
        <v/>
      </c>
      <c r="BP9" s="240" t="str">
        <f t="shared" si="10"/>
        <v xml:space="preserve"> </v>
      </c>
      <c r="BQ9" s="175" t="str">
        <f t="shared" si="11"/>
        <v/>
      </c>
      <c r="BR9" s="176" t="str">
        <f t="shared" si="12"/>
        <v/>
      </c>
      <c r="BS9" s="224" t="str">
        <f t="shared" si="13"/>
        <v xml:space="preserve"> </v>
      </c>
      <c r="BT9" s="318" t="str">
        <f t="shared" si="14"/>
        <v/>
      </c>
      <c r="BU9" s="319" t="str">
        <f t="shared" si="15"/>
        <v/>
      </c>
      <c r="BV9" s="320" t="str">
        <f t="shared" si="16"/>
        <v xml:space="preserve"> </v>
      </c>
      <c r="BW9" s="175" t="str">
        <f t="shared" si="17"/>
        <v/>
      </c>
      <c r="BX9" s="176" t="str">
        <f t="shared" si="18"/>
        <v/>
      </c>
      <c r="BY9" s="240" t="str">
        <f t="shared" si="19"/>
        <v xml:space="preserve"> </v>
      </c>
      <c r="BZ9" s="175" t="str">
        <f>IF(COUNT(#REF!,#REF!,#REF!,#REF!)=4,(3-#REF!)+(3-#REF!)+#REF!+#REF!,"")</f>
        <v/>
      </c>
      <c r="CA9" s="176" t="str">
        <f>IF(COUNT(#REF!,#REF!,#REF!,#REF!)=4,(3-#REF!)+(3-#REF!)+#REF!+#REF!,"")</f>
        <v/>
      </c>
      <c r="CB9" s="240" t="str">
        <f t="shared" si="20"/>
        <v xml:space="preserve"> </v>
      </c>
      <c r="CC9" s="175" t="str">
        <f>IF(COUNT(#REF!,#REF!,#REF!)=3,(3-#REF!)+#REF!+(3-#REF!),"")</f>
        <v/>
      </c>
      <c r="CD9" s="176" t="str">
        <f>IF(COUNT(#REF!,#REF!,#REF!)=3,(3-#REF!)+#REF!+(3-#REF!),"")</f>
        <v/>
      </c>
      <c r="CE9" s="240" t="str">
        <f t="shared" si="21"/>
        <v xml:space="preserve"> </v>
      </c>
      <c r="CF9" s="185" t="str">
        <f t="shared" si="22"/>
        <v/>
      </c>
      <c r="CG9" s="186" t="str">
        <f t="shared" si="22"/>
        <v/>
      </c>
      <c r="CH9" s="181" t="str">
        <f t="shared" si="23"/>
        <v xml:space="preserve"> </v>
      </c>
      <c r="CI9" s="240">
        <f>'Session Tracking'!P8</f>
        <v>0</v>
      </c>
      <c r="CJ9" s="172"/>
      <c r="CK9" s="172">
        <f>COUNTIF('Session Tracking'!F8:O8,"Yes")</f>
        <v>0</v>
      </c>
      <c r="CL9" s="240">
        <f>COUNTIF('Session Tracking'!F8:O8,"No")</f>
        <v>0</v>
      </c>
      <c r="CM9" s="211">
        <f t="shared" si="24"/>
        <v>0</v>
      </c>
      <c r="CN9" s="240" t="str">
        <f t="shared" si="0"/>
        <v/>
      </c>
      <c r="CO9" s="240" t="str">
        <f t="shared" si="1"/>
        <v/>
      </c>
      <c r="CP9" s="240" t="str">
        <f t="shared" si="25"/>
        <v/>
      </c>
      <c r="CQ9" s="240" t="str">
        <f t="shared" si="26"/>
        <v/>
      </c>
      <c r="CR9" s="240" t="str">
        <f t="shared" si="27"/>
        <v/>
      </c>
      <c r="CS9" s="240" t="str">
        <f t="shared" si="28"/>
        <v/>
      </c>
      <c r="CT9" s="172" t="str">
        <f t="shared" si="29"/>
        <v/>
      </c>
      <c r="CU9" s="240" t="str">
        <f t="shared" si="30"/>
        <v/>
      </c>
      <c r="CV9" s="240" t="str">
        <f t="shared" si="31"/>
        <v/>
      </c>
      <c r="CW9" s="240" t="str">
        <f t="shared" si="32"/>
        <v/>
      </c>
      <c r="CX9" s="240" t="str">
        <f t="shared" si="33"/>
        <v/>
      </c>
      <c r="CY9" s="240" t="str">
        <f t="shared" si="34"/>
        <v/>
      </c>
      <c r="CZ9" s="240" t="str">
        <f t="shared" si="35"/>
        <v/>
      </c>
      <c r="DA9" s="240" t="str">
        <f t="shared" si="36"/>
        <v/>
      </c>
      <c r="DB9" s="173" t="str">
        <f t="shared" si="37"/>
        <v/>
      </c>
      <c r="DC9" s="20" t="s">
        <v>527</v>
      </c>
      <c r="DD9" s="20" t="s">
        <v>528</v>
      </c>
      <c r="DE9" s="20" t="s">
        <v>529</v>
      </c>
      <c r="DF9" s="20" t="s">
        <v>530</v>
      </c>
      <c r="DG9" s="20" t="s">
        <v>531</v>
      </c>
      <c r="DH9" s="20" t="s">
        <v>532</v>
      </c>
      <c r="DL9" s="20" t="s">
        <v>80</v>
      </c>
    </row>
    <row r="10" spans="1:116" x14ac:dyDescent="0.35">
      <c r="A10" s="182">
        <f>'Session Tracking'!A9</f>
        <v>0</v>
      </c>
      <c r="B10" s="183">
        <f>'Session Tracking'!T9</f>
        <v>0</v>
      </c>
      <c r="C10" s="183">
        <f>'Session Tracking'!C9</f>
        <v>0</v>
      </c>
      <c r="D10" s="184" t="str">
        <f>IF('Session Tracking'!D9,'Session Tracking'!D9,"")</f>
        <v/>
      </c>
      <c r="E10" s="184" t="str">
        <f>IF('Session Tracking'!E9,'Session Tracking'!E9,"")</f>
        <v/>
      </c>
      <c r="F10" s="121"/>
      <c r="G10" s="121"/>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1"/>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H10" s="175" t="str">
        <f t="shared" si="2"/>
        <v/>
      </c>
      <c r="BI10" s="176" t="str">
        <f t="shared" si="3"/>
        <v/>
      </c>
      <c r="BJ10" s="240" t="str">
        <f t="shared" si="4"/>
        <v xml:space="preserve"> </v>
      </c>
      <c r="BK10" s="175" t="str">
        <f t="shared" si="5"/>
        <v/>
      </c>
      <c r="BL10" s="176" t="str">
        <f t="shared" si="6"/>
        <v/>
      </c>
      <c r="BM10" s="240" t="str">
        <f t="shared" si="7"/>
        <v xml:space="preserve"> </v>
      </c>
      <c r="BN10" s="175" t="str">
        <f t="shared" si="8"/>
        <v/>
      </c>
      <c r="BO10" s="176" t="str">
        <f t="shared" si="9"/>
        <v/>
      </c>
      <c r="BP10" s="240" t="str">
        <f t="shared" si="10"/>
        <v xml:space="preserve"> </v>
      </c>
      <c r="BQ10" s="175" t="str">
        <f t="shared" si="11"/>
        <v/>
      </c>
      <c r="BR10" s="176" t="str">
        <f t="shared" si="12"/>
        <v/>
      </c>
      <c r="BS10" s="224" t="str">
        <f t="shared" si="13"/>
        <v xml:space="preserve"> </v>
      </c>
      <c r="BT10" s="318" t="str">
        <f t="shared" si="14"/>
        <v/>
      </c>
      <c r="BU10" s="319" t="str">
        <f t="shared" si="15"/>
        <v/>
      </c>
      <c r="BV10" s="320" t="str">
        <f t="shared" si="16"/>
        <v xml:space="preserve"> </v>
      </c>
      <c r="BW10" s="175" t="str">
        <f t="shared" si="17"/>
        <v/>
      </c>
      <c r="BX10" s="176" t="str">
        <f t="shared" si="18"/>
        <v/>
      </c>
      <c r="BY10" s="240" t="str">
        <f t="shared" si="19"/>
        <v xml:space="preserve"> </v>
      </c>
      <c r="BZ10" s="175" t="str">
        <f>IF(COUNT(#REF!,#REF!,#REF!,#REF!)=4,(3-#REF!)+(3-#REF!)+#REF!+#REF!,"")</f>
        <v/>
      </c>
      <c r="CA10" s="176" t="str">
        <f>IF(COUNT(#REF!,#REF!,#REF!,#REF!)=4,(3-#REF!)+(3-#REF!)+#REF!+#REF!,"")</f>
        <v/>
      </c>
      <c r="CB10" s="240" t="str">
        <f t="shared" si="20"/>
        <v xml:space="preserve"> </v>
      </c>
      <c r="CC10" s="175" t="str">
        <f>IF(COUNT(#REF!,#REF!,#REF!)=3,(3-#REF!)+#REF!+(3-#REF!),"")</f>
        <v/>
      </c>
      <c r="CD10" s="176" t="str">
        <f>IF(COUNT(#REF!,#REF!,#REF!)=3,(3-#REF!)+#REF!+(3-#REF!),"")</f>
        <v/>
      </c>
      <c r="CE10" s="240" t="str">
        <f t="shared" si="21"/>
        <v xml:space="preserve"> </v>
      </c>
      <c r="CF10" s="185" t="str">
        <f t="shared" si="22"/>
        <v/>
      </c>
      <c r="CG10" s="186" t="str">
        <f t="shared" si="22"/>
        <v/>
      </c>
      <c r="CH10" s="181" t="str">
        <f t="shared" si="23"/>
        <v xml:space="preserve"> </v>
      </c>
      <c r="CI10" s="240">
        <f>'Session Tracking'!P9</f>
        <v>0</v>
      </c>
      <c r="CJ10" s="172"/>
      <c r="CK10" s="172">
        <f>COUNTIF('Session Tracking'!F9:O9,"Yes")</f>
        <v>0</v>
      </c>
      <c r="CL10" s="240">
        <f>COUNTIF('Session Tracking'!F9:O9,"No")</f>
        <v>0</v>
      </c>
      <c r="CM10" s="211">
        <f t="shared" si="24"/>
        <v>0</v>
      </c>
      <c r="CN10" s="240" t="str">
        <f t="shared" si="0"/>
        <v/>
      </c>
      <c r="CO10" s="240" t="str">
        <f t="shared" si="1"/>
        <v/>
      </c>
      <c r="CP10" s="240" t="str">
        <f t="shared" si="25"/>
        <v/>
      </c>
      <c r="CQ10" s="240" t="str">
        <f t="shared" si="26"/>
        <v/>
      </c>
      <c r="CR10" s="240" t="str">
        <f t="shared" si="27"/>
        <v/>
      </c>
      <c r="CS10" s="240" t="str">
        <f t="shared" si="28"/>
        <v/>
      </c>
      <c r="CT10" s="172" t="str">
        <f t="shared" si="29"/>
        <v/>
      </c>
      <c r="CU10" s="240" t="str">
        <f t="shared" si="30"/>
        <v/>
      </c>
      <c r="CV10" s="240" t="str">
        <f t="shared" si="31"/>
        <v/>
      </c>
      <c r="CW10" s="240" t="str">
        <f t="shared" si="32"/>
        <v/>
      </c>
      <c r="CX10" s="240" t="str">
        <f t="shared" si="33"/>
        <v/>
      </c>
      <c r="CY10" s="240" t="str">
        <f t="shared" si="34"/>
        <v/>
      </c>
      <c r="CZ10" s="240" t="str">
        <f t="shared" si="35"/>
        <v/>
      </c>
      <c r="DA10" s="240" t="str">
        <f t="shared" si="36"/>
        <v/>
      </c>
      <c r="DB10" s="173" t="str">
        <f t="shared" si="37"/>
        <v/>
      </c>
      <c r="DC10" s="20" t="s">
        <v>533</v>
      </c>
      <c r="DD10" s="20" t="s">
        <v>534</v>
      </c>
      <c r="DE10" s="20" t="s">
        <v>535</v>
      </c>
      <c r="DF10" s="20" t="s">
        <v>536</v>
      </c>
      <c r="DG10" s="20" t="s">
        <v>537</v>
      </c>
      <c r="DH10" s="20" t="s">
        <v>538</v>
      </c>
      <c r="DL10" s="20" t="s">
        <v>81</v>
      </c>
    </row>
    <row r="11" spans="1:116" x14ac:dyDescent="0.35">
      <c r="A11" s="182">
        <f>'Session Tracking'!A10</f>
        <v>0</v>
      </c>
      <c r="B11" s="183">
        <f>'Session Tracking'!T10</f>
        <v>0</v>
      </c>
      <c r="C11" s="183">
        <f>'Session Tracking'!C10</f>
        <v>0</v>
      </c>
      <c r="D11" s="184" t="str">
        <f>IF('Session Tracking'!D10,'Session Tracking'!D10,"")</f>
        <v/>
      </c>
      <c r="E11" s="184" t="str">
        <f>IF('Session Tracking'!E10,'Session Tracking'!E10,"")</f>
        <v/>
      </c>
      <c r="F11" s="123"/>
      <c r="G11" s="123"/>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3"/>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H11" s="175" t="str">
        <f t="shared" si="2"/>
        <v/>
      </c>
      <c r="BI11" s="176" t="str">
        <f t="shared" si="3"/>
        <v/>
      </c>
      <c r="BJ11" s="240" t="str">
        <f t="shared" si="4"/>
        <v xml:space="preserve"> </v>
      </c>
      <c r="BK11" s="175" t="str">
        <f t="shared" si="5"/>
        <v/>
      </c>
      <c r="BL11" s="176" t="str">
        <f t="shared" si="6"/>
        <v/>
      </c>
      <c r="BM11" s="240" t="str">
        <f t="shared" si="7"/>
        <v xml:space="preserve"> </v>
      </c>
      <c r="BN11" s="175" t="str">
        <f t="shared" si="8"/>
        <v/>
      </c>
      <c r="BO11" s="176" t="str">
        <f t="shared" si="9"/>
        <v/>
      </c>
      <c r="BP11" s="240" t="str">
        <f t="shared" si="10"/>
        <v xml:space="preserve"> </v>
      </c>
      <c r="BQ11" s="175" t="str">
        <f t="shared" si="11"/>
        <v/>
      </c>
      <c r="BR11" s="176" t="str">
        <f t="shared" si="12"/>
        <v/>
      </c>
      <c r="BS11" s="224" t="str">
        <f t="shared" si="13"/>
        <v xml:space="preserve"> </v>
      </c>
      <c r="BT11" s="318" t="str">
        <f t="shared" si="14"/>
        <v/>
      </c>
      <c r="BU11" s="319" t="str">
        <f t="shared" si="15"/>
        <v/>
      </c>
      <c r="BV11" s="320" t="str">
        <f t="shared" si="16"/>
        <v xml:space="preserve"> </v>
      </c>
      <c r="BW11" s="175" t="str">
        <f t="shared" si="17"/>
        <v/>
      </c>
      <c r="BX11" s="176" t="str">
        <f t="shared" si="18"/>
        <v/>
      </c>
      <c r="BY11" s="240" t="str">
        <f t="shared" si="19"/>
        <v xml:space="preserve"> </v>
      </c>
      <c r="BZ11" s="175" t="str">
        <f>IF(COUNT(#REF!,#REF!,#REF!,#REF!)=4,(3-#REF!)+(3-#REF!)+#REF!+#REF!,"")</f>
        <v/>
      </c>
      <c r="CA11" s="176" t="str">
        <f>IF(COUNT(#REF!,#REF!,#REF!,#REF!)=4,(3-#REF!)+(3-#REF!)+#REF!+#REF!,"")</f>
        <v/>
      </c>
      <c r="CB11" s="240" t="str">
        <f t="shared" si="20"/>
        <v xml:space="preserve"> </v>
      </c>
      <c r="CC11" s="175" t="str">
        <f>IF(COUNT(#REF!,#REF!,#REF!)=3,(3-#REF!)+#REF!+(3-#REF!),"")</f>
        <v/>
      </c>
      <c r="CD11" s="176" t="str">
        <f>IF(COUNT(#REF!,#REF!,#REF!)=3,(3-#REF!)+#REF!+(3-#REF!),"")</f>
        <v/>
      </c>
      <c r="CE11" s="240" t="str">
        <f t="shared" si="21"/>
        <v xml:space="preserve"> </v>
      </c>
      <c r="CF11" s="185" t="str">
        <f t="shared" si="22"/>
        <v/>
      </c>
      <c r="CG11" s="186" t="str">
        <f t="shared" si="22"/>
        <v/>
      </c>
      <c r="CH11" s="181" t="str">
        <f t="shared" si="23"/>
        <v xml:space="preserve"> </v>
      </c>
      <c r="CI11" s="240">
        <f>'Session Tracking'!P10</f>
        <v>0</v>
      </c>
      <c r="CJ11" s="172"/>
      <c r="CK11" s="172">
        <f>COUNTIF('Session Tracking'!F10:O10,"Yes")</f>
        <v>0</v>
      </c>
      <c r="CL11" s="240">
        <f>COUNTIF('Session Tracking'!F10:O10,"No")</f>
        <v>0</v>
      </c>
      <c r="CM11" s="211">
        <f t="shared" si="24"/>
        <v>0</v>
      </c>
      <c r="CN11" s="240" t="str">
        <f t="shared" si="0"/>
        <v/>
      </c>
      <c r="CO11" s="240" t="str">
        <f t="shared" si="1"/>
        <v/>
      </c>
      <c r="CP11" s="240" t="str">
        <f t="shared" si="25"/>
        <v/>
      </c>
      <c r="CQ11" s="240" t="str">
        <f t="shared" si="26"/>
        <v/>
      </c>
      <c r="CR11" s="240" t="str">
        <f t="shared" si="27"/>
        <v/>
      </c>
      <c r="CS11" s="240" t="str">
        <f t="shared" si="28"/>
        <v/>
      </c>
      <c r="CT11" s="172" t="str">
        <f t="shared" si="29"/>
        <v/>
      </c>
      <c r="CU11" s="240" t="str">
        <f t="shared" si="30"/>
        <v/>
      </c>
      <c r="CV11" s="240" t="str">
        <f t="shared" si="31"/>
        <v/>
      </c>
      <c r="CW11" s="240" t="str">
        <f t="shared" si="32"/>
        <v/>
      </c>
      <c r="CX11" s="240" t="str">
        <f t="shared" si="33"/>
        <v/>
      </c>
      <c r="CY11" s="240" t="str">
        <f t="shared" si="34"/>
        <v/>
      </c>
      <c r="CZ11" s="240" t="str">
        <f t="shared" si="35"/>
        <v/>
      </c>
      <c r="DA11" s="240" t="str">
        <f t="shared" si="36"/>
        <v/>
      </c>
      <c r="DB11" s="173" t="str">
        <f t="shared" si="37"/>
        <v/>
      </c>
      <c r="DC11" s="20" t="s">
        <v>539</v>
      </c>
      <c r="DD11" s="20" t="s">
        <v>540</v>
      </c>
      <c r="DE11" s="20" t="s">
        <v>541</v>
      </c>
      <c r="DF11" s="20" t="s">
        <v>542</v>
      </c>
      <c r="DG11" s="20" t="s">
        <v>543</v>
      </c>
      <c r="DH11" s="20" t="s">
        <v>544</v>
      </c>
      <c r="DL11" s="20" t="s">
        <v>82</v>
      </c>
    </row>
    <row r="12" spans="1:116" x14ac:dyDescent="0.35">
      <c r="A12" s="182">
        <f>'Session Tracking'!A11</f>
        <v>0</v>
      </c>
      <c r="B12" s="183">
        <f>'Session Tracking'!T11</f>
        <v>0</v>
      </c>
      <c r="C12" s="183">
        <f>'Session Tracking'!C11</f>
        <v>0</v>
      </c>
      <c r="D12" s="184" t="str">
        <f>IF('Session Tracking'!D11,'Session Tracking'!D11,"")</f>
        <v/>
      </c>
      <c r="E12" s="184" t="str">
        <f>IF('Session Tracking'!E11,'Session Tracking'!E11,"")</f>
        <v/>
      </c>
      <c r="F12" s="121"/>
      <c r="G12" s="121"/>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1"/>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H12" s="175" t="str">
        <f t="shared" si="2"/>
        <v/>
      </c>
      <c r="BI12" s="176" t="str">
        <f t="shared" si="3"/>
        <v/>
      </c>
      <c r="BJ12" s="240" t="str">
        <f t="shared" si="4"/>
        <v xml:space="preserve"> </v>
      </c>
      <c r="BK12" s="175" t="str">
        <f t="shared" si="5"/>
        <v/>
      </c>
      <c r="BL12" s="176" t="str">
        <f t="shared" si="6"/>
        <v/>
      </c>
      <c r="BM12" s="240" t="str">
        <f t="shared" si="7"/>
        <v xml:space="preserve"> </v>
      </c>
      <c r="BN12" s="175" t="str">
        <f t="shared" si="8"/>
        <v/>
      </c>
      <c r="BO12" s="176" t="str">
        <f t="shared" si="9"/>
        <v/>
      </c>
      <c r="BP12" s="240" t="str">
        <f t="shared" si="10"/>
        <v xml:space="preserve"> </v>
      </c>
      <c r="BQ12" s="175" t="str">
        <f t="shared" si="11"/>
        <v/>
      </c>
      <c r="BR12" s="176" t="str">
        <f t="shared" si="12"/>
        <v/>
      </c>
      <c r="BS12" s="224" t="str">
        <f t="shared" si="13"/>
        <v xml:space="preserve"> </v>
      </c>
      <c r="BT12" s="318" t="str">
        <f t="shared" si="14"/>
        <v/>
      </c>
      <c r="BU12" s="319" t="str">
        <f t="shared" si="15"/>
        <v/>
      </c>
      <c r="BV12" s="320" t="str">
        <f t="shared" si="16"/>
        <v xml:space="preserve"> </v>
      </c>
      <c r="BW12" s="175" t="str">
        <f t="shared" si="17"/>
        <v/>
      </c>
      <c r="BX12" s="176" t="str">
        <f t="shared" si="18"/>
        <v/>
      </c>
      <c r="BY12" s="240" t="str">
        <f t="shared" si="19"/>
        <v xml:space="preserve"> </v>
      </c>
      <c r="BZ12" s="175" t="str">
        <f>IF(COUNT(#REF!,#REF!,#REF!,#REF!)=4,(3-#REF!)+(3-#REF!)+#REF!+#REF!,"")</f>
        <v/>
      </c>
      <c r="CA12" s="176" t="str">
        <f>IF(COUNT(#REF!,#REF!,#REF!,#REF!)=4,(3-#REF!)+(3-#REF!)+#REF!+#REF!,"")</f>
        <v/>
      </c>
      <c r="CB12" s="240" t="str">
        <f t="shared" si="20"/>
        <v xml:space="preserve"> </v>
      </c>
      <c r="CC12" s="175" t="str">
        <f>IF(COUNT(#REF!,#REF!,#REF!)=3,(3-#REF!)+#REF!+(3-#REF!),"")</f>
        <v/>
      </c>
      <c r="CD12" s="176" t="str">
        <f>IF(COUNT(#REF!,#REF!,#REF!)=3,(3-#REF!)+#REF!+(3-#REF!),"")</f>
        <v/>
      </c>
      <c r="CE12" s="240" t="str">
        <f t="shared" si="21"/>
        <v xml:space="preserve"> </v>
      </c>
      <c r="CF12" s="185" t="str">
        <f t="shared" si="22"/>
        <v/>
      </c>
      <c r="CG12" s="186" t="str">
        <f t="shared" si="22"/>
        <v/>
      </c>
      <c r="CH12" s="181" t="str">
        <f t="shared" si="23"/>
        <v xml:space="preserve"> </v>
      </c>
      <c r="CI12" s="240">
        <f>'Session Tracking'!P11</f>
        <v>0</v>
      </c>
      <c r="CJ12" s="172"/>
      <c r="CK12" s="172">
        <f>COUNTIF('Session Tracking'!F11:O11,"Yes")</f>
        <v>0</v>
      </c>
      <c r="CL12" s="240">
        <f>COUNTIF('Session Tracking'!F11:O11,"No")</f>
        <v>0</v>
      </c>
      <c r="CM12" s="211">
        <f t="shared" si="24"/>
        <v>0</v>
      </c>
      <c r="CN12" s="240" t="str">
        <f t="shared" si="0"/>
        <v/>
      </c>
      <c r="CO12" s="240" t="str">
        <f t="shared" si="1"/>
        <v/>
      </c>
      <c r="CP12" s="240" t="str">
        <f t="shared" si="25"/>
        <v/>
      </c>
      <c r="CQ12" s="240" t="str">
        <f t="shared" si="26"/>
        <v/>
      </c>
      <c r="CR12" s="240" t="str">
        <f t="shared" si="27"/>
        <v/>
      </c>
      <c r="CS12" s="240" t="str">
        <f t="shared" si="28"/>
        <v/>
      </c>
      <c r="CT12" s="172" t="str">
        <f t="shared" si="29"/>
        <v/>
      </c>
      <c r="CU12" s="240" t="str">
        <f t="shared" si="30"/>
        <v/>
      </c>
      <c r="CV12" s="240" t="str">
        <f t="shared" si="31"/>
        <v/>
      </c>
      <c r="CW12" s="240" t="str">
        <f t="shared" si="32"/>
        <v/>
      </c>
      <c r="CX12" s="240" t="str">
        <f t="shared" si="33"/>
        <v/>
      </c>
      <c r="CY12" s="240" t="str">
        <f t="shared" si="34"/>
        <v/>
      </c>
      <c r="CZ12" s="240" t="str">
        <f t="shared" si="35"/>
        <v/>
      </c>
      <c r="DA12" s="240" t="str">
        <f t="shared" si="36"/>
        <v/>
      </c>
      <c r="DB12" s="173" t="str">
        <f t="shared" si="37"/>
        <v/>
      </c>
    </row>
    <row r="13" spans="1:116" x14ac:dyDescent="0.35">
      <c r="A13" s="182">
        <f>'Session Tracking'!A12</f>
        <v>0</v>
      </c>
      <c r="B13" s="183">
        <f>'Session Tracking'!T12</f>
        <v>0</v>
      </c>
      <c r="C13" s="183">
        <f>'Session Tracking'!C12</f>
        <v>0</v>
      </c>
      <c r="D13" s="184" t="str">
        <f>IF('Session Tracking'!D12,'Session Tracking'!D12,"")</f>
        <v/>
      </c>
      <c r="E13" s="184" t="str">
        <f>IF('Session Tracking'!E12,'Session Tracking'!E12,"")</f>
        <v/>
      </c>
      <c r="F13" s="123"/>
      <c r="G13" s="123"/>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3"/>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H13" s="175" t="str">
        <f t="shared" si="2"/>
        <v/>
      </c>
      <c r="BI13" s="176" t="str">
        <f t="shared" si="3"/>
        <v/>
      </c>
      <c r="BJ13" s="240" t="str">
        <f t="shared" si="4"/>
        <v xml:space="preserve"> </v>
      </c>
      <c r="BK13" s="175" t="str">
        <f t="shared" si="5"/>
        <v/>
      </c>
      <c r="BL13" s="176" t="str">
        <f t="shared" si="6"/>
        <v/>
      </c>
      <c r="BM13" s="240" t="str">
        <f t="shared" si="7"/>
        <v xml:space="preserve"> </v>
      </c>
      <c r="BN13" s="175" t="str">
        <f t="shared" si="8"/>
        <v/>
      </c>
      <c r="BO13" s="176" t="str">
        <f t="shared" si="9"/>
        <v/>
      </c>
      <c r="BP13" s="240" t="str">
        <f t="shared" si="10"/>
        <v xml:space="preserve"> </v>
      </c>
      <c r="BQ13" s="175" t="str">
        <f t="shared" si="11"/>
        <v/>
      </c>
      <c r="BR13" s="176" t="str">
        <f t="shared" si="12"/>
        <v/>
      </c>
      <c r="BS13" s="224" t="str">
        <f t="shared" si="13"/>
        <v xml:space="preserve"> </v>
      </c>
      <c r="BT13" s="318" t="str">
        <f t="shared" si="14"/>
        <v/>
      </c>
      <c r="BU13" s="319" t="str">
        <f t="shared" si="15"/>
        <v/>
      </c>
      <c r="BV13" s="320" t="str">
        <f t="shared" si="16"/>
        <v xml:space="preserve"> </v>
      </c>
      <c r="BW13" s="175" t="str">
        <f t="shared" si="17"/>
        <v/>
      </c>
      <c r="BX13" s="176" t="str">
        <f t="shared" si="18"/>
        <v/>
      </c>
      <c r="BY13" s="240" t="str">
        <f t="shared" si="19"/>
        <v xml:space="preserve"> </v>
      </c>
      <c r="BZ13" s="175" t="str">
        <f>IF(COUNT(#REF!,#REF!,#REF!,#REF!)=4,(3-#REF!)+(3-#REF!)+#REF!+#REF!,"")</f>
        <v/>
      </c>
      <c r="CA13" s="176" t="str">
        <f>IF(COUNT(#REF!,#REF!,#REF!,#REF!)=4,(3-#REF!)+(3-#REF!)+#REF!+#REF!,"")</f>
        <v/>
      </c>
      <c r="CB13" s="240" t="str">
        <f t="shared" si="20"/>
        <v xml:space="preserve"> </v>
      </c>
      <c r="CC13" s="175" t="str">
        <f>IF(COUNT(#REF!,#REF!,#REF!)=3,(3-#REF!)+#REF!+(3-#REF!),"")</f>
        <v/>
      </c>
      <c r="CD13" s="176" t="str">
        <f>IF(COUNT(#REF!,#REF!,#REF!)=3,(3-#REF!)+#REF!+(3-#REF!),"")</f>
        <v/>
      </c>
      <c r="CE13" s="240" t="str">
        <f t="shared" si="21"/>
        <v xml:space="preserve"> </v>
      </c>
      <c r="CF13" s="185" t="str">
        <f t="shared" si="22"/>
        <v/>
      </c>
      <c r="CG13" s="186" t="str">
        <f t="shared" si="22"/>
        <v/>
      </c>
      <c r="CH13" s="181" t="str">
        <f t="shared" si="23"/>
        <v xml:space="preserve"> </v>
      </c>
      <c r="CI13" s="240">
        <f>'Session Tracking'!P12</f>
        <v>0</v>
      </c>
      <c r="CJ13" s="172"/>
      <c r="CK13" s="172">
        <f>COUNTIF('Session Tracking'!F12:O12,"Yes")</f>
        <v>0</v>
      </c>
      <c r="CL13" s="240">
        <f>COUNTIF('Session Tracking'!F12:O12,"No")</f>
        <v>0</v>
      </c>
      <c r="CM13" s="211">
        <f t="shared" si="24"/>
        <v>0</v>
      </c>
      <c r="CN13" s="240" t="str">
        <f t="shared" si="0"/>
        <v/>
      </c>
      <c r="CO13" s="240" t="str">
        <f t="shared" si="1"/>
        <v/>
      </c>
      <c r="CP13" s="240" t="str">
        <f t="shared" si="25"/>
        <v/>
      </c>
      <c r="CQ13" s="240" t="str">
        <f t="shared" si="26"/>
        <v/>
      </c>
      <c r="CR13" s="240" t="str">
        <f t="shared" si="27"/>
        <v/>
      </c>
      <c r="CS13" s="240" t="str">
        <f t="shared" si="28"/>
        <v/>
      </c>
      <c r="CT13" s="172" t="str">
        <f t="shared" si="29"/>
        <v/>
      </c>
      <c r="CU13" s="240" t="str">
        <f t="shared" si="30"/>
        <v/>
      </c>
      <c r="CV13" s="240" t="str">
        <f t="shared" si="31"/>
        <v/>
      </c>
      <c r="CW13" s="240" t="str">
        <f t="shared" si="32"/>
        <v/>
      </c>
      <c r="CX13" s="240" t="str">
        <f t="shared" si="33"/>
        <v/>
      </c>
      <c r="CY13" s="240" t="str">
        <f t="shared" si="34"/>
        <v/>
      </c>
      <c r="CZ13" s="240" t="str">
        <f t="shared" si="35"/>
        <v/>
      </c>
      <c r="DA13" s="240" t="str">
        <f t="shared" si="36"/>
        <v/>
      </c>
      <c r="DB13" s="173" t="str">
        <f t="shared" si="37"/>
        <v/>
      </c>
    </row>
    <row r="14" spans="1:116" x14ac:dyDescent="0.35">
      <c r="A14" s="182">
        <f>'Session Tracking'!A13</f>
        <v>0</v>
      </c>
      <c r="B14" s="183">
        <f>'Session Tracking'!T13</f>
        <v>0</v>
      </c>
      <c r="C14" s="183">
        <f>'Session Tracking'!C13</f>
        <v>0</v>
      </c>
      <c r="D14" s="184" t="str">
        <f>IF('Session Tracking'!D13,'Session Tracking'!D13,"")</f>
        <v/>
      </c>
      <c r="E14" s="184" t="str">
        <f>IF('Session Tracking'!E13,'Session Tracking'!E13,"")</f>
        <v/>
      </c>
      <c r="F14" s="121"/>
      <c r="G14" s="121"/>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1"/>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H14" s="175" t="str">
        <f t="shared" si="2"/>
        <v/>
      </c>
      <c r="BI14" s="176" t="str">
        <f t="shared" si="3"/>
        <v/>
      </c>
      <c r="BJ14" s="240" t="str">
        <f t="shared" si="4"/>
        <v xml:space="preserve"> </v>
      </c>
      <c r="BK14" s="175" t="str">
        <f t="shared" si="5"/>
        <v/>
      </c>
      <c r="BL14" s="176" t="str">
        <f t="shared" si="6"/>
        <v/>
      </c>
      <c r="BM14" s="240" t="str">
        <f t="shared" si="7"/>
        <v xml:space="preserve"> </v>
      </c>
      <c r="BN14" s="175" t="str">
        <f t="shared" si="8"/>
        <v/>
      </c>
      <c r="BO14" s="176" t="str">
        <f t="shared" si="9"/>
        <v/>
      </c>
      <c r="BP14" s="240" t="str">
        <f t="shared" si="10"/>
        <v xml:space="preserve"> </v>
      </c>
      <c r="BQ14" s="175" t="str">
        <f t="shared" si="11"/>
        <v/>
      </c>
      <c r="BR14" s="176" t="str">
        <f t="shared" si="12"/>
        <v/>
      </c>
      <c r="BS14" s="224" t="str">
        <f t="shared" si="13"/>
        <v xml:space="preserve"> </v>
      </c>
      <c r="BT14" s="318" t="str">
        <f t="shared" si="14"/>
        <v/>
      </c>
      <c r="BU14" s="319" t="str">
        <f t="shared" si="15"/>
        <v/>
      </c>
      <c r="BV14" s="320" t="str">
        <f t="shared" si="16"/>
        <v xml:space="preserve"> </v>
      </c>
      <c r="BW14" s="175" t="str">
        <f t="shared" si="17"/>
        <v/>
      </c>
      <c r="BX14" s="176" t="str">
        <f t="shared" si="18"/>
        <v/>
      </c>
      <c r="BY14" s="240" t="str">
        <f t="shared" si="19"/>
        <v xml:space="preserve"> </v>
      </c>
      <c r="BZ14" s="175" t="str">
        <f>IF(COUNT(#REF!,#REF!,#REF!,#REF!)=4,(3-#REF!)+(3-#REF!)+#REF!+#REF!,"")</f>
        <v/>
      </c>
      <c r="CA14" s="176" t="str">
        <f>IF(COUNT(#REF!,#REF!,#REF!,#REF!)=4,(3-#REF!)+(3-#REF!)+#REF!+#REF!,"")</f>
        <v/>
      </c>
      <c r="CB14" s="240" t="str">
        <f t="shared" si="20"/>
        <v xml:space="preserve"> </v>
      </c>
      <c r="CC14" s="175" t="str">
        <f>IF(COUNT(#REF!,#REF!,#REF!)=3,(3-#REF!)+#REF!+(3-#REF!),"")</f>
        <v/>
      </c>
      <c r="CD14" s="176" t="str">
        <f>IF(COUNT(#REF!,#REF!,#REF!)=3,(3-#REF!)+#REF!+(3-#REF!),"")</f>
        <v/>
      </c>
      <c r="CE14" s="240" t="str">
        <f t="shared" si="21"/>
        <v xml:space="preserve"> </v>
      </c>
      <c r="CF14" s="185" t="str">
        <f t="shared" si="22"/>
        <v/>
      </c>
      <c r="CG14" s="186" t="str">
        <f t="shared" si="22"/>
        <v/>
      </c>
      <c r="CH14" s="181" t="str">
        <f t="shared" si="23"/>
        <v xml:space="preserve"> </v>
      </c>
      <c r="CI14" s="240">
        <f>'Session Tracking'!P13</f>
        <v>0</v>
      </c>
      <c r="CJ14" s="172"/>
      <c r="CK14" s="172">
        <f>COUNTIF('Session Tracking'!F13:O13,"Yes")</f>
        <v>0</v>
      </c>
      <c r="CL14" s="240">
        <f>COUNTIF('Session Tracking'!F13:O13,"No")</f>
        <v>0</v>
      </c>
      <c r="CM14" s="211">
        <f t="shared" si="24"/>
        <v>0</v>
      </c>
      <c r="CN14" s="240" t="str">
        <f t="shared" si="0"/>
        <v/>
      </c>
      <c r="CO14" s="240" t="str">
        <f t="shared" si="1"/>
        <v/>
      </c>
      <c r="CP14" s="240" t="str">
        <f t="shared" si="25"/>
        <v/>
      </c>
      <c r="CQ14" s="240" t="str">
        <f t="shared" si="26"/>
        <v/>
      </c>
      <c r="CR14" s="240" t="str">
        <f t="shared" si="27"/>
        <v/>
      </c>
      <c r="CS14" s="240" t="str">
        <f t="shared" si="28"/>
        <v/>
      </c>
      <c r="CT14" s="172" t="str">
        <f t="shared" si="29"/>
        <v/>
      </c>
      <c r="CU14" s="240" t="str">
        <f t="shared" si="30"/>
        <v/>
      </c>
      <c r="CV14" s="240" t="str">
        <f t="shared" si="31"/>
        <v/>
      </c>
      <c r="CW14" s="240" t="str">
        <f t="shared" si="32"/>
        <v/>
      </c>
      <c r="CX14" s="240" t="str">
        <f t="shared" si="33"/>
        <v/>
      </c>
      <c r="CY14" s="240" t="str">
        <f t="shared" si="34"/>
        <v/>
      </c>
      <c r="CZ14" s="240" t="str">
        <f t="shared" si="35"/>
        <v/>
      </c>
      <c r="DA14" s="240" t="str">
        <f t="shared" si="36"/>
        <v/>
      </c>
      <c r="DB14" s="173" t="str">
        <f t="shared" si="37"/>
        <v/>
      </c>
    </row>
    <row r="15" spans="1:116" x14ac:dyDescent="0.35">
      <c r="A15" s="182">
        <f>'Session Tracking'!A14</f>
        <v>0</v>
      </c>
      <c r="B15" s="183">
        <f>'Session Tracking'!T14</f>
        <v>0</v>
      </c>
      <c r="C15" s="183">
        <f>'Session Tracking'!C14</f>
        <v>0</v>
      </c>
      <c r="D15" s="184" t="str">
        <f>IF('Session Tracking'!D14,'Session Tracking'!D14,"")</f>
        <v/>
      </c>
      <c r="E15" s="184" t="str">
        <f>IF('Session Tracking'!E14,'Session Tracking'!E14,"")</f>
        <v/>
      </c>
      <c r="F15" s="123"/>
      <c r="G15" s="123"/>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3"/>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H15" s="175" t="str">
        <f t="shared" si="2"/>
        <v/>
      </c>
      <c r="BI15" s="176" t="str">
        <f t="shared" si="3"/>
        <v/>
      </c>
      <c r="BJ15" s="240" t="str">
        <f t="shared" si="4"/>
        <v xml:space="preserve"> </v>
      </c>
      <c r="BK15" s="175" t="str">
        <f t="shared" si="5"/>
        <v/>
      </c>
      <c r="BL15" s="176" t="str">
        <f t="shared" si="6"/>
        <v/>
      </c>
      <c r="BM15" s="240" t="str">
        <f t="shared" si="7"/>
        <v xml:space="preserve"> </v>
      </c>
      <c r="BN15" s="175" t="str">
        <f t="shared" si="8"/>
        <v/>
      </c>
      <c r="BO15" s="176" t="str">
        <f t="shared" si="9"/>
        <v/>
      </c>
      <c r="BP15" s="240" t="str">
        <f t="shared" si="10"/>
        <v xml:space="preserve"> </v>
      </c>
      <c r="BQ15" s="175" t="str">
        <f t="shared" si="11"/>
        <v/>
      </c>
      <c r="BR15" s="176" t="str">
        <f t="shared" si="12"/>
        <v/>
      </c>
      <c r="BS15" s="224" t="str">
        <f t="shared" si="13"/>
        <v xml:space="preserve"> </v>
      </c>
      <c r="BT15" s="318" t="str">
        <f t="shared" si="14"/>
        <v/>
      </c>
      <c r="BU15" s="319" t="str">
        <f t="shared" si="15"/>
        <v/>
      </c>
      <c r="BV15" s="320" t="str">
        <f t="shared" si="16"/>
        <v xml:space="preserve"> </v>
      </c>
      <c r="BW15" s="175" t="str">
        <f t="shared" si="17"/>
        <v/>
      </c>
      <c r="BX15" s="176" t="str">
        <f t="shared" si="18"/>
        <v/>
      </c>
      <c r="BY15" s="240" t="str">
        <f t="shared" si="19"/>
        <v xml:space="preserve"> </v>
      </c>
      <c r="BZ15" s="175" t="str">
        <f>IF(COUNT(#REF!,#REF!,#REF!,#REF!)=4,(3-#REF!)+(3-#REF!)+#REF!+#REF!,"")</f>
        <v/>
      </c>
      <c r="CA15" s="176" t="str">
        <f>IF(COUNT(#REF!,#REF!,#REF!,#REF!)=4,(3-#REF!)+(3-#REF!)+#REF!+#REF!,"")</f>
        <v/>
      </c>
      <c r="CB15" s="240" t="str">
        <f t="shared" si="20"/>
        <v xml:space="preserve"> </v>
      </c>
      <c r="CC15" s="175" t="str">
        <f>IF(COUNT(#REF!,#REF!,#REF!)=3,(3-#REF!)+#REF!+(3-#REF!),"")</f>
        <v/>
      </c>
      <c r="CD15" s="176" t="str">
        <f>IF(COUNT(#REF!,#REF!,#REF!)=3,(3-#REF!)+#REF!+(3-#REF!),"")</f>
        <v/>
      </c>
      <c r="CE15" s="240" t="str">
        <f t="shared" si="21"/>
        <v xml:space="preserve"> </v>
      </c>
      <c r="CF15" s="185" t="str">
        <f t="shared" si="22"/>
        <v/>
      </c>
      <c r="CG15" s="186" t="str">
        <f t="shared" si="22"/>
        <v/>
      </c>
      <c r="CH15" s="181" t="str">
        <f t="shared" si="23"/>
        <v xml:space="preserve"> </v>
      </c>
      <c r="CI15" s="240">
        <f>'Session Tracking'!P14</f>
        <v>0</v>
      </c>
      <c r="CJ15" s="172"/>
      <c r="CK15" s="172">
        <f>COUNTIF('Session Tracking'!F14:O14,"Yes")</f>
        <v>0</v>
      </c>
      <c r="CL15" s="240">
        <f>COUNTIF('Session Tracking'!F14:O14,"No")</f>
        <v>0</v>
      </c>
      <c r="CM15" s="211">
        <f t="shared" si="24"/>
        <v>0</v>
      </c>
      <c r="CN15" s="240" t="str">
        <f t="shared" si="0"/>
        <v/>
      </c>
      <c r="CO15" s="240" t="str">
        <f t="shared" si="1"/>
        <v/>
      </c>
      <c r="CP15" s="240" t="str">
        <f t="shared" si="25"/>
        <v/>
      </c>
      <c r="CQ15" s="240" t="str">
        <f t="shared" si="26"/>
        <v/>
      </c>
      <c r="CR15" s="240" t="str">
        <f t="shared" si="27"/>
        <v/>
      </c>
      <c r="CS15" s="240" t="str">
        <f t="shared" si="28"/>
        <v/>
      </c>
      <c r="CT15" s="172" t="str">
        <f t="shared" si="29"/>
        <v/>
      </c>
      <c r="CU15" s="240" t="str">
        <f t="shared" si="30"/>
        <v/>
      </c>
      <c r="CV15" s="240" t="str">
        <f t="shared" si="31"/>
        <v/>
      </c>
      <c r="CW15" s="240" t="str">
        <f t="shared" si="32"/>
        <v/>
      </c>
      <c r="CX15" s="240" t="str">
        <f t="shared" si="33"/>
        <v/>
      </c>
      <c r="CY15" s="240" t="str">
        <f t="shared" si="34"/>
        <v/>
      </c>
      <c r="CZ15" s="240" t="str">
        <f t="shared" si="35"/>
        <v/>
      </c>
      <c r="DA15" s="240" t="str">
        <f t="shared" si="36"/>
        <v/>
      </c>
      <c r="DB15" s="173" t="str">
        <f t="shared" si="37"/>
        <v/>
      </c>
    </row>
    <row r="16" spans="1:116" x14ac:dyDescent="0.35">
      <c r="A16" s="182">
        <f>'Session Tracking'!A15</f>
        <v>0</v>
      </c>
      <c r="B16" s="183">
        <f>'Session Tracking'!T15</f>
        <v>0</v>
      </c>
      <c r="C16" s="183">
        <f>'Session Tracking'!C15</f>
        <v>0</v>
      </c>
      <c r="D16" s="184" t="str">
        <f>IF('Session Tracking'!D15,'Session Tracking'!D15,"")</f>
        <v/>
      </c>
      <c r="E16" s="184" t="str">
        <f>IF('Session Tracking'!E15,'Session Tracking'!E15,"")</f>
        <v/>
      </c>
      <c r="F16" s="121"/>
      <c r="G16" s="121"/>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1"/>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H16" s="175" t="str">
        <f t="shared" si="2"/>
        <v/>
      </c>
      <c r="BI16" s="176" t="str">
        <f t="shared" si="3"/>
        <v/>
      </c>
      <c r="BJ16" s="240" t="str">
        <f t="shared" si="4"/>
        <v xml:space="preserve"> </v>
      </c>
      <c r="BK16" s="175" t="str">
        <f t="shared" si="5"/>
        <v/>
      </c>
      <c r="BL16" s="176" t="str">
        <f t="shared" si="6"/>
        <v/>
      </c>
      <c r="BM16" s="240" t="str">
        <f t="shared" si="7"/>
        <v xml:space="preserve"> </v>
      </c>
      <c r="BN16" s="175" t="str">
        <f t="shared" si="8"/>
        <v/>
      </c>
      <c r="BO16" s="176" t="str">
        <f t="shared" si="9"/>
        <v/>
      </c>
      <c r="BP16" s="240" t="str">
        <f t="shared" si="10"/>
        <v xml:space="preserve"> </v>
      </c>
      <c r="BQ16" s="175" t="str">
        <f t="shared" si="11"/>
        <v/>
      </c>
      <c r="BR16" s="176" t="str">
        <f t="shared" si="12"/>
        <v/>
      </c>
      <c r="BS16" s="224" t="str">
        <f t="shared" si="13"/>
        <v xml:space="preserve"> </v>
      </c>
      <c r="BT16" s="318" t="str">
        <f t="shared" si="14"/>
        <v/>
      </c>
      <c r="BU16" s="319" t="str">
        <f t="shared" si="15"/>
        <v/>
      </c>
      <c r="BV16" s="320" t="str">
        <f t="shared" si="16"/>
        <v xml:space="preserve"> </v>
      </c>
      <c r="BW16" s="175" t="str">
        <f t="shared" si="17"/>
        <v/>
      </c>
      <c r="BX16" s="176" t="str">
        <f t="shared" si="18"/>
        <v/>
      </c>
      <c r="BY16" s="240" t="str">
        <f t="shared" si="19"/>
        <v xml:space="preserve"> </v>
      </c>
      <c r="BZ16" s="175" t="str">
        <f>IF(COUNT(#REF!,#REF!,#REF!,#REF!)=4,(3-#REF!)+(3-#REF!)+#REF!+#REF!,"")</f>
        <v/>
      </c>
      <c r="CA16" s="176" t="str">
        <f>IF(COUNT(#REF!,#REF!,#REF!,#REF!)=4,(3-#REF!)+(3-#REF!)+#REF!+#REF!,"")</f>
        <v/>
      </c>
      <c r="CB16" s="240" t="str">
        <f t="shared" si="20"/>
        <v xml:space="preserve"> </v>
      </c>
      <c r="CC16" s="175" t="str">
        <f>IF(COUNT(#REF!,#REF!,#REF!)=3,(3-#REF!)+#REF!+(3-#REF!),"")</f>
        <v/>
      </c>
      <c r="CD16" s="176" t="str">
        <f>IF(COUNT(#REF!,#REF!,#REF!)=3,(3-#REF!)+#REF!+(3-#REF!),"")</f>
        <v/>
      </c>
      <c r="CE16" s="240" t="str">
        <f t="shared" si="21"/>
        <v xml:space="preserve"> </v>
      </c>
      <c r="CF16" s="185" t="str">
        <f t="shared" si="22"/>
        <v/>
      </c>
      <c r="CG16" s="186" t="str">
        <f t="shared" si="22"/>
        <v/>
      </c>
      <c r="CH16" s="181" t="str">
        <f t="shared" si="23"/>
        <v xml:space="preserve"> </v>
      </c>
      <c r="CI16" s="240">
        <f>'Session Tracking'!P15</f>
        <v>0</v>
      </c>
      <c r="CJ16" s="172"/>
      <c r="CK16" s="172">
        <f>COUNTIF('Session Tracking'!F15:O15,"Yes")</f>
        <v>0</v>
      </c>
      <c r="CL16" s="240">
        <f>COUNTIF('Session Tracking'!F15:O15,"No")</f>
        <v>0</v>
      </c>
      <c r="CM16" s="211">
        <f t="shared" si="24"/>
        <v>0</v>
      </c>
      <c r="CN16" s="240" t="str">
        <f t="shared" si="0"/>
        <v/>
      </c>
      <c r="CO16" s="240" t="str">
        <f t="shared" si="1"/>
        <v/>
      </c>
      <c r="CP16" s="240" t="str">
        <f t="shared" si="25"/>
        <v/>
      </c>
      <c r="CQ16" s="240" t="str">
        <f t="shared" si="26"/>
        <v/>
      </c>
      <c r="CR16" s="240" t="str">
        <f t="shared" si="27"/>
        <v/>
      </c>
      <c r="CS16" s="240" t="str">
        <f t="shared" si="28"/>
        <v/>
      </c>
      <c r="CT16" s="172" t="str">
        <f t="shared" si="29"/>
        <v/>
      </c>
      <c r="CU16" s="240" t="str">
        <f t="shared" si="30"/>
        <v/>
      </c>
      <c r="CV16" s="240" t="str">
        <f t="shared" si="31"/>
        <v/>
      </c>
      <c r="CW16" s="240" t="str">
        <f t="shared" si="32"/>
        <v/>
      </c>
      <c r="CX16" s="240" t="str">
        <f t="shared" si="33"/>
        <v/>
      </c>
      <c r="CY16" s="240" t="str">
        <f t="shared" si="34"/>
        <v/>
      </c>
      <c r="CZ16" s="240" t="str">
        <f t="shared" si="35"/>
        <v/>
      </c>
      <c r="DA16" s="240" t="str">
        <f t="shared" si="36"/>
        <v/>
      </c>
      <c r="DB16" s="173" t="str">
        <f t="shared" si="37"/>
        <v/>
      </c>
    </row>
    <row r="17" spans="1:106" x14ac:dyDescent="0.35">
      <c r="A17" s="182">
        <f>'Session Tracking'!A16</f>
        <v>0</v>
      </c>
      <c r="B17" s="183">
        <f>'Session Tracking'!T16</f>
        <v>0</v>
      </c>
      <c r="C17" s="183">
        <f>'Session Tracking'!C16</f>
        <v>0</v>
      </c>
      <c r="D17" s="184" t="str">
        <f>IF('Session Tracking'!D16,'Session Tracking'!D16,"")</f>
        <v/>
      </c>
      <c r="E17" s="184" t="str">
        <f>IF('Session Tracking'!E16,'Session Tracking'!E16,"")</f>
        <v/>
      </c>
      <c r="F17" s="123"/>
      <c r="G17" s="123"/>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3"/>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H17" s="175" t="str">
        <f t="shared" si="2"/>
        <v/>
      </c>
      <c r="BI17" s="176" t="str">
        <f t="shared" si="3"/>
        <v/>
      </c>
      <c r="BJ17" s="240" t="str">
        <f t="shared" si="4"/>
        <v xml:space="preserve"> </v>
      </c>
      <c r="BK17" s="175" t="str">
        <f t="shared" si="5"/>
        <v/>
      </c>
      <c r="BL17" s="176" t="str">
        <f t="shared" si="6"/>
        <v/>
      </c>
      <c r="BM17" s="240" t="str">
        <f t="shared" si="7"/>
        <v xml:space="preserve"> </v>
      </c>
      <c r="BN17" s="175" t="str">
        <f t="shared" si="8"/>
        <v/>
      </c>
      <c r="BO17" s="176" t="str">
        <f t="shared" si="9"/>
        <v/>
      </c>
      <c r="BP17" s="240" t="str">
        <f t="shared" si="10"/>
        <v xml:space="preserve"> </v>
      </c>
      <c r="BQ17" s="175" t="str">
        <f t="shared" si="11"/>
        <v/>
      </c>
      <c r="BR17" s="176" t="str">
        <f t="shared" si="12"/>
        <v/>
      </c>
      <c r="BS17" s="224" t="str">
        <f t="shared" si="13"/>
        <v xml:space="preserve"> </v>
      </c>
      <c r="BT17" s="318" t="str">
        <f t="shared" si="14"/>
        <v/>
      </c>
      <c r="BU17" s="319" t="str">
        <f t="shared" si="15"/>
        <v/>
      </c>
      <c r="BV17" s="320" t="str">
        <f t="shared" si="16"/>
        <v xml:space="preserve"> </v>
      </c>
      <c r="BW17" s="175" t="str">
        <f t="shared" si="17"/>
        <v/>
      </c>
      <c r="BX17" s="176" t="str">
        <f t="shared" si="18"/>
        <v/>
      </c>
      <c r="BY17" s="240" t="str">
        <f t="shared" si="19"/>
        <v xml:space="preserve"> </v>
      </c>
      <c r="BZ17" s="175" t="str">
        <f>IF(COUNT(#REF!,#REF!,#REF!,#REF!)=4,(3-#REF!)+(3-#REF!)+#REF!+#REF!,"")</f>
        <v/>
      </c>
      <c r="CA17" s="176" t="str">
        <f>IF(COUNT(#REF!,#REF!,#REF!,#REF!)=4,(3-#REF!)+(3-#REF!)+#REF!+#REF!,"")</f>
        <v/>
      </c>
      <c r="CB17" s="240" t="str">
        <f t="shared" si="20"/>
        <v xml:space="preserve"> </v>
      </c>
      <c r="CC17" s="175" t="str">
        <f>IF(COUNT(#REF!,#REF!,#REF!)=3,(3-#REF!)+#REF!+(3-#REF!),"")</f>
        <v/>
      </c>
      <c r="CD17" s="176" t="str">
        <f>IF(COUNT(#REF!,#REF!,#REF!)=3,(3-#REF!)+#REF!+(3-#REF!),"")</f>
        <v/>
      </c>
      <c r="CE17" s="240" t="str">
        <f t="shared" si="21"/>
        <v xml:space="preserve"> </v>
      </c>
      <c r="CF17" s="185" t="str">
        <f t="shared" si="22"/>
        <v/>
      </c>
      <c r="CG17" s="186" t="str">
        <f t="shared" si="22"/>
        <v/>
      </c>
      <c r="CH17" s="181" t="str">
        <f t="shared" si="23"/>
        <v xml:space="preserve"> </v>
      </c>
      <c r="CI17" s="240">
        <f>'Session Tracking'!P16</f>
        <v>0</v>
      </c>
      <c r="CJ17" s="172"/>
      <c r="CK17" s="172">
        <f>COUNTIF('Session Tracking'!F16:O16,"Yes")</f>
        <v>0</v>
      </c>
      <c r="CL17" s="240">
        <f>COUNTIF('Session Tracking'!F16:O16,"No")</f>
        <v>0</v>
      </c>
      <c r="CM17" s="211">
        <f t="shared" si="24"/>
        <v>0</v>
      </c>
      <c r="CN17" s="240" t="str">
        <f t="shared" si="0"/>
        <v/>
      </c>
      <c r="CO17" s="240" t="str">
        <f t="shared" si="1"/>
        <v/>
      </c>
      <c r="CP17" s="240" t="str">
        <f t="shared" si="25"/>
        <v/>
      </c>
      <c r="CQ17" s="240" t="str">
        <f t="shared" si="26"/>
        <v/>
      </c>
      <c r="CR17" s="240" t="str">
        <f t="shared" si="27"/>
        <v/>
      </c>
      <c r="CS17" s="240" t="str">
        <f t="shared" si="28"/>
        <v/>
      </c>
      <c r="CT17" s="172" t="str">
        <f t="shared" si="29"/>
        <v/>
      </c>
      <c r="CU17" s="240" t="str">
        <f t="shared" si="30"/>
        <v/>
      </c>
      <c r="CV17" s="240" t="str">
        <f t="shared" si="31"/>
        <v/>
      </c>
      <c r="CW17" s="240" t="str">
        <f t="shared" si="32"/>
        <v/>
      </c>
      <c r="CX17" s="240" t="str">
        <f t="shared" si="33"/>
        <v/>
      </c>
      <c r="CY17" s="240" t="str">
        <f t="shared" si="34"/>
        <v/>
      </c>
      <c r="CZ17" s="240" t="str">
        <f t="shared" si="35"/>
        <v/>
      </c>
      <c r="DA17" s="240" t="str">
        <f t="shared" si="36"/>
        <v/>
      </c>
      <c r="DB17" s="173" t="str">
        <f t="shared" si="37"/>
        <v/>
      </c>
    </row>
    <row r="18" spans="1:106" x14ac:dyDescent="0.35">
      <c r="A18" s="182">
        <f>'Session Tracking'!A17</f>
        <v>0</v>
      </c>
      <c r="B18" s="183">
        <f>'Session Tracking'!T17</f>
        <v>0</v>
      </c>
      <c r="C18" s="183">
        <f>'Session Tracking'!C17</f>
        <v>0</v>
      </c>
      <c r="D18" s="184" t="str">
        <f>IF('Session Tracking'!D17,'Session Tracking'!D17,"")</f>
        <v/>
      </c>
      <c r="E18" s="184" t="str">
        <f>IF('Session Tracking'!E17,'Session Tracking'!E17,"")</f>
        <v/>
      </c>
      <c r="F18" s="121"/>
      <c r="G18" s="121"/>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1"/>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H18" s="175" t="str">
        <f t="shared" si="2"/>
        <v/>
      </c>
      <c r="BI18" s="176" t="str">
        <f t="shared" si="3"/>
        <v/>
      </c>
      <c r="BJ18" s="240" t="str">
        <f t="shared" si="4"/>
        <v xml:space="preserve"> </v>
      </c>
      <c r="BK18" s="175" t="str">
        <f t="shared" si="5"/>
        <v/>
      </c>
      <c r="BL18" s="176" t="str">
        <f t="shared" si="6"/>
        <v/>
      </c>
      <c r="BM18" s="240" t="str">
        <f t="shared" si="7"/>
        <v xml:space="preserve"> </v>
      </c>
      <c r="BN18" s="175" t="str">
        <f t="shared" si="8"/>
        <v/>
      </c>
      <c r="BO18" s="176" t="str">
        <f t="shared" si="9"/>
        <v/>
      </c>
      <c r="BP18" s="240" t="str">
        <f t="shared" si="10"/>
        <v xml:space="preserve"> </v>
      </c>
      <c r="BQ18" s="175" t="str">
        <f t="shared" si="11"/>
        <v/>
      </c>
      <c r="BR18" s="176" t="str">
        <f t="shared" si="12"/>
        <v/>
      </c>
      <c r="BS18" s="224" t="str">
        <f t="shared" si="13"/>
        <v xml:space="preserve"> </v>
      </c>
      <c r="BT18" s="318" t="str">
        <f t="shared" si="14"/>
        <v/>
      </c>
      <c r="BU18" s="319" t="str">
        <f t="shared" si="15"/>
        <v/>
      </c>
      <c r="BV18" s="320" t="str">
        <f t="shared" si="16"/>
        <v xml:space="preserve"> </v>
      </c>
      <c r="BW18" s="175" t="str">
        <f t="shared" si="17"/>
        <v/>
      </c>
      <c r="BX18" s="176" t="str">
        <f t="shared" si="18"/>
        <v/>
      </c>
      <c r="BY18" s="240" t="str">
        <f t="shared" si="19"/>
        <v xml:space="preserve"> </v>
      </c>
      <c r="BZ18" s="175" t="str">
        <f>IF(COUNT(#REF!,#REF!,#REF!,#REF!)=4,(3-#REF!)+(3-#REF!)+#REF!+#REF!,"")</f>
        <v/>
      </c>
      <c r="CA18" s="176" t="str">
        <f>IF(COUNT(#REF!,#REF!,#REF!,#REF!)=4,(3-#REF!)+(3-#REF!)+#REF!+#REF!,"")</f>
        <v/>
      </c>
      <c r="CB18" s="240" t="str">
        <f t="shared" si="20"/>
        <v xml:space="preserve"> </v>
      </c>
      <c r="CC18" s="175" t="str">
        <f>IF(COUNT(#REF!,#REF!,#REF!)=3,(3-#REF!)+#REF!+(3-#REF!),"")</f>
        <v/>
      </c>
      <c r="CD18" s="176" t="str">
        <f>IF(COUNT(#REF!,#REF!,#REF!)=3,(3-#REF!)+#REF!+(3-#REF!),"")</f>
        <v/>
      </c>
      <c r="CE18" s="240" t="str">
        <f t="shared" si="21"/>
        <v xml:space="preserve"> </v>
      </c>
      <c r="CF18" s="185" t="str">
        <f t="shared" si="22"/>
        <v/>
      </c>
      <c r="CG18" s="186" t="str">
        <f t="shared" si="22"/>
        <v/>
      </c>
      <c r="CH18" s="181" t="str">
        <f t="shared" si="23"/>
        <v xml:space="preserve"> </v>
      </c>
      <c r="CI18" s="240">
        <f>'Session Tracking'!P17</f>
        <v>0</v>
      </c>
      <c r="CJ18" s="172"/>
      <c r="CK18" s="172">
        <f>COUNTIF('Session Tracking'!F17:O17,"Yes")</f>
        <v>0</v>
      </c>
      <c r="CL18" s="240">
        <f>COUNTIF('Session Tracking'!F17:O17,"No")</f>
        <v>0</v>
      </c>
      <c r="CM18" s="211">
        <f t="shared" si="24"/>
        <v>0</v>
      </c>
      <c r="CN18" s="240" t="str">
        <f t="shared" si="0"/>
        <v/>
      </c>
      <c r="CO18" s="240" t="str">
        <f t="shared" si="1"/>
        <v/>
      </c>
      <c r="CP18" s="240" t="str">
        <f t="shared" si="25"/>
        <v/>
      </c>
      <c r="CQ18" s="240" t="str">
        <f t="shared" si="26"/>
        <v/>
      </c>
      <c r="CR18" s="240" t="str">
        <f t="shared" si="27"/>
        <v/>
      </c>
      <c r="CS18" s="240" t="str">
        <f t="shared" si="28"/>
        <v/>
      </c>
      <c r="CT18" s="172" t="str">
        <f t="shared" si="29"/>
        <v/>
      </c>
      <c r="CU18" s="240" t="str">
        <f t="shared" si="30"/>
        <v/>
      </c>
      <c r="CV18" s="240" t="str">
        <f t="shared" si="31"/>
        <v/>
      </c>
      <c r="CW18" s="240" t="str">
        <f t="shared" si="32"/>
        <v/>
      </c>
      <c r="CX18" s="240" t="str">
        <f t="shared" si="33"/>
        <v/>
      </c>
      <c r="CY18" s="240" t="str">
        <f t="shared" si="34"/>
        <v/>
      </c>
      <c r="CZ18" s="240" t="str">
        <f t="shared" si="35"/>
        <v/>
      </c>
      <c r="DA18" s="240" t="str">
        <f t="shared" si="36"/>
        <v/>
      </c>
      <c r="DB18" s="173" t="str">
        <f t="shared" si="37"/>
        <v/>
      </c>
    </row>
    <row r="19" spans="1:106" x14ac:dyDescent="0.35">
      <c r="A19" s="182">
        <f>'Session Tracking'!A18</f>
        <v>0</v>
      </c>
      <c r="B19" s="183">
        <f>'Session Tracking'!T18</f>
        <v>0</v>
      </c>
      <c r="C19" s="183">
        <f>'Session Tracking'!C18</f>
        <v>0</v>
      </c>
      <c r="D19" s="184" t="str">
        <f>IF('Session Tracking'!D18,'Session Tracking'!D18,"")</f>
        <v/>
      </c>
      <c r="E19" s="184" t="str">
        <f>IF('Session Tracking'!E18,'Session Tracking'!E18,"")</f>
        <v/>
      </c>
      <c r="F19" s="123"/>
      <c r="G19" s="123"/>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3"/>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H19" s="175" t="str">
        <f t="shared" si="2"/>
        <v/>
      </c>
      <c r="BI19" s="176" t="str">
        <f t="shared" si="3"/>
        <v/>
      </c>
      <c r="BJ19" s="240" t="str">
        <f t="shared" si="4"/>
        <v xml:space="preserve"> </v>
      </c>
      <c r="BK19" s="175" t="str">
        <f t="shared" si="5"/>
        <v/>
      </c>
      <c r="BL19" s="176" t="str">
        <f t="shared" si="6"/>
        <v/>
      </c>
      <c r="BM19" s="240" t="str">
        <f t="shared" si="7"/>
        <v xml:space="preserve"> </v>
      </c>
      <c r="BN19" s="175" t="str">
        <f t="shared" si="8"/>
        <v/>
      </c>
      <c r="BO19" s="176" t="str">
        <f t="shared" si="9"/>
        <v/>
      </c>
      <c r="BP19" s="240" t="str">
        <f t="shared" si="10"/>
        <v xml:space="preserve"> </v>
      </c>
      <c r="BQ19" s="175" t="str">
        <f t="shared" si="11"/>
        <v/>
      </c>
      <c r="BR19" s="176" t="str">
        <f t="shared" si="12"/>
        <v/>
      </c>
      <c r="BS19" s="224" t="str">
        <f t="shared" si="13"/>
        <v xml:space="preserve"> </v>
      </c>
      <c r="BT19" s="318" t="str">
        <f t="shared" si="14"/>
        <v/>
      </c>
      <c r="BU19" s="319" t="str">
        <f t="shared" si="15"/>
        <v/>
      </c>
      <c r="BV19" s="320" t="str">
        <f t="shared" si="16"/>
        <v xml:space="preserve"> </v>
      </c>
      <c r="BW19" s="175" t="str">
        <f t="shared" si="17"/>
        <v/>
      </c>
      <c r="BX19" s="176" t="str">
        <f t="shared" si="18"/>
        <v/>
      </c>
      <c r="BY19" s="240" t="str">
        <f t="shared" si="19"/>
        <v xml:space="preserve"> </v>
      </c>
      <c r="BZ19" s="175" t="str">
        <f>IF(COUNT(#REF!,#REF!,#REF!,#REF!)=4,(3-#REF!)+(3-#REF!)+#REF!+#REF!,"")</f>
        <v/>
      </c>
      <c r="CA19" s="176" t="str">
        <f>IF(COUNT(#REF!,#REF!,#REF!,#REF!)=4,(3-#REF!)+(3-#REF!)+#REF!+#REF!,"")</f>
        <v/>
      </c>
      <c r="CB19" s="240" t="str">
        <f t="shared" si="20"/>
        <v xml:space="preserve"> </v>
      </c>
      <c r="CC19" s="175" t="str">
        <f>IF(COUNT(#REF!,#REF!,#REF!)=3,(3-#REF!)+#REF!+(3-#REF!),"")</f>
        <v/>
      </c>
      <c r="CD19" s="176" t="str">
        <f>IF(COUNT(#REF!,#REF!,#REF!)=3,(3-#REF!)+#REF!+(3-#REF!),"")</f>
        <v/>
      </c>
      <c r="CE19" s="240" t="str">
        <f t="shared" si="21"/>
        <v xml:space="preserve"> </v>
      </c>
      <c r="CF19" s="185" t="str">
        <f t="shared" si="22"/>
        <v/>
      </c>
      <c r="CG19" s="186" t="str">
        <f t="shared" si="22"/>
        <v/>
      </c>
      <c r="CH19" s="181" t="str">
        <f t="shared" si="23"/>
        <v xml:space="preserve"> </v>
      </c>
      <c r="CI19" s="240">
        <f>'Session Tracking'!P18</f>
        <v>0</v>
      </c>
      <c r="CJ19" s="172"/>
      <c r="CK19" s="172">
        <f>COUNTIF('Session Tracking'!F18:O18,"Yes")</f>
        <v>0</v>
      </c>
      <c r="CL19" s="240">
        <f>COUNTIF('Session Tracking'!F18:O18,"No")</f>
        <v>0</v>
      </c>
      <c r="CM19" s="211">
        <f t="shared" si="24"/>
        <v>0</v>
      </c>
      <c r="CN19" s="240" t="str">
        <f t="shared" si="0"/>
        <v/>
      </c>
      <c r="CO19" s="240" t="str">
        <f t="shared" si="1"/>
        <v/>
      </c>
      <c r="CP19" s="240" t="str">
        <f t="shared" si="25"/>
        <v/>
      </c>
      <c r="CQ19" s="240" t="str">
        <f t="shared" si="26"/>
        <v/>
      </c>
      <c r="CR19" s="240" t="str">
        <f t="shared" si="27"/>
        <v/>
      </c>
      <c r="CS19" s="240" t="str">
        <f t="shared" si="28"/>
        <v/>
      </c>
      <c r="CT19" s="172" t="str">
        <f t="shared" si="29"/>
        <v/>
      </c>
      <c r="CU19" s="240" t="str">
        <f t="shared" si="30"/>
        <v/>
      </c>
      <c r="CV19" s="240" t="str">
        <f t="shared" si="31"/>
        <v/>
      </c>
      <c r="CW19" s="240" t="str">
        <f t="shared" si="32"/>
        <v/>
      </c>
      <c r="CX19" s="240" t="str">
        <f t="shared" si="33"/>
        <v/>
      </c>
      <c r="CY19" s="240" t="str">
        <f t="shared" si="34"/>
        <v/>
      </c>
      <c r="CZ19" s="240" t="str">
        <f t="shared" si="35"/>
        <v/>
      </c>
      <c r="DA19" s="240" t="str">
        <f t="shared" si="36"/>
        <v/>
      </c>
      <c r="DB19" s="173" t="str">
        <f t="shared" si="37"/>
        <v/>
      </c>
    </row>
    <row r="20" spans="1:106" x14ac:dyDescent="0.35">
      <c r="A20" s="182">
        <f>'Session Tracking'!A19</f>
        <v>0</v>
      </c>
      <c r="B20" s="183">
        <f>'Session Tracking'!T19</f>
        <v>0</v>
      </c>
      <c r="C20" s="183">
        <f>'Session Tracking'!C19</f>
        <v>0</v>
      </c>
      <c r="D20" s="184" t="str">
        <f>IF('Session Tracking'!D19,'Session Tracking'!D19,"")</f>
        <v/>
      </c>
      <c r="E20" s="184" t="str">
        <f>IF('Session Tracking'!E19,'Session Tracking'!E19,"")</f>
        <v/>
      </c>
      <c r="F20" s="121"/>
      <c r="G20" s="121"/>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1"/>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H20" s="175" t="str">
        <f t="shared" si="2"/>
        <v/>
      </c>
      <c r="BI20" s="176" t="str">
        <f t="shared" si="3"/>
        <v/>
      </c>
      <c r="BJ20" s="240" t="str">
        <f t="shared" si="4"/>
        <v xml:space="preserve"> </v>
      </c>
      <c r="BK20" s="175" t="str">
        <f t="shared" si="5"/>
        <v/>
      </c>
      <c r="BL20" s="176" t="str">
        <f t="shared" si="6"/>
        <v/>
      </c>
      <c r="BM20" s="240" t="str">
        <f t="shared" si="7"/>
        <v xml:space="preserve"> </v>
      </c>
      <c r="BN20" s="175" t="str">
        <f t="shared" si="8"/>
        <v/>
      </c>
      <c r="BO20" s="176" t="str">
        <f t="shared" si="9"/>
        <v/>
      </c>
      <c r="BP20" s="240" t="str">
        <f t="shared" si="10"/>
        <v xml:space="preserve"> </v>
      </c>
      <c r="BQ20" s="175" t="str">
        <f t="shared" si="11"/>
        <v/>
      </c>
      <c r="BR20" s="176" t="str">
        <f t="shared" si="12"/>
        <v/>
      </c>
      <c r="BS20" s="224" t="str">
        <f t="shared" si="13"/>
        <v xml:space="preserve"> </v>
      </c>
      <c r="BT20" s="318" t="str">
        <f t="shared" si="14"/>
        <v/>
      </c>
      <c r="BU20" s="319" t="str">
        <f t="shared" si="15"/>
        <v/>
      </c>
      <c r="BV20" s="320" t="str">
        <f t="shared" si="16"/>
        <v xml:space="preserve"> </v>
      </c>
      <c r="BW20" s="175" t="str">
        <f t="shared" si="17"/>
        <v/>
      </c>
      <c r="BX20" s="176" t="str">
        <f t="shared" si="18"/>
        <v/>
      </c>
      <c r="BY20" s="240" t="str">
        <f t="shared" si="19"/>
        <v xml:space="preserve"> </v>
      </c>
      <c r="BZ20" s="175" t="str">
        <f>IF(COUNT(#REF!,#REF!,#REF!,#REF!)=4,(3-#REF!)+(3-#REF!)+#REF!+#REF!,"")</f>
        <v/>
      </c>
      <c r="CA20" s="176" t="str">
        <f>IF(COUNT(#REF!,#REF!,#REF!,#REF!)=4,(3-#REF!)+(3-#REF!)+#REF!+#REF!,"")</f>
        <v/>
      </c>
      <c r="CB20" s="240" t="str">
        <f t="shared" si="20"/>
        <v xml:space="preserve"> </v>
      </c>
      <c r="CC20" s="175" t="str">
        <f>IF(COUNT(#REF!,#REF!,#REF!)=3,(3-#REF!)+#REF!+(3-#REF!),"")</f>
        <v/>
      </c>
      <c r="CD20" s="176" t="str">
        <f>IF(COUNT(#REF!,#REF!,#REF!)=3,(3-#REF!)+#REF!+(3-#REF!),"")</f>
        <v/>
      </c>
      <c r="CE20" s="240" t="str">
        <f t="shared" si="21"/>
        <v xml:space="preserve"> </v>
      </c>
      <c r="CF20" s="185" t="str">
        <f t="shared" si="22"/>
        <v/>
      </c>
      <c r="CG20" s="186" t="str">
        <f t="shared" si="22"/>
        <v/>
      </c>
      <c r="CH20" s="181" t="str">
        <f t="shared" si="23"/>
        <v xml:space="preserve"> </v>
      </c>
      <c r="CI20" s="240">
        <f>'Session Tracking'!P19</f>
        <v>0</v>
      </c>
      <c r="CJ20" s="172"/>
      <c r="CK20" s="172">
        <f>COUNTIF('Session Tracking'!F19:O19,"Yes")</f>
        <v>0</v>
      </c>
      <c r="CL20" s="240">
        <f>COUNTIF('Session Tracking'!F19:O19,"No")</f>
        <v>0</v>
      </c>
      <c r="CM20" s="211">
        <f t="shared" si="24"/>
        <v>0</v>
      </c>
      <c r="CN20" s="240" t="str">
        <f t="shared" si="0"/>
        <v/>
      </c>
      <c r="CO20" s="240" t="str">
        <f t="shared" si="1"/>
        <v/>
      </c>
      <c r="CP20" s="240" t="str">
        <f t="shared" si="25"/>
        <v/>
      </c>
      <c r="CQ20" s="240" t="str">
        <f t="shared" si="26"/>
        <v/>
      </c>
      <c r="CR20" s="240" t="str">
        <f t="shared" si="27"/>
        <v/>
      </c>
      <c r="CS20" s="240" t="str">
        <f t="shared" si="28"/>
        <v/>
      </c>
      <c r="CT20" s="172" t="str">
        <f t="shared" si="29"/>
        <v/>
      </c>
      <c r="CU20" s="240" t="str">
        <f t="shared" si="30"/>
        <v/>
      </c>
      <c r="CV20" s="240" t="str">
        <f t="shared" si="31"/>
        <v/>
      </c>
      <c r="CW20" s="240" t="str">
        <f t="shared" si="32"/>
        <v/>
      </c>
      <c r="CX20" s="240" t="str">
        <f t="shared" si="33"/>
        <v/>
      </c>
      <c r="CY20" s="240" t="str">
        <f t="shared" si="34"/>
        <v/>
      </c>
      <c r="CZ20" s="240" t="str">
        <f t="shared" si="35"/>
        <v/>
      </c>
      <c r="DA20" s="240" t="str">
        <f t="shared" si="36"/>
        <v/>
      </c>
      <c r="DB20" s="173" t="str">
        <f t="shared" si="37"/>
        <v/>
      </c>
    </row>
    <row r="21" spans="1:106" x14ac:dyDescent="0.35">
      <c r="A21" s="182">
        <f>'Session Tracking'!A20</f>
        <v>0</v>
      </c>
      <c r="B21" s="183">
        <f>'Session Tracking'!T20</f>
        <v>0</v>
      </c>
      <c r="C21" s="183">
        <f>'Session Tracking'!C20</f>
        <v>0</v>
      </c>
      <c r="D21" s="184" t="str">
        <f>IF('Session Tracking'!D20,'Session Tracking'!D20,"")</f>
        <v/>
      </c>
      <c r="E21" s="184" t="str">
        <f>IF('Session Tracking'!E20,'Session Tracking'!E20,"")</f>
        <v/>
      </c>
      <c r="F21" s="123"/>
      <c r="G21" s="123"/>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3"/>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H21" s="175" t="str">
        <f t="shared" si="2"/>
        <v/>
      </c>
      <c r="BI21" s="176" t="str">
        <f t="shared" si="3"/>
        <v/>
      </c>
      <c r="BJ21" s="240" t="str">
        <f t="shared" si="4"/>
        <v xml:space="preserve"> </v>
      </c>
      <c r="BK21" s="175" t="str">
        <f t="shared" si="5"/>
        <v/>
      </c>
      <c r="BL21" s="176" t="str">
        <f t="shared" si="6"/>
        <v/>
      </c>
      <c r="BM21" s="240" t="str">
        <f t="shared" si="7"/>
        <v xml:space="preserve"> </v>
      </c>
      <c r="BN21" s="175" t="str">
        <f t="shared" si="8"/>
        <v/>
      </c>
      <c r="BO21" s="176" t="str">
        <f t="shared" si="9"/>
        <v/>
      </c>
      <c r="BP21" s="240" t="str">
        <f t="shared" si="10"/>
        <v xml:space="preserve"> </v>
      </c>
      <c r="BQ21" s="175" t="str">
        <f t="shared" si="11"/>
        <v/>
      </c>
      <c r="BR21" s="176" t="str">
        <f t="shared" si="12"/>
        <v/>
      </c>
      <c r="BS21" s="224" t="str">
        <f t="shared" si="13"/>
        <v xml:space="preserve"> </v>
      </c>
      <c r="BT21" s="318" t="str">
        <f t="shared" si="14"/>
        <v/>
      </c>
      <c r="BU21" s="319" t="str">
        <f t="shared" si="15"/>
        <v/>
      </c>
      <c r="BV21" s="320" t="str">
        <f t="shared" si="16"/>
        <v xml:space="preserve"> </v>
      </c>
      <c r="BW21" s="175" t="str">
        <f t="shared" si="17"/>
        <v/>
      </c>
      <c r="BX21" s="176" t="str">
        <f t="shared" si="18"/>
        <v/>
      </c>
      <c r="BY21" s="240" t="str">
        <f t="shared" si="19"/>
        <v xml:space="preserve"> </v>
      </c>
      <c r="BZ21" s="175" t="str">
        <f>IF(COUNT(#REF!,#REF!,#REF!,#REF!)=4,(3-#REF!)+(3-#REF!)+#REF!+#REF!,"")</f>
        <v/>
      </c>
      <c r="CA21" s="176" t="str">
        <f>IF(COUNT(#REF!,#REF!,#REF!,#REF!)=4,(3-#REF!)+(3-#REF!)+#REF!+#REF!,"")</f>
        <v/>
      </c>
      <c r="CB21" s="240" t="str">
        <f t="shared" si="20"/>
        <v xml:space="preserve"> </v>
      </c>
      <c r="CC21" s="175" t="str">
        <f>IF(COUNT(#REF!,#REF!,#REF!)=3,(3-#REF!)+#REF!+(3-#REF!),"")</f>
        <v/>
      </c>
      <c r="CD21" s="176" t="str">
        <f>IF(COUNT(#REF!,#REF!,#REF!)=3,(3-#REF!)+#REF!+(3-#REF!),"")</f>
        <v/>
      </c>
      <c r="CE21" s="240" t="str">
        <f t="shared" si="21"/>
        <v xml:space="preserve"> </v>
      </c>
      <c r="CF21" s="185" t="str">
        <f t="shared" ref="CF21:CG52" si="38">IF(COUNT(BW21,BZ21,CC21)=3,BW21+BZ21+CC21,"")</f>
        <v/>
      </c>
      <c r="CG21" s="186" t="str">
        <f t="shared" si="38"/>
        <v/>
      </c>
      <c r="CH21" s="181" t="str">
        <f t="shared" si="23"/>
        <v xml:space="preserve"> </v>
      </c>
      <c r="CI21" s="240">
        <f>'Session Tracking'!P20</f>
        <v>0</v>
      </c>
      <c r="CJ21" s="172"/>
      <c r="CK21" s="172">
        <f>COUNTIF('Session Tracking'!F20:O20,"Yes")</f>
        <v>0</v>
      </c>
      <c r="CL21" s="240">
        <f>COUNTIF('Session Tracking'!F20:O20,"No")</f>
        <v>0</v>
      </c>
      <c r="CM21" s="211">
        <f t="shared" si="24"/>
        <v>0</v>
      </c>
      <c r="CN21" s="240" t="str">
        <f t="shared" si="0"/>
        <v/>
      </c>
      <c r="CO21" s="240" t="str">
        <f t="shared" si="1"/>
        <v/>
      </c>
      <c r="CP21" s="240" t="str">
        <f t="shared" si="25"/>
        <v/>
      </c>
      <c r="CQ21" s="240" t="str">
        <f t="shared" si="26"/>
        <v/>
      </c>
      <c r="CR21" s="240" t="str">
        <f t="shared" si="27"/>
        <v/>
      </c>
      <c r="CS21" s="240" t="str">
        <f t="shared" si="28"/>
        <v/>
      </c>
      <c r="CT21" s="172" t="str">
        <f t="shared" si="29"/>
        <v/>
      </c>
      <c r="CU21" s="240" t="str">
        <f t="shared" si="30"/>
        <v/>
      </c>
      <c r="CV21" s="240" t="str">
        <f t="shared" si="31"/>
        <v/>
      </c>
      <c r="CW21" s="240" t="str">
        <f t="shared" si="32"/>
        <v/>
      </c>
      <c r="CX21" s="240" t="str">
        <f t="shared" si="33"/>
        <v/>
      </c>
      <c r="CY21" s="240" t="str">
        <f t="shared" si="34"/>
        <v/>
      </c>
      <c r="CZ21" s="240" t="str">
        <f t="shared" si="35"/>
        <v/>
      </c>
      <c r="DA21" s="240" t="str">
        <f t="shared" si="36"/>
        <v/>
      </c>
      <c r="DB21" s="173" t="str">
        <f t="shared" si="37"/>
        <v/>
      </c>
    </row>
    <row r="22" spans="1:106" x14ac:dyDescent="0.35">
      <c r="A22" s="182">
        <f>'Session Tracking'!A21</f>
        <v>0</v>
      </c>
      <c r="B22" s="183">
        <f>'Session Tracking'!T21</f>
        <v>0</v>
      </c>
      <c r="C22" s="183">
        <f>'Session Tracking'!C21</f>
        <v>0</v>
      </c>
      <c r="D22" s="184" t="str">
        <f>IF('Session Tracking'!D21,'Session Tracking'!D21,"")</f>
        <v/>
      </c>
      <c r="E22" s="184" t="str">
        <f>IF('Session Tracking'!E21,'Session Tracking'!E21,"")</f>
        <v/>
      </c>
      <c r="F22" s="121"/>
      <c r="G22" s="121"/>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1"/>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H22" s="175" t="str">
        <f t="shared" si="2"/>
        <v/>
      </c>
      <c r="BI22" s="176" t="str">
        <f t="shared" si="3"/>
        <v/>
      </c>
      <c r="BJ22" s="240" t="str">
        <f t="shared" si="4"/>
        <v xml:space="preserve"> </v>
      </c>
      <c r="BK22" s="175" t="str">
        <f t="shared" si="5"/>
        <v/>
      </c>
      <c r="BL22" s="176" t="str">
        <f t="shared" si="6"/>
        <v/>
      </c>
      <c r="BM22" s="240" t="str">
        <f t="shared" si="7"/>
        <v xml:space="preserve"> </v>
      </c>
      <c r="BN22" s="175" t="str">
        <f t="shared" si="8"/>
        <v/>
      </c>
      <c r="BO22" s="176" t="str">
        <f t="shared" si="9"/>
        <v/>
      </c>
      <c r="BP22" s="240" t="str">
        <f t="shared" si="10"/>
        <v xml:space="preserve"> </v>
      </c>
      <c r="BQ22" s="175" t="str">
        <f t="shared" si="11"/>
        <v/>
      </c>
      <c r="BR22" s="176" t="str">
        <f t="shared" si="12"/>
        <v/>
      </c>
      <c r="BS22" s="224" t="str">
        <f t="shared" si="13"/>
        <v xml:space="preserve"> </v>
      </c>
      <c r="BT22" s="318" t="str">
        <f t="shared" si="14"/>
        <v/>
      </c>
      <c r="BU22" s="319" t="str">
        <f t="shared" si="15"/>
        <v/>
      </c>
      <c r="BV22" s="320" t="str">
        <f t="shared" si="16"/>
        <v xml:space="preserve"> </v>
      </c>
      <c r="BW22" s="175" t="str">
        <f t="shared" si="17"/>
        <v/>
      </c>
      <c r="BX22" s="176" t="str">
        <f t="shared" si="18"/>
        <v/>
      </c>
      <c r="BY22" s="240" t="str">
        <f t="shared" si="19"/>
        <v xml:space="preserve"> </v>
      </c>
      <c r="BZ22" s="175" t="str">
        <f>IF(COUNT(#REF!,#REF!,#REF!,#REF!)=4,(3-#REF!)+(3-#REF!)+#REF!+#REF!,"")</f>
        <v/>
      </c>
      <c r="CA22" s="176" t="str">
        <f>IF(COUNT(#REF!,#REF!,#REF!,#REF!)=4,(3-#REF!)+(3-#REF!)+#REF!+#REF!,"")</f>
        <v/>
      </c>
      <c r="CB22" s="240" t="str">
        <f t="shared" si="20"/>
        <v xml:space="preserve"> </v>
      </c>
      <c r="CC22" s="175" t="str">
        <f>IF(COUNT(#REF!,#REF!,#REF!)=3,(3-#REF!)+#REF!+(3-#REF!),"")</f>
        <v/>
      </c>
      <c r="CD22" s="176" t="str">
        <f>IF(COUNT(#REF!,#REF!,#REF!)=3,(3-#REF!)+#REF!+(3-#REF!),"")</f>
        <v/>
      </c>
      <c r="CE22" s="240" t="str">
        <f t="shared" si="21"/>
        <v xml:space="preserve"> </v>
      </c>
      <c r="CF22" s="185" t="str">
        <f t="shared" si="38"/>
        <v/>
      </c>
      <c r="CG22" s="186" t="str">
        <f t="shared" si="38"/>
        <v/>
      </c>
      <c r="CH22" s="181" t="str">
        <f t="shared" si="23"/>
        <v xml:space="preserve"> </v>
      </c>
      <c r="CI22" s="240">
        <f>'Session Tracking'!P21</f>
        <v>0</v>
      </c>
      <c r="CJ22" s="172"/>
      <c r="CK22" s="172">
        <f>COUNTIF('Session Tracking'!F21:O21,"Yes")</f>
        <v>0</v>
      </c>
      <c r="CL22" s="240">
        <f>COUNTIF('Session Tracking'!F21:O21,"No")</f>
        <v>0</v>
      </c>
      <c r="CM22" s="211">
        <f t="shared" si="24"/>
        <v>0</v>
      </c>
      <c r="CN22" s="240" t="str">
        <f t="shared" si="0"/>
        <v/>
      </c>
      <c r="CO22" s="240" t="str">
        <f t="shared" si="1"/>
        <v/>
      </c>
      <c r="CP22" s="240" t="str">
        <f t="shared" si="25"/>
        <v/>
      </c>
      <c r="CQ22" s="240" t="str">
        <f t="shared" si="26"/>
        <v/>
      </c>
      <c r="CR22" s="240" t="str">
        <f t="shared" si="27"/>
        <v/>
      </c>
      <c r="CS22" s="240" t="str">
        <f t="shared" si="28"/>
        <v/>
      </c>
      <c r="CT22" s="172" t="str">
        <f t="shared" si="29"/>
        <v/>
      </c>
      <c r="CU22" s="240" t="str">
        <f t="shared" si="30"/>
        <v/>
      </c>
      <c r="CV22" s="240" t="str">
        <f t="shared" si="31"/>
        <v/>
      </c>
      <c r="CW22" s="240" t="str">
        <f t="shared" si="32"/>
        <v/>
      </c>
      <c r="CX22" s="240" t="str">
        <f t="shared" si="33"/>
        <v/>
      </c>
      <c r="CY22" s="240" t="str">
        <f t="shared" si="34"/>
        <v/>
      </c>
      <c r="CZ22" s="240" t="str">
        <f t="shared" si="35"/>
        <v/>
      </c>
      <c r="DA22" s="240" t="str">
        <f t="shared" si="36"/>
        <v/>
      </c>
      <c r="DB22" s="173" t="str">
        <f t="shared" si="37"/>
        <v/>
      </c>
    </row>
    <row r="23" spans="1:106" x14ac:dyDescent="0.35">
      <c r="A23" s="182">
        <f>'Session Tracking'!A22</f>
        <v>0</v>
      </c>
      <c r="B23" s="183">
        <f>'Session Tracking'!T22</f>
        <v>0</v>
      </c>
      <c r="C23" s="183">
        <f>'Session Tracking'!C22</f>
        <v>0</v>
      </c>
      <c r="D23" s="184" t="str">
        <f>IF('Session Tracking'!D22,'Session Tracking'!D22,"")</f>
        <v/>
      </c>
      <c r="E23" s="184" t="str">
        <f>IF('Session Tracking'!E22,'Session Tracking'!E22,"")</f>
        <v/>
      </c>
      <c r="F23" s="123"/>
      <c r="G23" s="123"/>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3"/>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H23" s="175" t="str">
        <f t="shared" si="2"/>
        <v/>
      </c>
      <c r="BI23" s="176" t="str">
        <f t="shared" si="3"/>
        <v/>
      </c>
      <c r="BJ23" s="240" t="str">
        <f t="shared" si="4"/>
        <v xml:space="preserve"> </v>
      </c>
      <c r="BK23" s="175" t="str">
        <f t="shared" si="5"/>
        <v/>
      </c>
      <c r="BL23" s="176" t="str">
        <f t="shared" si="6"/>
        <v/>
      </c>
      <c r="BM23" s="240" t="str">
        <f t="shared" si="7"/>
        <v xml:space="preserve"> </v>
      </c>
      <c r="BN23" s="175" t="str">
        <f t="shared" si="8"/>
        <v/>
      </c>
      <c r="BO23" s="176" t="str">
        <f t="shared" si="9"/>
        <v/>
      </c>
      <c r="BP23" s="240" t="str">
        <f t="shared" si="10"/>
        <v xml:space="preserve"> </v>
      </c>
      <c r="BQ23" s="175" t="str">
        <f t="shared" si="11"/>
        <v/>
      </c>
      <c r="BR23" s="176" t="str">
        <f t="shared" si="12"/>
        <v/>
      </c>
      <c r="BS23" s="224" t="str">
        <f t="shared" si="13"/>
        <v xml:space="preserve"> </v>
      </c>
      <c r="BT23" s="318" t="str">
        <f t="shared" si="14"/>
        <v/>
      </c>
      <c r="BU23" s="319" t="str">
        <f t="shared" si="15"/>
        <v/>
      </c>
      <c r="BV23" s="320" t="str">
        <f t="shared" si="16"/>
        <v xml:space="preserve"> </v>
      </c>
      <c r="BW23" s="175" t="str">
        <f t="shared" si="17"/>
        <v/>
      </c>
      <c r="BX23" s="176" t="str">
        <f t="shared" si="18"/>
        <v/>
      </c>
      <c r="BY23" s="240" t="str">
        <f t="shared" si="19"/>
        <v xml:space="preserve"> </v>
      </c>
      <c r="BZ23" s="175" t="str">
        <f>IF(COUNT(#REF!,#REF!,#REF!,#REF!)=4,(3-#REF!)+(3-#REF!)+#REF!+#REF!,"")</f>
        <v/>
      </c>
      <c r="CA23" s="176" t="str">
        <f>IF(COUNT(#REF!,#REF!,#REF!,#REF!)=4,(3-#REF!)+(3-#REF!)+#REF!+#REF!,"")</f>
        <v/>
      </c>
      <c r="CB23" s="240" t="str">
        <f t="shared" si="20"/>
        <v xml:space="preserve"> </v>
      </c>
      <c r="CC23" s="175" t="str">
        <f>IF(COUNT(#REF!,#REF!,#REF!)=3,(3-#REF!)+#REF!+(3-#REF!),"")</f>
        <v/>
      </c>
      <c r="CD23" s="176" t="str">
        <f>IF(COUNT(#REF!,#REF!,#REF!)=3,(3-#REF!)+#REF!+(3-#REF!),"")</f>
        <v/>
      </c>
      <c r="CE23" s="240" t="str">
        <f t="shared" si="21"/>
        <v xml:space="preserve"> </v>
      </c>
      <c r="CF23" s="185" t="str">
        <f t="shared" si="38"/>
        <v/>
      </c>
      <c r="CG23" s="186" t="str">
        <f t="shared" si="38"/>
        <v/>
      </c>
      <c r="CH23" s="181" t="str">
        <f t="shared" si="23"/>
        <v xml:space="preserve"> </v>
      </c>
      <c r="CI23" s="240">
        <f>'Session Tracking'!P22</f>
        <v>0</v>
      </c>
      <c r="CJ23" s="172"/>
      <c r="CK23" s="172">
        <f>COUNTIF('Session Tracking'!F22:O22,"Yes")</f>
        <v>0</v>
      </c>
      <c r="CL23" s="240">
        <f>COUNTIF('Session Tracking'!F22:O22,"No")</f>
        <v>0</v>
      </c>
      <c r="CM23" s="211">
        <f t="shared" si="24"/>
        <v>0</v>
      </c>
      <c r="CN23" s="240" t="str">
        <f t="shared" si="0"/>
        <v/>
      </c>
      <c r="CO23" s="240" t="str">
        <f t="shared" si="1"/>
        <v/>
      </c>
      <c r="CP23" s="240" t="str">
        <f t="shared" si="25"/>
        <v/>
      </c>
      <c r="CQ23" s="240" t="str">
        <f t="shared" si="26"/>
        <v/>
      </c>
      <c r="CR23" s="240" t="str">
        <f t="shared" si="27"/>
        <v/>
      </c>
      <c r="CS23" s="240" t="str">
        <f t="shared" si="28"/>
        <v/>
      </c>
      <c r="CT23" s="172" t="str">
        <f t="shared" si="29"/>
        <v/>
      </c>
      <c r="CU23" s="240" t="str">
        <f t="shared" si="30"/>
        <v/>
      </c>
      <c r="CV23" s="240" t="str">
        <f t="shared" si="31"/>
        <v/>
      </c>
      <c r="CW23" s="240" t="str">
        <f t="shared" si="32"/>
        <v/>
      </c>
      <c r="CX23" s="240" t="str">
        <f t="shared" si="33"/>
        <v/>
      </c>
      <c r="CY23" s="240" t="str">
        <f t="shared" si="34"/>
        <v/>
      </c>
      <c r="CZ23" s="240" t="str">
        <f t="shared" si="35"/>
        <v/>
      </c>
      <c r="DA23" s="240" t="str">
        <f t="shared" si="36"/>
        <v/>
      </c>
      <c r="DB23" s="173" t="str">
        <f t="shared" si="37"/>
        <v/>
      </c>
    </row>
    <row r="24" spans="1:106" x14ac:dyDescent="0.35">
      <c r="A24" s="182">
        <f>'Session Tracking'!A23</f>
        <v>0</v>
      </c>
      <c r="B24" s="183">
        <f>'Session Tracking'!T23</f>
        <v>0</v>
      </c>
      <c r="C24" s="183">
        <f>'Session Tracking'!C23</f>
        <v>0</v>
      </c>
      <c r="D24" s="184" t="str">
        <f>IF('Session Tracking'!D23,'Session Tracking'!D23,"")</f>
        <v/>
      </c>
      <c r="E24" s="184" t="str">
        <f>IF('Session Tracking'!E23,'Session Tracking'!E23,"")</f>
        <v/>
      </c>
      <c r="F24" s="121"/>
      <c r="G24" s="121"/>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1"/>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H24" s="175" t="str">
        <f t="shared" si="2"/>
        <v/>
      </c>
      <c r="BI24" s="176" t="str">
        <f t="shared" si="3"/>
        <v/>
      </c>
      <c r="BJ24" s="240" t="str">
        <f t="shared" si="4"/>
        <v xml:space="preserve"> </v>
      </c>
      <c r="BK24" s="175" t="str">
        <f t="shared" si="5"/>
        <v/>
      </c>
      <c r="BL24" s="176" t="str">
        <f t="shared" si="6"/>
        <v/>
      </c>
      <c r="BM24" s="240" t="str">
        <f t="shared" si="7"/>
        <v xml:space="preserve"> </v>
      </c>
      <c r="BN24" s="175" t="str">
        <f t="shared" si="8"/>
        <v/>
      </c>
      <c r="BO24" s="176" t="str">
        <f t="shared" si="9"/>
        <v/>
      </c>
      <c r="BP24" s="240" t="str">
        <f t="shared" si="10"/>
        <v xml:space="preserve"> </v>
      </c>
      <c r="BQ24" s="175" t="str">
        <f t="shared" si="11"/>
        <v/>
      </c>
      <c r="BR24" s="176" t="str">
        <f t="shared" si="12"/>
        <v/>
      </c>
      <c r="BS24" s="224" t="str">
        <f t="shared" si="13"/>
        <v xml:space="preserve"> </v>
      </c>
      <c r="BT24" s="318" t="str">
        <f t="shared" si="14"/>
        <v/>
      </c>
      <c r="BU24" s="319" t="str">
        <f t="shared" si="15"/>
        <v/>
      </c>
      <c r="BV24" s="320" t="str">
        <f t="shared" si="16"/>
        <v xml:space="preserve"> </v>
      </c>
      <c r="BW24" s="175" t="str">
        <f t="shared" si="17"/>
        <v/>
      </c>
      <c r="BX24" s="176" t="str">
        <f t="shared" si="18"/>
        <v/>
      </c>
      <c r="BY24" s="240" t="str">
        <f t="shared" si="19"/>
        <v xml:space="preserve"> </v>
      </c>
      <c r="BZ24" s="175" t="str">
        <f>IF(COUNT(#REF!,#REF!,#REF!,#REF!)=4,(3-#REF!)+(3-#REF!)+#REF!+#REF!,"")</f>
        <v/>
      </c>
      <c r="CA24" s="176" t="str">
        <f>IF(COUNT(#REF!,#REF!,#REF!,#REF!)=4,(3-#REF!)+(3-#REF!)+#REF!+#REF!,"")</f>
        <v/>
      </c>
      <c r="CB24" s="240" t="str">
        <f t="shared" si="20"/>
        <v xml:space="preserve"> </v>
      </c>
      <c r="CC24" s="175" t="str">
        <f>IF(COUNT(#REF!,#REF!,#REF!)=3,(3-#REF!)+#REF!+(3-#REF!),"")</f>
        <v/>
      </c>
      <c r="CD24" s="176" t="str">
        <f>IF(COUNT(#REF!,#REF!,#REF!)=3,(3-#REF!)+#REF!+(3-#REF!),"")</f>
        <v/>
      </c>
      <c r="CE24" s="240" t="str">
        <f t="shared" si="21"/>
        <v xml:space="preserve"> </v>
      </c>
      <c r="CF24" s="185" t="str">
        <f t="shared" si="38"/>
        <v/>
      </c>
      <c r="CG24" s="186" t="str">
        <f t="shared" si="38"/>
        <v/>
      </c>
      <c r="CH24" s="181" t="str">
        <f t="shared" si="23"/>
        <v xml:space="preserve"> </v>
      </c>
      <c r="CI24" s="240">
        <f>'Session Tracking'!P23</f>
        <v>0</v>
      </c>
      <c r="CJ24" s="172"/>
      <c r="CK24" s="172">
        <f>COUNTIF('Session Tracking'!F23:O23,"Yes")</f>
        <v>0</v>
      </c>
      <c r="CL24" s="240">
        <f>COUNTIF('Session Tracking'!F23:O23,"No")</f>
        <v>0</v>
      </c>
      <c r="CM24" s="211">
        <f t="shared" si="24"/>
        <v>0</v>
      </c>
      <c r="CN24" s="240" t="str">
        <f t="shared" si="0"/>
        <v/>
      </c>
      <c r="CO24" s="240" t="str">
        <f t="shared" si="1"/>
        <v/>
      </c>
      <c r="CP24" s="240" t="str">
        <f t="shared" si="25"/>
        <v/>
      </c>
      <c r="CQ24" s="240" t="str">
        <f t="shared" si="26"/>
        <v/>
      </c>
      <c r="CR24" s="240" t="str">
        <f t="shared" si="27"/>
        <v/>
      </c>
      <c r="CS24" s="240" t="str">
        <f t="shared" si="28"/>
        <v/>
      </c>
      <c r="CT24" s="172" t="str">
        <f t="shared" si="29"/>
        <v/>
      </c>
      <c r="CU24" s="240" t="str">
        <f t="shared" si="30"/>
        <v/>
      </c>
      <c r="CV24" s="240" t="str">
        <f t="shared" si="31"/>
        <v/>
      </c>
      <c r="CW24" s="240" t="str">
        <f t="shared" si="32"/>
        <v/>
      </c>
      <c r="CX24" s="240" t="str">
        <f t="shared" si="33"/>
        <v/>
      </c>
      <c r="CY24" s="240" t="str">
        <f t="shared" si="34"/>
        <v/>
      </c>
      <c r="CZ24" s="240" t="str">
        <f t="shared" si="35"/>
        <v/>
      </c>
      <c r="DA24" s="240" t="str">
        <f t="shared" si="36"/>
        <v/>
      </c>
      <c r="DB24" s="173" t="str">
        <f t="shared" si="37"/>
        <v/>
      </c>
    </row>
    <row r="25" spans="1:106" x14ac:dyDescent="0.35">
      <c r="A25" s="182">
        <f>'Session Tracking'!A24</f>
        <v>0</v>
      </c>
      <c r="B25" s="183">
        <f>'Session Tracking'!T24</f>
        <v>0</v>
      </c>
      <c r="C25" s="183">
        <f>'Session Tracking'!C24</f>
        <v>0</v>
      </c>
      <c r="D25" s="184" t="str">
        <f>IF('Session Tracking'!D24,'Session Tracking'!D24,"")</f>
        <v/>
      </c>
      <c r="E25" s="184" t="str">
        <f>IF('Session Tracking'!E24,'Session Tracking'!E24,"")</f>
        <v/>
      </c>
      <c r="F25" s="123"/>
      <c r="G25" s="123"/>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3"/>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H25" s="175" t="str">
        <f t="shared" si="2"/>
        <v/>
      </c>
      <c r="BI25" s="176" t="str">
        <f t="shared" si="3"/>
        <v/>
      </c>
      <c r="BJ25" s="240" t="str">
        <f t="shared" si="4"/>
        <v xml:space="preserve"> </v>
      </c>
      <c r="BK25" s="175" t="str">
        <f t="shared" si="5"/>
        <v/>
      </c>
      <c r="BL25" s="176" t="str">
        <f t="shared" si="6"/>
        <v/>
      </c>
      <c r="BM25" s="240" t="str">
        <f t="shared" si="7"/>
        <v xml:space="preserve"> </v>
      </c>
      <c r="BN25" s="175" t="str">
        <f t="shared" si="8"/>
        <v/>
      </c>
      <c r="BO25" s="176" t="str">
        <f t="shared" si="9"/>
        <v/>
      </c>
      <c r="BP25" s="240" t="str">
        <f t="shared" si="10"/>
        <v xml:space="preserve"> </v>
      </c>
      <c r="BQ25" s="175" t="str">
        <f t="shared" si="11"/>
        <v/>
      </c>
      <c r="BR25" s="176" t="str">
        <f t="shared" si="12"/>
        <v/>
      </c>
      <c r="BS25" s="224" t="str">
        <f t="shared" si="13"/>
        <v xml:space="preserve"> </v>
      </c>
      <c r="BT25" s="318" t="str">
        <f t="shared" si="14"/>
        <v/>
      </c>
      <c r="BU25" s="319" t="str">
        <f t="shared" si="15"/>
        <v/>
      </c>
      <c r="BV25" s="320" t="str">
        <f t="shared" si="16"/>
        <v xml:space="preserve"> </v>
      </c>
      <c r="BW25" s="175" t="str">
        <f t="shared" si="17"/>
        <v/>
      </c>
      <c r="BX25" s="176" t="str">
        <f t="shared" si="18"/>
        <v/>
      </c>
      <c r="BY25" s="240" t="str">
        <f t="shared" si="19"/>
        <v xml:space="preserve"> </v>
      </c>
      <c r="BZ25" s="175" t="str">
        <f>IF(COUNT(#REF!,#REF!,#REF!,#REF!)=4,(3-#REF!)+(3-#REF!)+#REF!+#REF!,"")</f>
        <v/>
      </c>
      <c r="CA25" s="176" t="str">
        <f>IF(COUNT(#REF!,#REF!,#REF!,#REF!)=4,(3-#REF!)+(3-#REF!)+#REF!+#REF!,"")</f>
        <v/>
      </c>
      <c r="CB25" s="240" t="str">
        <f t="shared" si="20"/>
        <v xml:space="preserve"> </v>
      </c>
      <c r="CC25" s="175" t="str">
        <f>IF(COUNT(#REF!,#REF!,#REF!)=3,(3-#REF!)+#REF!+(3-#REF!),"")</f>
        <v/>
      </c>
      <c r="CD25" s="176" t="str">
        <f>IF(COUNT(#REF!,#REF!,#REF!)=3,(3-#REF!)+#REF!+(3-#REF!),"")</f>
        <v/>
      </c>
      <c r="CE25" s="240" t="str">
        <f t="shared" si="21"/>
        <v xml:space="preserve"> </v>
      </c>
      <c r="CF25" s="185" t="str">
        <f t="shared" si="38"/>
        <v/>
      </c>
      <c r="CG25" s="186" t="str">
        <f t="shared" si="38"/>
        <v/>
      </c>
      <c r="CH25" s="181" t="str">
        <f t="shared" si="23"/>
        <v xml:space="preserve"> </v>
      </c>
      <c r="CI25" s="240">
        <f>'Session Tracking'!P24</f>
        <v>0</v>
      </c>
      <c r="CJ25" s="172"/>
      <c r="CK25" s="172">
        <f>COUNTIF('Session Tracking'!F24:O24,"Yes")</f>
        <v>0</v>
      </c>
      <c r="CL25" s="240">
        <f>COUNTIF('Session Tracking'!F24:O24,"No")</f>
        <v>0</v>
      </c>
      <c r="CM25" s="211">
        <f t="shared" si="24"/>
        <v>0</v>
      </c>
      <c r="CN25" s="240" t="str">
        <f t="shared" si="0"/>
        <v/>
      </c>
      <c r="CO25" s="240" t="str">
        <f t="shared" si="1"/>
        <v/>
      </c>
      <c r="CP25" s="240" t="str">
        <f t="shared" si="25"/>
        <v/>
      </c>
      <c r="CQ25" s="240" t="str">
        <f t="shared" si="26"/>
        <v/>
      </c>
      <c r="CR25" s="240" t="str">
        <f t="shared" si="27"/>
        <v/>
      </c>
      <c r="CS25" s="240" t="str">
        <f t="shared" si="28"/>
        <v/>
      </c>
      <c r="CT25" s="172" t="str">
        <f t="shared" si="29"/>
        <v/>
      </c>
      <c r="CU25" s="240" t="str">
        <f t="shared" si="30"/>
        <v/>
      </c>
      <c r="CV25" s="240" t="str">
        <f t="shared" si="31"/>
        <v/>
      </c>
      <c r="CW25" s="240" t="str">
        <f t="shared" si="32"/>
        <v/>
      </c>
      <c r="CX25" s="240" t="str">
        <f t="shared" si="33"/>
        <v/>
      </c>
      <c r="CY25" s="240" t="str">
        <f t="shared" si="34"/>
        <v/>
      </c>
      <c r="CZ25" s="240" t="str">
        <f t="shared" si="35"/>
        <v/>
      </c>
      <c r="DA25" s="240" t="str">
        <f t="shared" si="36"/>
        <v/>
      </c>
      <c r="DB25" s="173" t="str">
        <f t="shared" si="37"/>
        <v/>
      </c>
    </row>
    <row r="26" spans="1:106" x14ac:dyDescent="0.35">
      <c r="A26" s="182">
        <f>'Session Tracking'!A25</f>
        <v>0</v>
      </c>
      <c r="B26" s="183">
        <f>'Session Tracking'!T25</f>
        <v>0</v>
      </c>
      <c r="C26" s="183">
        <f>'Session Tracking'!C25</f>
        <v>0</v>
      </c>
      <c r="D26" s="184" t="str">
        <f>IF('Session Tracking'!D25,'Session Tracking'!D25,"")</f>
        <v/>
      </c>
      <c r="E26" s="184" t="str">
        <f>IF('Session Tracking'!E25,'Session Tracking'!E25,"")</f>
        <v/>
      </c>
      <c r="F26" s="121"/>
      <c r="G26" s="121"/>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1"/>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H26" s="175" t="str">
        <f t="shared" si="2"/>
        <v/>
      </c>
      <c r="BI26" s="176" t="str">
        <f t="shared" si="3"/>
        <v/>
      </c>
      <c r="BJ26" s="240" t="str">
        <f t="shared" si="4"/>
        <v xml:space="preserve"> </v>
      </c>
      <c r="BK26" s="175" t="str">
        <f t="shared" si="5"/>
        <v/>
      </c>
      <c r="BL26" s="176" t="str">
        <f t="shared" si="6"/>
        <v/>
      </c>
      <c r="BM26" s="240" t="str">
        <f t="shared" si="7"/>
        <v xml:space="preserve"> </v>
      </c>
      <c r="BN26" s="175" t="str">
        <f t="shared" si="8"/>
        <v/>
      </c>
      <c r="BO26" s="176" t="str">
        <f t="shared" si="9"/>
        <v/>
      </c>
      <c r="BP26" s="240" t="str">
        <f t="shared" si="10"/>
        <v xml:space="preserve"> </v>
      </c>
      <c r="BQ26" s="175" t="str">
        <f t="shared" si="11"/>
        <v/>
      </c>
      <c r="BR26" s="176" t="str">
        <f t="shared" si="12"/>
        <v/>
      </c>
      <c r="BS26" s="224" t="str">
        <f t="shared" si="13"/>
        <v xml:space="preserve"> </v>
      </c>
      <c r="BT26" s="318" t="str">
        <f t="shared" si="14"/>
        <v/>
      </c>
      <c r="BU26" s="319" t="str">
        <f t="shared" si="15"/>
        <v/>
      </c>
      <c r="BV26" s="320" t="str">
        <f t="shared" si="16"/>
        <v xml:space="preserve"> </v>
      </c>
      <c r="BW26" s="175" t="str">
        <f t="shared" si="17"/>
        <v/>
      </c>
      <c r="BX26" s="176" t="str">
        <f t="shared" si="18"/>
        <v/>
      </c>
      <c r="BY26" s="240" t="str">
        <f t="shared" si="19"/>
        <v xml:space="preserve"> </v>
      </c>
      <c r="BZ26" s="175" t="str">
        <f>IF(COUNT(#REF!,#REF!,#REF!,#REF!)=4,(3-#REF!)+(3-#REF!)+#REF!+#REF!,"")</f>
        <v/>
      </c>
      <c r="CA26" s="176" t="str">
        <f>IF(COUNT(#REF!,#REF!,#REF!,#REF!)=4,(3-#REF!)+(3-#REF!)+#REF!+#REF!,"")</f>
        <v/>
      </c>
      <c r="CB26" s="240" t="str">
        <f t="shared" si="20"/>
        <v xml:space="preserve"> </v>
      </c>
      <c r="CC26" s="175" t="str">
        <f>IF(COUNT(#REF!,#REF!,#REF!)=3,(3-#REF!)+#REF!+(3-#REF!),"")</f>
        <v/>
      </c>
      <c r="CD26" s="176" t="str">
        <f>IF(COUNT(#REF!,#REF!,#REF!)=3,(3-#REF!)+#REF!+(3-#REF!),"")</f>
        <v/>
      </c>
      <c r="CE26" s="240" t="str">
        <f t="shared" si="21"/>
        <v xml:space="preserve"> </v>
      </c>
      <c r="CF26" s="185" t="str">
        <f t="shared" si="38"/>
        <v/>
      </c>
      <c r="CG26" s="186" t="str">
        <f t="shared" si="38"/>
        <v/>
      </c>
      <c r="CH26" s="181" t="str">
        <f t="shared" si="23"/>
        <v xml:space="preserve"> </v>
      </c>
      <c r="CI26" s="240">
        <f>'Session Tracking'!P25</f>
        <v>0</v>
      </c>
      <c r="CJ26" s="172"/>
      <c r="CK26" s="172">
        <f>COUNTIF('Session Tracking'!F25:O25,"Yes")</f>
        <v>0</v>
      </c>
      <c r="CL26" s="240">
        <f>COUNTIF('Session Tracking'!F25:O25,"No")</f>
        <v>0</v>
      </c>
      <c r="CM26" s="211">
        <f t="shared" si="24"/>
        <v>0</v>
      </c>
      <c r="CN26" s="240" t="str">
        <f t="shared" si="0"/>
        <v/>
      </c>
      <c r="CO26" s="240" t="str">
        <f t="shared" si="1"/>
        <v/>
      </c>
      <c r="CP26" s="240" t="str">
        <f t="shared" si="25"/>
        <v/>
      </c>
      <c r="CQ26" s="240" t="str">
        <f t="shared" si="26"/>
        <v/>
      </c>
      <c r="CR26" s="240" t="str">
        <f t="shared" si="27"/>
        <v/>
      </c>
      <c r="CS26" s="240" t="str">
        <f t="shared" si="28"/>
        <v/>
      </c>
      <c r="CT26" s="172" t="str">
        <f t="shared" si="29"/>
        <v/>
      </c>
      <c r="CU26" s="240" t="str">
        <f t="shared" si="30"/>
        <v/>
      </c>
      <c r="CV26" s="240" t="str">
        <f t="shared" si="31"/>
        <v/>
      </c>
      <c r="CW26" s="240" t="str">
        <f t="shared" si="32"/>
        <v/>
      </c>
      <c r="CX26" s="240" t="str">
        <f t="shared" si="33"/>
        <v/>
      </c>
      <c r="CY26" s="240" t="str">
        <f t="shared" si="34"/>
        <v/>
      </c>
      <c r="CZ26" s="240" t="str">
        <f t="shared" si="35"/>
        <v/>
      </c>
      <c r="DA26" s="240" t="str">
        <f t="shared" si="36"/>
        <v/>
      </c>
      <c r="DB26" s="173" t="str">
        <f t="shared" si="37"/>
        <v/>
      </c>
    </row>
    <row r="27" spans="1:106" x14ac:dyDescent="0.35">
      <c r="A27" s="182">
        <f>'Session Tracking'!A26</f>
        <v>0</v>
      </c>
      <c r="B27" s="183">
        <f>'Session Tracking'!T26</f>
        <v>0</v>
      </c>
      <c r="C27" s="183">
        <f>'Session Tracking'!C26</f>
        <v>0</v>
      </c>
      <c r="D27" s="184" t="str">
        <f>IF('Session Tracking'!D26,'Session Tracking'!D26,"")</f>
        <v/>
      </c>
      <c r="E27" s="184" t="str">
        <f>IF('Session Tracking'!E26,'Session Tracking'!E26,"")</f>
        <v/>
      </c>
      <c r="F27" s="123"/>
      <c r="G27" s="123"/>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3"/>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H27" s="175" t="str">
        <f t="shared" si="2"/>
        <v/>
      </c>
      <c r="BI27" s="176" t="str">
        <f t="shared" si="3"/>
        <v/>
      </c>
      <c r="BJ27" s="240" t="str">
        <f t="shared" si="4"/>
        <v xml:space="preserve"> </v>
      </c>
      <c r="BK27" s="175" t="str">
        <f t="shared" si="5"/>
        <v/>
      </c>
      <c r="BL27" s="176" t="str">
        <f t="shared" si="6"/>
        <v/>
      </c>
      <c r="BM27" s="240" t="str">
        <f t="shared" si="7"/>
        <v xml:space="preserve"> </v>
      </c>
      <c r="BN27" s="175" t="str">
        <f t="shared" si="8"/>
        <v/>
      </c>
      <c r="BO27" s="176" t="str">
        <f t="shared" si="9"/>
        <v/>
      </c>
      <c r="BP27" s="240" t="str">
        <f t="shared" si="10"/>
        <v xml:space="preserve"> </v>
      </c>
      <c r="BQ27" s="175" t="str">
        <f t="shared" si="11"/>
        <v/>
      </c>
      <c r="BR27" s="176" t="str">
        <f t="shared" si="12"/>
        <v/>
      </c>
      <c r="BS27" s="224" t="str">
        <f t="shared" si="13"/>
        <v xml:space="preserve"> </v>
      </c>
      <c r="BT27" s="318" t="str">
        <f t="shared" si="14"/>
        <v/>
      </c>
      <c r="BU27" s="319" t="str">
        <f t="shared" si="15"/>
        <v/>
      </c>
      <c r="BV27" s="320" t="str">
        <f t="shared" si="16"/>
        <v xml:space="preserve"> </v>
      </c>
      <c r="BW27" s="175" t="str">
        <f t="shared" si="17"/>
        <v/>
      </c>
      <c r="BX27" s="176" t="str">
        <f t="shared" si="18"/>
        <v/>
      </c>
      <c r="BY27" s="240" t="str">
        <f t="shared" si="19"/>
        <v xml:space="preserve"> </v>
      </c>
      <c r="BZ27" s="175" t="str">
        <f>IF(COUNT(#REF!,#REF!,#REF!,#REF!)=4,(3-#REF!)+(3-#REF!)+#REF!+#REF!,"")</f>
        <v/>
      </c>
      <c r="CA27" s="176" t="str">
        <f>IF(COUNT(#REF!,#REF!,#REF!,#REF!)=4,(3-#REF!)+(3-#REF!)+#REF!+#REF!,"")</f>
        <v/>
      </c>
      <c r="CB27" s="240" t="str">
        <f t="shared" si="20"/>
        <v xml:space="preserve"> </v>
      </c>
      <c r="CC27" s="175" t="str">
        <f>IF(COUNT(#REF!,#REF!,#REF!)=3,(3-#REF!)+#REF!+(3-#REF!),"")</f>
        <v/>
      </c>
      <c r="CD27" s="176" t="str">
        <f>IF(COUNT(#REF!,#REF!,#REF!)=3,(3-#REF!)+#REF!+(3-#REF!),"")</f>
        <v/>
      </c>
      <c r="CE27" s="240" t="str">
        <f t="shared" si="21"/>
        <v xml:space="preserve"> </v>
      </c>
      <c r="CF27" s="185" t="str">
        <f t="shared" si="38"/>
        <v/>
      </c>
      <c r="CG27" s="186" t="str">
        <f t="shared" si="38"/>
        <v/>
      </c>
      <c r="CH27" s="181" t="str">
        <f t="shared" si="23"/>
        <v xml:space="preserve"> </v>
      </c>
      <c r="CI27" s="240">
        <f>'Session Tracking'!P26</f>
        <v>0</v>
      </c>
      <c r="CJ27" s="172"/>
      <c r="CK27" s="172">
        <f>COUNTIF('Session Tracking'!F26:O26,"Yes")</f>
        <v>0</v>
      </c>
      <c r="CL27" s="240">
        <f>COUNTIF('Session Tracking'!F26:O26,"No")</f>
        <v>0</v>
      </c>
      <c r="CM27" s="211">
        <f t="shared" si="24"/>
        <v>0</v>
      </c>
      <c r="CN27" s="240" t="str">
        <f t="shared" si="0"/>
        <v/>
      </c>
      <c r="CO27" s="240" t="str">
        <f t="shared" si="1"/>
        <v/>
      </c>
      <c r="CP27" s="240" t="str">
        <f t="shared" si="25"/>
        <v/>
      </c>
      <c r="CQ27" s="240" t="str">
        <f t="shared" si="26"/>
        <v/>
      </c>
      <c r="CR27" s="240" t="str">
        <f t="shared" si="27"/>
        <v/>
      </c>
      <c r="CS27" s="240" t="str">
        <f t="shared" si="28"/>
        <v/>
      </c>
      <c r="CT27" s="172" t="str">
        <f t="shared" si="29"/>
        <v/>
      </c>
      <c r="CU27" s="240" t="str">
        <f t="shared" si="30"/>
        <v/>
      </c>
      <c r="CV27" s="240" t="str">
        <f t="shared" si="31"/>
        <v/>
      </c>
      <c r="CW27" s="240" t="str">
        <f t="shared" si="32"/>
        <v/>
      </c>
      <c r="CX27" s="240" t="str">
        <f t="shared" si="33"/>
        <v/>
      </c>
      <c r="CY27" s="240" t="str">
        <f t="shared" si="34"/>
        <v/>
      </c>
      <c r="CZ27" s="240" t="str">
        <f t="shared" si="35"/>
        <v/>
      </c>
      <c r="DA27" s="240" t="str">
        <f t="shared" si="36"/>
        <v/>
      </c>
      <c r="DB27" s="173" t="str">
        <f t="shared" si="37"/>
        <v/>
      </c>
    </row>
    <row r="28" spans="1:106" x14ac:dyDescent="0.35">
      <c r="A28" s="182">
        <f>'Session Tracking'!A27</f>
        <v>0</v>
      </c>
      <c r="B28" s="183">
        <f>'Session Tracking'!T27</f>
        <v>0</v>
      </c>
      <c r="C28" s="183">
        <f>'Session Tracking'!C27</f>
        <v>0</v>
      </c>
      <c r="D28" s="184" t="str">
        <f>IF('Session Tracking'!D27,'Session Tracking'!D27,"")</f>
        <v/>
      </c>
      <c r="E28" s="184" t="str">
        <f>IF('Session Tracking'!E27,'Session Tracking'!E27,"")</f>
        <v/>
      </c>
      <c r="F28" s="121"/>
      <c r="G28" s="121"/>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1"/>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H28" s="175" t="str">
        <f t="shared" si="2"/>
        <v/>
      </c>
      <c r="BI28" s="176" t="str">
        <f t="shared" si="3"/>
        <v/>
      </c>
      <c r="BJ28" s="240" t="str">
        <f t="shared" si="4"/>
        <v xml:space="preserve"> </v>
      </c>
      <c r="BK28" s="175" t="str">
        <f t="shared" si="5"/>
        <v/>
      </c>
      <c r="BL28" s="176" t="str">
        <f t="shared" si="6"/>
        <v/>
      </c>
      <c r="BM28" s="240" t="str">
        <f t="shared" si="7"/>
        <v xml:space="preserve"> </v>
      </c>
      <c r="BN28" s="175" t="str">
        <f t="shared" si="8"/>
        <v/>
      </c>
      <c r="BO28" s="176" t="str">
        <f t="shared" si="9"/>
        <v/>
      </c>
      <c r="BP28" s="240" t="str">
        <f t="shared" si="10"/>
        <v xml:space="preserve"> </v>
      </c>
      <c r="BQ28" s="175" t="str">
        <f t="shared" si="11"/>
        <v/>
      </c>
      <c r="BR28" s="176" t="str">
        <f t="shared" si="12"/>
        <v/>
      </c>
      <c r="BS28" s="224" t="str">
        <f t="shared" si="13"/>
        <v xml:space="preserve"> </v>
      </c>
      <c r="BT28" s="318" t="str">
        <f t="shared" si="14"/>
        <v/>
      </c>
      <c r="BU28" s="319" t="str">
        <f t="shared" si="15"/>
        <v/>
      </c>
      <c r="BV28" s="320" t="str">
        <f t="shared" si="16"/>
        <v xml:space="preserve"> </v>
      </c>
      <c r="BW28" s="175" t="str">
        <f t="shared" si="17"/>
        <v/>
      </c>
      <c r="BX28" s="176" t="str">
        <f t="shared" si="18"/>
        <v/>
      </c>
      <c r="BY28" s="240" t="str">
        <f t="shared" si="19"/>
        <v xml:space="preserve"> </v>
      </c>
      <c r="BZ28" s="175" t="str">
        <f>IF(COUNT(#REF!,#REF!,#REF!,#REF!)=4,(3-#REF!)+(3-#REF!)+#REF!+#REF!,"")</f>
        <v/>
      </c>
      <c r="CA28" s="176" t="str">
        <f>IF(COUNT(#REF!,#REF!,#REF!,#REF!)=4,(3-#REF!)+(3-#REF!)+#REF!+#REF!,"")</f>
        <v/>
      </c>
      <c r="CB28" s="240" t="str">
        <f t="shared" si="20"/>
        <v xml:space="preserve"> </v>
      </c>
      <c r="CC28" s="175" t="str">
        <f>IF(COUNT(#REF!,#REF!,#REF!)=3,(3-#REF!)+#REF!+(3-#REF!),"")</f>
        <v/>
      </c>
      <c r="CD28" s="176" t="str">
        <f>IF(COUNT(#REF!,#REF!,#REF!)=3,(3-#REF!)+#REF!+(3-#REF!),"")</f>
        <v/>
      </c>
      <c r="CE28" s="240" t="str">
        <f t="shared" si="21"/>
        <v xml:space="preserve"> </v>
      </c>
      <c r="CF28" s="185" t="str">
        <f t="shared" si="38"/>
        <v/>
      </c>
      <c r="CG28" s="186" t="str">
        <f t="shared" si="38"/>
        <v/>
      </c>
      <c r="CH28" s="181" t="str">
        <f t="shared" si="23"/>
        <v xml:space="preserve"> </v>
      </c>
      <c r="CI28" s="240">
        <f>'Session Tracking'!P27</f>
        <v>0</v>
      </c>
      <c r="CJ28" s="172"/>
      <c r="CK28" s="172">
        <f>COUNTIF('Session Tracking'!F27:O27,"Yes")</f>
        <v>0</v>
      </c>
      <c r="CL28" s="240">
        <f>COUNTIF('Session Tracking'!F27:O27,"No")</f>
        <v>0</v>
      </c>
      <c r="CM28" s="211">
        <f t="shared" si="24"/>
        <v>0</v>
      </c>
      <c r="CN28" s="240" t="str">
        <f t="shared" si="0"/>
        <v/>
      </c>
      <c r="CO28" s="240" t="str">
        <f t="shared" si="1"/>
        <v/>
      </c>
      <c r="CP28" s="240" t="str">
        <f t="shared" si="25"/>
        <v/>
      </c>
      <c r="CQ28" s="240" t="str">
        <f t="shared" si="26"/>
        <v/>
      </c>
      <c r="CR28" s="240" t="str">
        <f t="shared" si="27"/>
        <v/>
      </c>
      <c r="CS28" s="240" t="str">
        <f t="shared" si="28"/>
        <v/>
      </c>
      <c r="CT28" s="172" t="str">
        <f t="shared" si="29"/>
        <v/>
      </c>
      <c r="CU28" s="240" t="str">
        <f t="shared" si="30"/>
        <v/>
      </c>
      <c r="CV28" s="240" t="str">
        <f t="shared" si="31"/>
        <v/>
      </c>
      <c r="CW28" s="240" t="str">
        <f t="shared" si="32"/>
        <v/>
      </c>
      <c r="CX28" s="240" t="str">
        <f t="shared" si="33"/>
        <v/>
      </c>
      <c r="CY28" s="240" t="str">
        <f t="shared" si="34"/>
        <v/>
      </c>
      <c r="CZ28" s="240" t="str">
        <f t="shared" si="35"/>
        <v/>
      </c>
      <c r="DA28" s="240" t="str">
        <f t="shared" si="36"/>
        <v/>
      </c>
      <c r="DB28" s="173" t="str">
        <f t="shared" si="37"/>
        <v/>
      </c>
    </row>
    <row r="29" spans="1:106" x14ac:dyDescent="0.35">
      <c r="A29" s="182">
        <f>'Session Tracking'!A28</f>
        <v>0</v>
      </c>
      <c r="B29" s="183">
        <f>'Session Tracking'!T28</f>
        <v>0</v>
      </c>
      <c r="C29" s="183">
        <f>'Session Tracking'!C28</f>
        <v>0</v>
      </c>
      <c r="D29" s="184" t="str">
        <f>IF('Session Tracking'!D28,'Session Tracking'!D28,"")</f>
        <v/>
      </c>
      <c r="E29" s="184" t="str">
        <f>IF('Session Tracking'!E28,'Session Tracking'!E28,"")</f>
        <v/>
      </c>
      <c r="F29" s="123"/>
      <c r="G29" s="123"/>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3"/>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H29" s="175" t="str">
        <f t="shared" si="2"/>
        <v/>
      </c>
      <c r="BI29" s="176" t="str">
        <f t="shared" si="3"/>
        <v/>
      </c>
      <c r="BJ29" s="240" t="str">
        <f t="shared" si="4"/>
        <v xml:space="preserve"> </v>
      </c>
      <c r="BK29" s="175" t="str">
        <f t="shared" si="5"/>
        <v/>
      </c>
      <c r="BL29" s="176" t="str">
        <f t="shared" si="6"/>
        <v/>
      </c>
      <c r="BM29" s="240" t="str">
        <f t="shared" si="7"/>
        <v xml:space="preserve"> </v>
      </c>
      <c r="BN29" s="175" t="str">
        <f t="shared" si="8"/>
        <v/>
      </c>
      <c r="BO29" s="176" t="str">
        <f t="shared" si="9"/>
        <v/>
      </c>
      <c r="BP29" s="240" t="str">
        <f t="shared" si="10"/>
        <v xml:space="preserve"> </v>
      </c>
      <c r="BQ29" s="175" t="str">
        <f t="shared" si="11"/>
        <v/>
      </c>
      <c r="BR29" s="176" t="str">
        <f t="shared" si="12"/>
        <v/>
      </c>
      <c r="BS29" s="224" t="str">
        <f t="shared" si="13"/>
        <v xml:space="preserve"> </v>
      </c>
      <c r="BT29" s="318" t="str">
        <f t="shared" si="14"/>
        <v/>
      </c>
      <c r="BU29" s="319" t="str">
        <f t="shared" si="15"/>
        <v/>
      </c>
      <c r="BV29" s="320" t="str">
        <f t="shared" si="16"/>
        <v xml:space="preserve"> </v>
      </c>
      <c r="BW29" s="175" t="str">
        <f t="shared" si="17"/>
        <v/>
      </c>
      <c r="BX29" s="176" t="str">
        <f t="shared" si="18"/>
        <v/>
      </c>
      <c r="BY29" s="240" t="str">
        <f t="shared" si="19"/>
        <v xml:space="preserve"> </v>
      </c>
      <c r="BZ29" s="175" t="str">
        <f>IF(COUNT(#REF!,#REF!,#REF!,#REF!)=4,(3-#REF!)+(3-#REF!)+#REF!+#REF!,"")</f>
        <v/>
      </c>
      <c r="CA29" s="176" t="str">
        <f>IF(COUNT(#REF!,#REF!,#REF!,#REF!)=4,(3-#REF!)+(3-#REF!)+#REF!+#REF!,"")</f>
        <v/>
      </c>
      <c r="CB29" s="240" t="str">
        <f t="shared" si="20"/>
        <v xml:space="preserve"> </v>
      </c>
      <c r="CC29" s="175" t="str">
        <f>IF(COUNT(#REF!,#REF!,#REF!)=3,(3-#REF!)+#REF!+(3-#REF!),"")</f>
        <v/>
      </c>
      <c r="CD29" s="176" t="str">
        <f>IF(COUNT(#REF!,#REF!,#REF!)=3,(3-#REF!)+#REF!+(3-#REF!),"")</f>
        <v/>
      </c>
      <c r="CE29" s="240" t="str">
        <f t="shared" si="21"/>
        <v xml:space="preserve"> </v>
      </c>
      <c r="CF29" s="185" t="str">
        <f t="shared" si="38"/>
        <v/>
      </c>
      <c r="CG29" s="186" t="str">
        <f t="shared" si="38"/>
        <v/>
      </c>
      <c r="CH29" s="181" t="str">
        <f t="shared" si="23"/>
        <v xml:space="preserve"> </v>
      </c>
      <c r="CI29" s="240">
        <f>'Session Tracking'!P28</f>
        <v>0</v>
      </c>
      <c r="CJ29" s="172"/>
      <c r="CK29" s="172">
        <f>COUNTIF('Session Tracking'!F28:O28,"Yes")</f>
        <v>0</v>
      </c>
      <c r="CL29" s="240">
        <f>COUNTIF('Session Tracking'!F28:O28,"No")</f>
        <v>0</v>
      </c>
      <c r="CM29" s="211">
        <f t="shared" si="24"/>
        <v>0</v>
      </c>
      <c r="CN29" s="240" t="str">
        <f t="shared" si="0"/>
        <v/>
      </c>
      <c r="CO29" s="240" t="str">
        <f t="shared" si="1"/>
        <v/>
      </c>
      <c r="CP29" s="240" t="str">
        <f t="shared" si="25"/>
        <v/>
      </c>
      <c r="CQ29" s="240" t="str">
        <f t="shared" si="26"/>
        <v/>
      </c>
      <c r="CR29" s="240" t="str">
        <f t="shared" si="27"/>
        <v/>
      </c>
      <c r="CS29" s="240" t="str">
        <f t="shared" si="28"/>
        <v/>
      </c>
      <c r="CT29" s="172" t="str">
        <f t="shared" si="29"/>
        <v/>
      </c>
      <c r="CU29" s="240" t="str">
        <f t="shared" si="30"/>
        <v/>
      </c>
      <c r="CV29" s="240" t="str">
        <f t="shared" si="31"/>
        <v/>
      </c>
      <c r="CW29" s="240" t="str">
        <f t="shared" si="32"/>
        <v/>
      </c>
      <c r="CX29" s="240" t="str">
        <f t="shared" si="33"/>
        <v/>
      </c>
      <c r="CY29" s="240" t="str">
        <f t="shared" si="34"/>
        <v/>
      </c>
      <c r="CZ29" s="240" t="str">
        <f t="shared" si="35"/>
        <v/>
      </c>
      <c r="DA29" s="240" t="str">
        <f t="shared" si="36"/>
        <v/>
      </c>
      <c r="DB29" s="173" t="str">
        <f t="shared" si="37"/>
        <v/>
      </c>
    </row>
    <row r="30" spans="1:106" x14ac:dyDescent="0.35">
      <c r="A30" s="182">
        <f>'Session Tracking'!A29</f>
        <v>0</v>
      </c>
      <c r="B30" s="183">
        <f>'Session Tracking'!T29</f>
        <v>0</v>
      </c>
      <c r="C30" s="183">
        <f>'Session Tracking'!C29</f>
        <v>0</v>
      </c>
      <c r="D30" s="184" t="str">
        <f>IF('Session Tracking'!D29,'Session Tracking'!D29,"")</f>
        <v/>
      </c>
      <c r="E30" s="184" t="str">
        <f>IF('Session Tracking'!E29,'Session Tracking'!E29,"")</f>
        <v/>
      </c>
      <c r="F30" s="121"/>
      <c r="G30" s="121"/>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1"/>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H30" s="175" t="str">
        <f t="shared" si="2"/>
        <v/>
      </c>
      <c r="BI30" s="176" t="str">
        <f t="shared" si="3"/>
        <v/>
      </c>
      <c r="BJ30" s="240" t="str">
        <f t="shared" si="4"/>
        <v xml:space="preserve"> </v>
      </c>
      <c r="BK30" s="175" t="str">
        <f t="shared" si="5"/>
        <v/>
      </c>
      <c r="BL30" s="176" t="str">
        <f t="shared" si="6"/>
        <v/>
      </c>
      <c r="BM30" s="240" t="str">
        <f t="shared" si="7"/>
        <v xml:space="preserve"> </v>
      </c>
      <c r="BN30" s="175" t="str">
        <f t="shared" si="8"/>
        <v/>
      </c>
      <c r="BO30" s="176" t="str">
        <f t="shared" si="9"/>
        <v/>
      </c>
      <c r="BP30" s="240" t="str">
        <f t="shared" si="10"/>
        <v xml:space="preserve"> </v>
      </c>
      <c r="BQ30" s="175" t="str">
        <f t="shared" si="11"/>
        <v/>
      </c>
      <c r="BR30" s="176" t="str">
        <f t="shared" si="12"/>
        <v/>
      </c>
      <c r="BS30" s="224" t="str">
        <f t="shared" si="13"/>
        <v xml:space="preserve"> </v>
      </c>
      <c r="BT30" s="318" t="str">
        <f t="shared" si="14"/>
        <v/>
      </c>
      <c r="BU30" s="319" t="str">
        <f t="shared" si="15"/>
        <v/>
      </c>
      <c r="BV30" s="320" t="str">
        <f t="shared" si="16"/>
        <v xml:space="preserve"> </v>
      </c>
      <c r="BW30" s="175" t="str">
        <f t="shared" si="17"/>
        <v/>
      </c>
      <c r="BX30" s="176" t="str">
        <f t="shared" si="18"/>
        <v/>
      </c>
      <c r="BY30" s="240" t="str">
        <f t="shared" si="19"/>
        <v xml:space="preserve"> </v>
      </c>
      <c r="BZ30" s="175" t="str">
        <f>IF(COUNT(#REF!,#REF!,#REF!,#REF!)=4,(3-#REF!)+(3-#REF!)+#REF!+#REF!,"")</f>
        <v/>
      </c>
      <c r="CA30" s="176" t="str">
        <f>IF(COUNT(#REF!,#REF!,#REF!,#REF!)=4,(3-#REF!)+(3-#REF!)+#REF!+#REF!,"")</f>
        <v/>
      </c>
      <c r="CB30" s="240" t="str">
        <f t="shared" si="20"/>
        <v xml:space="preserve"> </v>
      </c>
      <c r="CC30" s="175" t="str">
        <f>IF(COUNT(#REF!,#REF!,#REF!)=3,(3-#REF!)+#REF!+(3-#REF!),"")</f>
        <v/>
      </c>
      <c r="CD30" s="176" t="str">
        <f>IF(COUNT(#REF!,#REF!,#REF!)=3,(3-#REF!)+#REF!+(3-#REF!),"")</f>
        <v/>
      </c>
      <c r="CE30" s="240" t="str">
        <f t="shared" si="21"/>
        <v xml:space="preserve"> </v>
      </c>
      <c r="CF30" s="185" t="str">
        <f t="shared" si="38"/>
        <v/>
      </c>
      <c r="CG30" s="186" t="str">
        <f t="shared" si="38"/>
        <v/>
      </c>
      <c r="CH30" s="181" t="str">
        <f t="shared" si="23"/>
        <v xml:space="preserve"> </v>
      </c>
      <c r="CI30" s="240">
        <f>'Session Tracking'!P29</f>
        <v>0</v>
      </c>
      <c r="CJ30" s="172"/>
      <c r="CK30" s="172">
        <f>COUNTIF('Session Tracking'!F29:O29,"Yes")</f>
        <v>0</v>
      </c>
      <c r="CL30" s="240">
        <f>COUNTIF('Session Tracking'!F29:O29,"No")</f>
        <v>0</v>
      </c>
      <c r="CM30" s="211">
        <f t="shared" si="24"/>
        <v>0</v>
      </c>
      <c r="CN30" s="240" t="str">
        <f t="shared" si="0"/>
        <v/>
      </c>
      <c r="CO30" s="240" t="str">
        <f t="shared" si="1"/>
        <v/>
      </c>
      <c r="CP30" s="240" t="str">
        <f t="shared" si="25"/>
        <v/>
      </c>
      <c r="CQ30" s="240" t="str">
        <f t="shared" si="26"/>
        <v/>
      </c>
      <c r="CR30" s="240" t="str">
        <f t="shared" si="27"/>
        <v/>
      </c>
      <c r="CS30" s="240" t="str">
        <f t="shared" si="28"/>
        <v/>
      </c>
      <c r="CT30" s="172" t="str">
        <f t="shared" si="29"/>
        <v/>
      </c>
      <c r="CU30" s="240" t="str">
        <f t="shared" si="30"/>
        <v/>
      </c>
      <c r="CV30" s="240" t="str">
        <f t="shared" si="31"/>
        <v/>
      </c>
      <c r="CW30" s="240" t="str">
        <f t="shared" si="32"/>
        <v/>
      </c>
      <c r="CX30" s="240" t="str">
        <f t="shared" si="33"/>
        <v/>
      </c>
      <c r="CY30" s="240" t="str">
        <f t="shared" si="34"/>
        <v/>
      </c>
      <c r="CZ30" s="240" t="str">
        <f t="shared" si="35"/>
        <v/>
      </c>
      <c r="DA30" s="240" t="str">
        <f t="shared" si="36"/>
        <v/>
      </c>
      <c r="DB30" s="173" t="str">
        <f t="shared" si="37"/>
        <v/>
      </c>
    </row>
    <row r="31" spans="1:106" x14ac:dyDescent="0.35">
      <c r="A31" s="182">
        <f>'Session Tracking'!A30</f>
        <v>0</v>
      </c>
      <c r="B31" s="183">
        <f>'Session Tracking'!T30</f>
        <v>0</v>
      </c>
      <c r="C31" s="183">
        <f>'Session Tracking'!C30</f>
        <v>0</v>
      </c>
      <c r="D31" s="184" t="str">
        <f>IF('Session Tracking'!D30,'Session Tracking'!D30,"")</f>
        <v/>
      </c>
      <c r="E31" s="184" t="str">
        <f>IF('Session Tracking'!E30,'Session Tracking'!E30,"")</f>
        <v/>
      </c>
      <c r="F31" s="123"/>
      <c r="G31" s="123"/>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3"/>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H31" s="175" t="str">
        <f t="shared" si="2"/>
        <v/>
      </c>
      <c r="BI31" s="176" t="str">
        <f t="shared" si="3"/>
        <v/>
      </c>
      <c r="BJ31" s="240" t="str">
        <f t="shared" si="4"/>
        <v xml:space="preserve"> </v>
      </c>
      <c r="BK31" s="175" t="str">
        <f t="shared" si="5"/>
        <v/>
      </c>
      <c r="BL31" s="176" t="str">
        <f t="shared" si="6"/>
        <v/>
      </c>
      <c r="BM31" s="240" t="str">
        <f t="shared" si="7"/>
        <v xml:space="preserve"> </v>
      </c>
      <c r="BN31" s="175" t="str">
        <f t="shared" si="8"/>
        <v/>
      </c>
      <c r="BO31" s="176" t="str">
        <f t="shared" si="9"/>
        <v/>
      </c>
      <c r="BP31" s="240" t="str">
        <f t="shared" si="10"/>
        <v xml:space="preserve"> </v>
      </c>
      <c r="BQ31" s="175" t="str">
        <f t="shared" si="11"/>
        <v/>
      </c>
      <c r="BR31" s="176" t="str">
        <f t="shared" si="12"/>
        <v/>
      </c>
      <c r="BS31" s="224" t="str">
        <f t="shared" si="13"/>
        <v xml:space="preserve"> </v>
      </c>
      <c r="BT31" s="318" t="str">
        <f t="shared" si="14"/>
        <v/>
      </c>
      <c r="BU31" s="319" t="str">
        <f t="shared" si="15"/>
        <v/>
      </c>
      <c r="BV31" s="320" t="str">
        <f t="shared" si="16"/>
        <v xml:space="preserve"> </v>
      </c>
      <c r="BW31" s="175" t="str">
        <f t="shared" si="17"/>
        <v/>
      </c>
      <c r="BX31" s="176" t="str">
        <f t="shared" si="18"/>
        <v/>
      </c>
      <c r="BY31" s="240" t="str">
        <f t="shared" si="19"/>
        <v xml:space="preserve"> </v>
      </c>
      <c r="BZ31" s="175" t="str">
        <f>IF(COUNT(#REF!,#REF!,#REF!,#REF!)=4,(3-#REF!)+(3-#REF!)+#REF!+#REF!,"")</f>
        <v/>
      </c>
      <c r="CA31" s="176" t="str">
        <f>IF(COUNT(#REF!,#REF!,#REF!,#REF!)=4,(3-#REF!)+(3-#REF!)+#REF!+#REF!,"")</f>
        <v/>
      </c>
      <c r="CB31" s="240" t="str">
        <f t="shared" si="20"/>
        <v xml:space="preserve"> </v>
      </c>
      <c r="CC31" s="175" t="str">
        <f>IF(COUNT(#REF!,#REF!,#REF!)=3,(3-#REF!)+#REF!+(3-#REF!),"")</f>
        <v/>
      </c>
      <c r="CD31" s="176" t="str">
        <f>IF(COUNT(#REF!,#REF!,#REF!)=3,(3-#REF!)+#REF!+(3-#REF!),"")</f>
        <v/>
      </c>
      <c r="CE31" s="240" t="str">
        <f t="shared" si="21"/>
        <v xml:space="preserve"> </v>
      </c>
      <c r="CF31" s="185" t="str">
        <f t="shared" si="38"/>
        <v/>
      </c>
      <c r="CG31" s="186" t="str">
        <f t="shared" si="38"/>
        <v/>
      </c>
      <c r="CH31" s="181" t="str">
        <f t="shared" si="23"/>
        <v xml:space="preserve"> </v>
      </c>
      <c r="CI31" s="240">
        <f>'Session Tracking'!P30</f>
        <v>0</v>
      </c>
      <c r="CJ31" s="172"/>
      <c r="CK31" s="172">
        <f>COUNTIF('Session Tracking'!F30:O30,"Yes")</f>
        <v>0</v>
      </c>
      <c r="CL31" s="240">
        <f>COUNTIF('Session Tracking'!F30:O30,"No")</f>
        <v>0</v>
      </c>
      <c r="CM31" s="211">
        <f t="shared" si="24"/>
        <v>0</v>
      </c>
      <c r="CN31" s="240" t="str">
        <f t="shared" si="0"/>
        <v/>
      </c>
      <c r="CO31" s="240" t="str">
        <f t="shared" si="1"/>
        <v/>
      </c>
      <c r="CP31" s="240" t="str">
        <f t="shared" si="25"/>
        <v/>
      </c>
      <c r="CQ31" s="240" t="str">
        <f t="shared" si="26"/>
        <v/>
      </c>
      <c r="CR31" s="240" t="str">
        <f t="shared" si="27"/>
        <v/>
      </c>
      <c r="CS31" s="240" t="str">
        <f t="shared" si="28"/>
        <v/>
      </c>
      <c r="CT31" s="172" t="str">
        <f t="shared" si="29"/>
        <v/>
      </c>
      <c r="CU31" s="240" t="str">
        <f t="shared" si="30"/>
        <v/>
      </c>
      <c r="CV31" s="240" t="str">
        <f t="shared" si="31"/>
        <v/>
      </c>
      <c r="CW31" s="240" t="str">
        <f t="shared" si="32"/>
        <v/>
      </c>
      <c r="CX31" s="240" t="str">
        <f t="shared" si="33"/>
        <v/>
      </c>
      <c r="CY31" s="240" t="str">
        <f t="shared" si="34"/>
        <v/>
      </c>
      <c r="CZ31" s="240" t="str">
        <f t="shared" si="35"/>
        <v/>
      </c>
      <c r="DA31" s="240" t="str">
        <f t="shared" si="36"/>
        <v/>
      </c>
      <c r="DB31" s="173" t="str">
        <f t="shared" si="37"/>
        <v/>
      </c>
    </row>
    <row r="32" spans="1:106" x14ac:dyDescent="0.35">
      <c r="A32" s="182">
        <f>'Session Tracking'!A31</f>
        <v>0</v>
      </c>
      <c r="B32" s="183">
        <f>'Session Tracking'!T31</f>
        <v>0</v>
      </c>
      <c r="C32" s="183">
        <f>'Session Tracking'!C31</f>
        <v>0</v>
      </c>
      <c r="D32" s="184" t="str">
        <f>IF('Session Tracking'!D31,'Session Tracking'!D31,"")</f>
        <v/>
      </c>
      <c r="E32" s="184" t="str">
        <f>IF('Session Tracking'!E31,'Session Tracking'!E31,"")</f>
        <v/>
      </c>
      <c r="F32" s="121"/>
      <c r="G32" s="121"/>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1"/>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H32" s="175" t="str">
        <f t="shared" si="2"/>
        <v/>
      </c>
      <c r="BI32" s="176" t="str">
        <f t="shared" si="3"/>
        <v/>
      </c>
      <c r="BJ32" s="240" t="str">
        <f t="shared" si="4"/>
        <v xml:space="preserve"> </v>
      </c>
      <c r="BK32" s="175" t="str">
        <f t="shared" si="5"/>
        <v/>
      </c>
      <c r="BL32" s="176" t="str">
        <f t="shared" si="6"/>
        <v/>
      </c>
      <c r="BM32" s="240" t="str">
        <f t="shared" si="7"/>
        <v xml:space="preserve"> </v>
      </c>
      <c r="BN32" s="175" t="str">
        <f t="shared" si="8"/>
        <v/>
      </c>
      <c r="BO32" s="176" t="str">
        <f t="shared" si="9"/>
        <v/>
      </c>
      <c r="BP32" s="240" t="str">
        <f t="shared" si="10"/>
        <v xml:space="preserve"> </v>
      </c>
      <c r="BQ32" s="175" t="str">
        <f t="shared" si="11"/>
        <v/>
      </c>
      <c r="BR32" s="176" t="str">
        <f t="shared" si="12"/>
        <v/>
      </c>
      <c r="BS32" s="224" t="str">
        <f t="shared" si="13"/>
        <v xml:space="preserve"> </v>
      </c>
      <c r="BT32" s="318" t="str">
        <f t="shared" si="14"/>
        <v/>
      </c>
      <c r="BU32" s="319" t="str">
        <f t="shared" si="15"/>
        <v/>
      </c>
      <c r="BV32" s="320" t="str">
        <f t="shared" si="16"/>
        <v xml:space="preserve"> </v>
      </c>
      <c r="BW32" s="175" t="str">
        <f t="shared" si="17"/>
        <v/>
      </c>
      <c r="BX32" s="176" t="str">
        <f t="shared" si="18"/>
        <v/>
      </c>
      <c r="BY32" s="240" t="str">
        <f t="shared" si="19"/>
        <v xml:space="preserve"> </v>
      </c>
      <c r="BZ32" s="175" t="str">
        <f>IF(COUNT(#REF!,#REF!,#REF!,#REF!)=4,(3-#REF!)+(3-#REF!)+#REF!+#REF!,"")</f>
        <v/>
      </c>
      <c r="CA32" s="176" t="str">
        <f>IF(COUNT(#REF!,#REF!,#REF!,#REF!)=4,(3-#REF!)+(3-#REF!)+#REF!+#REF!,"")</f>
        <v/>
      </c>
      <c r="CB32" s="240" t="str">
        <f t="shared" si="20"/>
        <v xml:space="preserve"> </v>
      </c>
      <c r="CC32" s="175" t="str">
        <f>IF(COUNT(#REF!,#REF!,#REF!)=3,(3-#REF!)+#REF!+(3-#REF!),"")</f>
        <v/>
      </c>
      <c r="CD32" s="176" t="str">
        <f>IF(COUNT(#REF!,#REF!,#REF!)=3,(3-#REF!)+#REF!+(3-#REF!),"")</f>
        <v/>
      </c>
      <c r="CE32" s="240" t="str">
        <f t="shared" si="21"/>
        <v xml:space="preserve"> </v>
      </c>
      <c r="CF32" s="185" t="str">
        <f t="shared" si="38"/>
        <v/>
      </c>
      <c r="CG32" s="186" t="str">
        <f t="shared" si="38"/>
        <v/>
      </c>
      <c r="CH32" s="181" t="str">
        <f t="shared" si="23"/>
        <v xml:space="preserve"> </v>
      </c>
      <c r="CI32" s="240">
        <f>'Session Tracking'!P31</f>
        <v>0</v>
      </c>
      <c r="CJ32" s="172"/>
      <c r="CK32" s="172">
        <f>COUNTIF('Session Tracking'!F31:O31,"Yes")</f>
        <v>0</v>
      </c>
      <c r="CL32" s="240">
        <f>COUNTIF('Session Tracking'!F31:O31,"No")</f>
        <v>0</v>
      </c>
      <c r="CM32" s="211">
        <f t="shared" si="24"/>
        <v>0</v>
      </c>
      <c r="CN32" s="240" t="str">
        <f t="shared" si="0"/>
        <v/>
      </c>
      <c r="CO32" s="240" t="str">
        <f t="shared" si="1"/>
        <v/>
      </c>
      <c r="CP32" s="240" t="str">
        <f t="shared" si="25"/>
        <v/>
      </c>
      <c r="CQ32" s="240" t="str">
        <f t="shared" si="26"/>
        <v/>
      </c>
      <c r="CR32" s="240" t="str">
        <f t="shared" si="27"/>
        <v/>
      </c>
      <c r="CS32" s="240" t="str">
        <f t="shared" si="28"/>
        <v/>
      </c>
      <c r="CT32" s="172" t="str">
        <f t="shared" si="29"/>
        <v/>
      </c>
      <c r="CU32" s="240" t="str">
        <f t="shared" si="30"/>
        <v/>
      </c>
      <c r="CV32" s="240" t="str">
        <f t="shared" si="31"/>
        <v/>
      </c>
      <c r="CW32" s="240" t="str">
        <f t="shared" si="32"/>
        <v/>
      </c>
      <c r="CX32" s="240" t="str">
        <f t="shared" si="33"/>
        <v/>
      </c>
      <c r="CY32" s="240" t="str">
        <f t="shared" si="34"/>
        <v/>
      </c>
      <c r="CZ32" s="240" t="str">
        <f t="shared" si="35"/>
        <v/>
      </c>
      <c r="DA32" s="240" t="str">
        <f t="shared" si="36"/>
        <v/>
      </c>
      <c r="DB32" s="173" t="str">
        <f t="shared" si="37"/>
        <v/>
      </c>
    </row>
    <row r="33" spans="1:106" x14ac:dyDescent="0.35">
      <c r="A33" s="182">
        <f>'Session Tracking'!A32</f>
        <v>0</v>
      </c>
      <c r="B33" s="183">
        <f>'Session Tracking'!T32</f>
        <v>0</v>
      </c>
      <c r="C33" s="183">
        <f>'Session Tracking'!C32</f>
        <v>0</v>
      </c>
      <c r="D33" s="184" t="str">
        <f>IF('Session Tracking'!D32,'Session Tracking'!D32,"")</f>
        <v/>
      </c>
      <c r="E33" s="184" t="str">
        <f>IF('Session Tracking'!E32,'Session Tracking'!E32,"")</f>
        <v/>
      </c>
      <c r="F33" s="123"/>
      <c r="G33" s="123"/>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3"/>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H33" s="175" t="str">
        <f t="shared" si="2"/>
        <v/>
      </c>
      <c r="BI33" s="176" t="str">
        <f t="shared" si="3"/>
        <v/>
      </c>
      <c r="BJ33" s="240" t="str">
        <f t="shared" si="4"/>
        <v xml:space="preserve"> </v>
      </c>
      <c r="BK33" s="175" t="str">
        <f t="shared" si="5"/>
        <v/>
      </c>
      <c r="BL33" s="176" t="str">
        <f t="shared" si="6"/>
        <v/>
      </c>
      <c r="BM33" s="240" t="str">
        <f t="shared" si="7"/>
        <v xml:space="preserve"> </v>
      </c>
      <c r="BN33" s="175" t="str">
        <f t="shared" si="8"/>
        <v/>
      </c>
      <c r="BO33" s="176" t="str">
        <f t="shared" si="9"/>
        <v/>
      </c>
      <c r="BP33" s="240" t="str">
        <f t="shared" si="10"/>
        <v xml:space="preserve"> </v>
      </c>
      <c r="BQ33" s="175" t="str">
        <f t="shared" si="11"/>
        <v/>
      </c>
      <c r="BR33" s="176" t="str">
        <f t="shared" si="12"/>
        <v/>
      </c>
      <c r="BS33" s="224" t="str">
        <f t="shared" si="13"/>
        <v xml:space="preserve"> </v>
      </c>
      <c r="BT33" s="318" t="str">
        <f t="shared" si="14"/>
        <v/>
      </c>
      <c r="BU33" s="319" t="str">
        <f t="shared" si="15"/>
        <v/>
      </c>
      <c r="BV33" s="320" t="str">
        <f t="shared" si="16"/>
        <v xml:space="preserve"> </v>
      </c>
      <c r="BW33" s="175" t="str">
        <f t="shared" si="17"/>
        <v/>
      </c>
      <c r="BX33" s="176" t="str">
        <f t="shared" si="18"/>
        <v/>
      </c>
      <c r="BY33" s="240" t="str">
        <f t="shared" si="19"/>
        <v xml:space="preserve"> </v>
      </c>
      <c r="BZ33" s="175" t="str">
        <f>IF(COUNT(#REF!,#REF!,#REF!,#REF!)=4,(3-#REF!)+(3-#REF!)+#REF!+#REF!,"")</f>
        <v/>
      </c>
      <c r="CA33" s="176" t="str">
        <f>IF(COUNT(#REF!,#REF!,#REF!,#REF!)=4,(3-#REF!)+(3-#REF!)+#REF!+#REF!,"")</f>
        <v/>
      </c>
      <c r="CB33" s="240" t="str">
        <f t="shared" si="20"/>
        <v xml:space="preserve"> </v>
      </c>
      <c r="CC33" s="175" t="str">
        <f>IF(COUNT(#REF!,#REF!,#REF!)=3,(3-#REF!)+#REF!+(3-#REF!),"")</f>
        <v/>
      </c>
      <c r="CD33" s="176" t="str">
        <f>IF(COUNT(#REF!,#REF!,#REF!)=3,(3-#REF!)+#REF!+(3-#REF!),"")</f>
        <v/>
      </c>
      <c r="CE33" s="240" t="str">
        <f t="shared" si="21"/>
        <v xml:space="preserve"> </v>
      </c>
      <c r="CF33" s="185" t="str">
        <f t="shared" si="38"/>
        <v/>
      </c>
      <c r="CG33" s="186" t="str">
        <f t="shared" si="38"/>
        <v/>
      </c>
      <c r="CH33" s="181" t="str">
        <f t="shared" si="23"/>
        <v xml:space="preserve"> </v>
      </c>
      <c r="CI33" s="240">
        <f>'Session Tracking'!P32</f>
        <v>0</v>
      </c>
      <c r="CJ33" s="172"/>
      <c r="CK33" s="172">
        <f>COUNTIF('Session Tracking'!F32:O32,"Yes")</f>
        <v>0</v>
      </c>
      <c r="CL33" s="240">
        <f>COUNTIF('Session Tracking'!F32:O32,"No")</f>
        <v>0</v>
      </c>
      <c r="CM33" s="211">
        <f t="shared" si="24"/>
        <v>0</v>
      </c>
      <c r="CN33" s="240" t="str">
        <f t="shared" si="0"/>
        <v/>
      </c>
      <c r="CO33" s="240" t="str">
        <f t="shared" si="1"/>
        <v/>
      </c>
      <c r="CP33" s="240" t="str">
        <f t="shared" si="25"/>
        <v/>
      </c>
      <c r="CQ33" s="240" t="str">
        <f t="shared" si="26"/>
        <v/>
      </c>
      <c r="CR33" s="240" t="str">
        <f t="shared" si="27"/>
        <v/>
      </c>
      <c r="CS33" s="240" t="str">
        <f t="shared" si="28"/>
        <v/>
      </c>
      <c r="CT33" s="172" t="str">
        <f t="shared" si="29"/>
        <v/>
      </c>
      <c r="CU33" s="240" t="str">
        <f t="shared" si="30"/>
        <v/>
      </c>
      <c r="CV33" s="240" t="str">
        <f t="shared" si="31"/>
        <v/>
      </c>
      <c r="CW33" s="240" t="str">
        <f t="shared" si="32"/>
        <v/>
      </c>
      <c r="CX33" s="240" t="str">
        <f t="shared" si="33"/>
        <v/>
      </c>
      <c r="CY33" s="240" t="str">
        <f t="shared" si="34"/>
        <v/>
      </c>
      <c r="CZ33" s="240" t="str">
        <f t="shared" si="35"/>
        <v/>
      </c>
      <c r="DA33" s="240" t="str">
        <f t="shared" si="36"/>
        <v/>
      </c>
      <c r="DB33" s="173" t="str">
        <f t="shared" si="37"/>
        <v/>
      </c>
    </row>
    <row r="34" spans="1:106" x14ac:dyDescent="0.35">
      <c r="A34" s="182">
        <f>'Session Tracking'!A33</f>
        <v>0</v>
      </c>
      <c r="B34" s="183">
        <f>'Session Tracking'!T33</f>
        <v>0</v>
      </c>
      <c r="C34" s="183">
        <f>'Session Tracking'!C33</f>
        <v>0</v>
      </c>
      <c r="D34" s="184" t="str">
        <f>IF('Session Tracking'!D33,'Session Tracking'!D33,"")</f>
        <v/>
      </c>
      <c r="E34" s="184" t="str">
        <f>IF('Session Tracking'!E33,'Session Tracking'!E33,"")</f>
        <v/>
      </c>
      <c r="F34" s="121"/>
      <c r="G34" s="121"/>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1"/>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H34" s="175" t="str">
        <f t="shared" si="2"/>
        <v/>
      </c>
      <c r="BI34" s="176" t="str">
        <f t="shared" si="3"/>
        <v/>
      </c>
      <c r="BJ34" s="240" t="str">
        <f t="shared" si="4"/>
        <v xml:space="preserve"> </v>
      </c>
      <c r="BK34" s="175" t="str">
        <f t="shared" si="5"/>
        <v/>
      </c>
      <c r="BL34" s="176" t="str">
        <f t="shared" si="6"/>
        <v/>
      </c>
      <c r="BM34" s="240" t="str">
        <f t="shared" si="7"/>
        <v xml:space="preserve"> </v>
      </c>
      <c r="BN34" s="175" t="str">
        <f t="shared" si="8"/>
        <v/>
      </c>
      <c r="BO34" s="176" t="str">
        <f t="shared" si="9"/>
        <v/>
      </c>
      <c r="BP34" s="240" t="str">
        <f t="shared" si="10"/>
        <v xml:space="preserve"> </v>
      </c>
      <c r="BQ34" s="175" t="str">
        <f t="shared" si="11"/>
        <v/>
      </c>
      <c r="BR34" s="176" t="str">
        <f t="shared" si="12"/>
        <v/>
      </c>
      <c r="BS34" s="224" t="str">
        <f t="shared" si="13"/>
        <v xml:space="preserve"> </v>
      </c>
      <c r="BT34" s="318" t="str">
        <f t="shared" si="14"/>
        <v/>
      </c>
      <c r="BU34" s="319" t="str">
        <f t="shared" si="15"/>
        <v/>
      </c>
      <c r="BV34" s="320" t="str">
        <f t="shared" si="16"/>
        <v xml:space="preserve"> </v>
      </c>
      <c r="BW34" s="175" t="str">
        <f t="shared" si="17"/>
        <v/>
      </c>
      <c r="BX34" s="176" t="str">
        <f t="shared" si="18"/>
        <v/>
      </c>
      <c r="BY34" s="240" t="str">
        <f t="shared" si="19"/>
        <v xml:space="preserve"> </v>
      </c>
      <c r="BZ34" s="175" t="str">
        <f>IF(COUNT(#REF!,#REF!,#REF!,#REF!)=4,(3-#REF!)+(3-#REF!)+#REF!+#REF!,"")</f>
        <v/>
      </c>
      <c r="CA34" s="176" t="str">
        <f>IF(COUNT(#REF!,#REF!,#REF!,#REF!)=4,(3-#REF!)+(3-#REF!)+#REF!+#REF!,"")</f>
        <v/>
      </c>
      <c r="CB34" s="240" t="str">
        <f t="shared" si="20"/>
        <v xml:space="preserve"> </v>
      </c>
      <c r="CC34" s="175" t="str">
        <f>IF(COUNT(#REF!,#REF!,#REF!)=3,(3-#REF!)+#REF!+(3-#REF!),"")</f>
        <v/>
      </c>
      <c r="CD34" s="176" t="str">
        <f>IF(COUNT(#REF!,#REF!,#REF!)=3,(3-#REF!)+#REF!+(3-#REF!),"")</f>
        <v/>
      </c>
      <c r="CE34" s="240" t="str">
        <f t="shared" si="21"/>
        <v xml:space="preserve"> </v>
      </c>
      <c r="CF34" s="185" t="str">
        <f t="shared" si="38"/>
        <v/>
      </c>
      <c r="CG34" s="186" t="str">
        <f t="shared" si="38"/>
        <v/>
      </c>
      <c r="CH34" s="181" t="str">
        <f t="shared" si="23"/>
        <v xml:space="preserve"> </v>
      </c>
      <c r="CI34" s="240">
        <f>'Session Tracking'!P33</f>
        <v>0</v>
      </c>
      <c r="CJ34" s="172"/>
      <c r="CK34" s="172">
        <f>COUNTIF('Session Tracking'!F33:O33,"Yes")</f>
        <v>0</v>
      </c>
      <c r="CL34" s="240">
        <f>COUNTIF('Session Tracking'!F33:O33,"No")</f>
        <v>0</v>
      </c>
      <c r="CM34" s="211">
        <f t="shared" si="24"/>
        <v>0</v>
      </c>
      <c r="CN34" s="240" t="str">
        <f t="shared" si="0"/>
        <v/>
      </c>
      <c r="CO34" s="240" t="str">
        <f t="shared" si="1"/>
        <v/>
      </c>
      <c r="CP34" s="240" t="str">
        <f t="shared" si="25"/>
        <v/>
      </c>
      <c r="CQ34" s="240" t="str">
        <f t="shared" si="26"/>
        <v/>
      </c>
      <c r="CR34" s="240" t="str">
        <f t="shared" si="27"/>
        <v/>
      </c>
      <c r="CS34" s="240" t="str">
        <f t="shared" si="28"/>
        <v/>
      </c>
      <c r="CT34" s="172" t="str">
        <f t="shared" si="29"/>
        <v/>
      </c>
      <c r="CU34" s="240" t="str">
        <f t="shared" si="30"/>
        <v/>
      </c>
      <c r="CV34" s="240" t="str">
        <f t="shared" si="31"/>
        <v/>
      </c>
      <c r="CW34" s="240" t="str">
        <f t="shared" si="32"/>
        <v/>
      </c>
      <c r="CX34" s="240" t="str">
        <f t="shared" si="33"/>
        <v/>
      </c>
      <c r="CY34" s="240" t="str">
        <f t="shared" si="34"/>
        <v/>
      </c>
      <c r="CZ34" s="240" t="str">
        <f t="shared" si="35"/>
        <v/>
      </c>
      <c r="DA34" s="240" t="str">
        <f t="shared" si="36"/>
        <v/>
      </c>
      <c r="DB34" s="173" t="str">
        <f t="shared" si="37"/>
        <v/>
      </c>
    </row>
    <row r="35" spans="1:106" x14ac:dyDescent="0.35">
      <c r="A35" s="182">
        <f>'Session Tracking'!A34</f>
        <v>0</v>
      </c>
      <c r="B35" s="183">
        <f>'Session Tracking'!T34</f>
        <v>0</v>
      </c>
      <c r="C35" s="183">
        <f>'Session Tracking'!C34</f>
        <v>0</v>
      </c>
      <c r="D35" s="184" t="str">
        <f>IF('Session Tracking'!D34,'Session Tracking'!D34,"")</f>
        <v/>
      </c>
      <c r="E35" s="184" t="str">
        <f>IF('Session Tracking'!E34,'Session Tracking'!E34,"")</f>
        <v/>
      </c>
      <c r="F35" s="123"/>
      <c r="G35" s="123"/>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3"/>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H35" s="175" t="str">
        <f t="shared" si="2"/>
        <v/>
      </c>
      <c r="BI35" s="176" t="str">
        <f t="shared" si="3"/>
        <v/>
      </c>
      <c r="BJ35" s="240" t="str">
        <f t="shared" si="4"/>
        <v xml:space="preserve"> </v>
      </c>
      <c r="BK35" s="175" t="str">
        <f t="shared" si="5"/>
        <v/>
      </c>
      <c r="BL35" s="176" t="str">
        <f t="shared" si="6"/>
        <v/>
      </c>
      <c r="BM35" s="240" t="str">
        <f t="shared" si="7"/>
        <v xml:space="preserve"> </v>
      </c>
      <c r="BN35" s="175" t="str">
        <f t="shared" si="8"/>
        <v/>
      </c>
      <c r="BO35" s="176" t="str">
        <f t="shared" si="9"/>
        <v/>
      </c>
      <c r="BP35" s="240" t="str">
        <f t="shared" si="10"/>
        <v xml:space="preserve"> </v>
      </c>
      <c r="BQ35" s="175" t="str">
        <f t="shared" si="11"/>
        <v/>
      </c>
      <c r="BR35" s="176" t="str">
        <f t="shared" si="12"/>
        <v/>
      </c>
      <c r="BS35" s="224" t="str">
        <f t="shared" si="13"/>
        <v xml:space="preserve"> </v>
      </c>
      <c r="BT35" s="318" t="str">
        <f t="shared" si="14"/>
        <v/>
      </c>
      <c r="BU35" s="319" t="str">
        <f t="shared" si="15"/>
        <v/>
      </c>
      <c r="BV35" s="320" t="str">
        <f t="shared" si="16"/>
        <v xml:space="preserve"> </v>
      </c>
      <c r="BW35" s="175" t="str">
        <f t="shared" si="17"/>
        <v/>
      </c>
      <c r="BX35" s="176" t="str">
        <f t="shared" si="18"/>
        <v/>
      </c>
      <c r="BY35" s="240" t="str">
        <f t="shared" si="19"/>
        <v xml:space="preserve"> </v>
      </c>
      <c r="BZ35" s="175" t="str">
        <f>IF(COUNT(#REF!,#REF!,#REF!,#REF!)=4,(3-#REF!)+(3-#REF!)+#REF!+#REF!,"")</f>
        <v/>
      </c>
      <c r="CA35" s="176" t="str">
        <f>IF(COUNT(#REF!,#REF!,#REF!,#REF!)=4,(3-#REF!)+(3-#REF!)+#REF!+#REF!,"")</f>
        <v/>
      </c>
      <c r="CB35" s="240" t="str">
        <f t="shared" si="20"/>
        <v xml:space="preserve"> </v>
      </c>
      <c r="CC35" s="175" t="str">
        <f>IF(COUNT(#REF!,#REF!,#REF!)=3,(3-#REF!)+#REF!+(3-#REF!),"")</f>
        <v/>
      </c>
      <c r="CD35" s="176" t="str">
        <f>IF(COUNT(#REF!,#REF!,#REF!)=3,(3-#REF!)+#REF!+(3-#REF!),"")</f>
        <v/>
      </c>
      <c r="CE35" s="240" t="str">
        <f t="shared" si="21"/>
        <v xml:space="preserve"> </v>
      </c>
      <c r="CF35" s="185" t="str">
        <f t="shared" si="38"/>
        <v/>
      </c>
      <c r="CG35" s="186" t="str">
        <f t="shared" si="38"/>
        <v/>
      </c>
      <c r="CH35" s="181" t="str">
        <f t="shared" si="23"/>
        <v xml:space="preserve"> </v>
      </c>
      <c r="CI35" s="240">
        <f>'Session Tracking'!P34</f>
        <v>0</v>
      </c>
      <c r="CJ35" s="172"/>
      <c r="CK35" s="172">
        <f>COUNTIF('Session Tracking'!F34:O34,"Yes")</f>
        <v>0</v>
      </c>
      <c r="CL35" s="240">
        <f>COUNTIF('Session Tracking'!F34:O34,"No")</f>
        <v>0</v>
      </c>
      <c r="CM35" s="211">
        <f t="shared" si="24"/>
        <v>0</v>
      </c>
      <c r="CN35" s="240" t="str">
        <f t="shared" si="0"/>
        <v/>
      </c>
      <c r="CO35" s="240" t="str">
        <f t="shared" si="1"/>
        <v/>
      </c>
      <c r="CP35" s="240" t="str">
        <f t="shared" si="25"/>
        <v/>
      </c>
      <c r="CQ35" s="240" t="str">
        <f t="shared" si="26"/>
        <v/>
      </c>
      <c r="CR35" s="240" t="str">
        <f t="shared" si="27"/>
        <v/>
      </c>
      <c r="CS35" s="240" t="str">
        <f t="shared" si="28"/>
        <v/>
      </c>
      <c r="CT35" s="172" t="str">
        <f t="shared" si="29"/>
        <v/>
      </c>
      <c r="CU35" s="240" t="str">
        <f t="shared" si="30"/>
        <v/>
      </c>
      <c r="CV35" s="240" t="str">
        <f t="shared" si="31"/>
        <v/>
      </c>
      <c r="CW35" s="240" t="str">
        <f t="shared" si="32"/>
        <v/>
      </c>
      <c r="CX35" s="240" t="str">
        <f t="shared" si="33"/>
        <v/>
      </c>
      <c r="CY35" s="240" t="str">
        <f t="shared" si="34"/>
        <v/>
      </c>
      <c r="CZ35" s="240" t="str">
        <f t="shared" si="35"/>
        <v/>
      </c>
      <c r="DA35" s="240" t="str">
        <f t="shared" si="36"/>
        <v/>
      </c>
      <c r="DB35" s="173" t="str">
        <f t="shared" si="37"/>
        <v/>
      </c>
    </row>
    <row r="36" spans="1:106" x14ac:dyDescent="0.35">
      <c r="A36" s="182">
        <f>'Session Tracking'!A35</f>
        <v>0</v>
      </c>
      <c r="B36" s="183">
        <f>'Session Tracking'!T35</f>
        <v>0</v>
      </c>
      <c r="C36" s="183">
        <f>'Session Tracking'!C35</f>
        <v>0</v>
      </c>
      <c r="D36" s="184" t="str">
        <f>IF('Session Tracking'!D35,'Session Tracking'!D35,"")</f>
        <v/>
      </c>
      <c r="E36" s="184" t="str">
        <f>IF('Session Tracking'!E35,'Session Tracking'!E35,"")</f>
        <v/>
      </c>
      <c r="F36" s="121"/>
      <c r="G36" s="121"/>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1"/>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H36" s="175" t="str">
        <f t="shared" si="2"/>
        <v/>
      </c>
      <c r="BI36" s="176" t="str">
        <f t="shared" si="3"/>
        <v/>
      </c>
      <c r="BJ36" s="240" t="str">
        <f t="shared" si="4"/>
        <v xml:space="preserve"> </v>
      </c>
      <c r="BK36" s="175" t="str">
        <f t="shared" si="5"/>
        <v/>
      </c>
      <c r="BL36" s="176" t="str">
        <f t="shared" si="6"/>
        <v/>
      </c>
      <c r="BM36" s="240" t="str">
        <f t="shared" si="7"/>
        <v xml:space="preserve"> </v>
      </c>
      <c r="BN36" s="175" t="str">
        <f t="shared" si="8"/>
        <v/>
      </c>
      <c r="BO36" s="176" t="str">
        <f t="shared" si="9"/>
        <v/>
      </c>
      <c r="BP36" s="240" t="str">
        <f t="shared" si="10"/>
        <v xml:space="preserve"> </v>
      </c>
      <c r="BQ36" s="175" t="str">
        <f t="shared" si="11"/>
        <v/>
      </c>
      <c r="BR36" s="176" t="str">
        <f t="shared" si="12"/>
        <v/>
      </c>
      <c r="BS36" s="224" t="str">
        <f t="shared" si="13"/>
        <v xml:space="preserve"> </v>
      </c>
      <c r="BT36" s="318" t="str">
        <f t="shared" si="14"/>
        <v/>
      </c>
      <c r="BU36" s="319" t="str">
        <f t="shared" si="15"/>
        <v/>
      </c>
      <c r="BV36" s="320" t="str">
        <f t="shared" si="16"/>
        <v xml:space="preserve"> </v>
      </c>
      <c r="BW36" s="175" t="str">
        <f t="shared" si="17"/>
        <v/>
      </c>
      <c r="BX36" s="176" t="str">
        <f t="shared" si="18"/>
        <v/>
      </c>
      <c r="BY36" s="240" t="str">
        <f t="shared" si="19"/>
        <v xml:space="preserve"> </v>
      </c>
      <c r="BZ36" s="175" t="str">
        <f>IF(COUNT(#REF!,#REF!,#REF!,#REF!)=4,(3-#REF!)+(3-#REF!)+#REF!+#REF!,"")</f>
        <v/>
      </c>
      <c r="CA36" s="176" t="str">
        <f>IF(COUNT(#REF!,#REF!,#REF!,#REF!)=4,(3-#REF!)+(3-#REF!)+#REF!+#REF!,"")</f>
        <v/>
      </c>
      <c r="CB36" s="240" t="str">
        <f t="shared" si="20"/>
        <v xml:space="preserve"> </v>
      </c>
      <c r="CC36" s="175" t="str">
        <f>IF(COUNT(#REF!,#REF!,#REF!)=3,(3-#REF!)+#REF!+(3-#REF!),"")</f>
        <v/>
      </c>
      <c r="CD36" s="176" t="str">
        <f>IF(COUNT(#REF!,#REF!,#REF!)=3,(3-#REF!)+#REF!+(3-#REF!),"")</f>
        <v/>
      </c>
      <c r="CE36" s="240" t="str">
        <f t="shared" si="21"/>
        <v xml:space="preserve"> </v>
      </c>
      <c r="CF36" s="185" t="str">
        <f t="shared" si="38"/>
        <v/>
      </c>
      <c r="CG36" s="186" t="str">
        <f t="shared" si="38"/>
        <v/>
      </c>
      <c r="CH36" s="181" t="str">
        <f t="shared" si="23"/>
        <v xml:space="preserve"> </v>
      </c>
      <c r="CI36" s="240">
        <f>'Session Tracking'!P35</f>
        <v>0</v>
      </c>
      <c r="CJ36" s="172"/>
      <c r="CK36" s="172">
        <f>COUNTIF('Session Tracking'!F35:O35,"Yes")</f>
        <v>0</v>
      </c>
      <c r="CL36" s="240">
        <f>COUNTIF('Session Tracking'!F35:O35,"No")</f>
        <v>0</v>
      </c>
      <c r="CM36" s="211">
        <f t="shared" si="24"/>
        <v>0</v>
      </c>
      <c r="CN36" s="240" t="str">
        <f t="shared" si="0"/>
        <v/>
      </c>
      <c r="CO36" s="240" t="str">
        <f t="shared" si="1"/>
        <v/>
      </c>
      <c r="CP36" s="240" t="str">
        <f t="shared" si="25"/>
        <v/>
      </c>
      <c r="CQ36" s="240" t="str">
        <f t="shared" si="26"/>
        <v/>
      </c>
      <c r="CR36" s="240" t="str">
        <f t="shared" si="27"/>
        <v/>
      </c>
      <c r="CS36" s="240" t="str">
        <f t="shared" si="28"/>
        <v/>
      </c>
      <c r="CT36" s="172" t="str">
        <f t="shared" si="29"/>
        <v/>
      </c>
      <c r="CU36" s="240" t="str">
        <f t="shared" si="30"/>
        <v/>
      </c>
      <c r="CV36" s="240" t="str">
        <f t="shared" si="31"/>
        <v/>
      </c>
      <c r="CW36" s="240" t="str">
        <f t="shared" si="32"/>
        <v/>
      </c>
      <c r="CX36" s="240" t="str">
        <f t="shared" si="33"/>
        <v/>
      </c>
      <c r="CY36" s="240" t="str">
        <f t="shared" si="34"/>
        <v/>
      </c>
      <c r="CZ36" s="240" t="str">
        <f t="shared" si="35"/>
        <v/>
      </c>
      <c r="DA36" s="240" t="str">
        <f t="shared" si="36"/>
        <v/>
      </c>
      <c r="DB36" s="173" t="str">
        <f t="shared" si="37"/>
        <v/>
      </c>
    </row>
    <row r="37" spans="1:106" x14ac:dyDescent="0.35">
      <c r="A37" s="182">
        <f>'Session Tracking'!A36</f>
        <v>0</v>
      </c>
      <c r="B37" s="183">
        <f>'Session Tracking'!T36</f>
        <v>0</v>
      </c>
      <c r="C37" s="183">
        <f>'Session Tracking'!C36</f>
        <v>0</v>
      </c>
      <c r="D37" s="184" t="str">
        <f>IF('Session Tracking'!D36,'Session Tracking'!D36,"")</f>
        <v/>
      </c>
      <c r="E37" s="184" t="str">
        <f>IF('Session Tracking'!E36,'Session Tracking'!E36,"")</f>
        <v/>
      </c>
      <c r="F37" s="123"/>
      <c r="G37" s="123"/>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3"/>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H37" s="175" t="str">
        <f t="shared" si="2"/>
        <v/>
      </c>
      <c r="BI37" s="176" t="str">
        <f t="shared" si="3"/>
        <v/>
      </c>
      <c r="BJ37" s="240" t="str">
        <f t="shared" si="4"/>
        <v xml:space="preserve"> </v>
      </c>
      <c r="BK37" s="175" t="str">
        <f t="shared" si="5"/>
        <v/>
      </c>
      <c r="BL37" s="176" t="str">
        <f t="shared" si="6"/>
        <v/>
      </c>
      <c r="BM37" s="240" t="str">
        <f t="shared" si="7"/>
        <v xml:space="preserve"> </v>
      </c>
      <c r="BN37" s="175" t="str">
        <f t="shared" si="8"/>
        <v/>
      </c>
      <c r="BO37" s="176" t="str">
        <f t="shared" si="9"/>
        <v/>
      </c>
      <c r="BP37" s="240" t="str">
        <f t="shared" si="10"/>
        <v xml:space="preserve"> </v>
      </c>
      <c r="BQ37" s="175" t="str">
        <f t="shared" si="11"/>
        <v/>
      </c>
      <c r="BR37" s="176" t="str">
        <f t="shared" si="12"/>
        <v/>
      </c>
      <c r="BS37" s="224" t="str">
        <f t="shared" si="13"/>
        <v xml:space="preserve"> </v>
      </c>
      <c r="BT37" s="318" t="str">
        <f t="shared" si="14"/>
        <v/>
      </c>
      <c r="BU37" s="319" t="str">
        <f t="shared" si="15"/>
        <v/>
      </c>
      <c r="BV37" s="320" t="str">
        <f t="shared" si="16"/>
        <v xml:space="preserve"> </v>
      </c>
      <c r="BW37" s="175" t="str">
        <f t="shared" si="17"/>
        <v/>
      </c>
      <c r="BX37" s="176" t="str">
        <f t="shared" si="18"/>
        <v/>
      </c>
      <c r="BY37" s="240" t="str">
        <f t="shared" si="19"/>
        <v xml:space="preserve"> </v>
      </c>
      <c r="BZ37" s="175" t="str">
        <f>IF(COUNT(#REF!,#REF!,#REF!,#REF!)=4,(3-#REF!)+(3-#REF!)+#REF!+#REF!,"")</f>
        <v/>
      </c>
      <c r="CA37" s="176" t="str">
        <f>IF(COUNT(#REF!,#REF!,#REF!,#REF!)=4,(3-#REF!)+(3-#REF!)+#REF!+#REF!,"")</f>
        <v/>
      </c>
      <c r="CB37" s="240" t="str">
        <f t="shared" si="20"/>
        <v xml:space="preserve"> </v>
      </c>
      <c r="CC37" s="175" t="str">
        <f>IF(COUNT(#REF!,#REF!,#REF!)=3,(3-#REF!)+#REF!+(3-#REF!),"")</f>
        <v/>
      </c>
      <c r="CD37" s="176" t="str">
        <f>IF(COUNT(#REF!,#REF!,#REF!)=3,(3-#REF!)+#REF!+(3-#REF!),"")</f>
        <v/>
      </c>
      <c r="CE37" s="240" t="str">
        <f t="shared" si="21"/>
        <v xml:space="preserve"> </v>
      </c>
      <c r="CF37" s="185" t="str">
        <f t="shared" si="38"/>
        <v/>
      </c>
      <c r="CG37" s="186" t="str">
        <f t="shared" si="38"/>
        <v/>
      </c>
      <c r="CH37" s="181" t="str">
        <f t="shared" si="23"/>
        <v xml:space="preserve"> </v>
      </c>
      <c r="CI37" s="240">
        <f>'Session Tracking'!P36</f>
        <v>0</v>
      </c>
      <c r="CJ37" s="172"/>
      <c r="CK37" s="172">
        <f>COUNTIF('Session Tracking'!F36:O36,"Yes")</f>
        <v>0</v>
      </c>
      <c r="CL37" s="240">
        <f>COUNTIF('Session Tracking'!F36:O36,"No")</f>
        <v>0</v>
      </c>
      <c r="CM37" s="211">
        <f t="shared" si="24"/>
        <v>0</v>
      </c>
      <c r="CN37" s="240" t="str">
        <f t="shared" si="0"/>
        <v/>
      </c>
      <c r="CO37" s="240" t="str">
        <f t="shared" si="1"/>
        <v/>
      </c>
      <c r="CP37" s="240" t="str">
        <f t="shared" si="25"/>
        <v/>
      </c>
      <c r="CQ37" s="240" t="str">
        <f t="shared" si="26"/>
        <v/>
      </c>
      <c r="CR37" s="240" t="str">
        <f t="shared" si="27"/>
        <v/>
      </c>
      <c r="CS37" s="240" t="str">
        <f t="shared" si="28"/>
        <v/>
      </c>
      <c r="CT37" s="172" t="str">
        <f t="shared" si="29"/>
        <v/>
      </c>
      <c r="CU37" s="240" t="str">
        <f t="shared" si="30"/>
        <v/>
      </c>
      <c r="CV37" s="240" t="str">
        <f t="shared" si="31"/>
        <v/>
      </c>
      <c r="CW37" s="240" t="str">
        <f t="shared" si="32"/>
        <v/>
      </c>
      <c r="CX37" s="240" t="str">
        <f t="shared" si="33"/>
        <v/>
      </c>
      <c r="CY37" s="240" t="str">
        <f t="shared" si="34"/>
        <v/>
      </c>
      <c r="CZ37" s="240" t="str">
        <f t="shared" si="35"/>
        <v/>
      </c>
      <c r="DA37" s="240" t="str">
        <f t="shared" si="36"/>
        <v/>
      </c>
      <c r="DB37" s="173" t="str">
        <f t="shared" si="37"/>
        <v/>
      </c>
    </row>
    <row r="38" spans="1:106" x14ac:dyDescent="0.35">
      <c r="A38" s="182">
        <f>'Session Tracking'!A37</f>
        <v>0</v>
      </c>
      <c r="B38" s="183">
        <f>'Session Tracking'!T37</f>
        <v>0</v>
      </c>
      <c r="C38" s="183">
        <f>'Session Tracking'!C37</f>
        <v>0</v>
      </c>
      <c r="D38" s="184" t="str">
        <f>IF('Session Tracking'!D37,'Session Tracking'!D37,"")</f>
        <v/>
      </c>
      <c r="E38" s="184" t="str">
        <f>IF('Session Tracking'!E37,'Session Tracking'!E37,"")</f>
        <v/>
      </c>
      <c r="F38" s="121"/>
      <c r="G38" s="121"/>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1"/>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H38" s="175" t="str">
        <f t="shared" si="2"/>
        <v/>
      </c>
      <c r="BI38" s="176" t="str">
        <f t="shared" si="3"/>
        <v/>
      </c>
      <c r="BJ38" s="240" t="str">
        <f t="shared" si="4"/>
        <v xml:space="preserve"> </v>
      </c>
      <c r="BK38" s="175" t="str">
        <f t="shared" si="5"/>
        <v/>
      </c>
      <c r="BL38" s="176" t="str">
        <f t="shared" si="6"/>
        <v/>
      </c>
      <c r="BM38" s="240" t="str">
        <f t="shared" si="7"/>
        <v xml:space="preserve"> </v>
      </c>
      <c r="BN38" s="175" t="str">
        <f t="shared" si="8"/>
        <v/>
      </c>
      <c r="BO38" s="176" t="str">
        <f t="shared" si="9"/>
        <v/>
      </c>
      <c r="BP38" s="240" t="str">
        <f t="shared" si="10"/>
        <v xml:space="preserve"> </v>
      </c>
      <c r="BQ38" s="175" t="str">
        <f t="shared" si="11"/>
        <v/>
      </c>
      <c r="BR38" s="176" t="str">
        <f t="shared" si="12"/>
        <v/>
      </c>
      <c r="BS38" s="224" t="str">
        <f t="shared" si="13"/>
        <v xml:space="preserve"> </v>
      </c>
      <c r="BT38" s="318" t="str">
        <f t="shared" si="14"/>
        <v/>
      </c>
      <c r="BU38" s="319" t="str">
        <f t="shared" si="15"/>
        <v/>
      </c>
      <c r="BV38" s="320" t="str">
        <f t="shared" si="16"/>
        <v xml:space="preserve"> </v>
      </c>
      <c r="BW38" s="175" t="str">
        <f t="shared" si="17"/>
        <v/>
      </c>
      <c r="BX38" s="176" t="str">
        <f t="shared" si="18"/>
        <v/>
      </c>
      <c r="BY38" s="240" t="str">
        <f t="shared" si="19"/>
        <v xml:space="preserve"> </v>
      </c>
      <c r="BZ38" s="175" t="str">
        <f>IF(COUNT(#REF!,#REF!,#REF!,#REF!)=4,(3-#REF!)+(3-#REF!)+#REF!+#REF!,"")</f>
        <v/>
      </c>
      <c r="CA38" s="176" t="str">
        <f>IF(COUNT(#REF!,#REF!,#REF!,#REF!)=4,(3-#REF!)+(3-#REF!)+#REF!+#REF!,"")</f>
        <v/>
      </c>
      <c r="CB38" s="240" t="str">
        <f t="shared" si="20"/>
        <v xml:space="preserve"> </v>
      </c>
      <c r="CC38" s="175" t="str">
        <f>IF(COUNT(#REF!,#REF!,#REF!)=3,(3-#REF!)+#REF!+(3-#REF!),"")</f>
        <v/>
      </c>
      <c r="CD38" s="176" t="str">
        <f>IF(COUNT(#REF!,#REF!,#REF!)=3,(3-#REF!)+#REF!+(3-#REF!),"")</f>
        <v/>
      </c>
      <c r="CE38" s="240" t="str">
        <f t="shared" si="21"/>
        <v xml:space="preserve"> </v>
      </c>
      <c r="CF38" s="185" t="str">
        <f t="shared" si="38"/>
        <v/>
      </c>
      <c r="CG38" s="186" t="str">
        <f t="shared" si="38"/>
        <v/>
      </c>
      <c r="CH38" s="181" t="str">
        <f t="shared" si="23"/>
        <v xml:space="preserve"> </v>
      </c>
      <c r="CI38" s="240">
        <f>'Session Tracking'!P37</f>
        <v>0</v>
      </c>
      <c r="CJ38" s="172"/>
      <c r="CK38" s="172">
        <f>COUNTIF('Session Tracking'!F37:O37,"Yes")</f>
        <v>0</v>
      </c>
      <c r="CL38" s="240">
        <f>COUNTIF('Session Tracking'!F37:O37,"No")</f>
        <v>0</v>
      </c>
      <c r="CM38" s="211">
        <f t="shared" si="24"/>
        <v>0</v>
      </c>
      <c r="CN38" s="240" t="str">
        <f t="shared" si="0"/>
        <v/>
      </c>
      <c r="CO38" s="240" t="str">
        <f t="shared" si="1"/>
        <v/>
      </c>
      <c r="CP38" s="240" t="str">
        <f t="shared" si="25"/>
        <v/>
      </c>
      <c r="CQ38" s="240" t="str">
        <f t="shared" si="26"/>
        <v/>
      </c>
      <c r="CR38" s="240" t="str">
        <f t="shared" si="27"/>
        <v/>
      </c>
      <c r="CS38" s="240" t="str">
        <f t="shared" si="28"/>
        <v/>
      </c>
      <c r="CT38" s="172" t="str">
        <f t="shared" si="29"/>
        <v/>
      </c>
      <c r="CU38" s="240" t="str">
        <f t="shared" si="30"/>
        <v/>
      </c>
      <c r="CV38" s="240" t="str">
        <f t="shared" si="31"/>
        <v/>
      </c>
      <c r="CW38" s="240" t="str">
        <f t="shared" si="32"/>
        <v/>
      </c>
      <c r="CX38" s="240" t="str">
        <f t="shared" si="33"/>
        <v/>
      </c>
      <c r="CY38" s="240" t="str">
        <f t="shared" si="34"/>
        <v/>
      </c>
      <c r="CZ38" s="240" t="str">
        <f t="shared" si="35"/>
        <v/>
      </c>
      <c r="DA38" s="240" t="str">
        <f t="shared" si="36"/>
        <v/>
      </c>
      <c r="DB38" s="173" t="str">
        <f t="shared" si="37"/>
        <v/>
      </c>
    </row>
    <row r="39" spans="1:106" x14ac:dyDescent="0.35">
      <c r="A39" s="182">
        <f>'Session Tracking'!A38</f>
        <v>0</v>
      </c>
      <c r="B39" s="183">
        <f>'Session Tracking'!T38</f>
        <v>0</v>
      </c>
      <c r="C39" s="183">
        <f>'Session Tracking'!C38</f>
        <v>0</v>
      </c>
      <c r="D39" s="184" t="str">
        <f>IF('Session Tracking'!D38,'Session Tracking'!D38,"")</f>
        <v/>
      </c>
      <c r="E39" s="184" t="str">
        <f>IF('Session Tracking'!E38,'Session Tracking'!E38,"")</f>
        <v/>
      </c>
      <c r="F39" s="123"/>
      <c r="G39" s="123"/>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3"/>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H39" s="175" t="str">
        <f t="shared" si="2"/>
        <v/>
      </c>
      <c r="BI39" s="176" t="str">
        <f t="shared" si="3"/>
        <v/>
      </c>
      <c r="BJ39" s="240" t="str">
        <f t="shared" si="4"/>
        <v xml:space="preserve"> </v>
      </c>
      <c r="BK39" s="175" t="str">
        <f t="shared" si="5"/>
        <v/>
      </c>
      <c r="BL39" s="176" t="str">
        <f t="shared" si="6"/>
        <v/>
      </c>
      <c r="BM39" s="240" t="str">
        <f t="shared" si="7"/>
        <v xml:space="preserve"> </v>
      </c>
      <c r="BN39" s="175" t="str">
        <f t="shared" si="8"/>
        <v/>
      </c>
      <c r="BO39" s="176" t="str">
        <f t="shared" si="9"/>
        <v/>
      </c>
      <c r="BP39" s="240" t="str">
        <f t="shared" si="10"/>
        <v xml:space="preserve"> </v>
      </c>
      <c r="BQ39" s="175" t="str">
        <f t="shared" si="11"/>
        <v/>
      </c>
      <c r="BR39" s="176" t="str">
        <f t="shared" si="12"/>
        <v/>
      </c>
      <c r="BS39" s="224" t="str">
        <f t="shared" si="13"/>
        <v xml:space="preserve"> </v>
      </c>
      <c r="BT39" s="318" t="str">
        <f t="shared" si="14"/>
        <v/>
      </c>
      <c r="BU39" s="319" t="str">
        <f t="shared" si="15"/>
        <v/>
      </c>
      <c r="BV39" s="320" t="str">
        <f t="shared" si="16"/>
        <v xml:space="preserve"> </v>
      </c>
      <c r="BW39" s="175" t="str">
        <f t="shared" si="17"/>
        <v/>
      </c>
      <c r="BX39" s="176" t="str">
        <f t="shared" si="18"/>
        <v/>
      </c>
      <c r="BY39" s="240" t="str">
        <f t="shared" si="19"/>
        <v xml:space="preserve"> </v>
      </c>
      <c r="BZ39" s="175" t="str">
        <f>IF(COUNT(#REF!,#REF!,#REF!,#REF!)=4,(3-#REF!)+(3-#REF!)+#REF!+#REF!,"")</f>
        <v/>
      </c>
      <c r="CA39" s="176" t="str">
        <f>IF(COUNT(#REF!,#REF!,#REF!,#REF!)=4,(3-#REF!)+(3-#REF!)+#REF!+#REF!,"")</f>
        <v/>
      </c>
      <c r="CB39" s="240" t="str">
        <f t="shared" si="20"/>
        <v xml:space="preserve"> </v>
      </c>
      <c r="CC39" s="175" t="str">
        <f>IF(COUNT(#REF!,#REF!,#REF!)=3,(3-#REF!)+#REF!+(3-#REF!),"")</f>
        <v/>
      </c>
      <c r="CD39" s="176" t="str">
        <f>IF(COUNT(#REF!,#REF!,#REF!)=3,(3-#REF!)+#REF!+(3-#REF!),"")</f>
        <v/>
      </c>
      <c r="CE39" s="240" t="str">
        <f t="shared" si="21"/>
        <v xml:space="preserve"> </v>
      </c>
      <c r="CF39" s="185" t="str">
        <f t="shared" si="38"/>
        <v/>
      </c>
      <c r="CG39" s="186" t="str">
        <f t="shared" si="38"/>
        <v/>
      </c>
      <c r="CH39" s="181" t="str">
        <f t="shared" si="23"/>
        <v xml:space="preserve"> </v>
      </c>
      <c r="CI39" s="240">
        <f>'Session Tracking'!P38</f>
        <v>0</v>
      </c>
      <c r="CJ39" s="172"/>
      <c r="CK39" s="172">
        <f>COUNTIF('Session Tracking'!F38:O38,"Yes")</f>
        <v>0</v>
      </c>
      <c r="CL39" s="240">
        <f>COUNTIF('Session Tracking'!F38:O38,"No")</f>
        <v>0</v>
      </c>
      <c r="CM39" s="211">
        <f t="shared" si="24"/>
        <v>0</v>
      </c>
      <c r="CN39" s="240" t="str">
        <f t="shared" si="0"/>
        <v/>
      </c>
      <c r="CO39" s="240" t="str">
        <f t="shared" si="1"/>
        <v/>
      </c>
      <c r="CP39" s="240" t="str">
        <f t="shared" si="25"/>
        <v/>
      </c>
      <c r="CQ39" s="240" t="str">
        <f t="shared" si="26"/>
        <v/>
      </c>
      <c r="CR39" s="240" t="str">
        <f t="shared" si="27"/>
        <v/>
      </c>
      <c r="CS39" s="240" t="str">
        <f t="shared" si="28"/>
        <v/>
      </c>
      <c r="CT39" s="172" t="str">
        <f t="shared" si="29"/>
        <v/>
      </c>
      <c r="CU39" s="240" t="str">
        <f t="shared" si="30"/>
        <v/>
      </c>
      <c r="CV39" s="240" t="str">
        <f t="shared" si="31"/>
        <v/>
      </c>
      <c r="CW39" s="240" t="str">
        <f t="shared" si="32"/>
        <v/>
      </c>
      <c r="CX39" s="240" t="str">
        <f t="shared" si="33"/>
        <v/>
      </c>
      <c r="CY39" s="240" t="str">
        <f t="shared" si="34"/>
        <v/>
      </c>
      <c r="CZ39" s="240" t="str">
        <f t="shared" si="35"/>
        <v/>
      </c>
      <c r="DA39" s="240" t="str">
        <f t="shared" si="36"/>
        <v/>
      </c>
      <c r="DB39" s="173" t="str">
        <f t="shared" si="37"/>
        <v/>
      </c>
    </row>
    <row r="40" spans="1:106" x14ac:dyDescent="0.35">
      <c r="A40" s="182">
        <f>'Session Tracking'!A39</f>
        <v>0</v>
      </c>
      <c r="B40" s="183">
        <f>'Session Tracking'!T39</f>
        <v>0</v>
      </c>
      <c r="C40" s="183">
        <f>'Session Tracking'!C39</f>
        <v>0</v>
      </c>
      <c r="D40" s="184" t="str">
        <f>IF('Session Tracking'!D39,'Session Tracking'!D39,"")</f>
        <v/>
      </c>
      <c r="E40" s="184" t="str">
        <f>IF('Session Tracking'!E39,'Session Tracking'!E39,"")</f>
        <v/>
      </c>
      <c r="F40" s="121"/>
      <c r="G40" s="121"/>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1"/>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H40" s="175" t="str">
        <f t="shared" si="2"/>
        <v/>
      </c>
      <c r="BI40" s="176" t="str">
        <f t="shared" si="3"/>
        <v/>
      </c>
      <c r="BJ40" s="240" t="str">
        <f t="shared" si="4"/>
        <v xml:space="preserve"> </v>
      </c>
      <c r="BK40" s="175" t="str">
        <f t="shared" si="5"/>
        <v/>
      </c>
      <c r="BL40" s="176" t="str">
        <f t="shared" si="6"/>
        <v/>
      </c>
      <c r="BM40" s="240" t="str">
        <f t="shared" si="7"/>
        <v xml:space="preserve"> </v>
      </c>
      <c r="BN40" s="175" t="str">
        <f t="shared" si="8"/>
        <v/>
      </c>
      <c r="BO40" s="176" t="str">
        <f t="shared" si="9"/>
        <v/>
      </c>
      <c r="BP40" s="240" t="str">
        <f t="shared" si="10"/>
        <v xml:space="preserve"> </v>
      </c>
      <c r="BQ40" s="175" t="str">
        <f t="shared" si="11"/>
        <v/>
      </c>
      <c r="BR40" s="176" t="str">
        <f t="shared" si="12"/>
        <v/>
      </c>
      <c r="BS40" s="224" t="str">
        <f t="shared" si="13"/>
        <v xml:space="preserve"> </v>
      </c>
      <c r="BT40" s="318" t="str">
        <f t="shared" si="14"/>
        <v/>
      </c>
      <c r="BU40" s="319" t="str">
        <f t="shared" si="15"/>
        <v/>
      </c>
      <c r="BV40" s="320" t="str">
        <f t="shared" si="16"/>
        <v xml:space="preserve"> </v>
      </c>
      <c r="BW40" s="175" t="str">
        <f t="shared" si="17"/>
        <v/>
      </c>
      <c r="BX40" s="176" t="str">
        <f t="shared" si="18"/>
        <v/>
      </c>
      <c r="BY40" s="240" t="str">
        <f t="shared" si="19"/>
        <v xml:space="preserve"> </v>
      </c>
      <c r="BZ40" s="175" t="str">
        <f>IF(COUNT(#REF!,#REF!,#REF!,#REF!)=4,(3-#REF!)+(3-#REF!)+#REF!+#REF!,"")</f>
        <v/>
      </c>
      <c r="CA40" s="176" t="str">
        <f>IF(COUNT(#REF!,#REF!,#REF!,#REF!)=4,(3-#REF!)+(3-#REF!)+#REF!+#REF!,"")</f>
        <v/>
      </c>
      <c r="CB40" s="240" t="str">
        <f t="shared" si="20"/>
        <v xml:space="preserve"> </v>
      </c>
      <c r="CC40" s="175" t="str">
        <f>IF(COUNT(#REF!,#REF!,#REF!)=3,(3-#REF!)+#REF!+(3-#REF!),"")</f>
        <v/>
      </c>
      <c r="CD40" s="176" t="str">
        <f>IF(COUNT(#REF!,#REF!,#REF!)=3,(3-#REF!)+#REF!+(3-#REF!),"")</f>
        <v/>
      </c>
      <c r="CE40" s="240" t="str">
        <f t="shared" si="21"/>
        <v xml:space="preserve"> </v>
      </c>
      <c r="CF40" s="185" t="str">
        <f t="shared" si="38"/>
        <v/>
      </c>
      <c r="CG40" s="186" t="str">
        <f t="shared" si="38"/>
        <v/>
      </c>
      <c r="CH40" s="181" t="str">
        <f t="shared" si="23"/>
        <v xml:space="preserve"> </v>
      </c>
      <c r="CI40" s="240">
        <f>'Session Tracking'!P39</f>
        <v>0</v>
      </c>
      <c r="CJ40" s="172"/>
      <c r="CK40" s="172">
        <f>COUNTIF('Session Tracking'!F39:O39,"Yes")</f>
        <v>0</v>
      </c>
      <c r="CL40" s="240">
        <f>COUNTIF('Session Tracking'!F39:O39,"No")</f>
        <v>0</v>
      </c>
      <c r="CM40" s="211">
        <f t="shared" si="24"/>
        <v>0</v>
      </c>
      <c r="CN40" s="240" t="str">
        <f t="shared" si="0"/>
        <v/>
      </c>
      <c r="CO40" s="240" t="str">
        <f t="shared" si="1"/>
        <v/>
      </c>
      <c r="CP40" s="240" t="str">
        <f t="shared" si="25"/>
        <v/>
      </c>
      <c r="CQ40" s="240" t="str">
        <f t="shared" si="26"/>
        <v/>
      </c>
      <c r="CR40" s="240" t="str">
        <f t="shared" si="27"/>
        <v/>
      </c>
      <c r="CS40" s="240" t="str">
        <f t="shared" si="28"/>
        <v/>
      </c>
      <c r="CT40" s="172" t="str">
        <f t="shared" si="29"/>
        <v/>
      </c>
      <c r="CU40" s="240" t="str">
        <f t="shared" si="30"/>
        <v/>
      </c>
      <c r="CV40" s="240" t="str">
        <f t="shared" si="31"/>
        <v/>
      </c>
      <c r="CW40" s="240" t="str">
        <f t="shared" si="32"/>
        <v/>
      </c>
      <c r="CX40" s="240" t="str">
        <f t="shared" si="33"/>
        <v/>
      </c>
      <c r="CY40" s="240" t="str">
        <f t="shared" si="34"/>
        <v/>
      </c>
      <c r="CZ40" s="240" t="str">
        <f t="shared" si="35"/>
        <v/>
      </c>
      <c r="DA40" s="240" t="str">
        <f t="shared" si="36"/>
        <v/>
      </c>
      <c r="DB40" s="173" t="str">
        <f t="shared" si="37"/>
        <v/>
      </c>
    </row>
    <row r="41" spans="1:106" x14ac:dyDescent="0.35">
      <c r="A41" s="182">
        <f>'Session Tracking'!A40</f>
        <v>0</v>
      </c>
      <c r="B41" s="183">
        <f>'Session Tracking'!T40</f>
        <v>0</v>
      </c>
      <c r="C41" s="183">
        <f>'Session Tracking'!C40</f>
        <v>0</v>
      </c>
      <c r="D41" s="184" t="str">
        <f>IF('Session Tracking'!D40,'Session Tracking'!D40,"")</f>
        <v/>
      </c>
      <c r="E41" s="184" t="str">
        <f>IF('Session Tracking'!E40,'Session Tracking'!E40,"")</f>
        <v/>
      </c>
      <c r="F41" s="123"/>
      <c r="G41" s="123"/>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3"/>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H41" s="175" t="str">
        <f t="shared" si="2"/>
        <v/>
      </c>
      <c r="BI41" s="176" t="str">
        <f t="shared" si="3"/>
        <v/>
      </c>
      <c r="BJ41" s="240" t="str">
        <f t="shared" si="4"/>
        <v xml:space="preserve"> </v>
      </c>
      <c r="BK41" s="175" t="str">
        <f t="shared" si="5"/>
        <v/>
      </c>
      <c r="BL41" s="176" t="str">
        <f t="shared" si="6"/>
        <v/>
      </c>
      <c r="BM41" s="240" t="str">
        <f t="shared" si="7"/>
        <v xml:space="preserve"> </v>
      </c>
      <c r="BN41" s="175" t="str">
        <f t="shared" si="8"/>
        <v/>
      </c>
      <c r="BO41" s="176" t="str">
        <f t="shared" si="9"/>
        <v/>
      </c>
      <c r="BP41" s="240" t="str">
        <f t="shared" si="10"/>
        <v xml:space="preserve"> </v>
      </c>
      <c r="BQ41" s="175" t="str">
        <f t="shared" si="11"/>
        <v/>
      </c>
      <c r="BR41" s="176" t="str">
        <f t="shared" si="12"/>
        <v/>
      </c>
      <c r="BS41" s="224" t="str">
        <f t="shared" si="13"/>
        <v xml:space="preserve"> </v>
      </c>
      <c r="BT41" s="318" t="str">
        <f t="shared" si="14"/>
        <v/>
      </c>
      <c r="BU41" s="319" t="str">
        <f t="shared" si="15"/>
        <v/>
      </c>
      <c r="BV41" s="320" t="str">
        <f t="shared" si="16"/>
        <v xml:space="preserve"> </v>
      </c>
      <c r="BW41" s="175" t="str">
        <f t="shared" si="17"/>
        <v/>
      </c>
      <c r="BX41" s="176" t="str">
        <f t="shared" si="18"/>
        <v/>
      </c>
      <c r="BY41" s="240" t="str">
        <f t="shared" si="19"/>
        <v xml:space="preserve"> </v>
      </c>
      <c r="BZ41" s="175" t="str">
        <f>IF(COUNT(#REF!,#REF!,#REF!,#REF!)=4,(3-#REF!)+(3-#REF!)+#REF!+#REF!,"")</f>
        <v/>
      </c>
      <c r="CA41" s="176" t="str">
        <f>IF(COUNT(#REF!,#REF!,#REF!,#REF!)=4,(3-#REF!)+(3-#REF!)+#REF!+#REF!,"")</f>
        <v/>
      </c>
      <c r="CB41" s="240" t="str">
        <f t="shared" si="20"/>
        <v xml:space="preserve"> </v>
      </c>
      <c r="CC41" s="175" t="str">
        <f>IF(COUNT(#REF!,#REF!,#REF!)=3,(3-#REF!)+#REF!+(3-#REF!),"")</f>
        <v/>
      </c>
      <c r="CD41" s="176" t="str">
        <f>IF(COUNT(#REF!,#REF!,#REF!)=3,(3-#REF!)+#REF!+(3-#REF!),"")</f>
        <v/>
      </c>
      <c r="CE41" s="240" t="str">
        <f t="shared" si="21"/>
        <v xml:space="preserve"> </v>
      </c>
      <c r="CF41" s="185" t="str">
        <f t="shared" si="38"/>
        <v/>
      </c>
      <c r="CG41" s="186" t="str">
        <f t="shared" si="38"/>
        <v/>
      </c>
      <c r="CH41" s="181" t="str">
        <f t="shared" si="23"/>
        <v xml:space="preserve"> </v>
      </c>
      <c r="CI41" s="240">
        <f>'Session Tracking'!P40</f>
        <v>0</v>
      </c>
      <c r="CJ41" s="172"/>
      <c r="CK41" s="172">
        <f>COUNTIF('Session Tracking'!F40:O40,"Yes")</f>
        <v>0</v>
      </c>
      <c r="CL41" s="240">
        <f>COUNTIF('Session Tracking'!F40:O40,"No")</f>
        <v>0</v>
      </c>
      <c r="CM41" s="211">
        <f t="shared" si="24"/>
        <v>0</v>
      </c>
      <c r="CN41" s="240" t="str">
        <f t="shared" si="0"/>
        <v/>
      </c>
      <c r="CO41" s="240" t="str">
        <f t="shared" si="1"/>
        <v/>
      </c>
      <c r="CP41" s="240" t="str">
        <f t="shared" si="25"/>
        <v/>
      </c>
      <c r="CQ41" s="240" t="str">
        <f t="shared" si="26"/>
        <v/>
      </c>
      <c r="CR41" s="240" t="str">
        <f t="shared" si="27"/>
        <v/>
      </c>
      <c r="CS41" s="240" t="str">
        <f t="shared" si="28"/>
        <v/>
      </c>
      <c r="CT41" s="172" t="str">
        <f t="shared" si="29"/>
        <v/>
      </c>
      <c r="CU41" s="240" t="str">
        <f t="shared" si="30"/>
        <v/>
      </c>
      <c r="CV41" s="240" t="str">
        <f t="shared" si="31"/>
        <v/>
      </c>
      <c r="CW41" s="240" t="str">
        <f t="shared" si="32"/>
        <v/>
      </c>
      <c r="CX41" s="240" t="str">
        <f t="shared" si="33"/>
        <v/>
      </c>
      <c r="CY41" s="240" t="str">
        <f t="shared" si="34"/>
        <v/>
      </c>
      <c r="CZ41" s="240" t="str">
        <f t="shared" si="35"/>
        <v/>
      </c>
      <c r="DA41" s="240" t="str">
        <f t="shared" si="36"/>
        <v/>
      </c>
      <c r="DB41" s="173" t="str">
        <f t="shared" si="37"/>
        <v/>
      </c>
    </row>
    <row r="42" spans="1:106" x14ac:dyDescent="0.35">
      <c r="A42" s="182">
        <f>'Session Tracking'!A41</f>
        <v>0</v>
      </c>
      <c r="B42" s="183">
        <f>'Session Tracking'!T41</f>
        <v>0</v>
      </c>
      <c r="C42" s="183">
        <f>'Session Tracking'!C41</f>
        <v>0</v>
      </c>
      <c r="D42" s="184" t="str">
        <f>IF('Session Tracking'!D41,'Session Tracking'!D41,"")</f>
        <v/>
      </c>
      <c r="E42" s="184" t="str">
        <f>IF('Session Tracking'!E41,'Session Tracking'!E41,"")</f>
        <v/>
      </c>
      <c r="F42" s="121"/>
      <c r="G42" s="121"/>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1"/>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H42" s="175" t="str">
        <f t="shared" si="2"/>
        <v/>
      </c>
      <c r="BI42" s="176" t="str">
        <f t="shared" si="3"/>
        <v/>
      </c>
      <c r="BJ42" s="240" t="str">
        <f t="shared" si="4"/>
        <v xml:space="preserve"> </v>
      </c>
      <c r="BK42" s="175" t="str">
        <f t="shared" si="5"/>
        <v/>
      </c>
      <c r="BL42" s="176" t="str">
        <f t="shared" si="6"/>
        <v/>
      </c>
      <c r="BM42" s="240" t="str">
        <f t="shared" si="7"/>
        <v xml:space="preserve"> </v>
      </c>
      <c r="BN42" s="175" t="str">
        <f t="shared" si="8"/>
        <v/>
      </c>
      <c r="BO42" s="176" t="str">
        <f t="shared" si="9"/>
        <v/>
      </c>
      <c r="BP42" s="240" t="str">
        <f t="shared" si="10"/>
        <v xml:space="preserve"> </v>
      </c>
      <c r="BQ42" s="175" t="str">
        <f t="shared" si="11"/>
        <v/>
      </c>
      <c r="BR42" s="176" t="str">
        <f t="shared" si="12"/>
        <v/>
      </c>
      <c r="BS42" s="224" t="str">
        <f t="shared" si="13"/>
        <v xml:space="preserve"> </v>
      </c>
      <c r="BT42" s="318" t="str">
        <f t="shared" si="14"/>
        <v/>
      </c>
      <c r="BU42" s="319" t="str">
        <f t="shared" si="15"/>
        <v/>
      </c>
      <c r="BV42" s="320" t="str">
        <f t="shared" si="16"/>
        <v xml:space="preserve"> </v>
      </c>
      <c r="BW42" s="175" t="str">
        <f t="shared" si="17"/>
        <v/>
      </c>
      <c r="BX42" s="176" t="str">
        <f t="shared" si="18"/>
        <v/>
      </c>
      <c r="BY42" s="240" t="str">
        <f t="shared" si="19"/>
        <v xml:space="preserve"> </v>
      </c>
      <c r="BZ42" s="175" t="str">
        <f>IF(COUNT(#REF!,#REF!,#REF!,#REF!)=4,(3-#REF!)+(3-#REF!)+#REF!+#REF!,"")</f>
        <v/>
      </c>
      <c r="CA42" s="176" t="str">
        <f>IF(COUNT(#REF!,#REF!,#REF!,#REF!)=4,(3-#REF!)+(3-#REF!)+#REF!+#REF!,"")</f>
        <v/>
      </c>
      <c r="CB42" s="240" t="str">
        <f t="shared" si="20"/>
        <v xml:space="preserve"> </v>
      </c>
      <c r="CC42" s="175" t="str">
        <f>IF(COUNT(#REF!,#REF!,#REF!)=3,(3-#REF!)+#REF!+(3-#REF!),"")</f>
        <v/>
      </c>
      <c r="CD42" s="176" t="str">
        <f>IF(COUNT(#REF!,#REF!,#REF!)=3,(3-#REF!)+#REF!+(3-#REF!),"")</f>
        <v/>
      </c>
      <c r="CE42" s="240" t="str">
        <f t="shared" si="21"/>
        <v xml:space="preserve"> </v>
      </c>
      <c r="CF42" s="185" t="str">
        <f t="shared" si="38"/>
        <v/>
      </c>
      <c r="CG42" s="186" t="str">
        <f t="shared" si="38"/>
        <v/>
      </c>
      <c r="CH42" s="181" t="str">
        <f t="shared" si="23"/>
        <v xml:space="preserve"> </v>
      </c>
      <c r="CI42" s="240">
        <f>'Session Tracking'!P41</f>
        <v>0</v>
      </c>
      <c r="CJ42" s="172"/>
      <c r="CK42" s="172">
        <f>COUNTIF('Session Tracking'!F41:O41,"Yes")</f>
        <v>0</v>
      </c>
      <c r="CL42" s="240">
        <f>COUNTIF('Session Tracking'!F41:O41,"No")</f>
        <v>0</v>
      </c>
      <c r="CM42" s="211">
        <f t="shared" si="24"/>
        <v>0</v>
      </c>
      <c r="CN42" s="240" t="str">
        <f t="shared" si="0"/>
        <v/>
      </c>
      <c r="CO42" s="240" t="str">
        <f t="shared" si="1"/>
        <v/>
      </c>
      <c r="CP42" s="240" t="str">
        <f t="shared" si="25"/>
        <v/>
      </c>
      <c r="CQ42" s="240" t="str">
        <f t="shared" si="26"/>
        <v/>
      </c>
      <c r="CR42" s="240" t="str">
        <f t="shared" si="27"/>
        <v/>
      </c>
      <c r="CS42" s="240" t="str">
        <f t="shared" si="28"/>
        <v/>
      </c>
      <c r="CT42" s="172" t="str">
        <f t="shared" si="29"/>
        <v/>
      </c>
      <c r="CU42" s="240" t="str">
        <f t="shared" si="30"/>
        <v/>
      </c>
      <c r="CV42" s="240" t="str">
        <f t="shared" si="31"/>
        <v/>
      </c>
      <c r="CW42" s="240" t="str">
        <f t="shared" si="32"/>
        <v/>
      </c>
      <c r="CX42" s="240" t="str">
        <f t="shared" si="33"/>
        <v/>
      </c>
      <c r="CY42" s="240" t="str">
        <f t="shared" si="34"/>
        <v/>
      </c>
      <c r="CZ42" s="240" t="str">
        <f t="shared" si="35"/>
        <v/>
      </c>
      <c r="DA42" s="240" t="str">
        <f t="shared" si="36"/>
        <v/>
      </c>
      <c r="DB42" s="173" t="str">
        <f t="shared" si="37"/>
        <v/>
      </c>
    </row>
    <row r="43" spans="1:106" x14ac:dyDescent="0.35">
      <c r="A43" s="182">
        <f>'Session Tracking'!A42</f>
        <v>0</v>
      </c>
      <c r="B43" s="183">
        <f>'Session Tracking'!T42</f>
        <v>0</v>
      </c>
      <c r="C43" s="183">
        <f>'Session Tracking'!C42</f>
        <v>0</v>
      </c>
      <c r="D43" s="184" t="str">
        <f>IF('Session Tracking'!D42,'Session Tracking'!D42,"")</f>
        <v/>
      </c>
      <c r="E43" s="184" t="str">
        <f>IF('Session Tracking'!E42,'Session Tracking'!E42,"")</f>
        <v/>
      </c>
      <c r="F43" s="123"/>
      <c r="G43" s="123"/>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3"/>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H43" s="175" t="str">
        <f t="shared" si="2"/>
        <v/>
      </c>
      <c r="BI43" s="176" t="str">
        <f t="shared" si="3"/>
        <v/>
      </c>
      <c r="BJ43" s="240" t="str">
        <f t="shared" si="4"/>
        <v xml:space="preserve"> </v>
      </c>
      <c r="BK43" s="175" t="str">
        <f t="shared" si="5"/>
        <v/>
      </c>
      <c r="BL43" s="176" t="str">
        <f t="shared" si="6"/>
        <v/>
      </c>
      <c r="BM43" s="240" t="str">
        <f t="shared" si="7"/>
        <v xml:space="preserve"> </v>
      </c>
      <c r="BN43" s="175" t="str">
        <f t="shared" si="8"/>
        <v/>
      </c>
      <c r="BO43" s="176" t="str">
        <f t="shared" si="9"/>
        <v/>
      </c>
      <c r="BP43" s="240" t="str">
        <f t="shared" si="10"/>
        <v xml:space="preserve"> </v>
      </c>
      <c r="BQ43" s="175" t="str">
        <f t="shared" si="11"/>
        <v/>
      </c>
      <c r="BR43" s="176" t="str">
        <f t="shared" si="12"/>
        <v/>
      </c>
      <c r="BS43" s="224" t="str">
        <f t="shared" si="13"/>
        <v xml:space="preserve"> </v>
      </c>
      <c r="BT43" s="318" t="str">
        <f t="shared" si="14"/>
        <v/>
      </c>
      <c r="BU43" s="319" t="str">
        <f t="shared" si="15"/>
        <v/>
      </c>
      <c r="BV43" s="320" t="str">
        <f t="shared" si="16"/>
        <v xml:space="preserve"> </v>
      </c>
      <c r="BW43" s="175" t="str">
        <f t="shared" si="17"/>
        <v/>
      </c>
      <c r="BX43" s="176" t="str">
        <f t="shared" si="18"/>
        <v/>
      </c>
      <c r="BY43" s="240" t="str">
        <f t="shared" si="19"/>
        <v xml:space="preserve"> </v>
      </c>
      <c r="BZ43" s="175" t="str">
        <f>IF(COUNT(#REF!,#REF!,#REF!,#REF!)=4,(3-#REF!)+(3-#REF!)+#REF!+#REF!,"")</f>
        <v/>
      </c>
      <c r="CA43" s="176" t="str">
        <f>IF(COUNT(#REF!,#REF!,#REF!,#REF!)=4,(3-#REF!)+(3-#REF!)+#REF!+#REF!,"")</f>
        <v/>
      </c>
      <c r="CB43" s="240" t="str">
        <f t="shared" si="20"/>
        <v xml:space="preserve"> </v>
      </c>
      <c r="CC43" s="175" t="str">
        <f>IF(COUNT(#REF!,#REF!,#REF!)=3,(3-#REF!)+#REF!+(3-#REF!),"")</f>
        <v/>
      </c>
      <c r="CD43" s="176" t="str">
        <f>IF(COUNT(#REF!,#REF!,#REF!)=3,(3-#REF!)+#REF!+(3-#REF!),"")</f>
        <v/>
      </c>
      <c r="CE43" s="240" t="str">
        <f t="shared" si="21"/>
        <v xml:space="preserve"> </v>
      </c>
      <c r="CF43" s="185" t="str">
        <f t="shared" si="38"/>
        <v/>
      </c>
      <c r="CG43" s="186" t="str">
        <f t="shared" si="38"/>
        <v/>
      </c>
      <c r="CH43" s="181" t="str">
        <f t="shared" si="23"/>
        <v xml:space="preserve"> </v>
      </c>
      <c r="CI43" s="240">
        <f>'Session Tracking'!P42</f>
        <v>0</v>
      </c>
      <c r="CJ43" s="172"/>
      <c r="CK43" s="172">
        <f>COUNTIF('Session Tracking'!F42:O42,"Yes")</f>
        <v>0</v>
      </c>
      <c r="CL43" s="240">
        <f>COUNTIF('Session Tracking'!F42:O42,"No")</f>
        <v>0</v>
      </c>
      <c r="CM43" s="211">
        <f t="shared" si="24"/>
        <v>0</v>
      </c>
      <c r="CN43" s="240" t="str">
        <f t="shared" si="0"/>
        <v/>
      </c>
      <c r="CO43" s="240" t="str">
        <f t="shared" si="1"/>
        <v/>
      </c>
      <c r="CP43" s="240" t="str">
        <f t="shared" si="25"/>
        <v/>
      </c>
      <c r="CQ43" s="240" t="str">
        <f t="shared" si="26"/>
        <v/>
      </c>
      <c r="CR43" s="240" t="str">
        <f t="shared" si="27"/>
        <v/>
      </c>
      <c r="CS43" s="240" t="str">
        <f t="shared" si="28"/>
        <v/>
      </c>
      <c r="CT43" s="172" t="str">
        <f t="shared" si="29"/>
        <v/>
      </c>
      <c r="CU43" s="240" t="str">
        <f t="shared" si="30"/>
        <v/>
      </c>
      <c r="CV43" s="240" t="str">
        <f t="shared" si="31"/>
        <v/>
      </c>
      <c r="CW43" s="240" t="str">
        <f t="shared" si="32"/>
        <v/>
      </c>
      <c r="CX43" s="240" t="str">
        <f t="shared" si="33"/>
        <v/>
      </c>
      <c r="CY43" s="240" t="str">
        <f t="shared" si="34"/>
        <v/>
      </c>
      <c r="CZ43" s="240" t="str">
        <f t="shared" si="35"/>
        <v/>
      </c>
      <c r="DA43" s="240" t="str">
        <f t="shared" si="36"/>
        <v/>
      </c>
      <c r="DB43" s="173" t="str">
        <f t="shared" si="37"/>
        <v/>
      </c>
    </row>
    <row r="44" spans="1:106" x14ac:dyDescent="0.35">
      <c r="A44" s="182">
        <f>'Session Tracking'!A43</f>
        <v>0</v>
      </c>
      <c r="B44" s="183">
        <f>'Session Tracking'!T43</f>
        <v>0</v>
      </c>
      <c r="C44" s="183">
        <f>'Session Tracking'!C43</f>
        <v>0</v>
      </c>
      <c r="D44" s="184" t="str">
        <f>IF('Session Tracking'!D43,'Session Tracking'!D43,"")</f>
        <v/>
      </c>
      <c r="E44" s="184" t="str">
        <f>IF('Session Tracking'!E43,'Session Tracking'!E43,"")</f>
        <v/>
      </c>
      <c r="F44" s="121"/>
      <c r="G44" s="121"/>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1"/>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H44" s="175" t="str">
        <f t="shared" si="2"/>
        <v/>
      </c>
      <c r="BI44" s="176" t="str">
        <f t="shared" si="3"/>
        <v/>
      </c>
      <c r="BJ44" s="240" t="str">
        <f t="shared" si="4"/>
        <v xml:space="preserve"> </v>
      </c>
      <c r="BK44" s="175" t="str">
        <f t="shared" si="5"/>
        <v/>
      </c>
      <c r="BL44" s="176" t="str">
        <f t="shared" si="6"/>
        <v/>
      </c>
      <c r="BM44" s="240" t="str">
        <f t="shared" si="7"/>
        <v xml:space="preserve"> </v>
      </c>
      <c r="BN44" s="175" t="str">
        <f t="shared" si="8"/>
        <v/>
      </c>
      <c r="BO44" s="176" t="str">
        <f t="shared" si="9"/>
        <v/>
      </c>
      <c r="BP44" s="240" t="str">
        <f t="shared" si="10"/>
        <v xml:space="preserve"> </v>
      </c>
      <c r="BQ44" s="175" t="str">
        <f t="shared" si="11"/>
        <v/>
      </c>
      <c r="BR44" s="176" t="str">
        <f t="shared" si="12"/>
        <v/>
      </c>
      <c r="BS44" s="224" t="str">
        <f t="shared" si="13"/>
        <v xml:space="preserve"> </v>
      </c>
      <c r="BT44" s="318" t="str">
        <f t="shared" si="14"/>
        <v/>
      </c>
      <c r="BU44" s="319" t="str">
        <f t="shared" si="15"/>
        <v/>
      </c>
      <c r="BV44" s="320" t="str">
        <f t="shared" si="16"/>
        <v xml:space="preserve"> </v>
      </c>
      <c r="BW44" s="175" t="str">
        <f t="shared" si="17"/>
        <v/>
      </c>
      <c r="BX44" s="176" t="str">
        <f t="shared" si="18"/>
        <v/>
      </c>
      <c r="BY44" s="240" t="str">
        <f t="shared" si="19"/>
        <v xml:space="preserve"> </v>
      </c>
      <c r="BZ44" s="175" t="str">
        <f>IF(COUNT(#REF!,#REF!,#REF!,#REF!)=4,(3-#REF!)+(3-#REF!)+#REF!+#REF!,"")</f>
        <v/>
      </c>
      <c r="CA44" s="176" t="str">
        <f>IF(COUNT(#REF!,#REF!,#REF!,#REF!)=4,(3-#REF!)+(3-#REF!)+#REF!+#REF!,"")</f>
        <v/>
      </c>
      <c r="CB44" s="240" t="str">
        <f t="shared" si="20"/>
        <v xml:space="preserve"> </v>
      </c>
      <c r="CC44" s="175" t="str">
        <f>IF(COUNT(#REF!,#REF!,#REF!)=3,(3-#REF!)+#REF!+(3-#REF!),"")</f>
        <v/>
      </c>
      <c r="CD44" s="176" t="str">
        <f>IF(COUNT(#REF!,#REF!,#REF!)=3,(3-#REF!)+#REF!+(3-#REF!),"")</f>
        <v/>
      </c>
      <c r="CE44" s="240" t="str">
        <f t="shared" si="21"/>
        <v xml:space="preserve"> </v>
      </c>
      <c r="CF44" s="185" t="str">
        <f t="shared" si="38"/>
        <v/>
      </c>
      <c r="CG44" s="186" t="str">
        <f t="shared" si="38"/>
        <v/>
      </c>
      <c r="CH44" s="181" t="str">
        <f t="shared" si="23"/>
        <v xml:space="preserve"> </v>
      </c>
      <c r="CI44" s="240">
        <f>'Session Tracking'!P43</f>
        <v>0</v>
      </c>
      <c r="CJ44" s="172"/>
      <c r="CK44" s="172">
        <f>COUNTIF('Session Tracking'!F43:O43,"Yes")</f>
        <v>0</v>
      </c>
      <c r="CL44" s="240">
        <f>COUNTIF('Session Tracking'!F43:O43,"No")</f>
        <v>0</v>
      </c>
      <c r="CM44" s="211">
        <f t="shared" si="24"/>
        <v>0</v>
      </c>
      <c r="CN44" s="240" t="str">
        <f t="shared" si="0"/>
        <v/>
      </c>
      <c r="CO44" s="240" t="str">
        <f t="shared" si="1"/>
        <v/>
      </c>
      <c r="CP44" s="240" t="str">
        <f t="shared" si="25"/>
        <v/>
      </c>
      <c r="CQ44" s="240" t="str">
        <f t="shared" si="26"/>
        <v/>
      </c>
      <c r="CR44" s="240" t="str">
        <f t="shared" si="27"/>
        <v/>
      </c>
      <c r="CS44" s="240" t="str">
        <f t="shared" si="28"/>
        <v/>
      </c>
      <c r="CT44" s="172" t="str">
        <f t="shared" si="29"/>
        <v/>
      </c>
      <c r="CU44" s="240" t="str">
        <f t="shared" si="30"/>
        <v/>
      </c>
      <c r="CV44" s="240" t="str">
        <f t="shared" si="31"/>
        <v/>
      </c>
      <c r="CW44" s="240" t="str">
        <f t="shared" si="32"/>
        <v/>
      </c>
      <c r="CX44" s="240" t="str">
        <f t="shared" si="33"/>
        <v/>
      </c>
      <c r="CY44" s="240" t="str">
        <f t="shared" si="34"/>
        <v/>
      </c>
      <c r="CZ44" s="240" t="str">
        <f t="shared" si="35"/>
        <v/>
      </c>
      <c r="DA44" s="240" t="str">
        <f t="shared" si="36"/>
        <v/>
      </c>
      <c r="DB44" s="173" t="str">
        <f t="shared" si="37"/>
        <v/>
      </c>
    </row>
    <row r="45" spans="1:106" x14ac:dyDescent="0.35">
      <c r="A45" s="182">
        <f>'Session Tracking'!A44</f>
        <v>0</v>
      </c>
      <c r="B45" s="183">
        <f>'Session Tracking'!T44</f>
        <v>0</v>
      </c>
      <c r="C45" s="183">
        <f>'Session Tracking'!C44</f>
        <v>0</v>
      </c>
      <c r="D45" s="184" t="str">
        <f>IF('Session Tracking'!D44,'Session Tracking'!D44,"")</f>
        <v/>
      </c>
      <c r="E45" s="184" t="str">
        <f>IF('Session Tracking'!E44,'Session Tracking'!E44,"")</f>
        <v/>
      </c>
      <c r="F45" s="123"/>
      <c r="G45" s="123"/>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3"/>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H45" s="175" t="str">
        <f t="shared" si="2"/>
        <v/>
      </c>
      <c r="BI45" s="176" t="str">
        <f t="shared" si="3"/>
        <v/>
      </c>
      <c r="BJ45" s="240" t="str">
        <f t="shared" si="4"/>
        <v xml:space="preserve"> </v>
      </c>
      <c r="BK45" s="175" t="str">
        <f t="shared" si="5"/>
        <v/>
      </c>
      <c r="BL45" s="176" t="str">
        <f t="shared" si="6"/>
        <v/>
      </c>
      <c r="BM45" s="240" t="str">
        <f t="shared" si="7"/>
        <v xml:space="preserve"> </v>
      </c>
      <c r="BN45" s="175" t="str">
        <f t="shared" si="8"/>
        <v/>
      </c>
      <c r="BO45" s="176" t="str">
        <f t="shared" si="9"/>
        <v/>
      </c>
      <c r="BP45" s="240" t="str">
        <f t="shared" si="10"/>
        <v xml:space="preserve"> </v>
      </c>
      <c r="BQ45" s="175" t="str">
        <f t="shared" si="11"/>
        <v/>
      </c>
      <c r="BR45" s="176" t="str">
        <f t="shared" si="12"/>
        <v/>
      </c>
      <c r="BS45" s="224" t="str">
        <f t="shared" si="13"/>
        <v xml:space="preserve"> </v>
      </c>
      <c r="BT45" s="318" t="str">
        <f t="shared" si="14"/>
        <v/>
      </c>
      <c r="BU45" s="319" t="str">
        <f t="shared" si="15"/>
        <v/>
      </c>
      <c r="BV45" s="320" t="str">
        <f t="shared" si="16"/>
        <v xml:space="preserve"> </v>
      </c>
      <c r="BW45" s="175" t="str">
        <f t="shared" si="17"/>
        <v/>
      </c>
      <c r="BX45" s="176" t="str">
        <f t="shared" si="18"/>
        <v/>
      </c>
      <c r="BY45" s="240" t="str">
        <f t="shared" si="19"/>
        <v xml:space="preserve"> </v>
      </c>
      <c r="BZ45" s="175" t="str">
        <f>IF(COUNT(#REF!,#REF!,#REF!,#REF!)=4,(3-#REF!)+(3-#REF!)+#REF!+#REF!,"")</f>
        <v/>
      </c>
      <c r="CA45" s="176" t="str">
        <f>IF(COUNT(#REF!,#REF!,#REF!,#REF!)=4,(3-#REF!)+(3-#REF!)+#REF!+#REF!,"")</f>
        <v/>
      </c>
      <c r="CB45" s="240" t="str">
        <f t="shared" si="20"/>
        <v xml:space="preserve"> </v>
      </c>
      <c r="CC45" s="175" t="str">
        <f>IF(COUNT(#REF!,#REF!,#REF!)=3,(3-#REF!)+#REF!+(3-#REF!),"")</f>
        <v/>
      </c>
      <c r="CD45" s="176" t="str">
        <f>IF(COUNT(#REF!,#REF!,#REF!)=3,(3-#REF!)+#REF!+(3-#REF!),"")</f>
        <v/>
      </c>
      <c r="CE45" s="240" t="str">
        <f t="shared" si="21"/>
        <v xml:space="preserve"> </v>
      </c>
      <c r="CF45" s="185" t="str">
        <f t="shared" si="38"/>
        <v/>
      </c>
      <c r="CG45" s="186" t="str">
        <f t="shared" si="38"/>
        <v/>
      </c>
      <c r="CH45" s="181" t="str">
        <f t="shared" si="23"/>
        <v xml:space="preserve"> </v>
      </c>
      <c r="CI45" s="240">
        <f>'Session Tracking'!P44</f>
        <v>0</v>
      </c>
      <c r="CJ45" s="172"/>
      <c r="CK45" s="172">
        <f>COUNTIF('Session Tracking'!F44:O44,"Yes")</f>
        <v>0</v>
      </c>
      <c r="CL45" s="240">
        <f>COUNTIF('Session Tracking'!F44:O44,"No")</f>
        <v>0</v>
      </c>
      <c r="CM45" s="211">
        <f t="shared" si="24"/>
        <v>0</v>
      </c>
      <c r="CN45" s="240" t="str">
        <f t="shared" si="0"/>
        <v/>
      </c>
      <c r="CO45" s="240" t="str">
        <f t="shared" si="1"/>
        <v/>
      </c>
      <c r="CP45" s="240" t="str">
        <f t="shared" si="25"/>
        <v/>
      </c>
      <c r="CQ45" s="240" t="str">
        <f t="shared" si="26"/>
        <v/>
      </c>
      <c r="CR45" s="240" t="str">
        <f t="shared" si="27"/>
        <v/>
      </c>
      <c r="CS45" s="240" t="str">
        <f t="shared" si="28"/>
        <v/>
      </c>
      <c r="CT45" s="172" t="str">
        <f t="shared" si="29"/>
        <v/>
      </c>
      <c r="CU45" s="240" t="str">
        <f t="shared" si="30"/>
        <v/>
      </c>
      <c r="CV45" s="240" t="str">
        <f t="shared" si="31"/>
        <v/>
      </c>
      <c r="CW45" s="240" t="str">
        <f t="shared" si="32"/>
        <v/>
      </c>
      <c r="CX45" s="240" t="str">
        <f t="shared" si="33"/>
        <v/>
      </c>
      <c r="CY45" s="240" t="str">
        <f t="shared" si="34"/>
        <v/>
      </c>
      <c r="CZ45" s="240" t="str">
        <f t="shared" si="35"/>
        <v/>
      </c>
      <c r="DA45" s="240" t="str">
        <f t="shared" si="36"/>
        <v/>
      </c>
      <c r="DB45" s="173" t="str">
        <f t="shared" si="37"/>
        <v/>
      </c>
    </row>
    <row r="46" spans="1:106" x14ac:dyDescent="0.35">
      <c r="A46" s="182">
        <f>'Session Tracking'!A45</f>
        <v>0</v>
      </c>
      <c r="B46" s="183">
        <f>'Session Tracking'!T45</f>
        <v>0</v>
      </c>
      <c r="C46" s="183">
        <f>'Session Tracking'!C45</f>
        <v>0</v>
      </c>
      <c r="D46" s="184" t="str">
        <f>IF('Session Tracking'!D45,'Session Tracking'!D45,"")</f>
        <v/>
      </c>
      <c r="E46" s="184" t="str">
        <f>IF('Session Tracking'!E45,'Session Tracking'!E45,"")</f>
        <v/>
      </c>
      <c r="F46" s="121"/>
      <c r="G46" s="121"/>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1"/>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H46" s="175" t="str">
        <f t="shared" si="2"/>
        <v/>
      </c>
      <c r="BI46" s="176" t="str">
        <f t="shared" si="3"/>
        <v/>
      </c>
      <c r="BJ46" s="240" t="str">
        <f t="shared" si="4"/>
        <v xml:space="preserve"> </v>
      </c>
      <c r="BK46" s="175" t="str">
        <f t="shared" si="5"/>
        <v/>
      </c>
      <c r="BL46" s="176" t="str">
        <f t="shared" si="6"/>
        <v/>
      </c>
      <c r="BM46" s="240" t="str">
        <f t="shared" si="7"/>
        <v xml:space="preserve"> </v>
      </c>
      <c r="BN46" s="175" t="str">
        <f t="shared" si="8"/>
        <v/>
      </c>
      <c r="BO46" s="176" t="str">
        <f t="shared" si="9"/>
        <v/>
      </c>
      <c r="BP46" s="240" t="str">
        <f t="shared" si="10"/>
        <v xml:space="preserve"> </v>
      </c>
      <c r="BQ46" s="175" t="str">
        <f t="shared" si="11"/>
        <v/>
      </c>
      <c r="BR46" s="176" t="str">
        <f t="shared" si="12"/>
        <v/>
      </c>
      <c r="BS46" s="224" t="str">
        <f t="shared" si="13"/>
        <v xml:space="preserve"> </v>
      </c>
      <c r="BT46" s="318" t="str">
        <f t="shared" si="14"/>
        <v/>
      </c>
      <c r="BU46" s="319" t="str">
        <f t="shared" si="15"/>
        <v/>
      </c>
      <c r="BV46" s="320" t="str">
        <f t="shared" si="16"/>
        <v xml:space="preserve"> </v>
      </c>
      <c r="BW46" s="175" t="str">
        <f t="shared" si="17"/>
        <v/>
      </c>
      <c r="BX46" s="176" t="str">
        <f t="shared" si="18"/>
        <v/>
      </c>
      <c r="BY46" s="240" t="str">
        <f t="shared" si="19"/>
        <v xml:space="preserve"> </v>
      </c>
      <c r="BZ46" s="175" t="str">
        <f>IF(COUNT(#REF!,#REF!,#REF!,#REF!)=4,(3-#REF!)+(3-#REF!)+#REF!+#REF!,"")</f>
        <v/>
      </c>
      <c r="CA46" s="176" t="str">
        <f>IF(COUNT(#REF!,#REF!,#REF!,#REF!)=4,(3-#REF!)+(3-#REF!)+#REF!+#REF!,"")</f>
        <v/>
      </c>
      <c r="CB46" s="240" t="str">
        <f t="shared" si="20"/>
        <v xml:space="preserve"> </v>
      </c>
      <c r="CC46" s="175" t="str">
        <f>IF(COUNT(#REF!,#REF!,#REF!)=3,(3-#REF!)+#REF!+(3-#REF!),"")</f>
        <v/>
      </c>
      <c r="CD46" s="176" t="str">
        <f>IF(COUNT(#REF!,#REF!,#REF!)=3,(3-#REF!)+#REF!+(3-#REF!),"")</f>
        <v/>
      </c>
      <c r="CE46" s="240" t="str">
        <f t="shared" si="21"/>
        <v xml:space="preserve"> </v>
      </c>
      <c r="CF46" s="185" t="str">
        <f t="shared" si="38"/>
        <v/>
      </c>
      <c r="CG46" s="186" t="str">
        <f t="shared" si="38"/>
        <v/>
      </c>
      <c r="CH46" s="181" t="str">
        <f t="shared" si="23"/>
        <v xml:space="preserve"> </v>
      </c>
      <c r="CI46" s="240">
        <f>'Session Tracking'!P45</f>
        <v>0</v>
      </c>
      <c r="CJ46" s="172"/>
      <c r="CK46" s="172">
        <f>COUNTIF('Session Tracking'!F45:O45,"Yes")</f>
        <v>0</v>
      </c>
      <c r="CL46" s="240">
        <f>COUNTIF('Session Tracking'!F45:O45,"No")</f>
        <v>0</v>
      </c>
      <c r="CM46" s="211">
        <f t="shared" si="24"/>
        <v>0</v>
      </c>
      <c r="CN46" s="240" t="str">
        <f t="shared" si="0"/>
        <v/>
      </c>
      <c r="CO46" s="240" t="str">
        <f t="shared" si="1"/>
        <v/>
      </c>
      <c r="CP46" s="240" t="str">
        <f t="shared" si="25"/>
        <v/>
      </c>
      <c r="CQ46" s="240" t="str">
        <f t="shared" si="26"/>
        <v/>
      </c>
      <c r="CR46" s="240" t="str">
        <f t="shared" si="27"/>
        <v/>
      </c>
      <c r="CS46" s="240" t="str">
        <f t="shared" si="28"/>
        <v/>
      </c>
      <c r="CT46" s="172" t="str">
        <f t="shared" si="29"/>
        <v/>
      </c>
      <c r="CU46" s="240" t="str">
        <f t="shared" si="30"/>
        <v/>
      </c>
      <c r="CV46" s="240" t="str">
        <f t="shared" si="31"/>
        <v/>
      </c>
      <c r="CW46" s="240" t="str">
        <f t="shared" si="32"/>
        <v/>
      </c>
      <c r="CX46" s="240" t="str">
        <f t="shared" si="33"/>
        <v/>
      </c>
      <c r="CY46" s="240" t="str">
        <f t="shared" si="34"/>
        <v/>
      </c>
      <c r="CZ46" s="240" t="str">
        <f t="shared" si="35"/>
        <v/>
      </c>
      <c r="DA46" s="240" t="str">
        <f t="shared" si="36"/>
        <v/>
      </c>
      <c r="DB46" s="173" t="str">
        <f t="shared" si="37"/>
        <v/>
      </c>
    </row>
    <row r="47" spans="1:106" x14ac:dyDescent="0.35">
      <c r="A47" s="182">
        <f>'Session Tracking'!A46</f>
        <v>0</v>
      </c>
      <c r="B47" s="183">
        <f>'Session Tracking'!T46</f>
        <v>0</v>
      </c>
      <c r="C47" s="183">
        <f>'Session Tracking'!C46</f>
        <v>0</v>
      </c>
      <c r="D47" s="184" t="str">
        <f>IF('Session Tracking'!D46,'Session Tracking'!D46,"")</f>
        <v/>
      </c>
      <c r="E47" s="184" t="str">
        <f>IF('Session Tracking'!E46,'Session Tracking'!E46,"")</f>
        <v/>
      </c>
      <c r="F47" s="123"/>
      <c r="G47" s="123"/>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3"/>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H47" s="175" t="str">
        <f t="shared" si="2"/>
        <v/>
      </c>
      <c r="BI47" s="176" t="str">
        <f t="shared" si="3"/>
        <v/>
      </c>
      <c r="BJ47" s="240" t="str">
        <f t="shared" si="4"/>
        <v xml:space="preserve"> </v>
      </c>
      <c r="BK47" s="175" t="str">
        <f t="shared" si="5"/>
        <v/>
      </c>
      <c r="BL47" s="176" t="str">
        <f t="shared" si="6"/>
        <v/>
      </c>
      <c r="BM47" s="240" t="str">
        <f t="shared" si="7"/>
        <v xml:space="preserve"> </v>
      </c>
      <c r="BN47" s="175" t="str">
        <f t="shared" si="8"/>
        <v/>
      </c>
      <c r="BO47" s="176" t="str">
        <f t="shared" si="9"/>
        <v/>
      </c>
      <c r="BP47" s="240" t="str">
        <f t="shared" si="10"/>
        <v xml:space="preserve"> </v>
      </c>
      <c r="BQ47" s="175" t="str">
        <f t="shared" si="11"/>
        <v/>
      </c>
      <c r="BR47" s="176" t="str">
        <f t="shared" si="12"/>
        <v/>
      </c>
      <c r="BS47" s="224" t="str">
        <f t="shared" si="13"/>
        <v xml:space="preserve"> </v>
      </c>
      <c r="BT47" s="318" t="str">
        <f t="shared" si="14"/>
        <v/>
      </c>
      <c r="BU47" s="319" t="str">
        <f t="shared" si="15"/>
        <v/>
      </c>
      <c r="BV47" s="320" t="str">
        <f t="shared" si="16"/>
        <v xml:space="preserve"> </v>
      </c>
      <c r="BW47" s="175" t="str">
        <f t="shared" si="17"/>
        <v/>
      </c>
      <c r="BX47" s="176" t="str">
        <f t="shared" si="18"/>
        <v/>
      </c>
      <c r="BY47" s="240" t="str">
        <f t="shared" si="19"/>
        <v xml:space="preserve"> </v>
      </c>
      <c r="BZ47" s="175" t="str">
        <f>IF(COUNT(#REF!,#REF!,#REF!,#REF!)=4,(3-#REF!)+(3-#REF!)+#REF!+#REF!,"")</f>
        <v/>
      </c>
      <c r="CA47" s="176" t="str">
        <f>IF(COUNT(#REF!,#REF!,#REF!,#REF!)=4,(3-#REF!)+(3-#REF!)+#REF!+#REF!,"")</f>
        <v/>
      </c>
      <c r="CB47" s="240" t="str">
        <f t="shared" si="20"/>
        <v xml:space="preserve"> </v>
      </c>
      <c r="CC47" s="175" t="str">
        <f>IF(COUNT(#REF!,#REF!,#REF!)=3,(3-#REF!)+#REF!+(3-#REF!),"")</f>
        <v/>
      </c>
      <c r="CD47" s="176" t="str">
        <f>IF(COUNT(#REF!,#REF!,#REF!)=3,(3-#REF!)+#REF!+(3-#REF!),"")</f>
        <v/>
      </c>
      <c r="CE47" s="240" t="str">
        <f t="shared" si="21"/>
        <v xml:space="preserve"> </v>
      </c>
      <c r="CF47" s="185" t="str">
        <f t="shared" si="38"/>
        <v/>
      </c>
      <c r="CG47" s="186" t="str">
        <f t="shared" si="38"/>
        <v/>
      </c>
      <c r="CH47" s="181" t="str">
        <f t="shared" si="23"/>
        <v xml:space="preserve"> </v>
      </c>
      <c r="CI47" s="240">
        <f>'Session Tracking'!P46</f>
        <v>0</v>
      </c>
      <c r="CJ47" s="172"/>
      <c r="CK47" s="172">
        <f>COUNTIF('Session Tracking'!F46:O46,"Yes")</f>
        <v>0</v>
      </c>
      <c r="CL47" s="240">
        <f>COUNTIF('Session Tracking'!F46:O46,"No")</f>
        <v>0</v>
      </c>
      <c r="CM47" s="211">
        <f t="shared" si="24"/>
        <v>0</v>
      </c>
      <c r="CN47" s="240" t="str">
        <f t="shared" si="0"/>
        <v/>
      </c>
      <c r="CO47" s="240" t="str">
        <f t="shared" si="1"/>
        <v/>
      </c>
      <c r="CP47" s="240" t="str">
        <f t="shared" si="25"/>
        <v/>
      </c>
      <c r="CQ47" s="240" t="str">
        <f t="shared" si="26"/>
        <v/>
      </c>
      <c r="CR47" s="240" t="str">
        <f t="shared" si="27"/>
        <v/>
      </c>
      <c r="CS47" s="240" t="str">
        <f t="shared" si="28"/>
        <v/>
      </c>
      <c r="CT47" s="172" t="str">
        <f t="shared" si="29"/>
        <v/>
      </c>
      <c r="CU47" s="240" t="str">
        <f t="shared" si="30"/>
        <v/>
      </c>
      <c r="CV47" s="240" t="str">
        <f t="shared" si="31"/>
        <v/>
      </c>
      <c r="CW47" s="240" t="str">
        <f t="shared" si="32"/>
        <v/>
      </c>
      <c r="CX47" s="240" t="str">
        <f t="shared" si="33"/>
        <v/>
      </c>
      <c r="CY47" s="240" t="str">
        <f t="shared" si="34"/>
        <v/>
      </c>
      <c r="CZ47" s="240" t="str">
        <f t="shared" si="35"/>
        <v/>
      </c>
      <c r="DA47" s="240" t="str">
        <f t="shared" si="36"/>
        <v/>
      </c>
      <c r="DB47" s="173" t="str">
        <f t="shared" si="37"/>
        <v/>
      </c>
    </row>
    <row r="48" spans="1:106" x14ac:dyDescent="0.35">
      <c r="A48" s="182">
        <f>'Session Tracking'!A47</f>
        <v>0</v>
      </c>
      <c r="B48" s="183">
        <f>'Session Tracking'!T47</f>
        <v>0</v>
      </c>
      <c r="C48" s="183">
        <f>'Session Tracking'!C47</f>
        <v>0</v>
      </c>
      <c r="D48" s="184" t="str">
        <f>IF('Session Tracking'!D47,'Session Tracking'!D47,"")</f>
        <v/>
      </c>
      <c r="E48" s="184" t="str">
        <f>IF('Session Tracking'!E47,'Session Tracking'!E47,"")</f>
        <v/>
      </c>
      <c r="F48" s="121"/>
      <c r="G48" s="121"/>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1"/>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H48" s="175" t="str">
        <f t="shared" si="2"/>
        <v/>
      </c>
      <c r="BI48" s="176" t="str">
        <f t="shared" si="3"/>
        <v/>
      </c>
      <c r="BJ48" s="240" t="str">
        <f t="shared" si="4"/>
        <v xml:space="preserve"> </v>
      </c>
      <c r="BK48" s="175" t="str">
        <f t="shared" si="5"/>
        <v/>
      </c>
      <c r="BL48" s="176" t="str">
        <f t="shared" si="6"/>
        <v/>
      </c>
      <c r="BM48" s="240" t="str">
        <f t="shared" si="7"/>
        <v xml:space="preserve"> </v>
      </c>
      <c r="BN48" s="175" t="str">
        <f t="shared" si="8"/>
        <v/>
      </c>
      <c r="BO48" s="176" t="str">
        <f t="shared" si="9"/>
        <v/>
      </c>
      <c r="BP48" s="240" t="str">
        <f t="shared" si="10"/>
        <v xml:space="preserve"> </v>
      </c>
      <c r="BQ48" s="175" t="str">
        <f t="shared" si="11"/>
        <v/>
      </c>
      <c r="BR48" s="176" t="str">
        <f t="shared" si="12"/>
        <v/>
      </c>
      <c r="BS48" s="224" t="str">
        <f t="shared" si="13"/>
        <v xml:space="preserve"> </v>
      </c>
      <c r="BT48" s="318" t="str">
        <f t="shared" si="14"/>
        <v/>
      </c>
      <c r="BU48" s="319" t="str">
        <f t="shared" si="15"/>
        <v/>
      </c>
      <c r="BV48" s="320" t="str">
        <f t="shared" si="16"/>
        <v xml:space="preserve"> </v>
      </c>
      <c r="BW48" s="175" t="str">
        <f t="shared" si="17"/>
        <v/>
      </c>
      <c r="BX48" s="176" t="str">
        <f t="shared" si="18"/>
        <v/>
      </c>
      <c r="BY48" s="240" t="str">
        <f t="shared" si="19"/>
        <v xml:space="preserve"> </v>
      </c>
      <c r="BZ48" s="175" t="str">
        <f>IF(COUNT(#REF!,#REF!,#REF!,#REF!)=4,(3-#REF!)+(3-#REF!)+#REF!+#REF!,"")</f>
        <v/>
      </c>
      <c r="CA48" s="176" t="str">
        <f>IF(COUNT(#REF!,#REF!,#REF!,#REF!)=4,(3-#REF!)+(3-#REF!)+#REF!+#REF!,"")</f>
        <v/>
      </c>
      <c r="CB48" s="240" t="str">
        <f t="shared" si="20"/>
        <v xml:space="preserve"> </v>
      </c>
      <c r="CC48" s="175" t="str">
        <f>IF(COUNT(#REF!,#REF!,#REF!)=3,(3-#REF!)+#REF!+(3-#REF!),"")</f>
        <v/>
      </c>
      <c r="CD48" s="176" t="str">
        <f>IF(COUNT(#REF!,#REF!,#REF!)=3,(3-#REF!)+#REF!+(3-#REF!),"")</f>
        <v/>
      </c>
      <c r="CE48" s="240" t="str">
        <f t="shared" si="21"/>
        <v xml:space="preserve"> </v>
      </c>
      <c r="CF48" s="185" t="str">
        <f t="shared" si="38"/>
        <v/>
      </c>
      <c r="CG48" s="186" t="str">
        <f t="shared" si="38"/>
        <v/>
      </c>
      <c r="CH48" s="181" t="str">
        <f t="shared" si="23"/>
        <v xml:space="preserve"> </v>
      </c>
      <c r="CI48" s="240">
        <f>'Session Tracking'!P47</f>
        <v>0</v>
      </c>
      <c r="CJ48" s="172"/>
      <c r="CK48" s="172">
        <f>COUNTIF('Session Tracking'!F47:O47,"Yes")</f>
        <v>0</v>
      </c>
      <c r="CL48" s="240">
        <f>COUNTIF('Session Tracking'!F47:O47,"No")</f>
        <v>0</v>
      </c>
      <c r="CM48" s="211">
        <f t="shared" si="24"/>
        <v>0</v>
      </c>
      <c r="CN48" s="240" t="str">
        <f t="shared" si="0"/>
        <v/>
      </c>
      <c r="CO48" s="240" t="str">
        <f t="shared" si="1"/>
        <v/>
      </c>
      <c r="CP48" s="240" t="str">
        <f t="shared" si="25"/>
        <v/>
      </c>
      <c r="CQ48" s="240" t="str">
        <f t="shared" si="26"/>
        <v/>
      </c>
      <c r="CR48" s="240" t="str">
        <f t="shared" si="27"/>
        <v/>
      </c>
      <c r="CS48" s="240" t="str">
        <f t="shared" si="28"/>
        <v/>
      </c>
      <c r="CT48" s="172" t="str">
        <f t="shared" si="29"/>
        <v/>
      </c>
      <c r="CU48" s="240" t="str">
        <f t="shared" si="30"/>
        <v/>
      </c>
      <c r="CV48" s="240" t="str">
        <f t="shared" si="31"/>
        <v/>
      </c>
      <c r="CW48" s="240" t="str">
        <f t="shared" si="32"/>
        <v/>
      </c>
      <c r="CX48" s="240" t="str">
        <f t="shared" si="33"/>
        <v/>
      </c>
      <c r="CY48" s="240" t="str">
        <f t="shared" si="34"/>
        <v/>
      </c>
      <c r="CZ48" s="240" t="str">
        <f t="shared" si="35"/>
        <v/>
      </c>
      <c r="DA48" s="240" t="str">
        <f t="shared" si="36"/>
        <v/>
      </c>
      <c r="DB48" s="173" t="str">
        <f t="shared" si="37"/>
        <v/>
      </c>
    </row>
    <row r="49" spans="1:106" x14ac:dyDescent="0.35">
      <c r="A49" s="182">
        <f>'Session Tracking'!A48</f>
        <v>0</v>
      </c>
      <c r="B49" s="183">
        <f>'Session Tracking'!T48</f>
        <v>0</v>
      </c>
      <c r="C49" s="183">
        <f>'Session Tracking'!C48</f>
        <v>0</v>
      </c>
      <c r="D49" s="184" t="str">
        <f>IF('Session Tracking'!D48,'Session Tracking'!D48,"")</f>
        <v/>
      </c>
      <c r="E49" s="184" t="str">
        <f>IF('Session Tracking'!E48,'Session Tracking'!E48,"")</f>
        <v/>
      </c>
      <c r="F49" s="123"/>
      <c r="G49" s="123"/>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3"/>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H49" s="175" t="str">
        <f t="shared" si="2"/>
        <v/>
      </c>
      <c r="BI49" s="176" t="str">
        <f t="shared" si="3"/>
        <v/>
      </c>
      <c r="BJ49" s="240" t="str">
        <f t="shared" si="4"/>
        <v xml:space="preserve"> </v>
      </c>
      <c r="BK49" s="175" t="str">
        <f t="shared" si="5"/>
        <v/>
      </c>
      <c r="BL49" s="176" t="str">
        <f t="shared" si="6"/>
        <v/>
      </c>
      <c r="BM49" s="240" t="str">
        <f t="shared" si="7"/>
        <v xml:space="preserve"> </v>
      </c>
      <c r="BN49" s="175" t="str">
        <f t="shared" si="8"/>
        <v/>
      </c>
      <c r="BO49" s="176" t="str">
        <f t="shared" si="9"/>
        <v/>
      </c>
      <c r="BP49" s="240" t="str">
        <f t="shared" si="10"/>
        <v xml:space="preserve"> </v>
      </c>
      <c r="BQ49" s="175" t="str">
        <f t="shared" si="11"/>
        <v/>
      </c>
      <c r="BR49" s="176" t="str">
        <f t="shared" si="12"/>
        <v/>
      </c>
      <c r="BS49" s="224" t="str">
        <f t="shared" si="13"/>
        <v xml:space="preserve"> </v>
      </c>
      <c r="BT49" s="318" t="str">
        <f t="shared" si="14"/>
        <v/>
      </c>
      <c r="BU49" s="319" t="str">
        <f t="shared" si="15"/>
        <v/>
      </c>
      <c r="BV49" s="320" t="str">
        <f t="shared" si="16"/>
        <v xml:space="preserve"> </v>
      </c>
      <c r="BW49" s="175" t="str">
        <f t="shared" si="17"/>
        <v/>
      </c>
      <c r="BX49" s="176" t="str">
        <f t="shared" si="18"/>
        <v/>
      </c>
      <c r="BY49" s="240" t="str">
        <f t="shared" si="19"/>
        <v xml:space="preserve"> </v>
      </c>
      <c r="BZ49" s="175" t="str">
        <f>IF(COUNT(#REF!,#REF!,#REF!,#REF!)=4,(3-#REF!)+(3-#REF!)+#REF!+#REF!,"")</f>
        <v/>
      </c>
      <c r="CA49" s="176" t="str">
        <f>IF(COUNT(#REF!,#REF!,#REF!,#REF!)=4,(3-#REF!)+(3-#REF!)+#REF!+#REF!,"")</f>
        <v/>
      </c>
      <c r="CB49" s="240" t="str">
        <f t="shared" si="20"/>
        <v xml:space="preserve"> </v>
      </c>
      <c r="CC49" s="175" t="str">
        <f>IF(COUNT(#REF!,#REF!,#REF!)=3,(3-#REF!)+#REF!+(3-#REF!),"")</f>
        <v/>
      </c>
      <c r="CD49" s="176" t="str">
        <f>IF(COUNT(#REF!,#REF!,#REF!)=3,(3-#REF!)+#REF!+(3-#REF!),"")</f>
        <v/>
      </c>
      <c r="CE49" s="240" t="str">
        <f t="shared" si="21"/>
        <v xml:space="preserve"> </v>
      </c>
      <c r="CF49" s="185" t="str">
        <f t="shared" si="38"/>
        <v/>
      </c>
      <c r="CG49" s="186" t="str">
        <f t="shared" si="38"/>
        <v/>
      </c>
      <c r="CH49" s="181" t="str">
        <f t="shared" si="23"/>
        <v xml:space="preserve"> </v>
      </c>
      <c r="CI49" s="240">
        <f>'Session Tracking'!P48</f>
        <v>0</v>
      </c>
      <c r="CJ49" s="172"/>
      <c r="CK49" s="172">
        <f>COUNTIF('Session Tracking'!F48:O48,"Yes")</f>
        <v>0</v>
      </c>
      <c r="CL49" s="240">
        <f>COUNTIF('Session Tracking'!F48:O48,"No")</f>
        <v>0</v>
      </c>
      <c r="CM49" s="211">
        <f t="shared" si="24"/>
        <v>0</v>
      </c>
      <c r="CN49" s="240" t="str">
        <f t="shared" si="0"/>
        <v/>
      </c>
      <c r="CO49" s="240" t="str">
        <f t="shared" si="1"/>
        <v/>
      </c>
      <c r="CP49" s="240" t="str">
        <f t="shared" si="25"/>
        <v/>
      </c>
      <c r="CQ49" s="240" t="str">
        <f t="shared" si="26"/>
        <v/>
      </c>
      <c r="CR49" s="240" t="str">
        <f t="shared" si="27"/>
        <v/>
      </c>
      <c r="CS49" s="240" t="str">
        <f t="shared" si="28"/>
        <v/>
      </c>
      <c r="CT49" s="172" t="str">
        <f t="shared" si="29"/>
        <v/>
      </c>
      <c r="CU49" s="240" t="str">
        <f t="shared" si="30"/>
        <v/>
      </c>
      <c r="CV49" s="240" t="str">
        <f t="shared" si="31"/>
        <v/>
      </c>
      <c r="CW49" s="240" t="str">
        <f t="shared" si="32"/>
        <v/>
      </c>
      <c r="CX49" s="240" t="str">
        <f t="shared" si="33"/>
        <v/>
      </c>
      <c r="CY49" s="240" t="str">
        <f t="shared" si="34"/>
        <v/>
      </c>
      <c r="CZ49" s="240" t="str">
        <f t="shared" si="35"/>
        <v/>
      </c>
      <c r="DA49" s="240" t="str">
        <f t="shared" si="36"/>
        <v/>
      </c>
      <c r="DB49" s="173" t="str">
        <f t="shared" si="37"/>
        <v/>
      </c>
    </row>
    <row r="50" spans="1:106" x14ac:dyDescent="0.35">
      <c r="A50" s="182">
        <f>'Session Tracking'!A49</f>
        <v>0</v>
      </c>
      <c r="B50" s="183">
        <f>'Session Tracking'!T49</f>
        <v>0</v>
      </c>
      <c r="C50" s="183">
        <f>'Session Tracking'!C49</f>
        <v>0</v>
      </c>
      <c r="D50" s="184" t="str">
        <f>IF('Session Tracking'!D49,'Session Tracking'!D49,"")</f>
        <v/>
      </c>
      <c r="E50" s="184" t="str">
        <f>IF('Session Tracking'!E49,'Session Tracking'!E49,"")</f>
        <v/>
      </c>
      <c r="F50" s="121"/>
      <c r="G50" s="121"/>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1"/>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H50" s="175" t="str">
        <f t="shared" si="2"/>
        <v/>
      </c>
      <c r="BI50" s="176" t="str">
        <f t="shared" si="3"/>
        <v/>
      </c>
      <c r="BJ50" s="240" t="str">
        <f t="shared" si="4"/>
        <v xml:space="preserve"> </v>
      </c>
      <c r="BK50" s="175" t="str">
        <f t="shared" si="5"/>
        <v/>
      </c>
      <c r="BL50" s="176" t="str">
        <f t="shared" si="6"/>
        <v/>
      </c>
      <c r="BM50" s="240" t="str">
        <f t="shared" si="7"/>
        <v xml:space="preserve"> </v>
      </c>
      <c r="BN50" s="175" t="str">
        <f t="shared" si="8"/>
        <v/>
      </c>
      <c r="BO50" s="176" t="str">
        <f t="shared" si="9"/>
        <v/>
      </c>
      <c r="BP50" s="240" t="str">
        <f t="shared" si="10"/>
        <v xml:space="preserve"> </v>
      </c>
      <c r="BQ50" s="175" t="str">
        <f t="shared" si="11"/>
        <v/>
      </c>
      <c r="BR50" s="176" t="str">
        <f t="shared" si="12"/>
        <v/>
      </c>
      <c r="BS50" s="224" t="str">
        <f t="shared" si="13"/>
        <v xml:space="preserve"> </v>
      </c>
      <c r="BT50" s="318" t="str">
        <f t="shared" si="14"/>
        <v/>
      </c>
      <c r="BU50" s="319" t="str">
        <f t="shared" si="15"/>
        <v/>
      </c>
      <c r="BV50" s="320" t="str">
        <f t="shared" si="16"/>
        <v xml:space="preserve"> </v>
      </c>
      <c r="BW50" s="175" t="str">
        <f t="shared" si="17"/>
        <v/>
      </c>
      <c r="BX50" s="176" t="str">
        <f t="shared" si="18"/>
        <v/>
      </c>
      <c r="BY50" s="240" t="str">
        <f t="shared" si="19"/>
        <v xml:space="preserve"> </v>
      </c>
      <c r="BZ50" s="175" t="str">
        <f>IF(COUNT(#REF!,#REF!,#REF!,#REF!)=4,(3-#REF!)+(3-#REF!)+#REF!+#REF!,"")</f>
        <v/>
      </c>
      <c r="CA50" s="176" t="str">
        <f>IF(COUNT(#REF!,#REF!,#REF!,#REF!)=4,(3-#REF!)+(3-#REF!)+#REF!+#REF!,"")</f>
        <v/>
      </c>
      <c r="CB50" s="240" t="str">
        <f t="shared" si="20"/>
        <v xml:space="preserve"> </v>
      </c>
      <c r="CC50" s="175" t="str">
        <f>IF(COUNT(#REF!,#REF!,#REF!)=3,(3-#REF!)+#REF!+(3-#REF!),"")</f>
        <v/>
      </c>
      <c r="CD50" s="176" t="str">
        <f>IF(COUNT(#REF!,#REF!,#REF!)=3,(3-#REF!)+#REF!+(3-#REF!),"")</f>
        <v/>
      </c>
      <c r="CE50" s="240" t="str">
        <f t="shared" si="21"/>
        <v xml:space="preserve"> </v>
      </c>
      <c r="CF50" s="185" t="str">
        <f t="shared" si="38"/>
        <v/>
      </c>
      <c r="CG50" s="186" t="str">
        <f t="shared" si="38"/>
        <v/>
      </c>
      <c r="CH50" s="181" t="str">
        <f t="shared" si="23"/>
        <v xml:space="preserve"> </v>
      </c>
      <c r="CI50" s="240">
        <f>'Session Tracking'!P49</f>
        <v>0</v>
      </c>
      <c r="CJ50" s="172"/>
      <c r="CK50" s="172">
        <f>COUNTIF('Session Tracking'!F49:O49,"Yes")</f>
        <v>0</v>
      </c>
      <c r="CL50" s="240">
        <f>COUNTIF('Session Tracking'!F49:O49,"No")</f>
        <v>0</v>
      </c>
      <c r="CM50" s="211">
        <f t="shared" si="24"/>
        <v>0</v>
      </c>
      <c r="CN50" s="240" t="str">
        <f t="shared" si="0"/>
        <v/>
      </c>
      <c r="CO50" s="240" t="str">
        <f t="shared" si="1"/>
        <v/>
      </c>
      <c r="CP50" s="240" t="str">
        <f t="shared" si="25"/>
        <v/>
      </c>
      <c r="CQ50" s="240" t="str">
        <f t="shared" si="26"/>
        <v/>
      </c>
      <c r="CR50" s="240" t="str">
        <f t="shared" si="27"/>
        <v/>
      </c>
      <c r="CS50" s="240" t="str">
        <f t="shared" si="28"/>
        <v/>
      </c>
      <c r="CT50" s="172" t="str">
        <f t="shared" si="29"/>
        <v/>
      </c>
      <c r="CU50" s="240" t="str">
        <f t="shared" si="30"/>
        <v/>
      </c>
      <c r="CV50" s="240" t="str">
        <f t="shared" si="31"/>
        <v/>
      </c>
      <c r="CW50" s="240" t="str">
        <f t="shared" si="32"/>
        <v/>
      </c>
      <c r="CX50" s="240" t="str">
        <f t="shared" si="33"/>
        <v/>
      </c>
      <c r="CY50" s="240" t="str">
        <f t="shared" si="34"/>
        <v/>
      </c>
      <c r="CZ50" s="240" t="str">
        <f t="shared" si="35"/>
        <v/>
      </c>
      <c r="DA50" s="240" t="str">
        <f t="shared" si="36"/>
        <v/>
      </c>
      <c r="DB50" s="173" t="str">
        <f t="shared" si="37"/>
        <v/>
      </c>
    </row>
    <row r="51" spans="1:106" x14ac:dyDescent="0.35">
      <c r="A51" s="182">
        <f>'Session Tracking'!A50</f>
        <v>0</v>
      </c>
      <c r="B51" s="183">
        <f>'Session Tracking'!T50</f>
        <v>0</v>
      </c>
      <c r="C51" s="183">
        <f>'Session Tracking'!C50</f>
        <v>0</v>
      </c>
      <c r="D51" s="184" t="str">
        <f>IF('Session Tracking'!D50,'Session Tracking'!D50,"")</f>
        <v/>
      </c>
      <c r="E51" s="184" t="str">
        <f>IF('Session Tracking'!E50,'Session Tracking'!E50,"")</f>
        <v/>
      </c>
      <c r="F51" s="123"/>
      <c r="G51" s="123"/>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3"/>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H51" s="175" t="str">
        <f t="shared" si="2"/>
        <v/>
      </c>
      <c r="BI51" s="176" t="str">
        <f t="shared" si="3"/>
        <v/>
      </c>
      <c r="BJ51" s="240" t="str">
        <f t="shared" si="4"/>
        <v xml:space="preserve"> </v>
      </c>
      <c r="BK51" s="175" t="str">
        <f t="shared" si="5"/>
        <v/>
      </c>
      <c r="BL51" s="176" t="str">
        <f t="shared" si="6"/>
        <v/>
      </c>
      <c r="BM51" s="240" t="str">
        <f t="shared" si="7"/>
        <v xml:space="preserve"> </v>
      </c>
      <c r="BN51" s="175" t="str">
        <f t="shared" si="8"/>
        <v/>
      </c>
      <c r="BO51" s="176" t="str">
        <f t="shared" si="9"/>
        <v/>
      </c>
      <c r="BP51" s="240" t="str">
        <f t="shared" si="10"/>
        <v xml:space="preserve"> </v>
      </c>
      <c r="BQ51" s="175" t="str">
        <f t="shared" si="11"/>
        <v/>
      </c>
      <c r="BR51" s="176" t="str">
        <f t="shared" si="12"/>
        <v/>
      </c>
      <c r="BS51" s="224" t="str">
        <f t="shared" si="13"/>
        <v xml:space="preserve"> </v>
      </c>
      <c r="BT51" s="318" t="str">
        <f t="shared" si="14"/>
        <v/>
      </c>
      <c r="BU51" s="319" t="str">
        <f t="shared" si="15"/>
        <v/>
      </c>
      <c r="BV51" s="320" t="str">
        <f t="shared" si="16"/>
        <v xml:space="preserve"> </v>
      </c>
      <c r="BW51" s="175" t="str">
        <f t="shared" si="17"/>
        <v/>
      </c>
      <c r="BX51" s="176" t="str">
        <f t="shared" si="18"/>
        <v/>
      </c>
      <c r="BY51" s="240" t="str">
        <f t="shared" si="19"/>
        <v xml:space="preserve"> </v>
      </c>
      <c r="BZ51" s="175" t="str">
        <f>IF(COUNT(#REF!,#REF!,#REF!,#REF!)=4,(3-#REF!)+(3-#REF!)+#REF!+#REF!,"")</f>
        <v/>
      </c>
      <c r="CA51" s="176" t="str">
        <f>IF(COUNT(#REF!,#REF!,#REF!,#REF!)=4,(3-#REF!)+(3-#REF!)+#REF!+#REF!,"")</f>
        <v/>
      </c>
      <c r="CB51" s="240" t="str">
        <f t="shared" si="20"/>
        <v xml:space="preserve"> </v>
      </c>
      <c r="CC51" s="175" t="str">
        <f>IF(COUNT(#REF!,#REF!,#REF!)=3,(3-#REF!)+#REF!+(3-#REF!),"")</f>
        <v/>
      </c>
      <c r="CD51" s="176" t="str">
        <f>IF(COUNT(#REF!,#REF!,#REF!)=3,(3-#REF!)+#REF!+(3-#REF!),"")</f>
        <v/>
      </c>
      <c r="CE51" s="240" t="str">
        <f t="shared" si="21"/>
        <v xml:space="preserve"> </v>
      </c>
      <c r="CF51" s="185" t="str">
        <f t="shared" si="38"/>
        <v/>
      </c>
      <c r="CG51" s="186" t="str">
        <f t="shared" si="38"/>
        <v/>
      </c>
      <c r="CH51" s="181" t="str">
        <f t="shared" si="23"/>
        <v xml:space="preserve"> </v>
      </c>
      <c r="CI51" s="240">
        <f>'Session Tracking'!P50</f>
        <v>0</v>
      </c>
      <c r="CJ51" s="172"/>
      <c r="CK51" s="172">
        <f>COUNTIF('Session Tracking'!F50:O50,"Yes")</f>
        <v>0</v>
      </c>
      <c r="CL51" s="240">
        <f>COUNTIF('Session Tracking'!F50:O50,"No")</f>
        <v>0</v>
      </c>
      <c r="CM51" s="211">
        <f t="shared" si="24"/>
        <v>0</v>
      </c>
      <c r="CN51" s="240" t="str">
        <f t="shared" si="0"/>
        <v/>
      </c>
      <c r="CO51" s="240" t="str">
        <f t="shared" si="1"/>
        <v/>
      </c>
      <c r="CP51" s="240" t="str">
        <f t="shared" si="25"/>
        <v/>
      </c>
      <c r="CQ51" s="240" t="str">
        <f t="shared" si="26"/>
        <v/>
      </c>
      <c r="CR51" s="240" t="str">
        <f t="shared" si="27"/>
        <v/>
      </c>
      <c r="CS51" s="240" t="str">
        <f t="shared" si="28"/>
        <v/>
      </c>
      <c r="CT51" s="172" t="str">
        <f t="shared" si="29"/>
        <v/>
      </c>
      <c r="CU51" s="240" t="str">
        <f t="shared" si="30"/>
        <v/>
      </c>
      <c r="CV51" s="240" t="str">
        <f t="shared" si="31"/>
        <v/>
      </c>
      <c r="CW51" s="240" t="str">
        <f t="shared" si="32"/>
        <v/>
      </c>
      <c r="CX51" s="240" t="str">
        <f t="shared" si="33"/>
        <v/>
      </c>
      <c r="CY51" s="240" t="str">
        <f t="shared" si="34"/>
        <v/>
      </c>
      <c r="CZ51" s="240" t="str">
        <f t="shared" si="35"/>
        <v/>
      </c>
      <c r="DA51" s="240" t="str">
        <f t="shared" si="36"/>
        <v/>
      </c>
      <c r="DB51" s="173" t="str">
        <f t="shared" si="37"/>
        <v/>
      </c>
    </row>
    <row r="52" spans="1:106" x14ac:dyDescent="0.35">
      <c r="A52" s="182">
        <f>'Session Tracking'!A51</f>
        <v>0</v>
      </c>
      <c r="B52" s="183">
        <f>'Session Tracking'!T51</f>
        <v>0</v>
      </c>
      <c r="C52" s="183">
        <f>'Session Tracking'!C51</f>
        <v>0</v>
      </c>
      <c r="D52" s="184" t="str">
        <f>IF('Session Tracking'!D51,'Session Tracking'!D51,"")</f>
        <v/>
      </c>
      <c r="E52" s="184" t="str">
        <f>IF('Session Tracking'!E51,'Session Tracking'!E51,"")</f>
        <v/>
      </c>
      <c r="F52" s="121"/>
      <c r="G52" s="121"/>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1"/>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H52" s="175" t="str">
        <f t="shared" si="2"/>
        <v/>
      </c>
      <c r="BI52" s="176" t="str">
        <f t="shared" si="3"/>
        <v/>
      </c>
      <c r="BJ52" s="240" t="str">
        <f t="shared" si="4"/>
        <v xml:space="preserve"> </v>
      </c>
      <c r="BK52" s="175" t="str">
        <f t="shared" si="5"/>
        <v/>
      </c>
      <c r="BL52" s="176" t="str">
        <f t="shared" si="6"/>
        <v/>
      </c>
      <c r="BM52" s="240" t="str">
        <f t="shared" si="7"/>
        <v xml:space="preserve"> </v>
      </c>
      <c r="BN52" s="175" t="str">
        <f t="shared" si="8"/>
        <v/>
      </c>
      <c r="BO52" s="176" t="str">
        <f t="shared" si="9"/>
        <v/>
      </c>
      <c r="BP52" s="240" t="str">
        <f t="shared" si="10"/>
        <v xml:space="preserve"> </v>
      </c>
      <c r="BQ52" s="175" t="str">
        <f t="shared" si="11"/>
        <v/>
      </c>
      <c r="BR52" s="176" t="str">
        <f t="shared" si="12"/>
        <v/>
      </c>
      <c r="BS52" s="224" t="str">
        <f t="shared" si="13"/>
        <v xml:space="preserve"> </v>
      </c>
      <c r="BT52" s="318" t="str">
        <f t="shared" si="14"/>
        <v/>
      </c>
      <c r="BU52" s="319" t="str">
        <f t="shared" si="15"/>
        <v/>
      </c>
      <c r="BV52" s="320" t="str">
        <f t="shared" si="16"/>
        <v xml:space="preserve"> </v>
      </c>
      <c r="BW52" s="175" t="str">
        <f t="shared" si="17"/>
        <v/>
      </c>
      <c r="BX52" s="176" t="str">
        <f t="shared" si="18"/>
        <v/>
      </c>
      <c r="BY52" s="240" t="str">
        <f t="shared" si="19"/>
        <v xml:space="preserve"> </v>
      </c>
      <c r="BZ52" s="175" t="str">
        <f>IF(COUNT(#REF!,#REF!,#REF!,#REF!)=4,(3-#REF!)+(3-#REF!)+#REF!+#REF!,"")</f>
        <v/>
      </c>
      <c r="CA52" s="176" t="str">
        <f>IF(COUNT(#REF!,#REF!,#REF!,#REF!)=4,(3-#REF!)+(3-#REF!)+#REF!+#REF!,"")</f>
        <v/>
      </c>
      <c r="CB52" s="240" t="str">
        <f t="shared" si="20"/>
        <v xml:space="preserve"> </v>
      </c>
      <c r="CC52" s="175" t="str">
        <f>IF(COUNT(#REF!,#REF!,#REF!)=3,(3-#REF!)+#REF!+(3-#REF!),"")</f>
        <v/>
      </c>
      <c r="CD52" s="176" t="str">
        <f>IF(COUNT(#REF!,#REF!,#REF!)=3,(3-#REF!)+#REF!+(3-#REF!),"")</f>
        <v/>
      </c>
      <c r="CE52" s="240" t="str">
        <f t="shared" si="21"/>
        <v xml:space="preserve"> </v>
      </c>
      <c r="CF52" s="185" t="str">
        <f t="shared" si="38"/>
        <v/>
      </c>
      <c r="CG52" s="186" t="str">
        <f t="shared" si="38"/>
        <v/>
      </c>
      <c r="CH52" s="181" t="str">
        <f t="shared" si="23"/>
        <v xml:space="preserve"> </v>
      </c>
      <c r="CI52" s="240">
        <f>'Session Tracking'!P51</f>
        <v>0</v>
      </c>
      <c r="CJ52" s="172"/>
      <c r="CK52" s="172">
        <f>COUNTIF('Session Tracking'!F51:O51,"Yes")</f>
        <v>0</v>
      </c>
      <c r="CL52" s="240">
        <f>COUNTIF('Session Tracking'!F51:O51,"No")</f>
        <v>0</v>
      </c>
      <c r="CM52" s="211">
        <f t="shared" si="24"/>
        <v>0</v>
      </c>
      <c r="CN52" s="240" t="str">
        <f t="shared" si="0"/>
        <v/>
      </c>
      <c r="CO52" s="240" t="str">
        <f t="shared" si="1"/>
        <v/>
      </c>
      <c r="CP52" s="240" t="str">
        <f t="shared" si="25"/>
        <v/>
      </c>
      <c r="CQ52" s="240" t="str">
        <f t="shared" si="26"/>
        <v/>
      </c>
      <c r="CR52" s="240" t="str">
        <f t="shared" si="27"/>
        <v/>
      </c>
      <c r="CS52" s="240" t="str">
        <f t="shared" si="28"/>
        <v/>
      </c>
      <c r="CT52" s="172" t="str">
        <f t="shared" si="29"/>
        <v/>
      </c>
      <c r="CU52" s="240" t="str">
        <f t="shared" si="30"/>
        <v/>
      </c>
      <c r="CV52" s="240" t="str">
        <f t="shared" si="31"/>
        <v/>
      </c>
      <c r="CW52" s="240" t="str">
        <f t="shared" si="32"/>
        <v/>
      </c>
      <c r="CX52" s="240" t="str">
        <f t="shared" si="33"/>
        <v/>
      </c>
      <c r="CY52" s="240" t="str">
        <f t="shared" si="34"/>
        <v/>
      </c>
      <c r="CZ52" s="240" t="str">
        <f t="shared" si="35"/>
        <v/>
      </c>
      <c r="DA52" s="240" t="str">
        <f t="shared" si="36"/>
        <v/>
      </c>
      <c r="DB52" s="173" t="str">
        <f t="shared" si="37"/>
        <v/>
      </c>
    </row>
    <row r="53" spans="1:106" x14ac:dyDescent="0.35">
      <c r="A53" s="182">
        <f>'Session Tracking'!A52</f>
        <v>0</v>
      </c>
      <c r="B53" s="183">
        <f>'Session Tracking'!T52</f>
        <v>0</v>
      </c>
      <c r="C53" s="183">
        <f>'Session Tracking'!C52</f>
        <v>0</v>
      </c>
      <c r="D53" s="184" t="str">
        <f>IF('Session Tracking'!D52,'Session Tracking'!D52,"")</f>
        <v/>
      </c>
      <c r="E53" s="184" t="str">
        <f>IF('Session Tracking'!E52,'Session Tracking'!E52,"")</f>
        <v/>
      </c>
      <c r="F53" s="123"/>
      <c r="G53" s="123"/>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3"/>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H53" s="175" t="str">
        <f t="shared" si="2"/>
        <v/>
      </c>
      <c r="BI53" s="176" t="str">
        <f t="shared" si="3"/>
        <v/>
      </c>
      <c r="BJ53" s="240" t="str">
        <f t="shared" si="4"/>
        <v xml:space="preserve"> </v>
      </c>
      <c r="BK53" s="175" t="str">
        <f t="shared" si="5"/>
        <v/>
      </c>
      <c r="BL53" s="176" t="str">
        <f t="shared" si="6"/>
        <v/>
      </c>
      <c r="BM53" s="240" t="str">
        <f t="shared" si="7"/>
        <v xml:space="preserve"> </v>
      </c>
      <c r="BN53" s="175" t="str">
        <f t="shared" si="8"/>
        <v/>
      </c>
      <c r="BO53" s="176" t="str">
        <f t="shared" si="9"/>
        <v/>
      </c>
      <c r="BP53" s="240" t="str">
        <f t="shared" si="10"/>
        <v xml:space="preserve"> </v>
      </c>
      <c r="BQ53" s="175" t="str">
        <f t="shared" si="11"/>
        <v/>
      </c>
      <c r="BR53" s="176" t="str">
        <f t="shared" si="12"/>
        <v/>
      </c>
      <c r="BS53" s="224" t="str">
        <f t="shared" si="13"/>
        <v xml:space="preserve"> </v>
      </c>
      <c r="BT53" s="318" t="str">
        <f t="shared" si="14"/>
        <v/>
      </c>
      <c r="BU53" s="319" t="str">
        <f t="shared" si="15"/>
        <v/>
      </c>
      <c r="BV53" s="320" t="str">
        <f t="shared" si="16"/>
        <v xml:space="preserve"> </v>
      </c>
      <c r="BW53" s="175" t="str">
        <f t="shared" si="17"/>
        <v/>
      </c>
      <c r="BX53" s="176" t="str">
        <f t="shared" si="18"/>
        <v/>
      </c>
      <c r="BY53" s="240" t="str">
        <f t="shared" si="19"/>
        <v xml:space="preserve"> </v>
      </c>
      <c r="BZ53" s="175" t="str">
        <f>IF(COUNT(#REF!,#REF!,#REF!,#REF!)=4,(3-#REF!)+(3-#REF!)+#REF!+#REF!,"")</f>
        <v/>
      </c>
      <c r="CA53" s="176" t="str">
        <f>IF(COUNT(#REF!,#REF!,#REF!,#REF!)=4,(3-#REF!)+(3-#REF!)+#REF!+#REF!,"")</f>
        <v/>
      </c>
      <c r="CB53" s="240" t="str">
        <f t="shared" si="20"/>
        <v xml:space="preserve"> </v>
      </c>
      <c r="CC53" s="175" t="str">
        <f>IF(COUNT(#REF!,#REF!,#REF!)=3,(3-#REF!)+#REF!+(3-#REF!),"")</f>
        <v/>
      </c>
      <c r="CD53" s="176" t="str">
        <f>IF(COUNT(#REF!,#REF!,#REF!)=3,(3-#REF!)+#REF!+(3-#REF!),"")</f>
        <v/>
      </c>
      <c r="CE53" s="240" t="str">
        <f t="shared" si="21"/>
        <v xml:space="preserve"> </v>
      </c>
      <c r="CF53" s="185" t="str">
        <f t="shared" ref="CF53:CG86" si="39">IF(COUNT(BW53,BZ53,CC53)=3,BW53+BZ53+CC53,"")</f>
        <v/>
      </c>
      <c r="CG53" s="186" t="str">
        <f t="shared" si="39"/>
        <v/>
      </c>
      <c r="CH53" s="181" t="str">
        <f t="shared" si="23"/>
        <v xml:space="preserve"> </v>
      </c>
      <c r="CI53" s="240">
        <f>'Session Tracking'!P52</f>
        <v>0</v>
      </c>
      <c r="CJ53" s="172"/>
      <c r="CK53" s="172">
        <f>COUNTIF('Session Tracking'!F52:O52,"Yes")</f>
        <v>0</v>
      </c>
      <c r="CL53" s="240">
        <f>COUNTIF('Session Tracking'!F52:O52,"No")</f>
        <v>0</v>
      </c>
      <c r="CM53" s="211">
        <f t="shared" si="24"/>
        <v>0</v>
      </c>
      <c r="CN53" s="240" t="str">
        <f t="shared" si="0"/>
        <v/>
      </c>
      <c r="CO53" s="240" t="str">
        <f t="shared" si="1"/>
        <v/>
      </c>
      <c r="CP53" s="240" t="str">
        <f t="shared" si="25"/>
        <v/>
      </c>
      <c r="CQ53" s="240" t="str">
        <f t="shared" si="26"/>
        <v/>
      </c>
      <c r="CR53" s="240" t="str">
        <f t="shared" si="27"/>
        <v/>
      </c>
      <c r="CS53" s="240" t="str">
        <f t="shared" si="28"/>
        <v/>
      </c>
      <c r="CT53" s="172" t="str">
        <f t="shared" si="29"/>
        <v/>
      </c>
      <c r="CU53" s="240" t="str">
        <f t="shared" si="30"/>
        <v/>
      </c>
      <c r="CV53" s="240" t="str">
        <f t="shared" si="31"/>
        <v/>
      </c>
      <c r="CW53" s="240" t="str">
        <f t="shared" si="32"/>
        <v/>
      </c>
      <c r="CX53" s="240" t="str">
        <f t="shared" si="33"/>
        <v/>
      </c>
      <c r="CY53" s="240" t="str">
        <f t="shared" si="34"/>
        <v/>
      </c>
      <c r="CZ53" s="240" t="str">
        <f t="shared" si="35"/>
        <v/>
      </c>
      <c r="DA53" s="240" t="str">
        <f t="shared" si="36"/>
        <v/>
      </c>
      <c r="DB53" s="173" t="str">
        <f t="shared" si="37"/>
        <v/>
      </c>
    </row>
    <row r="54" spans="1:106" x14ac:dyDescent="0.35">
      <c r="A54" s="182">
        <f>'Session Tracking'!A53</f>
        <v>0</v>
      </c>
      <c r="B54" s="183">
        <f>'Session Tracking'!T53</f>
        <v>0</v>
      </c>
      <c r="C54" s="183">
        <f>'Session Tracking'!C53</f>
        <v>0</v>
      </c>
      <c r="D54" s="184" t="str">
        <f>IF('Session Tracking'!D53,'Session Tracking'!D53,"")</f>
        <v/>
      </c>
      <c r="E54" s="184" t="str">
        <f>IF('Session Tracking'!E53,'Session Tracking'!E53,"")</f>
        <v/>
      </c>
      <c r="F54" s="121"/>
      <c r="G54" s="121"/>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1"/>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H54" s="175" t="str">
        <f t="shared" si="2"/>
        <v/>
      </c>
      <c r="BI54" s="176" t="str">
        <f t="shared" si="3"/>
        <v/>
      </c>
      <c r="BJ54" s="240" t="str">
        <f t="shared" si="4"/>
        <v xml:space="preserve"> </v>
      </c>
      <c r="BK54" s="175" t="str">
        <f t="shared" si="5"/>
        <v/>
      </c>
      <c r="BL54" s="176" t="str">
        <f t="shared" si="6"/>
        <v/>
      </c>
      <c r="BM54" s="240" t="str">
        <f t="shared" si="7"/>
        <v xml:space="preserve"> </v>
      </c>
      <c r="BN54" s="175" t="str">
        <f t="shared" si="8"/>
        <v/>
      </c>
      <c r="BO54" s="176" t="str">
        <f t="shared" si="9"/>
        <v/>
      </c>
      <c r="BP54" s="240" t="str">
        <f t="shared" si="10"/>
        <v xml:space="preserve"> </v>
      </c>
      <c r="BQ54" s="175" t="str">
        <f t="shared" si="11"/>
        <v/>
      </c>
      <c r="BR54" s="176" t="str">
        <f t="shared" si="12"/>
        <v/>
      </c>
      <c r="BS54" s="224" t="str">
        <f t="shared" si="13"/>
        <v xml:space="preserve"> </v>
      </c>
      <c r="BT54" s="318" t="str">
        <f t="shared" si="14"/>
        <v/>
      </c>
      <c r="BU54" s="319" t="str">
        <f t="shared" si="15"/>
        <v/>
      </c>
      <c r="BV54" s="320" t="str">
        <f t="shared" si="16"/>
        <v xml:space="preserve"> </v>
      </c>
      <c r="BW54" s="175" t="str">
        <f t="shared" si="17"/>
        <v/>
      </c>
      <c r="BX54" s="176" t="str">
        <f t="shared" si="18"/>
        <v/>
      </c>
      <c r="BY54" s="240" t="str">
        <f t="shared" si="19"/>
        <v xml:space="preserve"> </v>
      </c>
      <c r="BZ54" s="175" t="str">
        <f>IF(COUNT(#REF!,#REF!,#REF!,#REF!)=4,(3-#REF!)+(3-#REF!)+#REF!+#REF!,"")</f>
        <v/>
      </c>
      <c r="CA54" s="176" t="str">
        <f>IF(COUNT(#REF!,#REF!,#REF!,#REF!)=4,(3-#REF!)+(3-#REF!)+#REF!+#REF!,"")</f>
        <v/>
      </c>
      <c r="CB54" s="240" t="str">
        <f t="shared" si="20"/>
        <v xml:space="preserve"> </v>
      </c>
      <c r="CC54" s="175" t="str">
        <f>IF(COUNT(#REF!,#REF!,#REF!)=3,(3-#REF!)+#REF!+(3-#REF!),"")</f>
        <v/>
      </c>
      <c r="CD54" s="176" t="str">
        <f>IF(COUNT(#REF!,#REF!,#REF!)=3,(3-#REF!)+#REF!+(3-#REF!),"")</f>
        <v/>
      </c>
      <c r="CE54" s="240" t="str">
        <f t="shared" si="21"/>
        <v xml:space="preserve"> </v>
      </c>
      <c r="CF54" s="185" t="str">
        <f t="shared" si="39"/>
        <v/>
      </c>
      <c r="CG54" s="186" t="str">
        <f t="shared" si="39"/>
        <v/>
      </c>
      <c r="CH54" s="181" t="str">
        <f t="shared" si="23"/>
        <v xml:space="preserve"> </v>
      </c>
      <c r="CI54" s="240">
        <f>'Session Tracking'!P53</f>
        <v>0</v>
      </c>
      <c r="CJ54" s="172"/>
      <c r="CK54" s="172">
        <f>COUNTIF('Session Tracking'!F53:O53,"Yes")</f>
        <v>0</v>
      </c>
      <c r="CL54" s="240">
        <f>COUNTIF('Session Tracking'!F53:O53,"No")</f>
        <v>0</v>
      </c>
      <c r="CM54" s="211">
        <f t="shared" si="24"/>
        <v>0</v>
      </c>
      <c r="CN54" s="240" t="str">
        <f t="shared" si="0"/>
        <v/>
      </c>
      <c r="CO54" s="240" t="str">
        <f t="shared" si="1"/>
        <v/>
      </c>
      <c r="CP54" s="240" t="str">
        <f t="shared" si="25"/>
        <v/>
      </c>
      <c r="CQ54" s="240" t="str">
        <f t="shared" si="26"/>
        <v/>
      </c>
      <c r="CR54" s="240" t="str">
        <f t="shared" si="27"/>
        <v/>
      </c>
      <c r="CS54" s="240" t="str">
        <f t="shared" si="28"/>
        <v/>
      </c>
      <c r="CT54" s="172" t="str">
        <f t="shared" si="29"/>
        <v/>
      </c>
      <c r="CU54" s="240" t="str">
        <f t="shared" si="30"/>
        <v/>
      </c>
      <c r="CV54" s="240" t="str">
        <f t="shared" si="31"/>
        <v/>
      </c>
      <c r="CW54" s="240" t="str">
        <f t="shared" si="32"/>
        <v/>
      </c>
      <c r="CX54" s="240" t="str">
        <f t="shared" si="33"/>
        <v/>
      </c>
      <c r="CY54" s="240" t="str">
        <f t="shared" si="34"/>
        <v/>
      </c>
      <c r="CZ54" s="240" t="str">
        <f t="shared" si="35"/>
        <v/>
      </c>
      <c r="DA54" s="240" t="str">
        <f t="shared" si="36"/>
        <v/>
      </c>
      <c r="DB54" s="173" t="str">
        <f t="shared" si="37"/>
        <v/>
      </c>
    </row>
    <row r="55" spans="1:106" x14ac:dyDescent="0.35">
      <c r="A55" s="182">
        <f>'Session Tracking'!A54</f>
        <v>0</v>
      </c>
      <c r="B55" s="183">
        <f>'Session Tracking'!T54</f>
        <v>0</v>
      </c>
      <c r="C55" s="183">
        <f>'Session Tracking'!C54</f>
        <v>0</v>
      </c>
      <c r="D55" s="184" t="str">
        <f>IF('Session Tracking'!D54,'Session Tracking'!D54,"")</f>
        <v/>
      </c>
      <c r="E55" s="184" t="str">
        <f>IF('Session Tracking'!E54,'Session Tracking'!E54,"")</f>
        <v/>
      </c>
      <c r="F55" s="123"/>
      <c r="G55" s="123"/>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3"/>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H55" s="175" t="str">
        <f t="shared" si="2"/>
        <v/>
      </c>
      <c r="BI55" s="176" t="str">
        <f t="shared" si="3"/>
        <v/>
      </c>
      <c r="BJ55" s="240" t="str">
        <f t="shared" si="4"/>
        <v xml:space="preserve"> </v>
      </c>
      <c r="BK55" s="175" t="str">
        <f t="shared" si="5"/>
        <v/>
      </c>
      <c r="BL55" s="176" t="str">
        <f t="shared" si="6"/>
        <v/>
      </c>
      <c r="BM55" s="240" t="str">
        <f t="shared" si="7"/>
        <v xml:space="preserve"> </v>
      </c>
      <c r="BN55" s="175" t="str">
        <f t="shared" si="8"/>
        <v/>
      </c>
      <c r="BO55" s="176" t="str">
        <f t="shared" si="9"/>
        <v/>
      </c>
      <c r="BP55" s="240" t="str">
        <f t="shared" si="10"/>
        <v xml:space="preserve"> </v>
      </c>
      <c r="BQ55" s="175" t="str">
        <f t="shared" si="11"/>
        <v/>
      </c>
      <c r="BR55" s="176" t="str">
        <f t="shared" si="12"/>
        <v/>
      </c>
      <c r="BS55" s="224" t="str">
        <f t="shared" si="13"/>
        <v xml:space="preserve"> </v>
      </c>
      <c r="BT55" s="318" t="str">
        <f t="shared" si="14"/>
        <v/>
      </c>
      <c r="BU55" s="319" t="str">
        <f t="shared" si="15"/>
        <v/>
      </c>
      <c r="BV55" s="320" t="str">
        <f t="shared" si="16"/>
        <v xml:space="preserve"> </v>
      </c>
      <c r="BW55" s="175" t="str">
        <f t="shared" si="17"/>
        <v/>
      </c>
      <c r="BX55" s="176" t="str">
        <f t="shared" si="18"/>
        <v/>
      </c>
      <c r="BY55" s="240" t="str">
        <f t="shared" si="19"/>
        <v xml:space="preserve"> </v>
      </c>
      <c r="BZ55" s="175" t="str">
        <f>IF(COUNT(#REF!,#REF!,#REF!,#REF!)=4,(3-#REF!)+(3-#REF!)+#REF!+#REF!,"")</f>
        <v/>
      </c>
      <c r="CA55" s="176" t="str">
        <f>IF(COUNT(#REF!,#REF!,#REF!,#REF!)=4,(3-#REF!)+(3-#REF!)+#REF!+#REF!,"")</f>
        <v/>
      </c>
      <c r="CB55" s="240" t="str">
        <f t="shared" si="20"/>
        <v xml:space="preserve"> </v>
      </c>
      <c r="CC55" s="175" t="str">
        <f>IF(COUNT(#REF!,#REF!,#REF!)=3,(3-#REF!)+#REF!+(3-#REF!),"")</f>
        <v/>
      </c>
      <c r="CD55" s="176" t="str">
        <f>IF(COUNT(#REF!,#REF!,#REF!)=3,(3-#REF!)+#REF!+(3-#REF!),"")</f>
        <v/>
      </c>
      <c r="CE55" s="240" t="str">
        <f t="shared" si="21"/>
        <v xml:space="preserve"> </v>
      </c>
      <c r="CF55" s="185" t="str">
        <f t="shared" si="39"/>
        <v/>
      </c>
      <c r="CG55" s="186" t="str">
        <f t="shared" si="39"/>
        <v/>
      </c>
      <c r="CH55" s="181" t="str">
        <f t="shared" si="23"/>
        <v xml:space="preserve"> </v>
      </c>
      <c r="CI55" s="240">
        <f>'Session Tracking'!P54</f>
        <v>0</v>
      </c>
      <c r="CJ55" s="172"/>
      <c r="CK55" s="172">
        <f>COUNTIF('Session Tracking'!F54:O54,"Yes")</f>
        <v>0</v>
      </c>
      <c r="CL55" s="240">
        <f>COUNTIF('Session Tracking'!F54:O54,"No")</f>
        <v>0</v>
      </c>
      <c r="CM55" s="211">
        <f t="shared" si="24"/>
        <v>0</v>
      </c>
      <c r="CN55" s="240" t="str">
        <f t="shared" si="0"/>
        <v/>
      </c>
      <c r="CO55" s="240" t="str">
        <f t="shared" si="1"/>
        <v/>
      </c>
      <c r="CP55" s="240" t="str">
        <f t="shared" si="25"/>
        <v/>
      </c>
      <c r="CQ55" s="240" t="str">
        <f t="shared" si="26"/>
        <v/>
      </c>
      <c r="CR55" s="240" t="str">
        <f t="shared" si="27"/>
        <v/>
      </c>
      <c r="CS55" s="240" t="str">
        <f t="shared" si="28"/>
        <v/>
      </c>
      <c r="CT55" s="172" t="str">
        <f t="shared" si="29"/>
        <v/>
      </c>
      <c r="CU55" s="240" t="str">
        <f t="shared" si="30"/>
        <v/>
      </c>
      <c r="CV55" s="240" t="str">
        <f t="shared" si="31"/>
        <v/>
      </c>
      <c r="CW55" s="240" t="str">
        <f t="shared" si="32"/>
        <v/>
      </c>
      <c r="CX55" s="240" t="str">
        <f t="shared" si="33"/>
        <v/>
      </c>
      <c r="CY55" s="240" t="str">
        <f t="shared" si="34"/>
        <v/>
      </c>
      <c r="CZ55" s="240" t="str">
        <f t="shared" si="35"/>
        <v/>
      </c>
      <c r="DA55" s="240" t="str">
        <f t="shared" si="36"/>
        <v/>
      </c>
      <c r="DB55" s="173" t="str">
        <f t="shared" si="37"/>
        <v/>
      </c>
    </row>
    <row r="56" spans="1:106" x14ac:dyDescent="0.35">
      <c r="A56" s="182">
        <f>'Session Tracking'!A55</f>
        <v>0</v>
      </c>
      <c r="B56" s="183">
        <f>'Session Tracking'!T55</f>
        <v>0</v>
      </c>
      <c r="C56" s="183">
        <f>'Session Tracking'!C55</f>
        <v>0</v>
      </c>
      <c r="D56" s="184" t="str">
        <f>IF('Session Tracking'!D55,'Session Tracking'!D55,"")</f>
        <v/>
      </c>
      <c r="E56" s="184" t="str">
        <f>IF('Session Tracking'!E55,'Session Tracking'!E55,"")</f>
        <v/>
      </c>
      <c r="F56" s="121"/>
      <c r="G56" s="121"/>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1"/>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H56" s="175" t="str">
        <f t="shared" si="2"/>
        <v/>
      </c>
      <c r="BI56" s="176" t="str">
        <f t="shared" si="3"/>
        <v/>
      </c>
      <c r="BJ56" s="240" t="str">
        <f t="shared" si="4"/>
        <v xml:space="preserve"> </v>
      </c>
      <c r="BK56" s="175" t="str">
        <f t="shared" si="5"/>
        <v/>
      </c>
      <c r="BL56" s="176" t="str">
        <f t="shared" si="6"/>
        <v/>
      </c>
      <c r="BM56" s="240" t="str">
        <f t="shared" si="7"/>
        <v xml:space="preserve"> </v>
      </c>
      <c r="BN56" s="175" t="str">
        <f t="shared" si="8"/>
        <v/>
      </c>
      <c r="BO56" s="176" t="str">
        <f t="shared" si="9"/>
        <v/>
      </c>
      <c r="BP56" s="240" t="str">
        <f t="shared" si="10"/>
        <v xml:space="preserve"> </v>
      </c>
      <c r="BQ56" s="175" t="str">
        <f t="shared" si="11"/>
        <v/>
      </c>
      <c r="BR56" s="176" t="str">
        <f t="shared" si="12"/>
        <v/>
      </c>
      <c r="BS56" s="224" t="str">
        <f t="shared" si="13"/>
        <v xml:space="preserve"> </v>
      </c>
      <c r="BT56" s="318" t="str">
        <f t="shared" si="14"/>
        <v/>
      </c>
      <c r="BU56" s="319" t="str">
        <f t="shared" si="15"/>
        <v/>
      </c>
      <c r="BV56" s="320" t="str">
        <f t="shared" si="16"/>
        <v xml:space="preserve"> </v>
      </c>
      <c r="BW56" s="175" t="str">
        <f t="shared" si="17"/>
        <v/>
      </c>
      <c r="BX56" s="176" t="str">
        <f t="shared" si="18"/>
        <v/>
      </c>
      <c r="BY56" s="240" t="str">
        <f t="shared" si="19"/>
        <v xml:space="preserve"> </v>
      </c>
      <c r="BZ56" s="175" t="str">
        <f>IF(COUNT(#REF!,#REF!,#REF!,#REF!)=4,(3-#REF!)+(3-#REF!)+#REF!+#REF!,"")</f>
        <v/>
      </c>
      <c r="CA56" s="176" t="str">
        <f>IF(COUNT(#REF!,#REF!,#REF!,#REF!)=4,(3-#REF!)+(3-#REF!)+#REF!+#REF!,"")</f>
        <v/>
      </c>
      <c r="CB56" s="240" t="str">
        <f t="shared" si="20"/>
        <v xml:space="preserve"> </v>
      </c>
      <c r="CC56" s="175" t="str">
        <f>IF(COUNT(#REF!,#REF!,#REF!)=3,(3-#REF!)+#REF!+(3-#REF!),"")</f>
        <v/>
      </c>
      <c r="CD56" s="176" t="str">
        <f>IF(COUNT(#REF!,#REF!,#REF!)=3,(3-#REF!)+#REF!+(3-#REF!),"")</f>
        <v/>
      </c>
      <c r="CE56" s="240" t="str">
        <f t="shared" si="21"/>
        <v xml:space="preserve"> </v>
      </c>
      <c r="CF56" s="185" t="str">
        <f t="shared" si="39"/>
        <v/>
      </c>
      <c r="CG56" s="186" t="str">
        <f t="shared" si="39"/>
        <v/>
      </c>
      <c r="CH56" s="181" t="str">
        <f t="shared" si="23"/>
        <v xml:space="preserve"> </v>
      </c>
      <c r="CI56" s="240">
        <f>'Session Tracking'!P55</f>
        <v>0</v>
      </c>
      <c r="CJ56" s="172"/>
      <c r="CK56" s="172">
        <f>COUNTIF('Session Tracking'!F55:O55,"Yes")</f>
        <v>0</v>
      </c>
      <c r="CL56" s="240">
        <f>COUNTIF('Session Tracking'!F55:O55,"No")</f>
        <v>0</v>
      </c>
      <c r="CM56" s="211">
        <f t="shared" si="24"/>
        <v>0</v>
      </c>
      <c r="CN56" s="240" t="str">
        <f t="shared" si="0"/>
        <v/>
      </c>
      <c r="CO56" s="240" t="str">
        <f t="shared" si="1"/>
        <v/>
      </c>
      <c r="CP56" s="240" t="str">
        <f t="shared" si="25"/>
        <v/>
      </c>
      <c r="CQ56" s="240" t="str">
        <f t="shared" si="26"/>
        <v/>
      </c>
      <c r="CR56" s="240" t="str">
        <f t="shared" si="27"/>
        <v/>
      </c>
      <c r="CS56" s="240" t="str">
        <f t="shared" si="28"/>
        <v/>
      </c>
      <c r="CT56" s="172" t="str">
        <f t="shared" si="29"/>
        <v/>
      </c>
      <c r="CU56" s="240" t="str">
        <f t="shared" si="30"/>
        <v/>
      </c>
      <c r="CV56" s="240" t="str">
        <f t="shared" si="31"/>
        <v/>
      </c>
      <c r="CW56" s="240" t="str">
        <f t="shared" si="32"/>
        <v/>
      </c>
      <c r="CX56" s="240" t="str">
        <f t="shared" si="33"/>
        <v/>
      </c>
      <c r="CY56" s="240" t="str">
        <f t="shared" si="34"/>
        <v/>
      </c>
      <c r="CZ56" s="240" t="str">
        <f t="shared" si="35"/>
        <v/>
      </c>
      <c r="DA56" s="240" t="str">
        <f t="shared" si="36"/>
        <v/>
      </c>
      <c r="DB56" s="173" t="str">
        <f t="shared" si="37"/>
        <v/>
      </c>
    </row>
    <row r="57" spans="1:106" x14ac:dyDescent="0.35">
      <c r="A57" s="182">
        <f>'Session Tracking'!A56</f>
        <v>0</v>
      </c>
      <c r="B57" s="183">
        <f>'Session Tracking'!T56</f>
        <v>0</v>
      </c>
      <c r="C57" s="183">
        <f>'Session Tracking'!C56</f>
        <v>0</v>
      </c>
      <c r="D57" s="184" t="str">
        <f>IF('Session Tracking'!D56,'Session Tracking'!D56,"")</f>
        <v/>
      </c>
      <c r="E57" s="184" t="str">
        <f>IF('Session Tracking'!E56,'Session Tracking'!E56,"")</f>
        <v/>
      </c>
      <c r="F57" s="123"/>
      <c r="G57" s="123"/>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3"/>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H57" s="175" t="str">
        <f t="shared" si="2"/>
        <v/>
      </c>
      <c r="BI57" s="176" t="str">
        <f t="shared" si="3"/>
        <v/>
      </c>
      <c r="BJ57" s="240" t="str">
        <f t="shared" si="4"/>
        <v xml:space="preserve"> </v>
      </c>
      <c r="BK57" s="175" t="str">
        <f t="shared" si="5"/>
        <v/>
      </c>
      <c r="BL57" s="176" t="str">
        <f t="shared" si="6"/>
        <v/>
      </c>
      <c r="BM57" s="240" t="str">
        <f t="shared" si="7"/>
        <v xml:space="preserve"> </v>
      </c>
      <c r="BN57" s="175" t="str">
        <f t="shared" si="8"/>
        <v/>
      </c>
      <c r="BO57" s="176" t="str">
        <f t="shared" si="9"/>
        <v/>
      </c>
      <c r="BP57" s="240" t="str">
        <f t="shared" si="10"/>
        <v xml:space="preserve"> </v>
      </c>
      <c r="BQ57" s="175" t="str">
        <f t="shared" si="11"/>
        <v/>
      </c>
      <c r="BR57" s="176" t="str">
        <f t="shared" si="12"/>
        <v/>
      </c>
      <c r="BS57" s="224" t="str">
        <f t="shared" si="13"/>
        <v xml:space="preserve"> </v>
      </c>
      <c r="BT57" s="318" t="str">
        <f t="shared" si="14"/>
        <v/>
      </c>
      <c r="BU57" s="319" t="str">
        <f t="shared" si="15"/>
        <v/>
      </c>
      <c r="BV57" s="320" t="str">
        <f t="shared" si="16"/>
        <v xml:space="preserve"> </v>
      </c>
      <c r="BW57" s="175" t="str">
        <f t="shared" si="17"/>
        <v/>
      </c>
      <c r="BX57" s="176" t="str">
        <f t="shared" si="18"/>
        <v/>
      </c>
      <c r="BY57" s="240" t="str">
        <f t="shared" si="19"/>
        <v xml:space="preserve"> </v>
      </c>
      <c r="BZ57" s="175" t="str">
        <f>IF(COUNT(#REF!,#REF!,#REF!,#REF!)=4,(3-#REF!)+(3-#REF!)+#REF!+#REF!,"")</f>
        <v/>
      </c>
      <c r="CA57" s="176" t="str">
        <f>IF(COUNT(#REF!,#REF!,#REF!,#REF!)=4,(3-#REF!)+(3-#REF!)+#REF!+#REF!,"")</f>
        <v/>
      </c>
      <c r="CB57" s="240" t="str">
        <f t="shared" si="20"/>
        <v xml:space="preserve"> </v>
      </c>
      <c r="CC57" s="175" t="str">
        <f>IF(COUNT(#REF!,#REF!,#REF!)=3,(3-#REF!)+#REF!+(3-#REF!),"")</f>
        <v/>
      </c>
      <c r="CD57" s="176" t="str">
        <f>IF(COUNT(#REF!,#REF!,#REF!)=3,(3-#REF!)+#REF!+(3-#REF!),"")</f>
        <v/>
      </c>
      <c r="CE57" s="240" t="str">
        <f t="shared" si="21"/>
        <v xml:space="preserve"> </v>
      </c>
      <c r="CF57" s="185" t="str">
        <f t="shared" si="39"/>
        <v/>
      </c>
      <c r="CG57" s="186" t="str">
        <f t="shared" si="39"/>
        <v/>
      </c>
      <c r="CH57" s="181" t="str">
        <f t="shared" si="23"/>
        <v xml:space="preserve"> </v>
      </c>
      <c r="CI57" s="240">
        <f>'Session Tracking'!P56</f>
        <v>0</v>
      </c>
      <c r="CJ57" s="172"/>
      <c r="CK57" s="172">
        <f>COUNTIF('Session Tracking'!F56:O56,"Yes")</f>
        <v>0</v>
      </c>
      <c r="CL57" s="240">
        <f>COUNTIF('Session Tracking'!F56:O56,"No")</f>
        <v>0</v>
      </c>
      <c r="CM57" s="211">
        <f t="shared" si="24"/>
        <v>0</v>
      </c>
      <c r="CN57" s="240" t="str">
        <f t="shared" si="0"/>
        <v/>
      </c>
      <c r="CO57" s="240" t="str">
        <f t="shared" si="1"/>
        <v/>
      </c>
      <c r="CP57" s="240" t="str">
        <f t="shared" si="25"/>
        <v/>
      </c>
      <c r="CQ57" s="240" t="str">
        <f t="shared" si="26"/>
        <v/>
      </c>
      <c r="CR57" s="240" t="str">
        <f t="shared" si="27"/>
        <v/>
      </c>
      <c r="CS57" s="240" t="str">
        <f t="shared" si="28"/>
        <v/>
      </c>
      <c r="CT57" s="172" t="str">
        <f t="shared" si="29"/>
        <v/>
      </c>
      <c r="CU57" s="240" t="str">
        <f t="shared" si="30"/>
        <v/>
      </c>
      <c r="CV57" s="240" t="str">
        <f t="shared" si="31"/>
        <v/>
      </c>
      <c r="CW57" s="240" t="str">
        <f t="shared" si="32"/>
        <v/>
      </c>
      <c r="CX57" s="240" t="str">
        <f t="shared" si="33"/>
        <v/>
      </c>
      <c r="CY57" s="240" t="str">
        <f t="shared" si="34"/>
        <v/>
      </c>
      <c r="CZ57" s="240" t="str">
        <f t="shared" si="35"/>
        <v/>
      </c>
      <c r="DA57" s="240" t="str">
        <f t="shared" si="36"/>
        <v/>
      </c>
      <c r="DB57" s="173" t="str">
        <f t="shared" si="37"/>
        <v/>
      </c>
    </row>
    <row r="58" spans="1:106" x14ac:dyDescent="0.35">
      <c r="A58" s="182">
        <f>'Session Tracking'!A57</f>
        <v>0</v>
      </c>
      <c r="B58" s="183">
        <f>'Session Tracking'!T57</f>
        <v>0</v>
      </c>
      <c r="C58" s="183">
        <f>'Session Tracking'!C57</f>
        <v>0</v>
      </c>
      <c r="D58" s="184" t="str">
        <f>IF('Session Tracking'!D57,'Session Tracking'!D57,"")</f>
        <v/>
      </c>
      <c r="E58" s="184" t="str">
        <f>IF('Session Tracking'!E57,'Session Tracking'!E57,"")</f>
        <v/>
      </c>
      <c r="F58" s="121"/>
      <c r="G58" s="121"/>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1"/>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H58" s="175" t="str">
        <f t="shared" si="2"/>
        <v/>
      </c>
      <c r="BI58" s="176" t="str">
        <f t="shared" si="3"/>
        <v/>
      </c>
      <c r="BJ58" s="240" t="str">
        <f t="shared" si="4"/>
        <v xml:space="preserve"> </v>
      </c>
      <c r="BK58" s="175" t="str">
        <f t="shared" si="5"/>
        <v/>
      </c>
      <c r="BL58" s="176" t="str">
        <f t="shared" si="6"/>
        <v/>
      </c>
      <c r="BM58" s="240" t="str">
        <f t="shared" si="7"/>
        <v xml:space="preserve"> </v>
      </c>
      <c r="BN58" s="175" t="str">
        <f t="shared" si="8"/>
        <v/>
      </c>
      <c r="BO58" s="176" t="str">
        <f t="shared" si="9"/>
        <v/>
      </c>
      <c r="BP58" s="240" t="str">
        <f t="shared" si="10"/>
        <v xml:space="preserve"> </v>
      </c>
      <c r="BQ58" s="175" t="str">
        <f t="shared" si="11"/>
        <v/>
      </c>
      <c r="BR58" s="176" t="str">
        <f t="shared" si="12"/>
        <v/>
      </c>
      <c r="BS58" s="224" t="str">
        <f t="shared" si="13"/>
        <v xml:space="preserve"> </v>
      </c>
      <c r="BT58" s="318" t="str">
        <f t="shared" si="14"/>
        <v/>
      </c>
      <c r="BU58" s="319" t="str">
        <f t="shared" si="15"/>
        <v/>
      </c>
      <c r="BV58" s="320" t="str">
        <f t="shared" si="16"/>
        <v xml:space="preserve"> </v>
      </c>
      <c r="BW58" s="175" t="str">
        <f t="shared" si="17"/>
        <v/>
      </c>
      <c r="BX58" s="176" t="str">
        <f t="shared" si="18"/>
        <v/>
      </c>
      <c r="BY58" s="240" t="str">
        <f t="shared" si="19"/>
        <v xml:space="preserve"> </v>
      </c>
      <c r="BZ58" s="175" t="str">
        <f>IF(COUNT(#REF!,#REF!,#REF!,#REF!)=4,(3-#REF!)+(3-#REF!)+#REF!+#REF!,"")</f>
        <v/>
      </c>
      <c r="CA58" s="176" t="str">
        <f>IF(COUNT(#REF!,#REF!,#REF!,#REF!)=4,(3-#REF!)+(3-#REF!)+#REF!+#REF!,"")</f>
        <v/>
      </c>
      <c r="CB58" s="240" t="str">
        <f t="shared" si="20"/>
        <v xml:space="preserve"> </v>
      </c>
      <c r="CC58" s="175" t="str">
        <f>IF(COUNT(#REF!,#REF!,#REF!)=3,(3-#REF!)+#REF!+(3-#REF!),"")</f>
        <v/>
      </c>
      <c r="CD58" s="176" t="str">
        <f>IF(COUNT(#REF!,#REF!,#REF!)=3,(3-#REF!)+#REF!+(3-#REF!),"")</f>
        <v/>
      </c>
      <c r="CE58" s="240" t="str">
        <f t="shared" si="21"/>
        <v xml:space="preserve"> </v>
      </c>
      <c r="CF58" s="185" t="str">
        <f t="shared" si="39"/>
        <v/>
      </c>
      <c r="CG58" s="186" t="str">
        <f t="shared" si="39"/>
        <v/>
      </c>
      <c r="CH58" s="181" t="str">
        <f t="shared" si="23"/>
        <v xml:space="preserve"> </v>
      </c>
      <c r="CI58" s="240">
        <f>'Session Tracking'!P57</f>
        <v>0</v>
      </c>
      <c r="CJ58" s="172"/>
      <c r="CK58" s="172">
        <f>COUNTIF('Session Tracking'!F57:O57,"Yes")</f>
        <v>0</v>
      </c>
      <c r="CL58" s="240">
        <f>COUNTIF('Session Tracking'!F57:O57,"No")</f>
        <v>0</v>
      </c>
      <c r="CM58" s="211">
        <f t="shared" si="24"/>
        <v>0</v>
      </c>
      <c r="CN58" s="240" t="str">
        <f t="shared" si="0"/>
        <v/>
      </c>
      <c r="CO58" s="240" t="str">
        <f t="shared" si="1"/>
        <v/>
      </c>
      <c r="CP58" s="240" t="str">
        <f t="shared" si="25"/>
        <v/>
      </c>
      <c r="CQ58" s="240" t="str">
        <f t="shared" si="26"/>
        <v/>
      </c>
      <c r="CR58" s="240" t="str">
        <f t="shared" si="27"/>
        <v/>
      </c>
      <c r="CS58" s="240" t="str">
        <f t="shared" si="28"/>
        <v/>
      </c>
      <c r="CT58" s="172" t="str">
        <f t="shared" si="29"/>
        <v/>
      </c>
      <c r="CU58" s="240" t="str">
        <f t="shared" si="30"/>
        <v/>
      </c>
      <c r="CV58" s="240" t="str">
        <f t="shared" si="31"/>
        <v/>
      </c>
      <c r="CW58" s="240" t="str">
        <f t="shared" si="32"/>
        <v/>
      </c>
      <c r="CX58" s="240" t="str">
        <f t="shared" si="33"/>
        <v/>
      </c>
      <c r="CY58" s="240" t="str">
        <f t="shared" si="34"/>
        <v/>
      </c>
      <c r="CZ58" s="240" t="str">
        <f t="shared" si="35"/>
        <v/>
      </c>
      <c r="DA58" s="240" t="str">
        <f t="shared" si="36"/>
        <v/>
      </c>
      <c r="DB58" s="173" t="str">
        <f t="shared" si="37"/>
        <v/>
      </c>
    </row>
    <row r="59" spans="1:106" x14ac:dyDescent="0.35">
      <c r="A59" s="182">
        <f>'Session Tracking'!A58</f>
        <v>0</v>
      </c>
      <c r="B59" s="183">
        <f>'Session Tracking'!T58</f>
        <v>0</v>
      </c>
      <c r="C59" s="183">
        <f>'Session Tracking'!C58</f>
        <v>0</v>
      </c>
      <c r="D59" s="184" t="str">
        <f>IF('Session Tracking'!D58,'Session Tracking'!D58,"")</f>
        <v/>
      </c>
      <c r="E59" s="184" t="str">
        <f>IF('Session Tracking'!E58,'Session Tracking'!E58,"")</f>
        <v/>
      </c>
      <c r="F59" s="123"/>
      <c r="G59" s="123"/>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3"/>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H59" s="175" t="str">
        <f t="shared" si="2"/>
        <v/>
      </c>
      <c r="BI59" s="176" t="str">
        <f t="shared" si="3"/>
        <v/>
      </c>
      <c r="BJ59" s="240" t="str">
        <f t="shared" si="4"/>
        <v xml:space="preserve"> </v>
      </c>
      <c r="BK59" s="175" t="str">
        <f t="shared" si="5"/>
        <v/>
      </c>
      <c r="BL59" s="176" t="str">
        <f t="shared" si="6"/>
        <v/>
      </c>
      <c r="BM59" s="240" t="str">
        <f t="shared" si="7"/>
        <v xml:space="preserve"> </v>
      </c>
      <c r="BN59" s="175" t="str">
        <f t="shared" si="8"/>
        <v/>
      </c>
      <c r="BO59" s="176" t="str">
        <f t="shared" si="9"/>
        <v/>
      </c>
      <c r="BP59" s="240" t="str">
        <f t="shared" si="10"/>
        <v xml:space="preserve"> </v>
      </c>
      <c r="BQ59" s="175" t="str">
        <f t="shared" si="11"/>
        <v/>
      </c>
      <c r="BR59" s="176" t="str">
        <f t="shared" si="12"/>
        <v/>
      </c>
      <c r="BS59" s="224" t="str">
        <f t="shared" si="13"/>
        <v xml:space="preserve"> </v>
      </c>
      <c r="BT59" s="318" t="str">
        <f t="shared" si="14"/>
        <v/>
      </c>
      <c r="BU59" s="319" t="str">
        <f t="shared" si="15"/>
        <v/>
      </c>
      <c r="BV59" s="320" t="str">
        <f t="shared" si="16"/>
        <v xml:space="preserve"> </v>
      </c>
      <c r="BW59" s="175" t="str">
        <f t="shared" si="17"/>
        <v/>
      </c>
      <c r="BX59" s="176" t="str">
        <f t="shared" si="18"/>
        <v/>
      </c>
      <c r="BY59" s="240" t="str">
        <f t="shared" si="19"/>
        <v xml:space="preserve"> </v>
      </c>
      <c r="BZ59" s="175" t="str">
        <f>IF(COUNT(#REF!,#REF!,#REF!,#REF!)=4,(3-#REF!)+(3-#REF!)+#REF!+#REF!,"")</f>
        <v/>
      </c>
      <c r="CA59" s="176" t="str">
        <f>IF(COUNT(#REF!,#REF!,#REF!,#REF!)=4,(3-#REF!)+(3-#REF!)+#REF!+#REF!,"")</f>
        <v/>
      </c>
      <c r="CB59" s="240" t="str">
        <f t="shared" si="20"/>
        <v xml:space="preserve"> </v>
      </c>
      <c r="CC59" s="175" t="str">
        <f>IF(COUNT(#REF!,#REF!,#REF!)=3,(3-#REF!)+#REF!+(3-#REF!),"")</f>
        <v/>
      </c>
      <c r="CD59" s="176" t="str">
        <f>IF(COUNT(#REF!,#REF!,#REF!)=3,(3-#REF!)+#REF!+(3-#REF!),"")</f>
        <v/>
      </c>
      <c r="CE59" s="240" t="str">
        <f t="shared" si="21"/>
        <v xml:space="preserve"> </v>
      </c>
      <c r="CF59" s="185" t="str">
        <f t="shared" si="39"/>
        <v/>
      </c>
      <c r="CG59" s="186" t="str">
        <f t="shared" si="39"/>
        <v/>
      </c>
      <c r="CH59" s="181" t="str">
        <f t="shared" si="23"/>
        <v xml:space="preserve"> </v>
      </c>
      <c r="CI59" s="240">
        <f>'Session Tracking'!P58</f>
        <v>0</v>
      </c>
      <c r="CJ59" s="172"/>
      <c r="CK59" s="172">
        <f>COUNTIF('Session Tracking'!F58:O58,"Yes")</f>
        <v>0</v>
      </c>
      <c r="CL59" s="240">
        <f>COUNTIF('Session Tracking'!F58:O58,"No")</f>
        <v>0</v>
      </c>
      <c r="CM59" s="211">
        <f t="shared" si="24"/>
        <v>0</v>
      </c>
      <c r="CN59" s="240" t="str">
        <f t="shared" si="0"/>
        <v/>
      </c>
      <c r="CO59" s="240" t="str">
        <f t="shared" si="1"/>
        <v/>
      </c>
      <c r="CP59" s="240" t="str">
        <f t="shared" si="25"/>
        <v/>
      </c>
      <c r="CQ59" s="240" t="str">
        <f t="shared" si="26"/>
        <v/>
      </c>
      <c r="CR59" s="240" t="str">
        <f t="shared" si="27"/>
        <v/>
      </c>
      <c r="CS59" s="240" t="str">
        <f t="shared" si="28"/>
        <v/>
      </c>
      <c r="CT59" s="172" t="str">
        <f t="shared" si="29"/>
        <v/>
      </c>
      <c r="CU59" s="240" t="str">
        <f t="shared" si="30"/>
        <v/>
      </c>
      <c r="CV59" s="240" t="str">
        <f t="shared" si="31"/>
        <v/>
      </c>
      <c r="CW59" s="240" t="str">
        <f t="shared" si="32"/>
        <v/>
      </c>
      <c r="CX59" s="240" t="str">
        <f t="shared" si="33"/>
        <v/>
      </c>
      <c r="CY59" s="240" t="str">
        <f t="shared" si="34"/>
        <v/>
      </c>
      <c r="CZ59" s="240" t="str">
        <f t="shared" si="35"/>
        <v/>
      </c>
      <c r="DA59" s="240" t="str">
        <f t="shared" si="36"/>
        <v/>
      </c>
      <c r="DB59" s="173" t="str">
        <f t="shared" si="37"/>
        <v/>
      </c>
    </row>
    <row r="60" spans="1:106" x14ac:dyDescent="0.35">
      <c r="A60" s="182">
        <f>'Session Tracking'!A59</f>
        <v>0</v>
      </c>
      <c r="B60" s="183">
        <f>'Session Tracking'!T59</f>
        <v>0</v>
      </c>
      <c r="C60" s="183">
        <f>'Session Tracking'!C59</f>
        <v>0</v>
      </c>
      <c r="D60" s="184" t="str">
        <f>IF('Session Tracking'!D59,'Session Tracking'!D59,"")</f>
        <v/>
      </c>
      <c r="E60" s="184" t="str">
        <f>IF('Session Tracking'!E59,'Session Tracking'!E59,"")</f>
        <v/>
      </c>
      <c r="F60" s="121"/>
      <c r="G60" s="121"/>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1"/>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122"/>
      <c r="BH60" s="175" t="str">
        <f t="shared" si="2"/>
        <v/>
      </c>
      <c r="BI60" s="176" t="str">
        <f t="shared" si="3"/>
        <v/>
      </c>
      <c r="BJ60" s="240" t="str">
        <f t="shared" si="4"/>
        <v xml:space="preserve"> </v>
      </c>
      <c r="BK60" s="175" t="str">
        <f t="shared" si="5"/>
        <v/>
      </c>
      <c r="BL60" s="176" t="str">
        <f t="shared" si="6"/>
        <v/>
      </c>
      <c r="BM60" s="240" t="str">
        <f t="shared" si="7"/>
        <v xml:space="preserve"> </v>
      </c>
      <c r="BN60" s="175" t="str">
        <f t="shared" si="8"/>
        <v/>
      </c>
      <c r="BO60" s="176" t="str">
        <f t="shared" si="9"/>
        <v/>
      </c>
      <c r="BP60" s="240" t="str">
        <f t="shared" si="10"/>
        <v xml:space="preserve"> </v>
      </c>
      <c r="BQ60" s="175" t="str">
        <f t="shared" si="11"/>
        <v/>
      </c>
      <c r="BR60" s="176" t="str">
        <f t="shared" si="12"/>
        <v/>
      </c>
      <c r="BS60" s="224" t="str">
        <f t="shared" si="13"/>
        <v xml:space="preserve"> </v>
      </c>
      <c r="BT60" s="318" t="str">
        <f t="shared" si="14"/>
        <v/>
      </c>
      <c r="BU60" s="319" t="str">
        <f t="shared" si="15"/>
        <v/>
      </c>
      <c r="BV60" s="320" t="str">
        <f t="shared" si="16"/>
        <v xml:space="preserve"> </v>
      </c>
      <c r="BW60" s="175" t="str">
        <f t="shared" si="17"/>
        <v/>
      </c>
      <c r="BX60" s="176" t="str">
        <f t="shared" si="18"/>
        <v/>
      </c>
      <c r="BY60" s="240" t="str">
        <f t="shared" si="19"/>
        <v xml:space="preserve"> </v>
      </c>
      <c r="BZ60" s="175" t="str">
        <f>IF(COUNT(#REF!,#REF!,#REF!,#REF!)=4,(3-#REF!)+(3-#REF!)+#REF!+#REF!,"")</f>
        <v/>
      </c>
      <c r="CA60" s="176" t="str">
        <f>IF(COUNT(#REF!,#REF!,#REF!,#REF!)=4,(3-#REF!)+(3-#REF!)+#REF!+#REF!,"")</f>
        <v/>
      </c>
      <c r="CB60" s="240" t="str">
        <f t="shared" si="20"/>
        <v xml:space="preserve"> </v>
      </c>
      <c r="CC60" s="175" t="str">
        <f>IF(COUNT(#REF!,#REF!,#REF!)=3,(3-#REF!)+#REF!+(3-#REF!),"")</f>
        <v/>
      </c>
      <c r="CD60" s="176" t="str">
        <f>IF(COUNT(#REF!,#REF!,#REF!)=3,(3-#REF!)+#REF!+(3-#REF!),"")</f>
        <v/>
      </c>
      <c r="CE60" s="240" t="str">
        <f t="shared" si="21"/>
        <v xml:space="preserve"> </v>
      </c>
      <c r="CF60" s="185" t="str">
        <f t="shared" si="39"/>
        <v/>
      </c>
      <c r="CG60" s="186" t="str">
        <f t="shared" si="39"/>
        <v/>
      </c>
      <c r="CH60" s="181" t="str">
        <f t="shared" si="23"/>
        <v xml:space="preserve"> </v>
      </c>
      <c r="CI60" s="240">
        <f>'Session Tracking'!P59</f>
        <v>0</v>
      </c>
      <c r="CJ60" s="172"/>
      <c r="CK60" s="172">
        <f>COUNTIF('Session Tracking'!F59:O59,"Yes")</f>
        <v>0</v>
      </c>
      <c r="CL60" s="240">
        <f>COUNTIF('Session Tracking'!F59:O59,"No")</f>
        <v>0</v>
      </c>
      <c r="CM60" s="211">
        <f t="shared" si="24"/>
        <v>0</v>
      </c>
      <c r="CN60" s="240" t="str">
        <f t="shared" si="0"/>
        <v/>
      </c>
      <c r="CO60" s="240" t="str">
        <f t="shared" si="1"/>
        <v/>
      </c>
      <c r="CP60" s="240" t="str">
        <f t="shared" si="25"/>
        <v/>
      </c>
      <c r="CQ60" s="240" t="str">
        <f t="shared" si="26"/>
        <v/>
      </c>
      <c r="CR60" s="240" t="str">
        <f t="shared" si="27"/>
        <v/>
      </c>
      <c r="CS60" s="240" t="str">
        <f t="shared" si="28"/>
        <v/>
      </c>
      <c r="CT60" s="172" t="str">
        <f t="shared" si="29"/>
        <v/>
      </c>
      <c r="CU60" s="240" t="str">
        <f t="shared" si="30"/>
        <v/>
      </c>
      <c r="CV60" s="240" t="str">
        <f t="shared" si="31"/>
        <v/>
      </c>
      <c r="CW60" s="240" t="str">
        <f t="shared" si="32"/>
        <v/>
      </c>
      <c r="CX60" s="240" t="str">
        <f t="shared" si="33"/>
        <v/>
      </c>
      <c r="CY60" s="240" t="str">
        <f t="shared" si="34"/>
        <v/>
      </c>
      <c r="CZ60" s="240" t="str">
        <f t="shared" si="35"/>
        <v/>
      </c>
      <c r="DA60" s="240" t="str">
        <f t="shared" si="36"/>
        <v/>
      </c>
      <c r="DB60" s="173" t="str">
        <f t="shared" si="37"/>
        <v/>
      </c>
    </row>
    <row r="61" spans="1:106" x14ac:dyDescent="0.35">
      <c r="A61" s="182">
        <f>'Session Tracking'!A60</f>
        <v>0</v>
      </c>
      <c r="B61" s="183">
        <f>'Session Tracking'!T60</f>
        <v>0</v>
      </c>
      <c r="C61" s="183">
        <f>'Session Tracking'!C60</f>
        <v>0</v>
      </c>
      <c r="D61" s="184" t="str">
        <f>IF('Session Tracking'!D60,'Session Tracking'!D60,"")</f>
        <v/>
      </c>
      <c r="E61" s="184" t="str">
        <f>IF('Session Tracking'!E60,'Session Tracking'!E60,"")</f>
        <v/>
      </c>
      <c r="F61" s="123"/>
      <c r="G61" s="123"/>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3"/>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H61" s="175" t="str">
        <f t="shared" si="2"/>
        <v/>
      </c>
      <c r="BI61" s="176" t="str">
        <f t="shared" si="3"/>
        <v/>
      </c>
      <c r="BJ61" s="240" t="str">
        <f t="shared" si="4"/>
        <v xml:space="preserve"> </v>
      </c>
      <c r="BK61" s="175" t="str">
        <f t="shared" si="5"/>
        <v/>
      </c>
      <c r="BL61" s="176" t="str">
        <f t="shared" si="6"/>
        <v/>
      </c>
      <c r="BM61" s="240" t="str">
        <f t="shared" si="7"/>
        <v xml:space="preserve"> </v>
      </c>
      <c r="BN61" s="175" t="str">
        <f t="shared" si="8"/>
        <v/>
      </c>
      <c r="BO61" s="176" t="str">
        <f t="shared" si="9"/>
        <v/>
      </c>
      <c r="BP61" s="240" t="str">
        <f t="shared" si="10"/>
        <v xml:space="preserve"> </v>
      </c>
      <c r="BQ61" s="175" t="str">
        <f t="shared" si="11"/>
        <v/>
      </c>
      <c r="BR61" s="176" t="str">
        <f t="shared" si="12"/>
        <v/>
      </c>
      <c r="BS61" s="224" t="str">
        <f t="shared" si="13"/>
        <v xml:space="preserve"> </v>
      </c>
      <c r="BT61" s="318" t="str">
        <f t="shared" si="14"/>
        <v/>
      </c>
      <c r="BU61" s="319" t="str">
        <f t="shared" si="15"/>
        <v/>
      </c>
      <c r="BV61" s="320" t="str">
        <f t="shared" si="16"/>
        <v xml:space="preserve"> </v>
      </c>
      <c r="BW61" s="175" t="str">
        <f t="shared" si="17"/>
        <v/>
      </c>
      <c r="BX61" s="176" t="str">
        <f t="shared" si="18"/>
        <v/>
      </c>
      <c r="BY61" s="240" t="str">
        <f t="shared" si="19"/>
        <v xml:space="preserve"> </v>
      </c>
      <c r="BZ61" s="175" t="str">
        <f>IF(COUNT(#REF!,#REF!,#REF!,#REF!)=4,(3-#REF!)+(3-#REF!)+#REF!+#REF!,"")</f>
        <v/>
      </c>
      <c r="CA61" s="176" t="str">
        <f>IF(COUNT(#REF!,#REF!,#REF!,#REF!)=4,(3-#REF!)+(3-#REF!)+#REF!+#REF!,"")</f>
        <v/>
      </c>
      <c r="CB61" s="240" t="str">
        <f t="shared" si="20"/>
        <v xml:space="preserve"> </v>
      </c>
      <c r="CC61" s="175" t="str">
        <f>IF(COUNT(#REF!,#REF!,#REF!)=3,(3-#REF!)+#REF!+(3-#REF!),"")</f>
        <v/>
      </c>
      <c r="CD61" s="176" t="str">
        <f>IF(COUNT(#REF!,#REF!,#REF!)=3,(3-#REF!)+#REF!+(3-#REF!),"")</f>
        <v/>
      </c>
      <c r="CE61" s="240" t="str">
        <f t="shared" si="21"/>
        <v xml:space="preserve"> </v>
      </c>
      <c r="CF61" s="185" t="str">
        <f t="shared" si="39"/>
        <v/>
      </c>
      <c r="CG61" s="186" t="str">
        <f t="shared" si="39"/>
        <v/>
      </c>
      <c r="CH61" s="181" t="str">
        <f t="shared" si="23"/>
        <v xml:space="preserve"> </v>
      </c>
      <c r="CI61" s="240">
        <f>'Session Tracking'!P60</f>
        <v>0</v>
      </c>
      <c r="CJ61" s="172"/>
      <c r="CK61" s="172">
        <f>COUNTIF('Session Tracking'!F60:O60,"Yes")</f>
        <v>0</v>
      </c>
      <c r="CL61" s="240">
        <f>COUNTIF('Session Tracking'!F60:O60,"No")</f>
        <v>0</v>
      </c>
      <c r="CM61" s="211">
        <f t="shared" si="24"/>
        <v>0</v>
      </c>
      <c r="CN61" s="240" t="str">
        <f t="shared" si="0"/>
        <v/>
      </c>
      <c r="CO61" s="240" t="str">
        <f t="shared" si="1"/>
        <v/>
      </c>
      <c r="CP61" s="240" t="str">
        <f t="shared" si="25"/>
        <v/>
      </c>
      <c r="CQ61" s="240" t="str">
        <f t="shared" si="26"/>
        <v/>
      </c>
      <c r="CR61" s="240" t="str">
        <f t="shared" si="27"/>
        <v/>
      </c>
      <c r="CS61" s="240" t="str">
        <f t="shared" si="28"/>
        <v/>
      </c>
      <c r="CT61" s="172" t="str">
        <f t="shared" si="29"/>
        <v/>
      </c>
      <c r="CU61" s="240" t="str">
        <f t="shared" si="30"/>
        <v/>
      </c>
      <c r="CV61" s="240" t="str">
        <f t="shared" si="31"/>
        <v/>
      </c>
      <c r="CW61" s="240" t="str">
        <f t="shared" si="32"/>
        <v/>
      </c>
      <c r="CX61" s="240" t="str">
        <f t="shared" si="33"/>
        <v/>
      </c>
      <c r="CY61" s="240" t="str">
        <f t="shared" si="34"/>
        <v/>
      </c>
      <c r="CZ61" s="240" t="str">
        <f t="shared" si="35"/>
        <v/>
      </c>
      <c r="DA61" s="240" t="str">
        <f t="shared" si="36"/>
        <v/>
      </c>
      <c r="DB61" s="173" t="str">
        <f t="shared" si="37"/>
        <v/>
      </c>
    </row>
    <row r="62" spans="1:106" x14ac:dyDescent="0.35">
      <c r="A62" s="182">
        <f>'Session Tracking'!A61</f>
        <v>0</v>
      </c>
      <c r="B62" s="183">
        <f>'Session Tracking'!T61</f>
        <v>0</v>
      </c>
      <c r="C62" s="183">
        <f>'Session Tracking'!C61</f>
        <v>0</v>
      </c>
      <c r="D62" s="184" t="str">
        <f>IF('Session Tracking'!D61,'Session Tracking'!D61,"")</f>
        <v/>
      </c>
      <c r="E62" s="184" t="str">
        <f>IF('Session Tracking'!E61,'Session Tracking'!E61,"")</f>
        <v/>
      </c>
      <c r="F62" s="121"/>
      <c r="G62" s="121"/>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1"/>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H62" s="175" t="str">
        <f t="shared" si="2"/>
        <v/>
      </c>
      <c r="BI62" s="176" t="str">
        <f t="shared" si="3"/>
        <v/>
      </c>
      <c r="BJ62" s="240" t="str">
        <f t="shared" si="4"/>
        <v xml:space="preserve"> </v>
      </c>
      <c r="BK62" s="175" t="str">
        <f t="shared" si="5"/>
        <v/>
      </c>
      <c r="BL62" s="176" t="str">
        <f t="shared" si="6"/>
        <v/>
      </c>
      <c r="BM62" s="240" t="str">
        <f t="shared" si="7"/>
        <v xml:space="preserve"> </v>
      </c>
      <c r="BN62" s="175" t="str">
        <f t="shared" si="8"/>
        <v/>
      </c>
      <c r="BO62" s="176" t="str">
        <f t="shared" si="9"/>
        <v/>
      </c>
      <c r="BP62" s="240" t="str">
        <f t="shared" si="10"/>
        <v xml:space="preserve"> </v>
      </c>
      <c r="BQ62" s="175" t="str">
        <f t="shared" si="11"/>
        <v/>
      </c>
      <c r="BR62" s="176" t="str">
        <f t="shared" si="12"/>
        <v/>
      </c>
      <c r="BS62" s="224" t="str">
        <f t="shared" si="13"/>
        <v xml:space="preserve"> </v>
      </c>
      <c r="BT62" s="318" t="str">
        <f t="shared" si="14"/>
        <v/>
      </c>
      <c r="BU62" s="319" t="str">
        <f t="shared" si="15"/>
        <v/>
      </c>
      <c r="BV62" s="320" t="str">
        <f t="shared" si="16"/>
        <v xml:space="preserve"> </v>
      </c>
      <c r="BW62" s="175" t="str">
        <f t="shared" si="17"/>
        <v/>
      </c>
      <c r="BX62" s="176" t="str">
        <f t="shared" si="18"/>
        <v/>
      </c>
      <c r="BY62" s="240" t="str">
        <f t="shared" si="19"/>
        <v xml:space="preserve"> </v>
      </c>
      <c r="BZ62" s="175" t="str">
        <f>IF(COUNT(#REF!,#REF!,#REF!,#REF!)=4,(3-#REF!)+(3-#REF!)+#REF!+#REF!,"")</f>
        <v/>
      </c>
      <c r="CA62" s="176" t="str">
        <f>IF(COUNT(#REF!,#REF!,#REF!,#REF!)=4,(3-#REF!)+(3-#REF!)+#REF!+#REF!,"")</f>
        <v/>
      </c>
      <c r="CB62" s="240" t="str">
        <f t="shared" si="20"/>
        <v xml:space="preserve"> </v>
      </c>
      <c r="CC62" s="175" t="str">
        <f>IF(COUNT(#REF!,#REF!,#REF!)=3,(3-#REF!)+#REF!+(3-#REF!),"")</f>
        <v/>
      </c>
      <c r="CD62" s="176" t="str">
        <f>IF(COUNT(#REF!,#REF!,#REF!)=3,(3-#REF!)+#REF!+(3-#REF!),"")</f>
        <v/>
      </c>
      <c r="CE62" s="240" t="str">
        <f t="shared" si="21"/>
        <v xml:space="preserve"> </v>
      </c>
      <c r="CF62" s="185" t="str">
        <f t="shared" si="39"/>
        <v/>
      </c>
      <c r="CG62" s="186" t="str">
        <f t="shared" si="39"/>
        <v/>
      </c>
      <c r="CH62" s="181" t="str">
        <f t="shared" si="23"/>
        <v xml:space="preserve"> </v>
      </c>
      <c r="CI62" s="240">
        <f>'Session Tracking'!P61</f>
        <v>0</v>
      </c>
      <c r="CJ62" s="172"/>
      <c r="CK62" s="172">
        <f>COUNTIF('Session Tracking'!F61:O61,"Yes")</f>
        <v>0</v>
      </c>
      <c r="CL62" s="240">
        <f>COUNTIF('Session Tracking'!F61:O61,"No")</f>
        <v>0</v>
      </c>
      <c r="CM62" s="211">
        <f t="shared" si="24"/>
        <v>0</v>
      </c>
      <c r="CN62" s="240" t="str">
        <f t="shared" si="0"/>
        <v/>
      </c>
      <c r="CO62" s="240" t="str">
        <f t="shared" si="1"/>
        <v/>
      </c>
      <c r="CP62" s="240" t="str">
        <f t="shared" si="25"/>
        <v/>
      </c>
      <c r="CQ62" s="240" t="str">
        <f t="shared" si="26"/>
        <v/>
      </c>
      <c r="CR62" s="240" t="str">
        <f t="shared" si="27"/>
        <v/>
      </c>
      <c r="CS62" s="240" t="str">
        <f t="shared" si="28"/>
        <v/>
      </c>
      <c r="CT62" s="172" t="str">
        <f t="shared" si="29"/>
        <v/>
      </c>
      <c r="CU62" s="240" t="str">
        <f t="shared" si="30"/>
        <v/>
      </c>
      <c r="CV62" s="240" t="str">
        <f t="shared" si="31"/>
        <v/>
      </c>
      <c r="CW62" s="240" t="str">
        <f t="shared" si="32"/>
        <v/>
      </c>
      <c r="CX62" s="240" t="str">
        <f t="shared" si="33"/>
        <v/>
      </c>
      <c r="CY62" s="240" t="str">
        <f t="shared" si="34"/>
        <v/>
      </c>
      <c r="CZ62" s="240" t="str">
        <f t="shared" si="35"/>
        <v/>
      </c>
      <c r="DA62" s="240" t="str">
        <f t="shared" si="36"/>
        <v/>
      </c>
      <c r="DB62" s="173" t="str">
        <f t="shared" si="37"/>
        <v/>
      </c>
    </row>
    <row r="63" spans="1:106" x14ac:dyDescent="0.35">
      <c r="A63" s="182">
        <f>'Session Tracking'!A62</f>
        <v>0</v>
      </c>
      <c r="B63" s="183">
        <f>'Session Tracking'!T62</f>
        <v>0</v>
      </c>
      <c r="C63" s="183">
        <f>'Session Tracking'!C62</f>
        <v>0</v>
      </c>
      <c r="D63" s="184" t="str">
        <f>IF('Session Tracking'!D62,'Session Tracking'!D62,"")</f>
        <v/>
      </c>
      <c r="E63" s="184" t="str">
        <f>IF('Session Tracking'!E62,'Session Tracking'!E62,"")</f>
        <v/>
      </c>
      <c r="F63" s="123"/>
      <c r="G63" s="123"/>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3"/>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H63" s="175" t="str">
        <f t="shared" si="2"/>
        <v/>
      </c>
      <c r="BI63" s="176" t="str">
        <f t="shared" si="3"/>
        <v/>
      </c>
      <c r="BJ63" s="240" t="str">
        <f t="shared" si="4"/>
        <v xml:space="preserve"> </v>
      </c>
      <c r="BK63" s="175" t="str">
        <f t="shared" si="5"/>
        <v/>
      </c>
      <c r="BL63" s="176" t="str">
        <f t="shared" si="6"/>
        <v/>
      </c>
      <c r="BM63" s="240" t="str">
        <f t="shared" si="7"/>
        <v xml:space="preserve"> </v>
      </c>
      <c r="BN63" s="175" t="str">
        <f t="shared" si="8"/>
        <v/>
      </c>
      <c r="BO63" s="176" t="str">
        <f t="shared" si="9"/>
        <v/>
      </c>
      <c r="BP63" s="240" t="str">
        <f t="shared" si="10"/>
        <v xml:space="preserve"> </v>
      </c>
      <c r="BQ63" s="175" t="str">
        <f t="shared" si="11"/>
        <v/>
      </c>
      <c r="BR63" s="176" t="str">
        <f t="shared" si="12"/>
        <v/>
      </c>
      <c r="BS63" s="224" t="str">
        <f t="shared" si="13"/>
        <v xml:space="preserve"> </v>
      </c>
      <c r="BT63" s="318" t="str">
        <f t="shared" si="14"/>
        <v/>
      </c>
      <c r="BU63" s="319" t="str">
        <f t="shared" si="15"/>
        <v/>
      </c>
      <c r="BV63" s="320" t="str">
        <f t="shared" si="16"/>
        <v xml:space="preserve"> </v>
      </c>
      <c r="BW63" s="175" t="str">
        <f t="shared" si="17"/>
        <v/>
      </c>
      <c r="BX63" s="176" t="str">
        <f t="shared" si="18"/>
        <v/>
      </c>
      <c r="BY63" s="240" t="str">
        <f t="shared" si="19"/>
        <v xml:space="preserve"> </v>
      </c>
      <c r="BZ63" s="175" t="str">
        <f>IF(COUNT(#REF!,#REF!,#REF!,#REF!)=4,(3-#REF!)+(3-#REF!)+#REF!+#REF!,"")</f>
        <v/>
      </c>
      <c r="CA63" s="176" t="str">
        <f>IF(COUNT(#REF!,#REF!,#REF!,#REF!)=4,(3-#REF!)+(3-#REF!)+#REF!+#REF!,"")</f>
        <v/>
      </c>
      <c r="CB63" s="240" t="str">
        <f t="shared" si="20"/>
        <v xml:space="preserve"> </v>
      </c>
      <c r="CC63" s="175" t="str">
        <f>IF(COUNT(#REF!,#REF!,#REF!)=3,(3-#REF!)+#REF!+(3-#REF!),"")</f>
        <v/>
      </c>
      <c r="CD63" s="176" t="str">
        <f>IF(COUNT(#REF!,#REF!,#REF!)=3,(3-#REF!)+#REF!+(3-#REF!),"")</f>
        <v/>
      </c>
      <c r="CE63" s="240" t="str">
        <f t="shared" si="21"/>
        <v xml:space="preserve"> </v>
      </c>
      <c r="CF63" s="185" t="str">
        <f t="shared" si="39"/>
        <v/>
      </c>
      <c r="CG63" s="186" t="str">
        <f t="shared" si="39"/>
        <v/>
      </c>
      <c r="CH63" s="181" t="str">
        <f t="shared" si="23"/>
        <v xml:space="preserve"> </v>
      </c>
      <c r="CI63" s="240">
        <f>'Session Tracking'!P62</f>
        <v>0</v>
      </c>
      <c r="CJ63" s="172"/>
      <c r="CK63" s="172">
        <f>COUNTIF('Session Tracking'!F62:O62,"Yes")</f>
        <v>0</v>
      </c>
      <c r="CL63" s="240">
        <f>COUNTIF('Session Tracking'!F62:O62,"No")</f>
        <v>0</v>
      </c>
      <c r="CM63" s="211">
        <f t="shared" si="24"/>
        <v>0</v>
      </c>
      <c r="CN63" s="240" t="str">
        <f t="shared" si="0"/>
        <v/>
      </c>
      <c r="CO63" s="240" t="str">
        <f t="shared" si="1"/>
        <v/>
      </c>
      <c r="CP63" s="240" t="str">
        <f t="shared" si="25"/>
        <v/>
      </c>
      <c r="CQ63" s="240" t="str">
        <f t="shared" si="26"/>
        <v/>
      </c>
      <c r="CR63" s="240" t="str">
        <f t="shared" si="27"/>
        <v/>
      </c>
      <c r="CS63" s="240" t="str">
        <f t="shared" si="28"/>
        <v/>
      </c>
      <c r="CT63" s="172" t="str">
        <f t="shared" si="29"/>
        <v/>
      </c>
      <c r="CU63" s="240" t="str">
        <f t="shared" si="30"/>
        <v/>
      </c>
      <c r="CV63" s="240" t="str">
        <f t="shared" si="31"/>
        <v/>
      </c>
      <c r="CW63" s="240" t="str">
        <f t="shared" si="32"/>
        <v/>
      </c>
      <c r="CX63" s="240" t="str">
        <f t="shared" si="33"/>
        <v/>
      </c>
      <c r="CY63" s="240" t="str">
        <f t="shared" si="34"/>
        <v/>
      </c>
      <c r="CZ63" s="240" t="str">
        <f t="shared" si="35"/>
        <v/>
      </c>
      <c r="DA63" s="240" t="str">
        <f t="shared" si="36"/>
        <v/>
      </c>
      <c r="DB63" s="173" t="str">
        <f t="shared" si="37"/>
        <v/>
      </c>
    </row>
    <row r="64" spans="1:106" x14ac:dyDescent="0.35">
      <c r="A64" s="182">
        <f>'Session Tracking'!A63</f>
        <v>0</v>
      </c>
      <c r="B64" s="183">
        <f>'Session Tracking'!T63</f>
        <v>0</v>
      </c>
      <c r="C64" s="183">
        <f>'Session Tracking'!C63</f>
        <v>0</v>
      </c>
      <c r="D64" s="184" t="str">
        <f>IF('Session Tracking'!D63,'Session Tracking'!D63,"")</f>
        <v/>
      </c>
      <c r="E64" s="184" t="str">
        <f>IF('Session Tracking'!E63,'Session Tracking'!E63,"")</f>
        <v/>
      </c>
      <c r="F64" s="121"/>
      <c r="G64" s="121"/>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1"/>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H64" s="175" t="str">
        <f t="shared" si="2"/>
        <v/>
      </c>
      <c r="BI64" s="176" t="str">
        <f t="shared" si="3"/>
        <v/>
      </c>
      <c r="BJ64" s="240" t="str">
        <f t="shared" si="4"/>
        <v xml:space="preserve"> </v>
      </c>
      <c r="BK64" s="175" t="str">
        <f t="shared" si="5"/>
        <v/>
      </c>
      <c r="BL64" s="176" t="str">
        <f t="shared" si="6"/>
        <v/>
      </c>
      <c r="BM64" s="240" t="str">
        <f t="shared" si="7"/>
        <v xml:space="preserve"> </v>
      </c>
      <c r="BN64" s="175" t="str">
        <f t="shared" si="8"/>
        <v/>
      </c>
      <c r="BO64" s="176" t="str">
        <f t="shared" si="9"/>
        <v/>
      </c>
      <c r="BP64" s="240" t="str">
        <f t="shared" si="10"/>
        <v xml:space="preserve"> </v>
      </c>
      <c r="BQ64" s="175" t="str">
        <f t="shared" si="11"/>
        <v/>
      </c>
      <c r="BR64" s="176" t="str">
        <f t="shared" si="12"/>
        <v/>
      </c>
      <c r="BS64" s="224" t="str">
        <f t="shared" si="13"/>
        <v xml:space="preserve"> </v>
      </c>
      <c r="BT64" s="318" t="str">
        <f t="shared" si="14"/>
        <v/>
      </c>
      <c r="BU64" s="319" t="str">
        <f t="shared" si="15"/>
        <v/>
      </c>
      <c r="BV64" s="320" t="str">
        <f t="shared" si="16"/>
        <v xml:space="preserve"> </v>
      </c>
      <c r="BW64" s="175" t="str">
        <f t="shared" si="17"/>
        <v/>
      </c>
      <c r="BX64" s="176" t="str">
        <f t="shared" si="18"/>
        <v/>
      </c>
      <c r="BY64" s="240" t="str">
        <f t="shared" si="19"/>
        <v xml:space="preserve"> </v>
      </c>
      <c r="BZ64" s="175" t="str">
        <f>IF(COUNT(#REF!,#REF!,#REF!,#REF!)=4,(3-#REF!)+(3-#REF!)+#REF!+#REF!,"")</f>
        <v/>
      </c>
      <c r="CA64" s="176" t="str">
        <f>IF(COUNT(#REF!,#REF!,#REF!,#REF!)=4,(3-#REF!)+(3-#REF!)+#REF!+#REF!,"")</f>
        <v/>
      </c>
      <c r="CB64" s="240" t="str">
        <f t="shared" si="20"/>
        <v xml:space="preserve"> </v>
      </c>
      <c r="CC64" s="175" t="str">
        <f>IF(COUNT(#REF!,#REF!,#REF!)=3,(3-#REF!)+#REF!+(3-#REF!),"")</f>
        <v/>
      </c>
      <c r="CD64" s="176" t="str">
        <f>IF(COUNT(#REF!,#REF!,#REF!)=3,(3-#REF!)+#REF!+(3-#REF!),"")</f>
        <v/>
      </c>
      <c r="CE64" s="240" t="str">
        <f t="shared" si="21"/>
        <v xml:space="preserve"> </v>
      </c>
      <c r="CF64" s="185" t="str">
        <f t="shared" si="39"/>
        <v/>
      </c>
      <c r="CG64" s="186" t="str">
        <f t="shared" si="39"/>
        <v/>
      </c>
      <c r="CH64" s="181" t="str">
        <f t="shared" si="23"/>
        <v xml:space="preserve"> </v>
      </c>
      <c r="CI64" s="240">
        <f>'Session Tracking'!P63</f>
        <v>0</v>
      </c>
      <c r="CJ64" s="172"/>
      <c r="CK64" s="172">
        <f>COUNTIF('Session Tracking'!F63:O63,"Yes")</f>
        <v>0</v>
      </c>
      <c r="CL64" s="240">
        <f>COUNTIF('Session Tracking'!F63:O63,"No")</f>
        <v>0</v>
      </c>
      <c r="CM64" s="211">
        <f t="shared" si="24"/>
        <v>0</v>
      </c>
      <c r="CN64" s="240" t="str">
        <f t="shared" si="0"/>
        <v/>
      </c>
      <c r="CO64" s="240" t="str">
        <f t="shared" si="1"/>
        <v/>
      </c>
      <c r="CP64" s="240" t="str">
        <f t="shared" si="25"/>
        <v/>
      </c>
      <c r="CQ64" s="240" t="str">
        <f t="shared" si="26"/>
        <v/>
      </c>
      <c r="CR64" s="240" t="str">
        <f t="shared" si="27"/>
        <v/>
      </c>
      <c r="CS64" s="240" t="str">
        <f t="shared" si="28"/>
        <v/>
      </c>
      <c r="CT64" s="172" t="str">
        <f t="shared" si="29"/>
        <v/>
      </c>
      <c r="CU64" s="240" t="str">
        <f t="shared" si="30"/>
        <v/>
      </c>
      <c r="CV64" s="240" t="str">
        <f t="shared" si="31"/>
        <v/>
      </c>
      <c r="CW64" s="240" t="str">
        <f t="shared" si="32"/>
        <v/>
      </c>
      <c r="CX64" s="240" t="str">
        <f t="shared" si="33"/>
        <v/>
      </c>
      <c r="CY64" s="240" t="str">
        <f t="shared" si="34"/>
        <v/>
      </c>
      <c r="CZ64" s="240" t="str">
        <f t="shared" si="35"/>
        <v/>
      </c>
      <c r="DA64" s="240" t="str">
        <f t="shared" si="36"/>
        <v/>
      </c>
      <c r="DB64" s="173" t="str">
        <f t="shared" si="37"/>
        <v/>
      </c>
    </row>
    <row r="65" spans="1:106" x14ac:dyDescent="0.35">
      <c r="A65" s="182">
        <f>'Session Tracking'!A64</f>
        <v>0</v>
      </c>
      <c r="B65" s="183">
        <f>'Session Tracking'!T64</f>
        <v>0</v>
      </c>
      <c r="C65" s="183">
        <f>'Session Tracking'!C64</f>
        <v>0</v>
      </c>
      <c r="D65" s="184" t="str">
        <f>IF('Session Tracking'!D64,'Session Tracking'!D64,"")</f>
        <v/>
      </c>
      <c r="E65" s="184" t="str">
        <f>IF('Session Tracking'!E64,'Session Tracking'!E64,"")</f>
        <v/>
      </c>
      <c r="F65" s="123"/>
      <c r="G65" s="123"/>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3"/>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H65" s="175" t="str">
        <f t="shared" si="2"/>
        <v/>
      </c>
      <c r="BI65" s="176" t="str">
        <f t="shared" si="3"/>
        <v/>
      </c>
      <c r="BJ65" s="240" t="str">
        <f t="shared" si="4"/>
        <v xml:space="preserve"> </v>
      </c>
      <c r="BK65" s="175" t="str">
        <f t="shared" si="5"/>
        <v/>
      </c>
      <c r="BL65" s="176" t="str">
        <f t="shared" si="6"/>
        <v/>
      </c>
      <c r="BM65" s="240" t="str">
        <f t="shared" si="7"/>
        <v xml:space="preserve"> </v>
      </c>
      <c r="BN65" s="175" t="str">
        <f t="shared" si="8"/>
        <v/>
      </c>
      <c r="BO65" s="176" t="str">
        <f t="shared" si="9"/>
        <v/>
      </c>
      <c r="BP65" s="240" t="str">
        <f t="shared" si="10"/>
        <v xml:space="preserve"> </v>
      </c>
      <c r="BQ65" s="175" t="str">
        <f t="shared" si="11"/>
        <v/>
      </c>
      <c r="BR65" s="176" t="str">
        <f t="shared" si="12"/>
        <v/>
      </c>
      <c r="BS65" s="224" t="str">
        <f t="shared" si="13"/>
        <v xml:space="preserve"> </v>
      </c>
      <c r="BT65" s="318" t="str">
        <f t="shared" si="14"/>
        <v/>
      </c>
      <c r="BU65" s="319" t="str">
        <f t="shared" si="15"/>
        <v/>
      </c>
      <c r="BV65" s="320" t="str">
        <f t="shared" si="16"/>
        <v xml:space="preserve"> </v>
      </c>
      <c r="BW65" s="175" t="str">
        <f t="shared" si="17"/>
        <v/>
      </c>
      <c r="BX65" s="176" t="str">
        <f t="shared" si="18"/>
        <v/>
      </c>
      <c r="BY65" s="240" t="str">
        <f t="shared" si="19"/>
        <v xml:space="preserve"> </v>
      </c>
      <c r="BZ65" s="175" t="str">
        <f>IF(COUNT(#REF!,#REF!,#REF!,#REF!)=4,(3-#REF!)+(3-#REF!)+#REF!+#REF!,"")</f>
        <v/>
      </c>
      <c r="CA65" s="176" t="str">
        <f>IF(COUNT(#REF!,#REF!,#REF!,#REF!)=4,(3-#REF!)+(3-#REF!)+#REF!+#REF!,"")</f>
        <v/>
      </c>
      <c r="CB65" s="240" t="str">
        <f t="shared" si="20"/>
        <v xml:space="preserve"> </v>
      </c>
      <c r="CC65" s="175" t="str">
        <f>IF(COUNT(#REF!,#REF!,#REF!)=3,(3-#REF!)+#REF!+(3-#REF!),"")</f>
        <v/>
      </c>
      <c r="CD65" s="176" t="str">
        <f>IF(COUNT(#REF!,#REF!,#REF!)=3,(3-#REF!)+#REF!+(3-#REF!),"")</f>
        <v/>
      </c>
      <c r="CE65" s="240" t="str">
        <f t="shared" si="21"/>
        <v xml:space="preserve"> </v>
      </c>
      <c r="CF65" s="185" t="str">
        <f t="shared" si="39"/>
        <v/>
      </c>
      <c r="CG65" s="186" t="str">
        <f t="shared" si="39"/>
        <v/>
      </c>
      <c r="CH65" s="181" t="str">
        <f t="shared" si="23"/>
        <v xml:space="preserve"> </v>
      </c>
      <c r="CI65" s="240">
        <f>'Session Tracking'!P64</f>
        <v>0</v>
      </c>
      <c r="CJ65" s="172"/>
      <c r="CK65" s="172">
        <f>COUNTIF('Session Tracking'!F64:O64,"Yes")</f>
        <v>0</v>
      </c>
      <c r="CL65" s="240">
        <f>COUNTIF('Session Tracking'!F64:O64,"No")</f>
        <v>0</v>
      </c>
      <c r="CM65" s="211">
        <f t="shared" si="24"/>
        <v>0</v>
      </c>
      <c r="CN65" s="240" t="str">
        <f t="shared" si="0"/>
        <v/>
      </c>
      <c r="CO65" s="240" t="str">
        <f t="shared" si="1"/>
        <v/>
      </c>
      <c r="CP65" s="240" t="str">
        <f t="shared" si="25"/>
        <v/>
      </c>
      <c r="CQ65" s="240" t="str">
        <f t="shared" si="26"/>
        <v/>
      </c>
      <c r="CR65" s="240" t="str">
        <f t="shared" si="27"/>
        <v/>
      </c>
      <c r="CS65" s="240" t="str">
        <f t="shared" si="28"/>
        <v/>
      </c>
      <c r="CT65" s="172" t="str">
        <f t="shared" si="29"/>
        <v/>
      </c>
      <c r="CU65" s="240" t="str">
        <f t="shared" si="30"/>
        <v/>
      </c>
      <c r="CV65" s="240" t="str">
        <f t="shared" si="31"/>
        <v/>
      </c>
      <c r="CW65" s="240" t="str">
        <f t="shared" si="32"/>
        <v/>
      </c>
      <c r="CX65" s="240" t="str">
        <f t="shared" si="33"/>
        <v/>
      </c>
      <c r="CY65" s="240" t="str">
        <f t="shared" si="34"/>
        <v/>
      </c>
      <c r="CZ65" s="240" t="str">
        <f t="shared" si="35"/>
        <v/>
      </c>
      <c r="DA65" s="240" t="str">
        <f t="shared" si="36"/>
        <v/>
      </c>
      <c r="DB65" s="173" t="str">
        <f t="shared" si="37"/>
        <v/>
      </c>
    </row>
    <row r="66" spans="1:106" x14ac:dyDescent="0.35">
      <c r="A66" s="182">
        <f>'Session Tracking'!A65</f>
        <v>0</v>
      </c>
      <c r="B66" s="183">
        <f>'Session Tracking'!T65</f>
        <v>0</v>
      </c>
      <c r="C66" s="183">
        <f>'Session Tracking'!C65</f>
        <v>0</v>
      </c>
      <c r="D66" s="184" t="str">
        <f>IF('Session Tracking'!D65,'Session Tracking'!D65,"")</f>
        <v/>
      </c>
      <c r="E66" s="184" t="str">
        <f>IF('Session Tracking'!E65,'Session Tracking'!E65,"")</f>
        <v/>
      </c>
      <c r="F66" s="121"/>
      <c r="G66" s="121"/>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1"/>
      <c r="AH66" s="122"/>
      <c r="AI66" s="122"/>
      <c r="AJ66" s="122"/>
      <c r="AK66" s="122"/>
      <c r="AL66" s="122"/>
      <c r="AM66" s="122"/>
      <c r="AN66" s="122"/>
      <c r="AO66" s="122"/>
      <c r="AP66" s="122"/>
      <c r="AQ66" s="122"/>
      <c r="AR66" s="122"/>
      <c r="AS66" s="122"/>
      <c r="AT66" s="122"/>
      <c r="AU66" s="122"/>
      <c r="AV66" s="122"/>
      <c r="AW66" s="122"/>
      <c r="AX66" s="122"/>
      <c r="AY66" s="122"/>
      <c r="AZ66" s="122"/>
      <c r="BA66" s="122"/>
      <c r="BB66" s="122"/>
      <c r="BC66" s="122"/>
      <c r="BD66" s="122"/>
      <c r="BE66" s="122"/>
      <c r="BF66" s="122"/>
      <c r="BH66" s="175" t="str">
        <f t="shared" si="2"/>
        <v/>
      </c>
      <c r="BI66" s="176" t="str">
        <f t="shared" si="3"/>
        <v/>
      </c>
      <c r="BJ66" s="240" t="str">
        <f t="shared" si="4"/>
        <v xml:space="preserve"> </v>
      </c>
      <c r="BK66" s="175" t="str">
        <f t="shared" si="5"/>
        <v/>
      </c>
      <c r="BL66" s="176" t="str">
        <f t="shared" si="6"/>
        <v/>
      </c>
      <c r="BM66" s="240" t="str">
        <f t="shared" si="7"/>
        <v xml:space="preserve"> </v>
      </c>
      <c r="BN66" s="175" t="str">
        <f t="shared" si="8"/>
        <v/>
      </c>
      <c r="BO66" s="176" t="str">
        <f t="shared" si="9"/>
        <v/>
      </c>
      <c r="BP66" s="240" t="str">
        <f t="shared" si="10"/>
        <v xml:space="preserve"> </v>
      </c>
      <c r="BQ66" s="175" t="str">
        <f t="shared" si="11"/>
        <v/>
      </c>
      <c r="BR66" s="176" t="str">
        <f t="shared" si="12"/>
        <v/>
      </c>
      <c r="BS66" s="224" t="str">
        <f t="shared" si="13"/>
        <v xml:space="preserve"> </v>
      </c>
      <c r="BT66" s="318" t="str">
        <f t="shared" si="14"/>
        <v/>
      </c>
      <c r="BU66" s="319" t="str">
        <f t="shared" si="15"/>
        <v/>
      </c>
      <c r="BV66" s="320" t="str">
        <f t="shared" si="16"/>
        <v xml:space="preserve"> </v>
      </c>
      <c r="BW66" s="175" t="str">
        <f t="shared" si="17"/>
        <v/>
      </c>
      <c r="BX66" s="176" t="str">
        <f t="shared" si="18"/>
        <v/>
      </c>
      <c r="BY66" s="240" t="str">
        <f t="shared" si="19"/>
        <v xml:space="preserve"> </v>
      </c>
      <c r="BZ66" s="175" t="str">
        <f>IF(COUNT(#REF!,#REF!,#REF!,#REF!)=4,(3-#REF!)+(3-#REF!)+#REF!+#REF!,"")</f>
        <v/>
      </c>
      <c r="CA66" s="176" t="str">
        <f>IF(COUNT(#REF!,#REF!,#REF!,#REF!)=4,(3-#REF!)+(3-#REF!)+#REF!+#REF!,"")</f>
        <v/>
      </c>
      <c r="CB66" s="240" t="str">
        <f t="shared" si="20"/>
        <v xml:space="preserve"> </v>
      </c>
      <c r="CC66" s="175" t="str">
        <f>IF(COUNT(#REF!,#REF!,#REF!)=3,(3-#REF!)+#REF!+(3-#REF!),"")</f>
        <v/>
      </c>
      <c r="CD66" s="176" t="str">
        <f>IF(COUNT(#REF!,#REF!,#REF!)=3,(3-#REF!)+#REF!+(3-#REF!),"")</f>
        <v/>
      </c>
      <c r="CE66" s="240" t="str">
        <f t="shared" si="21"/>
        <v xml:space="preserve"> </v>
      </c>
      <c r="CF66" s="185" t="str">
        <f t="shared" si="39"/>
        <v/>
      </c>
      <c r="CG66" s="186" t="str">
        <f t="shared" si="39"/>
        <v/>
      </c>
      <c r="CH66" s="181" t="str">
        <f t="shared" si="23"/>
        <v xml:space="preserve"> </v>
      </c>
      <c r="CI66" s="240">
        <f>'Session Tracking'!P65</f>
        <v>0</v>
      </c>
      <c r="CJ66" s="172"/>
      <c r="CK66" s="172">
        <f>COUNTIF('Session Tracking'!F65:O65,"Yes")</f>
        <v>0</v>
      </c>
      <c r="CL66" s="240">
        <f>COUNTIF('Session Tracking'!F65:O65,"No")</f>
        <v>0</v>
      </c>
      <c r="CM66" s="211">
        <f t="shared" si="24"/>
        <v>0</v>
      </c>
      <c r="CN66" s="240" t="str">
        <f t="shared" si="0"/>
        <v/>
      </c>
      <c r="CO66" s="240" t="str">
        <f t="shared" si="1"/>
        <v/>
      </c>
      <c r="CP66" s="240" t="str">
        <f t="shared" si="25"/>
        <v/>
      </c>
      <c r="CQ66" s="240" t="str">
        <f t="shared" si="26"/>
        <v/>
      </c>
      <c r="CR66" s="240" t="str">
        <f t="shared" si="27"/>
        <v/>
      </c>
      <c r="CS66" s="240" t="str">
        <f t="shared" si="28"/>
        <v/>
      </c>
      <c r="CT66" s="172" t="str">
        <f t="shared" si="29"/>
        <v/>
      </c>
      <c r="CU66" s="240" t="str">
        <f t="shared" si="30"/>
        <v/>
      </c>
      <c r="CV66" s="240" t="str">
        <f t="shared" si="31"/>
        <v/>
      </c>
      <c r="CW66" s="240" t="str">
        <f t="shared" si="32"/>
        <v/>
      </c>
      <c r="CX66" s="240" t="str">
        <f t="shared" si="33"/>
        <v/>
      </c>
      <c r="CY66" s="240" t="str">
        <f t="shared" si="34"/>
        <v/>
      </c>
      <c r="CZ66" s="240" t="str">
        <f t="shared" si="35"/>
        <v/>
      </c>
      <c r="DA66" s="240" t="str">
        <f t="shared" si="36"/>
        <v/>
      </c>
      <c r="DB66" s="173" t="str">
        <f t="shared" si="37"/>
        <v/>
      </c>
    </row>
    <row r="67" spans="1:106" x14ac:dyDescent="0.35">
      <c r="A67" s="182">
        <f>'Session Tracking'!A66</f>
        <v>0</v>
      </c>
      <c r="B67" s="183">
        <f>'Session Tracking'!T66</f>
        <v>0</v>
      </c>
      <c r="C67" s="183">
        <f>'Session Tracking'!C66</f>
        <v>0</v>
      </c>
      <c r="D67" s="184" t="str">
        <f>IF('Session Tracking'!D66,'Session Tracking'!D66,"")</f>
        <v/>
      </c>
      <c r="E67" s="184" t="str">
        <f>IF('Session Tracking'!E66,'Session Tracking'!E66,"")</f>
        <v/>
      </c>
      <c r="F67" s="123"/>
      <c r="G67" s="123"/>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3"/>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H67" s="175" t="str">
        <f t="shared" si="2"/>
        <v/>
      </c>
      <c r="BI67" s="176" t="str">
        <f t="shared" si="3"/>
        <v/>
      </c>
      <c r="BJ67" s="240" t="str">
        <f t="shared" si="4"/>
        <v xml:space="preserve"> </v>
      </c>
      <c r="BK67" s="175" t="str">
        <f t="shared" si="5"/>
        <v/>
      </c>
      <c r="BL67" s="176" t="str">
        <f t="shared" si="6"/>
        <v/>
      </c>
      <c r="BM67" s="240" t="str">
        <f t="shared" si="7"/>
        <v xml:space="preserve"> </v>
      </c>
      <c r="BN67" s="175" t="str">
        <f t="shared" si="8"/>
        <v/>
      </c>
      <c r="BO67" s="176" t="str">
        <f t="shared" si="9"/>
        <v/>
      </c>
      <c r="BP67" s="240" t="str">
        <f t="shared" si="10"/>
        <v xml:space="preserve"> </v>
      </c>
      <c r="BQ67" s="175" t="str">
        <f t="shared" si="11"/>
        <v/>
      </c>
      <c r="BR67" s="176" t="str">
        <f t="shared" si="12"/>
        <v/>
      </c>
      <c r="BS67" s="224" t="str">
        <f t="shared" si="13"/>
        <v xml:space="preserve"> </v>
      </c>
      <c r="BT67" s="318" t="str">
        <f t="shared" si="14"/>
        <v/>
      </c>
      <c r="BU67" s="319" t="str">
        <f t="shared" si="15"/>
        <v/>
      </c>
      <c r="BV67" s="320" t="str">
        <f t="shared" si="16"/>
        <v xml:space="preserve"> </v>
      </c>
      <c r="BW67" s="175" t="str">
        <f t="shared" si="17"/>
        <v/>
      </c>
      <c r="BX67" s="176" t="str">
        <f t="shared" si="18"/>
        <v/>
      </c>
      <c r="BY67" s="240" t="str">
        <f t="shared" si="19"/>
        <v xml:space="preserve"> </v>
      </c>
      <c r="BZ67" s="175" t="str">
        <f>IF(COUNT(#REF!,#REF!,#REF!,#REF!)=4,(3-#REF!)+(3-#REF!)+#REF!+#REF!,"")</f>
        <v/>
      </c>
      <c r="CA67" s="176" t="str">
        <f>IF(COUNT(#REF!,#REF!,#REF!,#REF!)=4,(3-#REF!)+(3-#REF!)+#REF!+#REF!,"")</f>
        <v/>
      </c>
      <c r="CB67" s="240" t="str">
        <f t="shared" si="20"/>
        <v xml:space="preserve"> </v>
      </c>
      <c r="CC67" s="175" t="str">
        <f>IF(COUNT(#REF!,#REF!,#REF!)=3,(3-#REF!)+#REF!+(3-#REF!),"")</f>
        <v/>
      </c>
      <c r="CD67" s="176" t="str">
        <f>IF(COUNT(#REF!,#REF!,#REF!)=3,(3-#REF!)+#REF!+(3-#REF!),"")</f>
        <v/>
      </c>
      <c r="CE67" s="240" t="str">
        <f t="shared" si="21"/>
        <v xml:space="preserve"> </v>
      </c>
      <c r="CF67" s="185" t="str">
        <f t="shared" si="39"/>
        <v/>
      </c>
      <c r="CG67" s="186" t="str">
        <f t="shared" si="39"/>
        <v/>
      </c>
      <c r="CH67" s="181" t="str">
        <f t="shared" si="23"/>
        <v xml:space="preserve"> </v>
      </c>
      <c r="CI67" s="240">
        <f>'Session Tracking'!P66</f>
        <v>0</v>
      </c>
      <c r="CJ67" s="172"/>
      <c r="CK67" s="172">
        <f>COUNTIF('Session Tracking'!F66:O66,"Yes")</f>
        <v>0</v>
      </c>
      <c r="CL67" s="240">
        <f>COUNTIF('Session Tracking'!F66:O66,"No")</f>
        <v>0</v>
      </c>
      <c r="CM67" s="211">
        <f t="shared" si="24"/>
        <v>0</v>
      </c>
      <c r="CN67" s="240" t="str">
        <f t="shared" si="0"/>
        <v/>
      </c>
      <c r="CO67" s="240" t="str">
        <f t="shared" si="1"/>
        <v/>
      </c>
      <c r="CP67" s="240" t="str">
        <f t="shared" si="25"/>
        <v/>
      </c>
      <c r="CQ67" s="240" t="str">
        <f t="shared" si="26"/>
        <v/>
      </c>
      <c r="CR67" s="240" t="str">
        <f t="shared" si="27"/>
        <v/>
      </c>
      <c r="CS67" s="240" t="str">
        <f t="shared" si="28"/>
        <v/>
      </c>
      <c r="CT67" s="172" t="str">
        <f t="shared" si="29"/>
        <v/>
      </c>
      <c r="CU67" s="240" t="str">
        <f t="shared" si="30"/>
        <v/>
      </c>
      <c r="CV67" s="240" t="str">
        <f t="shared" si="31"/>
        <v/>
      </c>
      <c r="CW67" s="240" t="str">
        <f t="shared" si="32"/>
        <v/>
      </c>
      <c r="CX67" s="240" t="str">
        <f t="shared" si="33"/>
        <v/>
      </c>
      <c r="CY67" s="240" t="str">
        <f t="shared" si="34"/>
        <v/>
      </c>
      <c r="CZ67" s="240" t="str">
        <f t="shared" si="35"/>
        <v/>
      </c>
      <c r="DA67" s="240" t="str">
        <f t="shared" si="36"/>
        <v/>
      </c>
      <c r="DB67" s="173" t="str">
        <f t="shared" si="37"/>
        <v/>
      </c>
    </row>
    <row r="68" spans="1:106" x14ac:dyDescent="0.35">
      <c r="A68" s="182">
        <f>'Session Tracking'!A67</f>
        <v>0</v>
      </c>
      <c r="B68" s="183">
        <f>'Session Tracking'!T67</f>
        <v>0</v>
      </c>
      <c r="C68" s="183">
        <f>'Session Tracking'!C67</f>
        <v>0</v>
      </c>
      <c r="D68" s="184" t="str">
        <f>IF('Session Tracking'!D67,'Session Tracking'!D67,"")</f>
        <v/>
      </c>
      <c r="E68" s="184" t="str">
        <f>IF('Session Tracking'!E67,'Session Tracking'!E67,"")</f>
        <v/>
      </c>
      <c r="F68" s="121"/>
      <c r="G68" s="121"/>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1"/>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H68" s="175" t="str">
        <f t="shared" si="2"/>
        <v/>
      </c>
      <c r="BI68" s="176" t="str">
        <f t="shared" si="3"/>
        <v/>
      </c>
      <c r="BJ68" s="240" t="str">
        <f t="shared" si="4"/>
        <v xml:space="preserve"> </v>
      </c>
      <c r="BK68" s="175" t="str">
        <f t="shared" si="5"/>
        <v/>
      </c>
      <c r="BL68" s="176" t="str">
        <f t="shared" si="6"/>
        <v/>
      </c>
      <c r="BM68" s="240" t="str">
        <f t="shared" si="7"/>
        <v xml:space="preserve"> </v>
      </c>
      <c r="BN68" s="175" t="str">
        <f t="shared" si="8"/>
        <v/>
      </c>
      <c r="BO68" s="176" t="str">
        <f t="shared" si="9"/>
        <v/>
      </c>
      <c r="BP68" s="240" t="str">
        <f t="shared" si="10"/>
        <v xml:space="preserve"> </v>
      </c>
      <c r="BQ68" s="175" t="str">
        <f t="shared" si="11"/>
        <v/>
      </c>
      <c r="BR68" s="176" t="str">
        <f t="shared" si="12"/>
        <v/>
      </c>
      <c r="BS68" s="224" t="str">
        <f t="shared" si="13"/>
        <v xml:space="preserve"> </v>
      </c>
      <c r="BT68" s="318" t="str">
        <f t="shared" si="14"/>
        <v/>
      </c>
      <c r="BU68" s="319" t="str">
        <f t="shared" si="15"/>
        <v/>
      </c>
      <c r="BV68" s="320" t="str">
        <f t="shared" si="16"/>
        <v xml:space="preserve"> </v>
      </c>
      <c r="BW68" s="175" t="str">
        <f t="shared" si="17"/>
        <v/>
      </c>
      <c r="BX68" s="176" t="str">
        <f t="shared" si="18"/>
        <v/>
      </c>
      <c r="BY68" s="240" t="str">
        <f t="shared" si="19"/>
        <v xml:space="preserve"> </v>
      </c>
      <c r="BZ68" s="175" t="str">
        <f>IF(COUNT(#REF!,#REF!,#REF!,#REF!)=4,(3-#REF!)+(3-#REF!)+#REF!+#REF!,"")</f>
        <v/>
      </c>
      <c r="CA68" s="176" t="str">
        <f>IF(COUNT(#REF!,#REF!,#REF!,#REF!)=4,(3-#REF!)+(3-#REF!)+#REF!+#REF!,"")</f>
        <v/>
      </c>
      <c r="CB68" s="240" t="str">
        <f t="shared" si="20"/>
        <v xml:space="preserve"> </v>
      </c>
      <c r="CC68" s="175" t="str">
        <f>IF(COUNT(#REF!,#REF!,#REF!)=3,(3-#REF!)+#REF!+(3-#REF!),"")</f>
        <v/>
      </c>
      <c r="CD68" s="176" t="str">
        <f>IF(COUNT(#REF!,#REF!,#REF!)=3,(3-#REF!)+#REF!+(3-#REF!),"")</f>
        <v/>
      </c>
      <c r="CE68" s="240" t="str">
        <f t="shared" si="21"/>
        <v xml:space="preserve"> </v>
      </c>
      <c r="CF68" s="185" t="str">
        <f t="shared" si="39"/>
        <v/>
      </c>
      <c r="CG68" s="186" t="str">
        <f t="shared" si="39"/>
        <v/>
      </c>
      <c r="CH68" s="181" t="str">
        <f t="shared" si="23"/>
        <v xml:space="preserve"> </v>
      </c>
      <c r="CI68" s="240">
        <f>'Session Tracking'!P67</f>
        <v>0</v>
      </c>
      <c r="CJ68" s="172"/>
      <c r="CK68" s="172">
        <f>COUNTIF('Session Tracking'!F67:O67,"Yes")</f>
        <v>0</v>
      </c>
      <c r="CL68" s="240">
        <f>COUNTIF('Session Tracking'!F67:O67,"No")</f>
        <v>0</v>
      </c>
      <c r="CM68" s="211">
        <f t="shared" si="24"/>
        <v>0</v>
      </c>
      <c r="CN68" s="240" t="str">
        <f t="shared" ref="CN68:CN131" si="40">IF(D68="","",INT((((YEAR(D68)-YEAR($CN$1))*12+MONTH(D68)-MONTH($CN$1)+1)+2)/3))</f>
        <v/>
      </c>
      <c r="CO68" s="240" t="str">
        <f t="shared" ref="CO68:CO131" si="41">IF(E68="","",INT((((YEAR(E68)-YEAR($CN$1))*12+MONTH(E68)-MONTH($CN$1)+1)+2)/3))</f>
        <v/>
      </c>
      <c r="CP68" s="240" t="str">
        <f t="shared" si="25"/>
        <v/>
      </c>
      <c r="CQ68" s="240" t="str">
        <f t="shared" si="26"/>
        <v/>
      </c>
      <c r="CR68" s="240" t="str">
        <f t="shared" si="27"/>
        <v/>
      </c>
      <c r="CS68" s="240" t="str">
        <f t="shared" si="28"/>
        <v/>
      </c>
      <c r="CT68" s="172" t="str">
        <f t="shared" si="29"/>
        <v/>
      </c>
      <c r="CU68" s="240" t="str">
        <f t="shared" si="30"/>
        <v/>
      </c>
      <c r="CV68" s="240" t="str">
        <f t="shared" si="31"/>
        <v/>
      </c>
      <c r="CW68" s="240" t="str">
        <f t="shared" si="32"/>
        <v/>
      </c>
      <c r="CX68" s="240" t="str">
        <f t="shared" si="33"/>
        <v/>
      </c>
      <c r="CY68" s="240" t="str">
        <f t="shared" si="34"/>
        <v/>
      </c>
      <c r="CZ68" s="240" t="str">
        <f t="shared" si="35"/>
        <v/>
      </c>
      <c r="DA68" s="240" t="str">
        <f t="shared" si="36"/>
        <v/>
      </c>
      <c r="DB68" s="173" t="str">
        <f t="shared" si="37"/>
        <v/>
      </c>
    </row>
    <row r="69" spans="1:106" x14ac:dyDescent="0.35">
      <c r="A69" s="182">
        <f>'Session Tracking'!A68</f>
        <v>0</v>
      </c>
      <c r="B69" s="183">
        <f>'Session Tracking'!T68</f>
        <v>0</v>
      </c>
      <c r="C69" s="183">
        <f>'Session Tracking'!C68</f>
        <v>0</v>
      </c>
      <c r="D69" s="184" t="str">
        <f>IF('Session Tracking'!D68,'Session Tracking'!D68,"")</f>
        <v/>
      </c>
      <c r="E69" s="184" t="str">
        <f>IF('Session Tracking'!E68,'Session Tracking'!E68,"")</f>
        <v/>
      </c>
      <c r="F69" s="123"/>
      <c r="G69" s="123"/>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3"/>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H69" s="175" t="str">
        <f t="shared" ref="BH69:BH132" si="42">IF(COUNT(O69,J69,T69,W69,AE69)=5,O69+J69+T69+W69+AE69,"")</f>
        <v/>
      </c>
      <c r="BI69" s="176" t="str">
        <f t="shared" ref="BI69:BI132" si="43">IF(COUNT(AJ69,AO69,AT69,AW69,BE69)=5,AJ69+AO69+AT69+AW69+BE69,"")</f>
        <v/>
      </c>
      <c r="BJ69" s="240" t="str">
        <f t="shared" ref="BJ69:BJ132" si="44">IF(OR(BH69="",BI69="")," ",BI69-BH69)</f>
        <v xml:space="preserve"> </v>
      </c>
      <c r="BK69" s="175" t="str">
        <f t="shared" ref="BK69:BK132" si="45">IF(COUNT(L69,N69,S69,Y69,AC69)=5,(L69+(2-N69)+S69+Y69+AC69),"")</f>
        <v/>
      </c>
      <c r="BL69" s="176" t="str">
        <f t="shared" ref="BL69:BL132" si="46">IF(COUNT(AL69,AN69,AP69,AQ69,AT69)=5,AL69+(2-AN69)+AP69+AQ69+AT69,"")</f>
        <v/>
      </c>
      <c r="BM69" s="240" t="str">
        <f t="shared" ref="BM69:BM132" si="47">IF(OR(BK69="",BL69="")," ",BL69-BK69)</f>
        <v xml:space="preserve"> </v>
      </c>
      <c r="BN69" s="175" t="str">
        <f t="shared" ref="BN69:BN132" si="48">IF(COUNT(I69,Q69,V69,AB69,AF69)=5,I69+Q69+V69+(2-AB69)+(2-AF69),"")</f>
        <v/>
      </c>
      <c r="BO69" s="176" t="str">
        <f t="shared" ref="BO69:BO132" si="49">IF(COUNT(AI69,AQ69,AV69,BB69,BF69)=5,AI69+AQ69+AV69+(2-BB69)+(2-BF69),"")</f>
        <v/>
      </c>
      <c r="BP69" s="240" t="str">
        <f t="shared" ref="BP69:BP132" si="50">IF(OR(BN69="",BO69="")," ",BO69-BN69)</f>
        <v xml:space="preserve"> </v>
      </c>
      <c r="BQ69" s="175" t="str">
        <f t="shared" ref="BQ69:BQ132" si="51">IF(COUNT(M69,R69,U69,Z69,AD69)=5,M69+(2-R69)+(2-U69)+Z69+AD69,"")</f>
        <v/>
      </c>
      <c r="BR69" s="176" t="str">
        <f t="shared" ref="BR69:BR132" si="52">IF(COUNT(AM69,AR69,AU69,AZ69,BD69)=5,AM69+(2-AR69)+(2-AU69)+AZ69+BD69,"")</f>
        <v/>
      </c>
      <c r="BS69" s="224" t="str">
        <f t="shared" ref="BS69:BS132" si="53">IF(OR(BQ69="",BR69="")," ",BR69-BQ69)</f>
        <v xml:space="preserve"> </v>
      </c>
      <c r="BT69" s="318" t="str">
        <f t="shared" ref="BT69:BT132" si="54">IF(COUNT(H69,K69,P69,X69,AA69)=5,H69+K69+P69+X69+AA69,"")</f>
        <v/>
      </c>
      <c r="BU69" s="319" t="str">
        <f t="shared" ref="BU69:BU132" si="55">IF(COUNT(AH69,AK69,AP69,AX69,BA69)=5,AH69+AK69+AP69+AX69+BA69,"")</f>
        <v/>
      </c>
      <c r="BV69" s="320" t="str">
        <f t="shared" ref="BV69:BV132" si="56">IF(OR(BT69="",BU69="")," ",BU69-BT69)</f>
        <v xml:space="preserve"> </v>
      </c>
      <c r="BW69" s="175" t="str">
        <f t="shared" ref="BW69:BW132" si="57">IF(COUNT(H69:AF69)=25,H69+I69+J69+K69+L69+M69+(2-N69)+O69+P69+Q69+(2-R69)+S69+T69+(2-U69)+V69+W69+X69+Y69+Z69+AA69+(2-AB69)+AC69+AD69+AE69+(2-AF69),"")</f>
        <v/>
      </c>
      <c r="BX69" s="176" t="str">
        <f t="shared" ref="BX69:BX132" si="58">IF(COUNT(AH69:BF69)=25,AH69+AI69+AJ69+AK69+AL69+AM69+(2-AN69)+AO69+AP69+AQ69+(2-AR69)+AS69+AT69+(2-AU69)+AV69+AW69+AX69+AY69+AZ69+BA69+(2-BB69)+BC69+BD69+BE69+(2-BF69),"")</f>
        <v/>
      </c>
      <c r="BY69" s="240" t="str">
        <f t="shared" ref="BY69:BY132" si="59">IF(OR(BW69="",BX69="")," ",BX69-BW69)</f>
        <v xml:space="preserve"> </v>
      </c>
      <c r="BZ69" s="175" t="str">
        <f>IF(COUNT(#REF!,#REF!,#REF!,#REF!)=4,(3-#REF!)+(3-#REF!)+#REF!+#REF!,"")</f>
        <v/>
      </c>
      <c r="CA69" s="176" t="str">
        <f>IF(COUNT(#REF!,#REF!,#REF!,#REF!)=4,(3-#REF!)+(3-#REF!)+#REF!+#REF!,"")</f>
        <v/>
      </c>
      <c r="CB69" s="240" t="str">
        <f t="shared" ref="CB69:CB132" si="60">IF(OR(BZ69="",CA69="")," ",CA69-BZ69)</f>
        <v xml:space="preserve"> </v>
      </c>
      <c r="CC69" s="175" t="str">
        <f>IF(COUNT(#REF!,#REF!,#REF!)=3,(3-#REF!)+#REF!+(3-#REF!),"")</f>
        <v/>
      </c>
      <c r="CD69" s="176" t="str">
        <f>IF(COUNT(#REF!,#REF!,#REF!)=3,(3-#REF!)+#REF!+(3-#REF!),"")</f>
        <v/>
      </c>
      <c r="CE69" s="240" t="str">
        <f t="shared" ref="CE69:CE132" si="61">IF(OR(CC69="",CD69="")," ",CD69-CC69)</f>
        <v xml:space="preserve"> </v>
      </c>
      <c r="CF69" s="185" t="str">
        <f t="shared" si="39"/>
        <v/>
      </c>
      <c r="CG69" s="186" t="str">
        <f t="shared" si="39"/>
        <v/>
      </c>
      <c r="CH69" s="181" t="str">
        <f t="shared" ref="CH69:CH132" si="62">IF(OR(CF69="",CG69="")," ",CG69-CF69)</f>
        <v xml:space="preserve"> </v>
      </c>
      <c r="CI69" s="240">
        <f>'Session Tracking'!P68</f>
        <v>0</v>
      </c>
      <c r="CJ69" s="172"/>
      <c r="CK69" s="172">
        <f>COUNTIF('Session Tracking'!F68:O68,"Yes")</f>
        <v>0</v>
      </c>
      <c r="CL69" s="240">
        <f>COUNTIF('Session Tracking'!F68:O68,"No")</f>
        <v>0</v>
      </c>
      <c r="CM69" s="211">
        <f t="shared" ref="CM69:CM132" si="63">IF(AND(CK69+CL69&gt;0,CI69&lt;&gt;"N/A"),CK69/(CK69+CL69),0)</f>
        <v>0</v>
      </c>
      <c r="CN69" s="240" t="str">
        <f t="shared" si="40"/>
        <v/>
      </c>
      <c r="CO69" s="240" t="str">
        <f t="shared" si="41"/>
        <v/>
      </c>
      <c r="CP69" s="240" t="str">
        <f t="shared" ref="CP69:CP132" si="64">IF(AND(CO69&gt;0,CI69="yes"),CO69,"")</f>
        <v/>
      </c>
      <c r="CQ69" s="240" t="str">
        <f t="shared" ref="CQ69:CQ132" si="65">IF(CO69&gt;0,CO69,"")</f>
        <v/>
      </c>
      <c r="CR69" s="240" t="str">
        <f t="shared" ref="CR69:CR132" si="66">IF(AND(CO69&gt;0,CM69&gt;=0.75),CO69,"")</f>
        <v/>
      </c>
      <c r="CS69" s="240" t="str">
        <f t="shared" ref="CS69:CS132" si="67">IF(AND(COUNT(H69:AF69)&gt;=20,COUNT(AG69:BF69)&gt;=20),IF(AG69="","",INT((((YEAR(AG69)-YEAR($CN$1))*12+MONTH(AG69)-MONTH($CN$1)+1)+2)/3)),"")</f>
        <v/>
      </c>
      <c r="CT69" s="172" t="str">
        <f t="shared" ref="CT69:CT132" si="68">IF(AND($CS69&gt;0,BJ69&lt;0),$CS69,"")</f>
        <v/>
      </c>
      <c r="CU69" s="240" t="str">
        <f t="shared" ref="CU69:CU132" si="69">IF(AND($CS69&gt;0,BM69&lt;0),$CS69,"")</f>
        <v/>
      </c>
      <c r="CV69" s="240" t="str">
        <f t="shared" ref="CV69:CV132" si="70">IF(AND($CS69&gt;0,BP69&lt;0),$CS69,"")</f>
        <v/>
      </c>
      <c r="CW69" s="240" t="str">
        <f t="shared" ref="CW69:CW132" si="71">IF(AND($CS69&gt;0,BS69&lt;0),$CS69,"")</f>
        <v/>
      </c>
      <c r="CX69" s="240" t="str">
        <f t="shared" ref="CX69:CX132" si="72">IF(AND($CS69&gt;0,BV69&lt;0),$CS69,"")</f>
        <v/>
      </c>
      <c r="CY69" s="240" t="str">
        <f t="shared" ref="CY69:CY132" si="73">IF(AND($CS69&gt;0,BY69&lt;0),$CS69,"")</f>
        <v/>
      </c>
      <c r="CZ69" s="240" t="str">
        <f t="shared" ref="CZ69:CZ132" si="74">IF(AND($CS69&gt;0,BY69&lt;0),$CS69,"")</f>
        <v/>
      </c>
      <c r="DA69" s="240" t="str">
        <f t="shared" ref="DA69:DA132" si="75">IF(AND($CS69&gt;0,CB69&lt;0),$CS69,"")</f>
        <v/>
      </c>
      <c r="DB69" s="173" t="str">
        <f t="shared" ref="DB69:DB132" si="76">IF(AND($CS69&gt;0,CE69&lt;0),$CS69,"")</f>
        <v/>
      </c>
    </row>
    <row r="70" spans="1:106" x14ac:dyDescent="0.35">
      <c r="A70" s="182">
        <f>'Session Tracking'!A69</f>
        <v>0</v>
      </c>
      <c r="B70" s="183">
        <f>'Session Tracking'!T69</f>
        <v>0</v>
      </c>
      <c r="C70" s="183">
        <f>'Session Tracking'!C69</f>
        <v>0</v>
      </c>
      <c r="D70" s="184" t="str">
        <f>IF('Session Tracking'!D69,'Session Tracking'!D69,"")</f>
        <v/>
      </c>
      <c r="E70" s="184" t="str">
        <f>IF('Session Tracking'!E69,'Session Tracking'!E69,"")</f>
        <v/>
      </c>
      <c r="F70" s="121"/>
      <c r="G70" s="121"/>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1"/>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H70" s="175" t="str">
        <f t="shared" si="42"/>
        <v/>
      </c>
      <c r="BI70" s="176" t="str">
        <f t="shared" si="43"/>
        <v/>
      </c>
      <c r="BJ70" s="240" t="str">
        <f t="shared" si="44"/>
        <v xml:space="preserve"> </v>
      </c>
      <c r="BK70" s="175" t="str">
        <f t="shared" si="45"/>
        <v/>
      </c>
      <c r="BL70" s="176" t="str">
        <f t="shared" si="46"/>
        <v/>
      </c>
      <c r="BM70" s="240" t="str">
        <f t="shared" si="47"/>
        <v xml:space="preserve"> </v>
      </c>
      <c r="BN70" s="175" t="str">
        <f t="shared" si="48"/>
        <v/>
      </c>
      <c r="BO70" s="176" t="str">
        <f t="shared" si="49"/>
        <v/>
      </c>
      <c r="BP70" s="240" t="str">
        <f t="shared" si="50"/>
        <v xml:space="preserve"> </v>
      </c>
      <c r="BQ70" s="175" t="str">
        <f t="shared" si="51"/>
        <v/>
      </c>
      <c r="BR70" s="176" t="str">
        <f t="shared" si="52"/>
        <v/>
      </c>
      <c r="BS70" s="224" t="str">
        <f t="shared" si="53"/>
        <v xml:space="preserve"> </v>
      </c>
      <c r="BT70" s="318" t="str">
        <f t="shared" si="54"/>
        <v/>
      </c>
      <c r="BU70" s="319" t="str">
        <f t="shared" si="55"/>
        <v/>
      </c>
      <c r="BV70" s="320" t="str">
        <f t="shared" si="56"/>
        <v xml:space="preserve"> </v>
      </c>
      <c r="BW70" s="175" t="str">
        <f t="shared" si="57"/>
        <v/>
      </c>
      <c r="BX70" s="176" t="str">
        <f t="shared" si="58"/>
        <v/>
      </c>
      <c r="BY70" s="240" t="str">
        <f t="shared" si="59"/>
        <v xml:space="preserve"> </v>
      </c>
      <c r="BZ70" s="175" t="str">
        <f>IF(COUNT(#REF!,#REF!,#REF!,#REF!)=4,(3-#REF!)+(3-#REF!)+#REF!+#REF!,"")</f>
        <v/>
      </c>
      <c r="CA70" s="176" t="str">
        <f>IF(COUNT(#REF!,#REF!,#REF!,#REF!)=4,(3-#REF!)+(3-#REF!)+#REF!+#REF!,"")</f>
        <v/>
      </c>
      <c r="CB70" s="240" t="str">
        <f t="shared" si="60"/>
        <v xml:space="preserve"> </v>
      </c>
      <c r="CC70" s="175" t="str">
        <f>IF(COUNT(#REF!,#REF!,#REF!)=3,(3-#REF!)+#REF!+(3-#REF!),"")</f>
        <v/>
      </c>
      <c r="CD70" s="176" t="str">
        <f>IF(COUNT(#REF!,#REF!,#REF!)=3,(3-#REF!)+#REF!+(3-#REF!),"")</f>
        <v/>
      </c>
      <c r="CE70" s="240" t="str">
        <f t="shared" si="61"/>
        <v xml:space="preserve"> </v>
      </c>
      <c r="CF70" s="185" t="str">
        <f t="shared" si="39"/>
        <v/>
      </c>
      <c r="CG70" s="186" t="str">
        <f t="shared" si="39"/>
        <v/>
      </c>
      <c r="CH70" s="181" t="str">
        <f t="shared" si="62"/>
        <v xml:space="preserve"> </v>
      </c>
      <c r="CI70" s="240">
        <f>'Session Tracking'!P69</f>
        <v>0</v>
      </c>
      <c r="CJ70" s="172"/>
      <c r="CK70" s="172">
        <f>COUNTIF('Session Tracking'!F69:O69,"Yes")</f>
        <v>0</v>
      </c>
      <c r="CL70" s="240">
        <f>COUNTIF('Session Tracking'!F69:O69,"No")</f>
        <v>0</v>
      </c>
      <c r="CM70" s="211">
        <f t="shared" si="63"/>
        <v>0</v>
      </c>
      <c r="CN70" s="240" t="str">
        <f t="shared" si="40"/>
        <v/>
      </c>
      <c r="CO70" s="240" t="str">
        <f t="shared" si="41"/>
        <v/>
      </c>
      <c r="CP70" s="240" t="str">
        <f t="shared" si="64"/>
        <v/>
      </c>
      <c r="CQ70" s="240" t="str">
        <f t="shared" si="65"/>
        <v/>
      </c>
      <c r="CR70" s="240" t="str">
        <f t="shared" si="66"/>
        <v/>
      </c>
      <c r="CS70" s="240" t="str">
        <f t="shared" si="67"/>
        <v/>
      </c>
      <c r="CT70" s="172" t="str">
        <f t="shared" si="68"/>
        <v/>
      </c>
      <c r="CU70" s="240" t="str">
        <f t="shared" si="69"/>
        <v/>
      </c>
      <c r="CV70" s="240" t="str">
        <f t="shared" si="70"/>
        <v/>
      </c>
      <c r="CW70" s="240" t="str">
        <f t="shared" si="71"/>
        <v/>
      </c>
      <c r="CX70" s="240" t="str">
        <f t="shared" si="72"/>
        <v/>
      </c>
      <c r="CY70" s="240" t="str">
        <f t="shared" si="73"/>
        <v/>
      </c>
      <c r="CZ70" s="240" t="str">
        <f t="shared" si="74"/>
        <v/>
      </c>
      <c r="DA70" s="240" t="str">
        <f t="shared" si="75"/>
        <v/>
      </c>
      <c r="DB70" s="173" t="str">
        <f t="shared" si="76"/>
        <v/>
      </c>
    </row>
    <row r="71" spans="1:106" x14ac:dyDescent="0.35">
      <c r="A71" s="182">
        <f>'Session Tracking'!A70</f>
        <v>0</v>
      </c>
      <c r="B71" s="183">
        <f>'Session Tracking'!T70</f>
        <v>0</v>
      </c>
      <c r="C71" s="183">
        <f>'Session Tracking'!C70</f>
        <v>0</v>
      </c>
      <c r="D71" s="184" t="str">
        <f>IF('Session Tracking'!D70,'Session Tracking'!D70,"")</f>
        <v/>
      </c>
      <c r="E71" s="184" t="str">
        <f>IF('Session Tracking'!E70,'Session Tracking'!E70,"")</f>
        <v/>
      </c>
      <c r="F71" s="123"/>
      <c r="G71" s="123"/>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3"/>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H71" s="175" t="str">
        <f t="shared" si="42"/>
        <v/>
      </c>
      <c r="BI71" s="176" t="str">
        <f t="shared" si="43"/>
        <v/>
      </c>
      <c r="BJ71" s="240" t="str">
        <f t="shared" si="44"/>
        <v xml:space="preserve"> </v>
      </c>
      <c r="BK71" s="175" t="str">
        <f t="shared" si="45"/>
        <v/>
      </c>
      <c r="BL71" s="176" t="str">
        <f t="shared" si="46"/>
        <v/>
      </c>
      <c r="BM71" s="240" t="str">
        <f t="shared" si="47"/>
        <v xml:space="preserve"> </v>
      </c>
      <c r="BN71" s="175" t="str">
        <f t="shared" si="48"/>
        <v/>
      </c>
      <c r="BO71" s="176" t="str">
        <f t="shared" si="49"/>
        <v/>
      </c>
      <c r="BP71" s="240" t="str">
        <f t="shared" si="50"/>
        <v xml:space="preserve"> </v>
      </c>
      <c r="BQ71" s="175" t="str">
        <f t="shared" si="51"/>
        <v/>
      </c>
      <c r="BR71" s="176" t="str">
        <f t="shared" si="52"/>
        <v/>
      </c>
      <c r="BS71" s="224" t="str">
        <f t="shared" si="53"/>
        <v xml:space="preserve"> </v>
      </c>
      <c r="BT71" s="318" t="str">
        <f t="shared" si="54"/>
        <v/>
      </c>
      <c r="BU71" s="319" t="str">
        <f t="shared" si="55"/>
        <v/>
      </c>
      <c r="BV71" s="320" t="str">
        <f t="shared" si="56"/>
        <v xml:space="preserve"> </v>
      </c>
      <c r="BW71" s="175" t="str">
        <f t="shared" si="57"/>
        <v/>
      </c>
      <c r="BX71" s="176" t="str">
        <f t="shared" si="58"/>
        <v/>
      </c>
      <c r="BY71" s="240" t="str">
        <f t="shared" si="59"/>
        <v xml:space="preserve"> </v>
      </c>
      <c r="BZ71" s="175" t="str">
        <f>IF(COUNT(#REF!,#REF!,#REF!,#REF!)=4,(3-#REF!)+(3-#REF!)+#REF!+#REF!,"")</f>
        <v/>
      </c>
      <c r="CA71" s="176" t="str">
        <f>IF(COUNT(#REF!,#REF!,#REF!,#REF!)=4,(3-#REF!)+(3-#REF!)+#REF!+#REF!,"")</f>
        <v/>
      </c>
      <c r="CB71" s="240" t="str">
        <f t="shared" si="60"/>
        <v xml:space="preserve"> </v>
      </c>
      <c r="CC71" s="175" t="str">
        <f>IF(COUNT(#REF!,#REF!,#REF!)=3,(3-#REF!)+#REF!+(3-#REF!),"")</f>
        <v/>
      </c>
      <c r="CD71" s="176" t="str">
        <f>IF(COUNT(#REF!,#REF!,#REF!)=3,(3-#REF!)+#REF!+(3-#REF!),"")</f>
        <v/>
      </c>
      <c r="CE71" s="240" t="str">
        <f t="shared" si="61"/>
        <v xml:space="preserve"> </v>
      </c>
      <c r="CF71" s="185" t="str">
        <f t="shared" si="39"/>
        <v/>
      </c>
      <c r="CG71" s="186" t="str">
        <f t="shared" si="39"/>
        <v/>
      </c>
      <c r="CH71" s="181" t="str">
        <f t="shared" si="62"/>
        <v xml:space="preserve"> </v>
      </c>
      <c r="CI71" s="240">
        <f>'Session Tracking'!P70</f>
        <v>0</v>
      </c>
      <c r="CJ71" s="172"/>
      <c r="CK71" s="172">
        <f>COUNTIF('Session Tracking'!F70:O70,"Yes")</f>
        <v>0</v>
      </c>
      <c r="CL71" s="240">
        <f>COUNTIF('Session Tracking'!F70:O70,"No")</f>
        <v>0</v>
      </c>
      <c r="CM71" s="211">
        <f t="shared" si="63"/>
        <v>0</v>
      </c>
      <c r="CN71" s="240" t="str">
        <f t="shared" si="40"/>
        <v/>
      </c>
      <c r="CO71" s="240" t="str">
        <f t="shared" si="41"/>
        <v/>
      </c>
      <c r="CP71" s="240" t="str">
        <f t="shared" si="64"/>
        <v/>
      </c>
      <c r="CQ71" s="240" t="str">
        <f t="shared" si="65"/>
        <v/>
      </c>
      <c r="CR71" s="240" t="str">
        <f t="shared" si="66"/>
        <v/>
      </c>
      <c r="CS71" s="240" t="str">
        <f t="shared" si="67"/>
        <v/>
      </c>
      <c r="CT71" s="172" t="str">
        <f t="shared" si="68"/>
        <v/>
      </c>
      <c r="CU71" s="240" t="str">
        <f t="shared" si="69"/>
        <v/>
      </c>
      <c r="CV71" s="240" t="str">
        <f t="shared" si="70"/>
        <v/>
      </c>
      <c r="CW71" s="240" t="str">
        <f t="shared" si="71"/>
        <v/>
      </c>
      <c r="CX71" s="240" t="str">
        <f t="shared" si="72"/>
        <v/>
      </c>
      <c r="CY71" s="240" t="str">
        <f t="shared" si="73"/>
        <v/>
      </c>
      <c r="CZ71" s="240" t="str">
        <f t="shared" si="74"/>
        <v/>
      </c>
      <c r="DA71" s="240" t="str">
        <f t="shared" si="75"/>
        <v/>
      </c>
      <c r="DB71" s="173" t="str">
        <f t="shared" si="76"/>
        <v/>
      </c>
    </row>
    <row r="72" spans="1:106" x14ac:dyDescent="0.35">
      <c r="A72" s="182">
        <f>'Session Tracking'!A71</f>
        <v>0</v>
      </c>
      <c r="B72" s="183">
        <f>'Session Tracking'!T71</f>
        <v>0</v>
      </c>
      <c r="C72" s="183">
        <f>'Session Tracking'!C71</f>
        <v>0</v>
      </c>
      <c r="D72" s="184" t="str">
        <f>IF('Session Tracking'!D71,'Session Tracking'!D71,"")</f>
        <v/>
      </c>
      <c r="E72" s="184" t="str">
        <f>IF('Session Tracking'!E71,'Session Tracking'!E71,"")</f>
        <v/>
      </c>
      <c r="F72" s="121"/>
      <c r="G72" s="121"/>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1"/>
      <c r="AH72" s="122"/>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122"/>
      <c r="BF72" s="122"/>
      <c r="BH72" s="175" t="str">
        <f t="shared" si="42"/>
        <v/>
      </c>
      <c r="BI72" s="176" t="str">
        <f t="shared" si="43"/>
        <v/>
      </c>
      <c r="BJ72" s="240" t="str">
        <f t="shared" si="44"/>
        <v xml:space="preserve"> </v>
      </c>
      <c r="BK72" s="175" t="str">
        <f t="shared" si="45"/>
        <v/>
      </c>
      <c r="BL72" s="176" t="str">
        <f t="shared" si="46"/>
        <v/>
      </c>
      <c r="BM72" s="240" t="str">
        <f t="shared" si="47"/>
        <v xml:space="preserve"> </v>
      </c>
      <c r="BN72" s="175" t="str">
        <f t="shared" si="48"/>
        <v/>
      </c>
      <c r="BO72" s="176" t="str">
        <f t="shared" si="49"/>
        <v/>
      </c>
      <c r="BP72" s="240" t="str">
        <f t="shared" si="50"/>
        <v xml:space="preserve"> </v>
      </c>
      <c r="BQ72" s="175" t="str">
        <f t="shared" si="51"/>
        <v/>
      </c>
      <c r="BR72" s="176" t="str">
        <f t="shared" si="52"/>
        <v/>
      </c>
      <c r="BS72" s="224" t="str">
        <f t="shared" si="53"/>
        <v xml:space="preserve"> </v>
      </c>
      <c r="BT72" s="318" t="str">
        <f t="shared" si="54"/>
        <v/>
      </c>
      <c r="BU72" s="319" t="str">
        <f t="shared" si="55"/>
        <v/>
      </c>
      <c r="BV72" s="320" t="str">
        <f t="shared" si="56"/>
        <v xml:space="preserve"> </v>
      </c>
      <c r="BW72" s="175" t="str">
        <f t="shared" si="57"/>
        <v/>
      </c>
      <c r="BX72" s="176" t="str">
        <f t="shared" si="58"/>
        <v/>
      </c>
      <c r="BY72" s="240" t="str">
        <f t="shared" si="59"/>
        <v xml:space="preserve"> </v>
      </c>
      <c r="BZ72" s="175" t="str">
        <f>IF(COUNT(#REF!,#REF!,#REF!,#REF!)=4,(3-#REF!)+(3-#REF!)+#REF!+#REF!,"")</f>
        <v/>
      </c>
      <c r="CA72" s="176" t="str">
        <f>IF(COUNT(#REF!,#REF!,#REF!,#REF!)=4,(3-#REF!)+(3-#REF!)+#REF!+#REF!,"")</f>
        <v/>
      </c>
      <c r="CB72" s="240" t="str">
        <f t="shared" si="60"/>
        <v xml:space="preserve"> </v>
      </c>
      <c r="CC72" s="175" t="str">
        <f>IF(COUNT(#REF!,#REF!,#REF!)=3,(3-#REF!)+#REF!+(3-#REF!),"")</f>
        <v/>
      </c>
      <c r="CD72" s="176" t="str">
        <f>IF(COUNT(#REF!,#REF!,#REF!)=3,(3-#REF!)+#REF!+(3-#REF!),"")</f>
        <v/>
      </c>
      <c r="CE72" s="240" t="str">
        <f t="shared" si="61"/>
        <v xml:space="preserve"> </v>
      </c>
      <c r="CF72" s="185" t="str">
        <f t="shared" si="39"/>
        <v/>
      </c>
      <c r="CG72" s="186" t="str">
        <f t="shared" si="39"/>
        <v/>
      </c>
      <c r="CH72" s="181" t="str">
        <f t="shared" si="62"/>
        <v xml:space="preserve"> </v>
      </c>
      <c r="CI72" s="240">
        <f>'Session Tracking'!P71</f>
        <v>0</v>
      </c>
      <c r="CJ72" s="172"/>
      <c r="CK72" s="172">
        <f>COUNTIF('Session Tracking'!F71:O71,"Yes")</f>
        <v>0</v>
      </c>
      <c r="CL72" s="240">
        <f>COUNTIF('Session Tracking'!F71:O71,"No")</f>
        <v>0</v>
      </c>
      <c r="CM72" s="211">
        <f t="shared" si="63"/>
        <v>0</v>
      </c>
      <c r="CN72" s="240" t="str">
        <f t="shared" si="40"/>
        <v/>
      </c>
      <c r="CO72" s="240" t="str">
        <f t="shared" si="41"/>
        <v/>
      </c>
      <c r="CP72" s="240" t="str">
        <f t="shared" si="64"/>
        <v/>
      </c>
      <c r="CQ72" s="240" t="str">
        <f t="shared" si="65"/>
        <v/>
      </c>
      <c r="CR72" s="240" t="str">
        <f t="shared" si="66"/>
        <v/>
      </c>
      <c r="CS72" s="240" t="str">
        <f t="shared" si="67"/>
        <v/>
      </c>
      <c r="CT72" s="172" t="str">
        <f t="shared" si="68"/>
        <v/>
      </c>
      <c r="CU72" s="240" t="str">
        <f t="shared" si="69"/>
        <v/>
      </c>
      <c r="CV72" s="240" t="str">
        <f t="shared" si="70"/>
        <v/>
      </c>
      <c r="CW72" s="240" t="str">
        <f t="shared" si="71"/>
        <v/>
      </c>
      <c r="CX72" s="240" t="str">
        <f t="shared" si="72"/>
        <v/>
      </c>
      <c r="CY72" s="240" t="str">
        <f t="shared" si="73"/>
        <v/>
      </c>
      <c r="CZ72" s="240" t="str">
        <f t="shared" si="74"/>
        <v/>
      </c>
      <c r="DA72" s="240" t="str">
        <f t="shared" si="75"/>
        <v/>
      </c>
      <c r="DB72" s="173" t="str">
        <f t="shared" si="76"/>
        <v/>
      </c>
    </row>
    <row r="73" spans="1:106" x14ac:dyDescent="0.35">
      <c r="A73" s="182">
        <f>'Session Tracking'!A72</f>
        <v>0</v>
      </c>
      <c r="B73" s="183">
        <f>'Session Tracking'!T72</f>
        <v>0</v>
      </c>
      <c r="C73" s="183">
        <f>'Session Tracking'!C72</f>
        <v>0</v>
      </c>
      <c r="D73" s="184" t="str">
        <f>IF('Session Tracking'!D72,'Session Tracking'!D72,"")</f>
        <v/>
      </c>
      <c r="E73" s="184" t="str">
        <f>IF('Session Tracking'!E72,'Session Tracking'!E72,"")</f>
        <v/>
      </c>
      <c r="F73" s="123"/>
      <c r="G73" s="123"/>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3"/>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H73" s="175" t="str">
        <f t="shared" si="42"/>
        <v/>
      </c>
      <c r="BI73" s="176" t="str">
        <f t="shared" si="43"/>
        <v/>
      </c>
      <c r="BJ73" s="240" t="str">
        <f t="shared" si="44"/>
        <v xml:space="preserve"> </v>
      </c>
      <c r="BK73" s="175" t="str">
        <f t="shared" si="45"/>
        <v/>
      </c>
      <c r="BL73" s="176" t="str">
        <f t="shared" si="46"/>
        <v/>
      </c>
      <c r="BM73" s="240" t="str">
        <f t="shared" si="47"/>
        <v xml:space="preserve"> </v>
      </c>
      <c r="BN73" s="175" t="str">
        <f t="shared" si="48"/>
        <v/>
      </c>
      <c r="BO73" s="176" t="str">
        <f t="shared" si="49"/>
        <v/>
      </c>
      <c r="BP73" s="240" t="str">
        <f t="shared" si="50"/>
        <v xml:space="preserve"> </v>
      </c>
      <c r="BQ73" s="175" t="str">
        <f t="shared" si="51"/>
        <v/>
      </c>
      <c r="BR73" s="176" t="str">
        <f t="shared" si="52"/>
        <v/>
      </c>
      <c r="BS73" s="224" t="str">
        <f t="shared" si="53"/>
        <v xml:space="preserve"> </v>
      </c>
      <c r="BT73" s="318" t="str">
        <f t="shared" si="54"/>
        <v/>
      </c>
      <c r="BU73" s="319" t="str">
        <f t="shared" si="55"/>
        <v/>
      </c>
      <c r="BV73" s="320" t="str">
        <f t="shared" si="56"/>
        <v xml:space="preserve"> </v>
      </c>
      <c r="BW73" s="175" t="str">
        <f t="shared" si="57"/>
        <v/>
      </c>
      <c r="BX73" s="176" t="str">
        <f t="shared" si="58"/>
        <v/>
      </c>
      <c r="BY73" s="240" t="str">
        <f t="shared" si="59"/>
        <v xml:space="preserve"> </v>
      </c>
      <c r="BZ73" s="175" t="str">
        <f>IF(COUNT(#REF!,#REF!,#REF!,#REF!)=4,(3-#REF!)+(3-#REF!)+#REF!+#REF!,"")</f>
        <v/>
      </c>
      <c r="CA73" s="176" t="str">
        <f>IF(COUNT(#REF!,#REF!,#REF!,#REF!)=4,(3-#REF!)+(3-#REF!)+#REF!+#REF!,"")</f>
        <v/>
      </c>
      <c r="CB73" s="240" t="str">
        <f t="shared" si="60"/>
        <v xml:space="preserve"> </v>
      </c>
      <c r="CC73" s="175" t="str">
        <f>IF(COUNT(#REF!,#REF!,#REF!)=3,(3-#REF!)+#REF!+(3-#REF!),"")</f>
        <v/>
      </c>
      <c r="CD73" s="176" t="str">
        <f>IF(COUNT(#REF!,#REF!,#REF!)=3,(3-#REF!)+#REF!+(3-#REF!),"")</f>
        <v/>
      </c>
      <c r="CE73" s="240" t="str">
        <f t="shared" si="61"/>
        <v xml:space="preserve"> </v>
      </c>
      <c r="CF73" s="185" t="str">
        <f t="shared" si="39"/>
        <v/>
      </c>
      <c r="CG73" s="186" t="str">
        <f t="shared" si="39"/>
        <v/>
      </c>
      <c r="CH73" s="181" t="str">
        <f t="shared" si="62"/>
        <v xml:space="preserve"> </v>
      </c>
      <c r="CI73" s="240">
        <f>'Session Tracking'!P72</f>
        <v>0</v>
      </c>
      <c r="CJ73" s="172"/>
      <c r="CK73" s="172">
        <f>COUNTIF('Session Tracking'!F72:O72,"Yes")</f>
        <v>0</v>
      </c>
      <c r="CL73" s="240">
        <f>COUNTIF('Session Tracking'!F72:O72,"No")</f>
        <v>0</v>
      </c>
      <c r="CM73" s="211">
        <f t="shared" si="63"/>
        <v>0</v>
      </c>
      <c r="CN73" s="240" t="str">
        <f t="shared" si="40"/>
        <v/>
      </c>
      <c r="CO73" s="240" t="str">
        <f t="shared" si="41"/>
        <v/>
      </c>
      <c r="CP73" s="240" t="str">
        <f t="shared" si="64"/>
        <v/>
      </c>
      <c r="CQ73" s="240" t="str">
        <f t="shared" si="65"/>
        <v/>
      </c>
      <c r="CR73" s="240" t="str">
        <f t="shared" si="66"/>
        <v/>
      </c>
      <c r="CS73" s="240" t="str">
        <f t="shared" si="67"/>
        <v/>
      </c>
      <c r="CT73" s="172" t="str">
        <f t="shared" si="68"/>
        <v/>
      </c>
      <c r="CU73" s="240" t="str">
        <f t="shared" si="69"/>
        <v/>
      </c>
      <c r="CV73" s="240" t="str">
        <f t="shared" si="70"/>
        <v/>
      </c>
      <c r="CW73" s="240" t="str">
        <f t="shared" si="71"/>
        <v/>
      </c>
      <c r="CX73" s="240" t="str">
        <f t="shared" si="72"/>
        <v/>
      </c>
      <c r="CY73" s="240" t="str">
        <f t="shared" si="73"/>
        <v/>
      </c>
      <c r="CZ73" s="240" t="str">
        <f t="shared" si="74"/>
        <v/>
      </c>
      <c r="DA73" s="240" t="str">
        <f t="shared" si="75"/>
        <v/>
      </c>
      <c r="DB73" s="173" t="str">
        <f t="shared" si="76"/>
        <v/>
      </c>
    </row>
    <row r="74" spans="1:106" x14ac:dyDescent="0.35">
      <c r="A74" s="182">
        <f>'Session Tracking'!A73</f>
        <v>0</v>
      </c>
      <c r="B74" s="183">
        <f>'Session Tracking'!T73</f>
        <v>0</v>
      </c>
      <c r="C74" s="183">
        <f>'Session Tracking'!C73</f>
        <v>0</v>
      </c>
      <c r="D74" s="184" t="str">
        <f>IF('Session Tracking'!D73,'Session Tracking'!D73,"")</f>
        <v/>
      </c>
      <c r="E74" s="184" t="str">
        <f>IF('Session Tracking'!E73,'Session Tracking'!E73,"")</f>
        <v/>
      </c>
      <c r="F74" s="121"/>
      <c r="G74" s="121"/>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1"/>
      <c r="AH74" s="122"/>
      <c r="AI74" s="122"/>
      <c r="AJ74" s="122"/>
      <c r="AK74" s="122"/>
      <c r="AL74" s="122"/>
      <c r="AM74" s="122"/>
      <c r="AN74" s="122"/>
      <c r="AO74" s="122"/>
      <c r="AP74" s="122"/>
      <c r="AQ74" s="122"/>
      <c r="AR74" s="122"/>
      <c r="AS74" s="122"/>
      <c r="AT74" s="122"/>
      <c r="AU74" s="122"/>
      <c r="AV74" s="122"/>
      <c r="AW74" s="122"/>
      <c r="AX74" s="122"/>
      <c r="AY74" s="122"/>
      <c r="AZ74" s="122"/>
      <c r="BA74" s="122"/>
      <c r="BB74" s="122"/>
      <c r="BC74" s="122"/>
      <c r="BD74" s="122"/>
      <c r="BE74" s="122"/>
      <c r="BF74" s="122"/>
      <c r="BH74" s="175" t="str">
        <f t="shared" si="42"/>
        <v/>
      </c>
      <c r="BI74" s="176" t="str">
        <f t="shared" si="43"/>
        <v/>
      </c>
      <c r="BJ74" s="240" t="str">
        <f t="shared" si="44"/>
        <v xml:space="preserve"> </v>
      </c>
      <c r="BK74" s="175" t="str">
        <f t="shared" si="45"/>
        <v/>
      </c>
      <c r="BL74" s="176" t="str">
        <f t="shared" si="46"/>
        <v/>
      </c>
      <c r="BM74" s="240" t="str">
        <f t="shared" si="47"/>
        <v xml:space="preserve"> </v>
      </c>
      <c r="BN74" s="175" t="str">
        <f t="shared" si="48"/>
        <v/>
      </c>
      <c r="BO74" s="176" t="str">
        <f t="shared" si="49"/>
        <v/>
      </c>
      <c r="BP74" s="240" t="str">
        <f t="shared" si="50"/>
        <v xml:space="preserve"> </v>
      </c>
      <c r="BQ74" s="175" t="str">
        <f t="shared" si="51"/>
        <v/>
      </c>
      <c r="BR74" s="176" t="str">
        <f t="shared" si="52"/>
        <v/>
      </c>
      <c r="BS74" s="224" t="str">
        <f t="shared" si="53"/>
        <v xml:space="preserve"> </v>
      </c>
      <c r="BT74" s="318" t="str">
        <f t="shared" si="54"/>
        <v/>
      </c>
      <c r="BU74" s="319" t="str">
        <f t="shared" si="55"/>
        <v/>
      </c>
      <c r="BV74" s="320" t="str">
        <f t="shared" si="56"/>
        <v xml:space="preserve"> </v>
      </c>
      <c r="BW74" s="175" t="str">
        <f t="shared" si="57"/>
        <v/>
      </c>
      <c r="BX74" s="176" t="str">
        <f t="shared" si="58"/>
        <v/>
      </c>
      <c r="BY74" s="240" t="str">
        <f t="shared" si="59"/>
        <v xml:space="preserve"> </v>
      </c>
      <c r="BZ74" s="175" t="str">
        <f>IF(COUNT(#REF!,#REF!,#REF!,#REF!)=4,(3-#REF!)+(3-#REF!)+#REF!+#REF!,"")</f>
        <v/>
      </c>
      <c r="CA74" s="176" t="str">
        <f>IF(COUNT(#REF!,#REF!,#REF!,#REF!)=4,(3-#REF!)+(3-#REF!)+#REF!+#REF!,"")</f>
        <v/>
      </c>
      <c r="CB74" s="240" t="str">
        <f t="shared" si="60"/>
        <v xml:space="preserve"> </v>
      </c>
      <c r="CC74" s="175" t="str">
        <f>IF(COUNT(#REF!,#REF!,#REF!)=3,(3-#REF!)+#REF!+(3-#REF!),"")</f>
        <v/>
      </c>
      <c r="CD74" s="176" t="str">
        <f>IF(COUNT(#REF!,#REF!,#REF!)=3,(3-#REF!)+#REF!+(3-#REF!),"")</f>
        <v/>
      </c>
      <c r="CE74" s="240" t="str">
        <f t="shared" si="61"/>
        <v xml:space="preserve"> </v>
      </c>
      <c r="CF74" s="185" t="str">
        <f t="shared" si="39"/>
        <v/>
      </c>
      <c r="CG74" s="186" t="str">
        <f t="shared" si="39"/>
        <v/>
      </c>
      <c r="CH74" s="181" t="str">
        <f t="shared" si="62"/>
        <v xml:space="preserve"> </v>
      </c>
      <c r="CI74" s="240">
        <f>'Session Tracking'!P73</f>
        <v>0</v>
      </c>
      <c r="CJ74" s="172"/>
      <c r="CK74" s="172">
        <f>COUNTIF('Session Tracking'!F73:O73,"Yes")</f>
        <v>0</v>
      </c>
      <c r="CL74" s="240">
        <f>COUNTIF('Session Tracking'!F73:O73,"No")</f>
        <v>0</v>
      </c>
      <c r="CM74" s="211">
        <f t="shared" si="63"/>
        <v>0</v>
      </c>
      <c r="CN74" s="240" t="str">
        <f t="shared" si="40"/>
        <v/>
      </c>
      <c r="CO74" s="240" t="str">
        <f t="shared" si="41"/>
        <v/>
      </c>
      <c r="CP74" s="240" t="str">
        <f t="shared" si="64"/>
        <v/>
      </c>
      <c r="CQ74" s="240" t="str">
        <f t="shared" si="65"/>
        <v/>
      </c>
      <c r="CR74" s="240" t="str">
        <f t="shared" si="66"/>
        <v/>
      </c>
      <c r="CS74" s="240" t="str">
        <f t="shared" si="67"/>
        <v/>
      </c>
      <c r="CT74" s="172" t="str">
        <f t="shared" si="68"/>
        <v/>
      </c>
      <c r="CU74" s="240" t="str">
        <f t="shared" si="69"/>
        <v/>
      </c>
      <c r="CV74" s="240" t="str">
        <f t="shared" si="70"/>
        <v/>
      </c>
      <c r="CW74" s="240" t="str">
        <f t="shared" si="71"/>
        <v/>
      </c>
      <c r="CX74" s="240" t="str">
        <f t="shared" si="72"/>
        <v/>
      </c>
      <c r="CY74" s="240" t="str">
        <f t="shared" si="73"/>
        <v/>
      </c>
      <c r="CZ74" s="240" t="str">
        <f t="shared" si="74"/>
        <v/>
      </c>
      <c r="DA74" s="240" t="str">
        <f t="shared" si="75"/>
        <v/>
      </c>
      <c r="DB74" s="173" t="str">
        <f t="shared" si="76"/>
        <v/>
      </c>
    </row>
    <row r="75" spans="1:106" x14ac:dyDescent="0.35">
      <c r="A75" s="182">
        <f>'Session Tracking'!A74</f>
        <v>0</v>
      </c>
      <c r="B75" s="183">
        <f>'Session Tracking'!T74</f>
        <v>0</v>
      </c>
      <c r="C75" s="183">
        <f>'Session Tracking'!C74</f>
        <v>0</v>
      </c>
      <c r="D75" s="184" t="str">
        <f>IF('Session Tracking'!D74,'Session Tracking'!D74,"")</f>
        <v/>
      </c>
      <c r="E75" s="184" t="str">
        <f>IF('Session Tracking'!E74,'Session Tracking'!E74,"")</f>
        <v/>
      </c>
      <c r="F75" s="123"/>
      <c r="G75" s="123"/>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3"/>
      <c r="AH75" s="124"/>
      <c r="AI75" s="124"/>
      <c r="AJ75" s="124"/>
      <c r="AK75" s="124"/>
      <c r="AL75" s="124"/>
      <c r="AM75" s="124"/>
      <c r="AN75" s="124"/>
      <c r="AO75" s="124"/>
      <c r="AP75" s="124"/>
      <c r="AQ75" s="124"/>
      <c r="AR75" s="124"/>
      <c r="AS75" s="124"/>
      <c r="AT75" s="124"/>
      <c r="AU75" s="124"/>
      <c r="AV75" s="124"/>
      <c r="AW75" s="124"/>
      <c r="AX75" s="124"/>
      <c r="AY75" s="124"/>
      <c r="AZ75" s="124"/>
      <c r="BA75" s="124"/>
      <c r="BB75" s="124"/>
      <c r="BC75" s="124"/>
      <c r="BD75" s="124"/>
      <c r="BE75" s="124"/>
      <c r="BF75" s="124"/>
      <c r="BH75" s="175" t="str">
        <f t="shared" si="42"/>
        <v/>
      </c>
      <c r="BI75" s="176" t="str">
        <f t="shared" si="43"/>
        <v/>
      </c>
      <c r="BJ75" s="240" t="str">
        <f t="shared" si="44"/>
        <v xml:space="preserve"> </v>
      </c>
      <c r="BK75" s="175" t="str">
        <f t="shared" si="45"/>
        <v/>
      </c>
      <c r="BL75" s="176" t="str">
        <f t="shared" si="46"/>
        <v/>
      </c>
      <c r="BM75" s="240" t="str">
        <f t="shared" si="47"/>
        <v xml:space="preserve"> </v>
      </c>
      <c r="BN75" s="175" t="str">
        <f t="shared" si="48"/>
        <v/>
      </c>
      <c r="BO75" s="176" t="str">
        <f t="shared" si="49"/>
        <v/>
      </c>
      <c r="BP75" s="240" t="str">
        <f t="shared" si="50"/>
        <v xml:space="preserve"> </v>
      </c>
      <c r="BQ75" s="175" t="str">
        <f t="shared" si="51"/>
        <v/>
      </c>
      <c r="BR75" s="176" t="str">
        <f t="shared" si="52"/>
        <v/>
      </c>
      <c r="BS75" s="224" t="str">
        <f t="shared" si="53"/>
        <v xml:space="preserve"> </v>
      </c>
      <c r="BT75" s="318" t="str">
        <f t="shared" si="54"/>
        <v/>
      </c>
      <c r="BU75" s="319" t="str">
        <f t="shared" si="55"/>
        <v/>
      </c>
      <c r="BV75" s="320" t="str">
        <f t="shared" si="56"/>
        <v xml:space="preserve"> </v>
      </c>
      <c r="BW75" s="175" t="str">
        <f t="shared" si="57"/>
        <v/>
      </c>
      <c r="BX75" s="176" t="str">
        <f t="shared" si="58"/>
        <v/>
      </c>
      <c r="BY75" s="240" t="str">
        <f t="shared" si="59"/>
        <v xml:space="preserve"> </v>
      </c>
      <c r="BZ75" s="175" t="str">
        <f>IF(COUNT(#REF!,#REF!,#REF!,#REF!)=4,(3-#REF!)+(3-#REF!)+#REF!+#REF!,"")</f>
        <v/>
      </c>
      <c r="CA75" s="176" t="str">
        <f>IF(COUNT(#REF!,#REF!,#REF!,#REF!)=4,(3-#REF!)+(3-#REF!)+#REF!+#REF!,"")</f>
        <v/>
      </c>
      <c r="CB75" s="240" t="str">
        <f t="shared" si="60"/>
        <v xml:space="preserve"> </v>
      </c>
      <c r="CC75" s="175" t="str">
        <f>IF(COUNT(#REF!,#REF!,#REF!)=3,(3-#REF!)+#REF!+(3-#REF!),"")</f>
        <v/>
      </c>
      <c r="CD75" s="176" t="str">
        <f>IF(COUNT(#REF!,#REF!,#REF!)=3,(3-#REF!)+#REF!+(3-#REF!),"")</f>
        <v/>
      </c>
      <c r="CE75" s="240" t="str">
        <f t="shared" si="61"/>
        <v xml:space="preserve"> </v>
      </c>
      <c r="CF75" s="185" t="str">
        <f t="shared" si="39"/>
        <v/>
      </c>
      <c r="CG75" s="186" t="str">
        <f t="shared" si="39"/>
        <v/>
      </c>
      <c r="CH75" s="181" t="str">
        <f t="shared" si="62"/>
        <v xml:space="preserve"> </v>
      </c>
      <c r="CI75" s="240">
        <f>'Session Tracking'!P74</f>
        <v>0</v>
      </c>
      <c r="CJ75" s="172"/>
      <c r="CK75" s="172">
        <f>COUNTIF('Session Tracking'!F74:O74,"Yes")</f>
        <v>0</v>
      </c>
      <c r="CL75" s="240">
        <f>COUNTIF('Session Tracking'!F74:O74,"No")</f>
        <v>0</v>
      </c>
      <c r="CM75" s="211">
        <f t="shared" si="63"/>
        <v>0</v>
      </c>
      <c r="CN75" s="240" t="str">
        <f t="shared" si="40"/>
        <v/>
      </c>
      <c r="CO75" s="240" t="str">
        <f t="shared" si="41"/>
        <v/>
      </c>
      <c r="CP75" s="240" t="str">
        <f t="shared" si="64"/>
        <v/>
      </c>
      <c r="CQ75" s="240" t="str">
        <f t="shared" si="65"/>
        <v/>
      </c>
      <c r="CR75" s="240" t="str">
        <f t="shared" si="66"/>
        <v/>
      </c>
      <c r="CS75" s="240" t="str">
        <f t="shared" si="67"/>
        <v/>
      </c>
      <c r="CT75" s="172" t="str">
        <f t="shared" si="68"/>
        <v/>
      </c>
      <c r="CU75" s="240" t="str">
        <f t="shared" si="69"/>
        <v/>
      </c>
      <c r="CV75" s="240" t="str">
        <f t="shared" si="70"/>
        <v/>
      </c>
      <c r="CW75" s="240" t="str">
        <f t="shared" si="71"/>
        <v/>
      </c>
      <c r="CX75" s="240" t="str">
        <f t="shared" si="72"/>
        <v/>
      </c>
      <c r="CY75" s="240" t="str">
        <f t="shared" si="73"/>
        <v/>
      </c>
      <c r="CZ75" s="240" t="str">
        <f t="shared" si="74"/>
        <v/>
      </c>
      <c r="DA75" s="240" t="str">
        <f t="shared" si="75"/>
        <v/>
      </c>
      <c r="DB75" s="173" t="str">
        <f t="shared" si="76"/>
        <v/>
      </c>
    </row>
    <row r="76" spans="1:106" x14ac:dyDescent="0.35">
      <c r="A76" s="182">
        <f>'Session Tracking'!A75</f>
        <v>0</v>
      </c>
      <c r="B76" s="183">
        <f>'Session Tracking'!T75</f>
        <v>0</v>
      </c>
      <c r="C76" s="183">
        <f>'Session Tracking'!C75</f>
        <v>0</v>
      </c>
      <c r="D76" s="184" t="str">
        <f>IF('Session Tracking'!D75,'Session Tracking'!D75,"")</f>
        <v/>
      </c>
      <c r="E76" s="184" t="str">
        <f>IF('Session Tracking'!E75,'Session Tracking'!E75,"")</f>
        <v/>
      </c>
      <c r="F76" s="121"/>
      <c r="G76" s="121"/>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1"/>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22"/>
      <c r="BF76" s="122"/>
      <c r="BH76" s="175" t="str">
        <f t="shared" si="42"/>
        <v/>
      </c>
      <c r="BI76" s="176" t="str">
        <f t="shared" si="43"/>
        <v/>
      </c>
      <c r="BJ76" s="240" t="str">
        <f t="shared" si="44"/>
        <v xml:space="preserve"> </v>
      </c>
      <c r="BK76" s="175" t="str">
        <f t="shared" si="45"/>
        <v/>
      </c>
      <c r="BL76" s="176" t="str">
        <f t="shared" si="46"/>
        <v/>
      </c>
      <c r="BM76" s="240" t="str">
        <f t="shared" si="47"/>
        <v xml:space="preserve"> </v>
      </c>
      <c r="BN76" s="175" t="str">
        <f t="shared" si="48"/>
        <v/>
      </c>
      <c r="BO76" s="176" t="str">
        <f t="shared" si="49"/>
        <v/>
      </c>
      <c r="BP76" s="240" t="str">
        <f t="shared" si="50"/>
        <v xml:space="preserve"> </v>
      </c>
      <c r="BQ76" s="175" t="str">
        <f t="shared" si="51"/>
        <v/>
      </c>
      <c r="BR76" s="176" t="str">
        <f t="shared" si="52"/>
        <v/>
      </c>
      <c r="BS76" s="224" t="str">
        <f t="shared" si="53"/>
        <v xml:space="preserve"> </v>
      </c>
      <c r="BT76" s="318" t="str">
        <f t="shared" si="54"/>
        <v/>
      </c>
      <c r="BU76" s="319" t="str">
        <f t="shared" si="55"/>
        <v/>
      </c>
      <c r="BV76" s="320" t="str">
        <f t="shared" si="56"/>
        <v xml:space="preserve"> </v>
      </c>
      <c r="BW76" s="175" t="str">
        <f t="shared" si="57"/>
        <v/>
      </c>
      <c r="BX76" s="176" t="str">
        <f t="shared" si="58"/>
        <v/>
      </c>
      <c r="BY76" s="240" t="str">
        <f t="shared" si="59"/>
        <v xml:space="preserve"> </v>
      </c>
      <c r="BZ76" s="175" t="str">
        <f>IF(COUNT(#REF!,#REF!,#REF!,#REF!)=4,(3-#REF!)+(3-#REF!)+#REF!+#REF!,"")</f>
        <v/>
      </c>
      <c r="CA76" s="176" t="str">
        <f>IF(COUNT(#REF!,#REF!,#REF!,#REF!)=4,(3-#REF!)+(3-#REF!)+#REF!+#REF!,"")</f>
        <v/>
      </c>
      <c r="CB76" s="240" t="str">
        <f t="shared" si="60"/>
        <v xml:space="preserve"> </v>
      </c>
      <c r="CC76" s="175" t="str">
        <f>IF(COUNT(#REF!,#REF!,#REF!)=3,(3-#REF!)+#REF!+(3-#REF!),"")</f>
        <v/>
      </c>
      <c r="CD76" s="176" t="str">
        <f>IF(COUNT(#REF!,#REF!,#REF!)=3,(3-#REF!)+#REF!+(3-#REF!),"")</f>
        <v/>
      </c>
      <c r="CE76" s="240" t="str">
        <f t="shared" si="61"/>
        <v xml:space="preserve"> </v>
      </c>
      <c r="CF76" s="185" t="str">
        <f t="shared" si="39"/>
        <v/>
      </c>
      <c r="CG76" s="186" t="str">
        <f t="shared" si="39"/>
        <v/>
      </c>
      <c r="CH76" s="181" t="str">
        <f t="shared" si="62"/>
        <v xml:space="preserve"> </v>
      </c>
      <c r="CI76" s="240">
        <f>'Session Tracking'!P75</f>
        <v>0</v>
      </c>
      <c r="CJ76" s="172"/>
      <c r="CK76" s="172">
        <f>COUNTIF('Session Tracking'!F75:O75,"Yes")</f>
        <v>0</v>
      </c>
      <c r="CL76" s="240">
        <f>COUNTIF('Session Tracking'!F75:O75,"No")</f>
        <v>0</v>
      </c>
      <c r="CM76" s="211">
        <f t="shared" si="63"/>
        <v>0</v>
      </c>
      <c r="CN76" s="240" t="str">
        <f t="shared" si="40"/>
        <v/>
      </c>
      <c r="CO76" s="240" t="str">
        <f t="shared" si="41"/>
        <v/>
      </c>
      <c r="CP76" s="240" t="str">
        <f t="shared" si="64"/>
        <v/>
      </c>
      <c r="CQ76" s="240" t="str">
        <f t="shared" si="65"/>
        <v/>
      </c>
      <c r="CR76" s="240" t="str">
        <f t="shared" si="66"/>
        <v/>
      </c>
      <c r="CS76" s="240" t="str">
        <f t="shared" si="67"/>
        <v/>
      </c>
      <c r="CT76" s="172" t="str">
        <f t="shared" si="68"/>
        <v/>
      </c>
      <c r="CU76" s="240" t="str">
        <f t="shared" si="69"/>
        <v/>
      </c>
      <c r="CV76" s="240" t="str">
        <f t="shared" si="70"/>
        <v/>
      </c>
      <c r="CW76" s="240" t="str">
        <f t="shared" si="71"/>
        <v/>
      </c>
      <c r="CX76" s="240" t="str">
        <f t="shared" si="72"/>
        <v/>
      </c>
      <c r="CY76" s="240" t="str">
        <f t="shared" si="73"/>
        <v/>
      </c>
      <c r="CZ76" s="240" t="str">
        <f t="shared" si="74"/>
        <v/>
      </c>
      <c r="DA76" s="240" t="str">
        <f t="shared" si="75"/>
        <v/>
      </c>
      <c r="DB76" s="173" t="str">
        <f t="shared" si="76"/>
        <v/>
      </c>
    </row>
    <row r="77" spans="1:106" x14ac:dyDescent="0.35">
      <c r="A77" s="182">
        <f>'Session Tracking'!A76</f>
        <v>0</v>
      </c>
      <c r="B77" s="183">
        <f>'Session Tracking'!T76</f>
        <v>0</v>
      </c>
      <c r="C77" s="183">
        <f>'Session Tracking'!C76</f>
        <v>0</v>
      </c>
      <c r="D77" s="184" t="str">
        <f>IF('Session Tracking'!D76,'Session Tracking'!D76,"")</f>
        <v/>
      </c>
      <c r="E77" s="184" t="str">
        <f>IF('Session Tracking'!E76,'Session Tracking'!E76,"")</f>
        <v/>
      </c>
      <c r="F77" s="123"/>
      <c r="G77" s="123"/>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3"/>
      <c r="AH77" s="124"/>
      <c r="AI77" s="124"/>
      <c r="AJ77" s="124"/>
      <c r="AK77" s="124"/>
      <c r="AL77" s="124"/>
      <c r="AM77" s="124"/>
      <c r="AN77" s="124"/>
      <c r="AO77" s="124"/>
      <c r="AP77" s="124"/>
      <c r="AQ77" s="124"/>
      <c r="AR77" s="124"/>
      <c r="AS77" s="124"/>
      <c r="AT77" s="124"/>
      <c r="AU77" s="124"/>
      <c r="AV77" s="124"/>
      <c r="AW77" s="124"/>
      <c r="AX77" s="124"/>
      <c r="AY77" s="124"/>
      <c r="AZ77" s="124"/>
      <c r="BA77" s="124"/>
      <c r="BB77" s="124"/>
      <c r="BC77" s="124"/>
      <c r="BD77" s="124"/>
      <c r="BE77" s="124"/>
      <c r="BF77" s="124"/>
      <c r="BH77" s="175" t="str">
        <f t="shared" si="42"/>
        <v/>
      </c>
      <c r="BI77" s="176" t="str">
        <f t="shared" si="43"/>
        <v/>
      </c>
      <c r="BJ77" s="240" t="str">
        <f t="shared" si="44"/>
        <v xml:space="preserve"> </v>
      </c>
      <c r="BK77" s="175" t="str">
        <f t="shared" si="45"/>
        <v/>
      </c>
      <c r="BL77" s="176" t="str">
        <f t="shared" si="46"/>
        <v/>
      </c>
      <c r="BM77" s="240" t="str">
        <f t="shared" si="47"/>
        <v xml:space="preserve"> </v>
      </c>
      <c r="BN77" s="175" t="str">
        <f t="shared" si="48"/>
        <v/>
      </c>
      <c r="BO77" s="176" t="str">
        <f t="shared" si="49"/>
        <v/>
      </c>
      <c r="BP77" s="240" t="str">
        <f t="shared" si="50"/>
        <v xml:space="preserve"> </v>
      </c>
      <c r="BQ77" s="175" t="str">
        <f t="shared" si="51"/>
        <v/>
      </c>
      <c r="BR77" s="176" t="str">
        <f t="shared" si="52"/>
        <v/>
      </c>
      <c r="BS77" s="224" t="str">
        <f t="shared" si="53"/>
        <v xml:space="preserve"> </v>
      </c>
      <c r="BT77" s="318" t="str">
        <f t="shared" si="54"/>
        <v/>
      </c>
      <c r="BU77" s="319" t="str">
        <f t="shared" si="55"/>
        <v/>
      </c>
      <c r="BV77" s="320" t="str">
        <f t="shared" si="56"/>
        <v xml:space="preserve"> </v>
      </c>
      <c r="BW77" s="175" t="str">
        <f t="shared" si="57"/>
        <v/>
      </c>
      <c r="BX77" s="176" t="str">
        <f t="shared" si="58"/>
        <v/>
      </c>
      <c r="BY77" s="240" t="str">
        <f t="shared" si="59"/>
        <v xml:space="preserve"> </v>
      </c>
      <c r="BZ77" s="175" t="str">
        <f>IF(COUNT(#REF!,#REF!,#REF!,#REF!)=4,(3-#REF!)+(3-#REF!)+#REF!+#REF!,"")</f>
        <v/>
      </c>
      <c r="CA77" s="176" t="str">
        <f>IF(COUNT(#REF!,#REF!,#REF!,#REF!)=4,(3-#REF!)+(3-#REF!)+#REF!+#REF!,"")</f>
        <v/>
      </c>
      <c r="CB77" s="240" t="str">
        <f t="shared" si="60"/>
        <v xml:space="preserve"> </v>
      </c>
      <c r="CC77" s="175" t="str">
        <f>IF(COUNT(#REF!,#REF!,#REF!)=3,(3-#REF!)+#REF!+(3-#REF!),"")</f>
        <v/>
      </c>
      <c r="CD77" s="176" t="str">
        <f>IF(COUNT(#REF!,#REF!,#REF!)=3,(3-#REF!)+#REF!+(3-#REF!),"")</f>
        <v/>
      </c>
      <c r="CE77" s="240" t="str">
        <f t="shared" si="61"/>
        <v xml:space="preserve"> </v>
      </c>
      <c r="CF77" s="185" t="str">
        <f t="shared" si="39"/>
        <v/>
      </c>
      <c r="CG77" s="186" t="str">
        <f t="shared" si="39"/>
        <v/>
      </c>
      <c r="CH77" s="181" t="str">
        <f t="shared" si="62"/>
        <v xml:space="preserve"> </v>
      </c>
      <c r="CI77" s="240">
        <f>'Session Tracking'!P76</f>
        <v>0</v>
      </c>
      <c r="CJ77" s="172"/>
      <c r="CK77" s="172">
        <f>COUNTIF('Session Tracking'!F76:O76,"Yes")</f>
        <v>0</v>
      </c>
      <c r="CL77" s="240">
        <f>COUNTIF('Session Tracking'!F76:O76,"No")</f>
        <v>0</v>
      </c>
      <c r="CM77" s="211">
        <f t="shared" si="63"/>
        <v>0</v>
      </c>
      <c r="CN77" s="240" t="str">
        <f t="shared" si="40"/>
        <v/>
      </c>
      <c r="CO77" s="240" t="str">
        <f t="shared" si="41"/>
        <v/>
      </c>
      <c r="CP77" s="240" t="str">
        <f t="shared" si="64"/>
        <v/>
      </c>
      <c r="CQ77" s="240" t="str">
        <f t="shared" si="65"/>
        <v/>
      </c>
      <c r="CR77" s="240" t="str">
        <f t="shared" si="66"/>
        <v/>
      </c>
      <c r="CS77" s="240" t="str">
        <f t="shared" si="67"/>
        <v/>
      </c>
      <c r="CT77" s="172" t="str">
        <f t="shared" si="68"/>
        <v/>
      </c>
      <c r="CU77" s="240" t="str">
        <f t="shared" si="69"/>
        <v/>
      </c>
      <c r="CV77" s="240" t="str">
        <f t="shared" si="70"/>
        <v/>
      </c>
      <c r="CW77" s="240" t="str">
        <f t="shared" si="71"/>
        <v/>
      </c>
      <c r="CX77" s="240" t="str">
        <f t="shared" si="72"/>
        <v/>
      </c>
      <c r="CY77" s="240" t="str">
        <f t="shared" si="73"/>
        <v/>
      </c>
      <c r="CZ77" s="240" t="str">
        <f t="shared" si="74"/>
        <v/>
      </c>
      <c r="DA77" s="240" t="str">
        <f t="shared" si="75"/>
        <v/>
      </c>
      <c r="DB77" s="173" t="str">
        <f t="shared" si="76"/>
        <v/>
      </c>
    </row>
    <row r="78" spans="1:106" x14ac:dyDescent="0.35">
      <c r="A78" s="182">
        <f>'Session Tracking'!A77</f>
        <v>0</v>
      </c>
      <c r="B78" s="183">
        <f>'Session Tracking'!T77</f>
        <v>0</v>
      </c>
      <c r="C78" s="183">
        <f>'Session Tracking'!C77</f>
        <v>0</v>
      </c>
      <c r="D78" s="184" t="str">
        <f>IF('Session Tracking'!D77,'Session Tracking'!D77,"")</f>
        <v/>
      </c>
      <c r="E78" s="184" t="str">
        <f>IF('Session Tracking'!E77,'Session Tracking'!E77,"")</f>
        <v/>
      </c>
      <c r="F78" s="121"/>
      <c r="G78" s="121"/>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1"/>
      <c r="AH78" s="122"/>
      <c r="AI78" s="122"/>
      <c r="AJ78" s="122"/>
      <c r="AK78" s="122"/>
      <c r="AL78" s="122"/>
      <c r="AM78" s="122"/>
      <c r="AN78" s="122"/>
      <c r="AO78" s="122"/>
      <c r="AP78" s="122"/>
      <c r="AQ78" s="122"/>
      <c r="AR78" s="122"/>
      <c r="AS78" s="122"/>
      <c r="AT78" s="122"/>
      <c r="AU78" s="122"/>
      <c r="AV78" s="122"/>
      <c r="AW78" s="122"/>
      <c r="AX78" s="122"/>
      <c r="AY78" s="122"/>
      <c r="AZ78" s="122"/>
      <c r="BA78" s="122"/>
      <c r="BB78" s="122"/>
      <c r="BC78" s="122"/>
      <c r="BD78" s="122"/>
      <c r="BE78" s="122"/>
      <c r="BF78" s="122"/>
      <c r="BH78" s="175" t="str">
        <f t="shared" si="42"/>
        <v/>
      </c>
      <c r="BI78" s="176" t="str">
        <f t="shared" si="43"/>
        <v/>
      </c>
      <c r="BJ78" s="240" t="str">
        <f t="shared" si="44"/>
        <v xml:space="preserve"> </v>
      </c>
      <c r="BK78" s="175" t="str">
        <f t="shared" si="45"/>
        <v/>
      </c>
      <c r="BL78" s="176" t="str">
        <f t="shared" si="46"/>
        <v/>
      </c>
      <c r="BM78" s="240" t="str">
        <f t="shared" si="47"/>
        <v xml:space="preserve"> </v>
      </c>
      <c r="BN78" s="175" t="str">
        <f t="shared" si="48"/>
        <v/>
      </c>
      <c r="BO78" s="176" t="str">
        <f t="shared" si="49"/>
        <v/>
      </c>
      <c r="BP78" s="240" t="str">
        <f t="shared" si="50"/>
        <v xml:space="preserve"> </v>
      </c>
      <c r="BQ78" s="175" t="str">
        <f t="shared" si="51"/>
        <v/>
      </c>
      <c r="BR78" s="176" t="str">
        <f t="shared" si="52"/>
        <v/>
      </c>
      <c r="BS78" s="224" t="str">
        <f t="shared" si="53"/>
        <v xml:space="preserve"> </v>
      </c>
      <c r="BT78" s="318" t="str">
        <f t="shared" si="54"/>
        <v/>
      </c>
      <c r="BU78" s="319" t="str">
        <f t="shared" si="55"/>
        <v/>
      </c>
      <c r="BV78" s="320" t="str">
        <f t="shared" si="56"/>
        <v xml:space="preserve"> </v>
      </c>
      <c r="BW78" s="175" t="str">
        <f t="shared" si="57"/>
        <v/>
      </c>
      <c r="BX78" s="176" t="str">
        <f t="shared" si="58"/>
        <v/>
      </c>
      <c r="BY78" s="240" t="str">
        <f t="shared" si="59"/>
        <v xml:space="preserve"> </v>
      </c>
      <c r="BZ78" s="175" t="str">
        <f>IF(COUNT(#REF!,#REF!,#REF!,#REF!)=4,(3-#REF!)+(3-#REF!)+#REF!+#REF!,"")</f>
        <v/>
      </c>
      <c r="CA78" s="176" t="str">
        <f>IF(COUNT(#REF!,#REF!,#REF!,#REF!)=4,(3-#REF!)+(3-#REF!)+#REF!+#REF!,"")</f>
        <v/>
      </c>
      <c r="CB78" s="240" t="str">
        <f t="shared" si="60"/>
        <v xml:space="preserve"> </v>
      </c>
      <c r="CC78" s="175" t="str">
        <f>IF(COUNT(#REF!,#REF!,#REF!)=3,(3-#REF!)+#REF!+(3-#REF!),"")</f>
        <v/>
      </c>
      <c r="CD78" s="176" t="str">
        <f>IF(COUNT(#REF!,#REF!,#REF!)=3,(3-#REF!)+#REF!+(3-#REF!),"")</f>
        <v/>
      </c>
      <c r="CE78" s="240" t="str">
        <f t="shared" si="61"/>
        <v xml:space="preserve"> </v>
      </c>
      <c r="CF78" s="185" t="str">
        <f t="shared" si="39"/>
        <v/>
      </c>
      <c r="CG78" s="186" t="str">
        <f t="shared" si="39"/>
        <v/>
      </c>
      <c r="CH78" s="181" t="str">
        <f t="shared" si="62"/>
        <v xml:space="preserve"> </v>
      </c>
      <c r="CI78" s="240">
        <f>'Session Tracking'!P77</f>
        <v>0</v>
      </c>
      <c r="CJ78" s="172"/>
      <c r="CK78" s="172">
        <f>COUNTIF('Session Tracking'!F77:O77,"Yes")</f>
        <v>0</v>
      </c>
      <c r="CL78" s="240">
        <f>COUNTIF('Session Tracking'!F77:O77,"No")</f>
        <v>0</v>
      </c>
      <c r="CM78" s="211">
        <f t="shared" si="63"/>
        <v>0</v>
      </c>
      <c r="CN78" s="240" t="str">
        <f t="shared" si="40"/>
        <v/>
      </c>
      <c r="CO78" s="240" t="str">
        <f t="shared" si="41"/>
        <v/>
      </c>
      <c r="CP78" s="240" t="str">
        <f t="shared" si="64"/>
        <v/>
      </c>
      <c r="CQ78" s="240" t="str">
        <f t="shared" si="65"/>
        <v/>
      </c>
      <c r="CR78" s="240" t="str">
        <f t="shared" si="66"/>
        <v/>
      </c>
      <c r="CS78" s="240" t="str">
        <f t="shared" si="67"/>
        <v/>
      </c>
      <c r="CT78" s="172" t="str">
        <f t="shared" si="68"/>
        <v/>
      </c>
      <c r="CU78" s="240" t="str">
        <f t="shared" si="69"/>
        <v/>
      </c>
      <c r="CV78" s="240" t="str">
        <f t="shared" si="70"/>
        <v/>
      </c>
      <c r="CW78" s="240" t="str">
        <f t="shared" si="71"/>
        <v/>
      </c>
      <c r="CX78" s="240" t="str">
        <f t="shared" si="72"/>
        <v/>
      </c>
      <c r="CY78" s="240" t="str">
        <f t="shared" si="73"/>
        <v/>
      </c>
      <c r="CZ78" s="240" t="str">
        <f t="shared" si="74"/>
        <v/>
      </c>
      <c r="DA78" s="240" t="str">
        <f t="shared" si="75"/>
        <v/>
      </c>
      <c r="DB78" s="173" t="str">
        <f t="shared" si="76"/>
        <v/>
      </c>
    </row>
    <row r="79" spans="1:106" x14ac:dyDescent="0.35">
      <c r="A79" s="182">
        <f>'Session Tracking'!A78</f>
        <v>0</v>
      </c>
      <c r="B79" s="183">
        <f>'Session Tracking'!T78</f>
        <v>0</v>
      </c>
      <c r="C79" s="183">
        <f>'Session Tracking'!C78</f>
        <v>0</v>
      </c>
      <c r="D79" s="184" t="str">
        <f>IF('Session Tracking'!D78,'Session Tracking'!D78,"")</f>
        <v/>
      </c>
      <c r="E79" s="184" t="str">
        <f>IF('Session Tracking'!E78,'Session Tracking'!E78,"")</f>
        <v/>
      </c>
      <c r="F79" s="123"/>
      <c r="G79" s="123"/>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3"/>
      <c r="AH79" s="124"/>
      <c r="AI79" s="124"/>
      <c r="AJ79" s="124"/>
      <c r="AK79" s="124"/>
      <c r="AL79" s="124"/>
      <c r="AM79" s="124"/>
      <c r="AN79" s="124"/>
      <c r="AO79" s="124"/>
      <c r="AP79" s="124"/>
      <c r="AQ79" s="124"/>
      <c r="AR79" s="124"/>
      <c r="AS79" s="124"/>
      <c r="AT79" s="124"/>
      <c r="AU79" s="124"/>
      <c r="AV79" s="124"/>
      <c r="AW79" s="124"/>
      <c r="AX79" s="124"/>
      <c r="AY79" s="124"/>
      <c r="AZ79" s="124"/>
      <c r="BA79" s="124"/>
      <c r="BB79" s="124"/>
      <c r="BC79" s="124"/>
      <c r="BD79" s="124"/>
      <c r="BE79" s="124"/>
      <c r="BF79" s="124"/>
      <c r="BH79" s="175" t="str">
        <f t="shared" si="42"/>
        <v/>
      </c>
      <c r="BI79" s="176" t="str">
        <f t="shared" si="43"/>
        <v/>
      </c>
      <c r="BJ79" s="240" t="str">
        <f t="shared" si="44"/>
        <v xml:space="preserve"> </v>
      </c>
      <c r="BK79" s="175" t="str">
        <f t="shared" si="45"/>
        <v/>
      </c>
      <c r="BL79" s="176" t="str">
        <f t="shared" si="46"/>
        <v/>
      </c>
      <c r="BM79" s="240" t="str">
        <f t="shared" si="47"/>
        <v xml:space="preserve"> </v>
      </c>
      <c r="BN79" s="175" t="str">
        <f t="shared" si="48"/>
        <v/>
      </c>
      <c r="BO79" s="176" t="str">
        <f t="shared" si="49"/>
        <v/>
      </c>
      <c r="BP79" s="240" t="str">
        <f t="shared" si="50"/>
        <v xml:space="preserve"> </v>
      </c>
      <c r="BQ79" s="175" t="str">
        <f t="shared" si="51"/>
        <v/>
      </c>
      <c r="BR79" s="176" t="str">
        <f t="shared" si="52"/>
        <v/>
      </c>
      <c r="BS79" s="224" t="str">
        <f t="shared" si="53"/>
        <v xml:space="preserve"> </v>
      </c>
      <c r="BT79" s="318" t="str">
        <f t="shared" si="54"/>
        <v/>
      </c>
      <c r="BU79" s="319" t="str">
        <f t="shared" si="55"/>
        <v/>
      </c>
      <c r="BV79" s="320" t="str">
        <f t="shared" si="56"/>
        <v xml:space="preserve"> </v>
      </c>
      <c r="BW79" s="175" t="str">
        <f t="shared" si="57"/>
        <v/>
      </c>
      <c r="BX79" s="176" t="str">
        <f t="shared" si="58"/>
        <v/>
      </c>
      <c r="BY79" s="240" t="str">
        <f t="shared" si="59"/>
        <v xml:space="preserve"> </v>
      </c>
      <c r="BZ79" s="175" t="str">
        <f>IF(COUNT(#REF!,#REF!,#REF!,#REF!)=4,(3-#REF!)+(3-#REF!)+#REF!+#REF!,"")</f>
        <v/>
      </c>
      <c r="CA79" s="176" t="str">
        <f>IF(COUNT(#REF!,#REF!,#REF!,#REF!)=4,(3-#REF!)+(3-#REF!)+#REF!+#REF!,"")</f>
        <v/>
      </c>
      <c r="CB79" s="240" t="str">
        <f t="shared" si="60"/>
        <v xml:space="preserve"> </v>
      </c>
      <c r="CC79" s="175" t="str">
        <f>IF(COUNT(#REF!,#REF!,#REF!)=3,(3-#REF!)+#REF!+(3-#REF!),"")</f>
        <v/>
      </c>
      <c r="CD79" s="176" t="str">
        <f>IF(COUNT(#REF!,#REF!,#REF!)=3,(3-#REF!)+#REF!+(3-#REF!),"")</f>
        <v/>
      </c>
      <c r="CE79" s="240" t="str">
        <f t="shared" si="61"/>
        <v xml:space="preserve"> </v>
      </c>
      <c r="CF79" s="185" t="str">
        <f t="shared" si="39"/>
        <v/>
      </c>
      <c r="CG79" s="186" t="str">
        <f t="shared" si="39"/>
        <v/>
      </c>
      <c r="CH79" s="181" t="str">
        <f t="shared" si="62"/>
        <v xml:space="preserve"> </v>
      </c>
      <c r="CI79" s="240">
        <f>'Session Tracking'!P78</f>
        <v>0</v>
      </c>
      <c r="CJ79" s="172"/>
      <c r="CK79" s="172">
        <f>COUNTIF('Session Tracking'!F78:O78,"Yes")</f>
        <v>0</v>
      </c>
      <c r="CL79" s="240">
        <f>COUNTIF('Session Tracking'!F78:O78,"No")</f>
        <v>0</v>
      </c>
      <c r="CM79" s="211">
        <f t="shared" si="63"/>
        <v>0</v>
      </c>
      <c r="CN79" s="240" t="str">
        <f t="shared" si="40"/>
        <v/>
      </c>
      <c r="CO79" s="240" t="str">
        <f t="shared" si="41"/>
        <v/>
      </c>
      <c r="CP79" s="240" t="str">
        <f t="shared" si="64"/>
        <v/>
      </c>
      <c r="CQ79" s="240" t="str">
        <f t="shared" si="65"/>
        <v/>
      </c>
      <c r="CR79" s="240" t="str">
        <f t="shared" si="66"/>
        <v/>
      </c>
      <c r="CS79" s="240" t="str">
        <f t="shared" si="67"/>
        <v/>
      </c>
      <c r="CT79" s="172" t="str">
        <f t="shared" si="68"/>
        <v/>
      </c>
      <c r="CU79" s="240" t="str">
        <f t="shared" si="69"/>
        <v/>
      </c>
      <c r="CV79" s="240" t="str">
        <f t="shared" si="70"/>
        <v/>
      </c>
      <c r="CW79" s="240" t="str">
        <f t="shared" si="71"/>
        <v/>
      </c>
      <c r="CX79" s="240" t="str">
        <f t="shared" si="72"/>
        <v/>
      </c>
      <c r="CY79" s="240" t="str">
        <f t="shared" si="73"/>
        <v/>
      </c>
      <c r="CZ79" s="240" t="str">
        <f t="shared" si="74"/>
        <v/>
      </c>
      <c r="DA79" s="240" t="str">
        <f t="shared" si="75"/>
        <v/>
      </c>
      <c r="DB79" s="173" t="str">
        <f t="shared" si="76"/>
        <v/>
      </c>
    </row>
    <row r="80" spans="1:106" x14ac:dyDescent="0.35">
      <c r="A80" s="182">
        <f>'Session Tracking'!A79</f>
        <v>0</v>
      </c>
      <c r="B80" s="183">
        <f>'Session Tracking'!T79</f>
        <v>0</v>
      </c>
      <c r="C80" s="183">
        <f>'Session Tracking'!C79</f>
        <v>0</v>
      </c>
      <c r="D80" s="184" t="str">
        <f>IF('Session Tracking'!D79,'Session Tracking'!D79,"")</f>
        <v/>
      </c>
      <c r="E80" s="184" t="str">
        <f>IF('Session Tracking'!E79,'Session Tracking'!E79,"")</f>
        <v/>
      </c>
      <c r="F80" s="121"/>
      <c r="G80" s="121"/>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1"/>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H80" s="175" t="str">
        <f t="shared" si="42"/>
        <v/>
      </c>
      <c r="BI80" s="176" t="str">
        <f t="shared" si="43"/>
        <v/>
      </c>
      <c r="BJ80" s="240" t="str">
        <f t="shared" si="44"/>
        <v xml:space="preserve"> </v>
      </c>
      <c r="BK80" s="175" t="str">
        <f t="shared" si="45"/>
        <v/>
      </c>
      <c r="BL80" s="176" t="str">
        <f t="shared" si="46"/>
        <v/>
      </c>
      <c r="BM80" s="240" t="str">
        <f t="shared" si="47"/>
        <v xml:space="preserve"> </v>
      </c>
      <c r="BN80" s="175" t="str">
        <f t="shared" si="48"/>
        <v/>
      </c>
      <c r="BO80" s="176" t="str">
        <f t="shared" si="49"/>
        <v/>
      </c>
      <c r="BP80" s="240" t="str">
        <f t="shared" si="50"/>
        <v xml:space="preserve"> </v>
      </c>
      <c r="BQ80" s="175" t="str">
        <f t="shared" si="51"/>
        <v/>
      </c>
      <c r="BR80" s="176" t="str">
        <f t="shared" si="52"/>
        <v/>
      </c>
      <c r="BS80" s="224" t="str">
        <f t="shared" si="53"/>
        <v xml:space="preserve"> </v>
      </c>
      <c r="BT80" s="318" t="str">
        <f t="shared" si="54"/>
        <v/>
      </c>
      <c r="BU80" s="319" t="str">
        <f t="shared" si="55"/>
        <v/>
      </c>
      <c r="BV80" s="320" t="str">
        <f t="shared" si="56"/>
        <v xml:space="preserve"> </v>
      </c>
      <c r="BW80" s="175" t="str">
        <f t="shared" si="57"/>
        <v/>
      </c>
      <c r="BX80" s="176" t="str">
        <f t="shared" si="58"/>
        <v/>
      </c>
      <c r="BY80" s="240" t="str">
        <f t="shared" si="59"/>
        <v xml:space="preserve"> </v>
      </c>
      <c r="BZ80" s="175" t="str">
        <f>IF(COUNT(#REF!,#REF!,#REF!,#REF!)=4,(3-#REF!)+(3-#REF!)+#REF!+#REF!,"")</f>
        <v/>
      </c>
      <c r="CA80" s="176" t="str">
        <f>IF(COUNT(#REF!,#REF!,#REF!,#REF!)=4,(3-#REF!)+(3-#REF!)+#REF!+#REF!,"")</f>
        <v/>
      </c>
      <c r="CB80" s="240" t="str">
        <f t="shared" si="60"/>
        <v xml:space="preserve"> </v>
      </c>
      <c r="CC80" s="175" t="str">
        <f>IF(COUNT(#REF!,#REF!,#REF!)=3,(3-#REF!)+#REF!+(3-#REF!),"")</f>
        <v/>
      </c>
      <c r="CD80" s="176" t="str">
        <f>IF(COUNT(#REF!,#REF!,#REF!)=3,(3-#REF!)+#REF!+(3-#REF!),"")</f>
        <v/>
      </c>
      <c r="CE80" s="240" t="str">
        <f t="shared" si="61"/>
        <v xml:space="preserve"> </v>
      </c>
      <c r="CF80" s="185" t="str">
        <f t="shared" si="39"/>
        <v/>
      </c>
      <c r="CG80" s="186" t="str">
        <f t="shared" si="39"/>
        <v/>
      </c>
      <c r="CH80" s="181" t="str">
        <f t="shared" si="62"/>
        <v xml:space="preserve"> </v>
      </c>
      <c r="CI80" s="240">
        <f>'Session Tracking'!P79</f>
        <v>0</v>
      </c>
      <c r="CJ80" s="172"/>
      <c r="CK80" s="172">
        <f>COUNTIF('Session Tracking'!F79:O79,"Yes")</f>
        <v>0</v>
      </c>
      <c r="CL80" s="240">
        <f>COUNTIF('Session Tracking'!F79:O79,"No")</f>
        <v>0</v>
      </c>
      <c r="CM80" s="211">
        <f t="shared" si="63"/>
        <v>0</v>
      </c>
      <c r="CN80" s="240" t="str">
        <f t="shared" si="40"/>
        <v/>
      </c>
      <c r="CO80" s="240" t="str">
        <f t="shared" si="41"/>
        <v/>
      </c>
      <c r="CP80" s="240" t="str">
        <f t="shared" si="64"/>
        <v/>
      </c>
      <c r="CQ80" s="240" t="str">
        <f t="shared" si="65"/>
        <v/>
      </c>
      <c r="CR80" s="240" t="str">
        <f t="shared" si="66"/>
        <v/>
      </c>
      <c r="CS80" s="240" t="str">
        <f t="shared" si="67"/>
        <v/>
      </c>
      <c r="CT80" s="172" t="str">
        <f t="shared" si="68"/>
        <v/>
      </c>
      <c r="CU80" s="240" t="str">
        <f t="shared" si="69"/>
        <v/>
      </c>
      <c r="CV80" s="240" t="str">
        <f t="shared" si="70"/>
        <v/>
      </c>
      <c r="CW80" s="240" t="str">
        <f t="shared" si="71"/>
        <v/>
      </c>
      <c r="CX80" s="240" t="str">
        <f t="shared" si="72"/>
        <v/>
      </c>
      <c r="CY80" s="240" t="str">
        <f t="shared" si="73"/>
        <v/>
      </c>
      <c r="CZ80" s="240" t="str">
        <f t="shared" si="74"/>
        <v/>
      </c>
      <c r="DA80" s="240" t="str">
        <f t="shared" si="75"/>
        <v/>
      </c>
      <c r="DB80" s="173" t="str">
        <f t="shared" si="76"/>
        <v/>
      </c>
    </row>
    <row r="81" spans="1:106" x14ac:dyDescent="0.35">
      <c r="A81" s="182">
        <f>'Session Tracking'!A80</f>
        <v>0</v>
      </c>
      <c r="B81" s="183">
        <f>'Session Tracking'!T80</f>
        <v>0</v>
      </c>
      <c r="C81" s="183">
        <f>'Session Tracking'!C80</f>
        <v>0</v>
      </c>
      <c r="D81" s="184" t="str">
        <f>IF('Session Tracking'!D80,'Session Tracking'!D80,"")</f>
        <v/>
      </c>
      <c r="E81" s="184" t="str">
        <f>IF('Session Tracking'!E80,'Session Tracking'!E80,"")</f>
        <v/>
      </c>
      <c r="F81" s="123"/>
      <c r="G81" s="123"/>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3"/>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H81" s="175" t="str">
        <f t="shared" si="42"/>
        <v/>
      </c>
      <c r="BI81" s="176" t="str">
        <f t="shared" si="43"/>
        <v/>
      </c>
      <c r="BJ81" s="240" t="str">
        <f t="shared" si="44"/>
        <v xml:space="preserve"> </v>
      </c>
      <c r="BK81" s="175" t="str">
        <f t="shared" si="45"/>
        <v/>
      </c>
      <c r="BL81" s="176" t="str">
        <f t="shared" si="46"/>
        <v/>
      </c>
      <c r="BM81" s="240" t="str">
        <f t="shared" si="47"/>
        <v xml:space="preserve"> </v>
      </c>
      <c r="BN81" s="175" t="str">
        <f t="shared" si="48"/>
        <v/>
      </c>
      <c r="BO81" s="176" t="str">
        <f t="shared" si="49"/>
        <v/>
      </c>
      <c r="BP81" s="240" t="str">
        <f t="shared" si="50"/>
        <v xml:space="preserve"> </v>
      </c>
      <c r="BQ81" s="175" t="str">
        <f t="shared" si="51"/>
        <v/>
      </c>
      <c r="BR81" s="176" t="str">
        <f t="shared" si="52"/>
        <v/>
      </c>
      <c r="BS81" s="224" t="str">
        <f t="shared" si="53"/>
        <v xml:space="preserve"> </v>
      </c>
      <c r="BT81" s="318" t="str">
        <f t="shared" si="54"/>
        <v/>
      </c>
      <c r="BU81" s="319" t="str">
        <f t="shared" si="55"/>
        <v/>
      </c>
      <c r="BV81" s="320" t="str">
        <f t="shared" si="56"/>
        <v xml:space="preserve"> </v>
      </c>
      <c r="BW81" s="175" t="str">
        <f t="shared" si="57"/>
        <v/>
      </c>
      <c r="BX81" s="176" t="str">
        <f t="shared" si="58"/>
        <v/>
      </c>
      <c r="BY81" s="240" t="str">
        <f t="shared" si="59"/>
        <v xml:space="preserve"> </v>
      </c>
      <c r="BZ81" s="175" t="str">
        <f>IF(COUNT(#REF!,#REF!,#REF!,#REF!)=4,(3-#REF!)+(3-#REF!)+#REF!+#REF!,"")</f>
        <v/>
      </c>
      <c r="CA81" s="176" t="str">
        <f>IF(COUNT(#REF!,#REF!,#REF!,#REF!)=4,(3-#REF!)+(3-#REF!)+#REF!+#REF!,"")</f>
        <v/>
      </c>
      <c r="CB81" s="240" t="str">
        <f t="shared" si="60"/>
        <v xml:space="preserve"> </v>
      </c>
      <c r="CC81" s="175" t="str">
        <f>IF(COUNT(#REF!,#REF!,#REF!)=3,(3-#REF!)+#REF!+(3-#REF!),"")</f>
        <v/>
      </c>
      <c r="CD81" s="176" t="str">
        <f>IF(COUNT(#REF!,#REF!,#REF!)=3,(3-#REF!)+#REF!+(3-#REF!),"")</f>
        <v/>
      </c>
      <c r="CE81" s="240" t="str">
        <f t="shared" si="61"/>
        <v xml:space="preserve"> </v>
      </c>
      <c r="CF81" s="185" t="str">
        <f t="shared" si="39"/>
        <v/>
      </c>
      <c r="CG81" s="186" t="str">
        <f t="shared" si="39"/>
        <v/>
      </c>
      <c r="CH81" s="181" t="str">
        <f t="shared" si="62"/>
        <v xml:space="preserve"> </v>
      </c>
      <c r="CI81" s="240">
        <f>'Session Tracking'!P80</f>
        <v>0</v>
      </c>
      <c r="CJ81" s="172"/>
      <c r="CK81" s="172">
        <f>COUNTIF('Session Tracking'!F80:O80,"Yes")</f>
        <v>0</v>
      </c>
      <c r="CL81" s="240">
        <f>COUNTIF('Session Tracking'!F80:O80,"No")</f>
        <v>0</v>
      </c>
      <c r="CM81" s="211">
        <f t="shared" si="63"/>
        <v>0</v>
      </c>
      <c r="CN81" s="240" t="str">
        <f t="shared" si="40"/>
        <v/>
      </c>
      <c r="CO81" s="240" t="str">
        <f t="shared" si="41"/>
        <v/>
      </c>
      <c r="CP81" s="240" t="str">
        <f t="shared" si="64"/>
        <v/>
      </c>
      <c r="CQ81" s="240" t="str">
        <f t="shared" si="65"/>
        <v/>
      </c>
      <c r="CR81" s="240" t="str">
        <f t="shared" si="66"/>
        <v/>
      </c>
      <c r="CS81" s="240" t="str">
        <f t="shared" si="67"/>
        <v/>
      </c>
      <c r="CT81" s="172" t="str">
        <f t="shared" si="68"/>
        <v/>
      </c>
      <c r="CU81" s="240" t="str">
        <f t="shared" si="69"/>
        <v/>
      </c>
      <c r="CV81" s="240" t="str">
        <f t="shared" si="70"/>
        <v/>
      </c>
      <c r="CW81" s="240" t="str">
        <f t="shared" si="71"/>
        <v/>
      </c>
      <c r="CX81" s="240" t="str">
        <f t="shared" si="72"/>
        <v/>
      </c>
      <c r="CY81" s="240" t="str">
        <f t="shared" si="73"/>
        <v/>
      </c>
      <c r="CZ81" s="240" t="str">
        <f t="shared" si="74"/>
        <v/>
      </c>
      <c r="DA81" s="240" t="str">
        <f t="shared" si="75"/>
        <v/>
      </c>
      <c r="DB81" s="173" t="str">
        <f t="shared" si="76"/>
        <v/>
      </c>
    </row>
    <row r="82" spans="1:106" x14ac:dyDescent="0.35">
      <c r="A82" s="182">
        <f>'Session Tracking'!A81</f>
        <v>0</v>
      </c>
      <c r="B82" s="183">
        <f>'Session Tracking'!T81</f>
        <v>0</v>
      </c>
      <c r="C82" s="183">
        <f>'Session Tracking'!C81</f>
        <v>0</v>
      </c>
      <c r="D82" s="184" t="str">
        <f>IF('Session Tracking'!D81,'Session Tracking'!D81,"")</f>
        <v/>
      </c>
      <c r="E82" s="184" t="str">
        <f>IF('Session Tracking'!E81,'Session Tracking'!E81,"")</f>
        <v/>
      </c>
      <c r="F82" s="121"/>
      <c r="G82" s="121"/>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1"/>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H82" s="175" t="str">
        <f t="shared" si="42"/>
        <v/>
      </c>
      <c r="BI82" s="176" t="str">
        <f t="shared" si="43"/>
        <v/>
      </c>
      <c r="BJ82" s="240" t="str">
        <f t="shared" si="44"/>
        <v xml:space="preserve"> </v>
      </c>
      <c r="BK82" s="175" t="str">
        <f t="shared" si="45"/>
        <v/>
      </c>
      <c r="BL82" s="176" t="str">
        <f t="shared" si="46"/>
        <v/>
      </c>
      <c r="BM82" s="240" t="str">
        <f t="shared" si="47"/>
        <v xml:space="preserve"> </v>
      </c>
      <c r="BN82" s="175" t="str">
        <f t="shared" si="48"/>
        <v/>
      </c>
      <c r="BO82" s="176" t="str">
        <f t="shared" si="49"/>
        <v/>
      </c>
      <c r="BP82" s="240" t="str">
        <f t="shared" si="50"/>
        <v xml:space="preserve"> </v>
      </c>
      <c r="BQ82" s="175" t="str">
        <f t="shared" si="51"/>
        <v/>
      </c>
      <c r="BR82" s="176" t="str">
        <f t="shared" si="52"/>
        <v/>
      </c>
      <c r="BS82" s="224" t="str">
        <f t="shared" si="53"/>
        <v xml:space="preserve"> </v>
      </c>
      <c r="BT82" s="318" t="str">
        <f t="shared" si="54"/>
        <v/>
      </c>
      <c r="BU82" s="319" t="str">
        <f t="shared" si="55"/>
        <v/>
      </c>
      <c r="BV82" s="320" t="str">
        <f t="shared" si="56"/>
        <v xml:space="preserve"> </v>
      </c>
      <c r="BW82" s="175" t="str">
        <f t="shared" si="57"/>
        <v/>
      </c>
      <c r="BX82" s="176" t="str">
        <f t="shared" si="58"/>
        <v/>
      </c>
      <c r="BY82" s="240" t="str">
        <f t="shared" si="59"/>
        <v xml:space="preserve"> </v>
      </c>
      <c r="BZ82" s="175" t="str">
        <f>IF(COUNT(#REF!,#REF!,#REF!,#REF!)=4,(3-#REF!)+(3-#REF!)+#REF!+#REF!,"")</f>
        <v/>
      </c>
      <c r="CA82" s="176" t="str">
        <f>IF(COUNT(#REF!,#REF!,#REF!,#REF!)=4,(3-#REF!)+(3-#REF!)+#REF!+#REF!,"")</f>
        <v/>
      </c>
      <c r="CB82" s="240" t="str">
        <f t="shared" si="60"/>
        <v xml:space="preserve"> </v>
      </c>
      <c r="CC82" s="175" t="str">
        <f>IF(COUNT(#REF!,#REF!,#REF!)=3,(3-#REF!)+#REF!+(3-#REF!),"")</f>
        <v/>
      </c>
      <c r="CD82" s="176" t="str">
        <f>IF(COUNT(#REF!,#REF!,#REF!)=3,(3-#REF!)+#REF!+(3-#REF!),"")</f>
        <v/>
      </c>
      <c r="CE82" s="240" t="str">
        <f t="shared" si="61"/>
        <v xml:space="preserve"> </v>
      </c>
      <c r="CF82" s="185" t="str">
        <f t="shared" si="39"/>
        <v/>
      </c>
      <c r="CG82" s="186" t="str">
        <f t="shared" si="39"/>
        <v/>
      </c>
      <c r="CH82" s="181" t="str">
        <f t="shared" si="62"/>
        <v xml:space="preserve"> </v>
      </c>
      <c r="CI82" s="240">
        <f>'Session Tracking'!P81</f>
        <v>0</v>
      </c>
      <c r="CJ82" s="172"/>
      <c r="CK82" s="172">
        <f>COUNTIF('Session Tracking'!F81:O81,"Yes")</f>
        <v>0</v>
      </c>
      <c r="CL82" s="240">
        <f>COUNTIF('Session Tracking'!F81:O81,"No")</f>
        <v>0</v>
      </c>
      <c r="CM82" s="211">
        <f t="shared" si="63"/>
        <v>0</v>
      </c>
      <c r="CN82" s="240" t="str">
        <f t="shared" si="40"/>
        <v/>
      </c>
      <c r="CO82" s="240" t="str">
        <f t="shared" si="41"/>
        <v/>
      </c>
      <c r="CP82" s="240" t="str">
        <f t="shared" si="64"/>
        <v/>
      </c>
      <c r="CQ82" s="240" t="str">
        <f t="shared" si="65"/>
        <v/>
      </c>
      <c r="CR82" s="240" t="str">
        <f t="shared" si="66"/>
        <v/>
      </c>
      <c r="CS82" s="240" t="str">
        <f t="shared" si="67"/>
        <v/>
      </c>
      <c r="CT82" s="172" t="str">
        <f t="shared" si="68"/>
        <v/>
      </c>
      <c r="CU82" s="240" t="str">
        <f t="shared" si="69"/>
        <v/>
      </c>
      <c r="CV82" s="240" t="str">
        <f t="shared" si="70"/>
        <v/>
      </c>
      <c r="CW82" s="240" t="str">
        <f t="shared" si="71"/>
        <v/>
      </c>
      <c r="CX82" s="240" t="str">
        <f t="shared" si="72"/>
        <v/>
      </c>
      <c r="CY82" s="240" t="str">
        <f t="shared" si="73"/>
        <v/>
      </c>
      <c r="CZ82" s="240" t="str">
        <f t="shared" si="74"/>
        <v/>
      </c>
      <c r="DA82" s="240" t="str">
        <f t="shared" si="75"/>
        <v/>
      </c>
      <c r="DB82" s="173" t="str">
        <f t="shared" si="76"/>
        <v/>
      </c>
    </row>
    <row r="83" spans="1:106" x14ac:dyDescent="0.35">
      <c r="A83" s="182">
        <f>'Session Tracking'!A82</f>
        <v>0</v>
      </c>
      <c r="B83" s="183">
        <f>'Session Tracking'!T82</f>
        <v>0</v>
      </c>
      <c r="C83" s="183">
        <f>'Session Tracking'!C82</f>
        <v>0</v>
      </c>
      <c r="D83" s="184" t="str">
        <f>IF('Session Tracking'!D82,'Session Tracking'!D82,"")</f>
        <v/>
      </c>
      <c r="E83" s="184" t="str">
        <f>IF('Session Tracking'!E82,'Session Tracking'!E82,"")</f>
        <v/>
      </c>
      <c r="F83" s="123"/>
      <c r="G83" s="123"/>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3"/>
      <c r="AH83" s="124"/>
      <c r="AI83" s="124"/>
      <c r="AJ83" s="124"/>
      <c r="AK83" s="124"/>
      <c r="AL83" s="124"/>
      <c r="AM83" s="124"/>
      <c r="AN83" s="124"/>
      <c r="AO83" s="124"/>
      <c r="AP83" s="124"/>
      <c r="AQ83" s="124"/>
      <c r="AR83" s="124"/>
      <c r="AS83" s="124"/>
      <c r="AT83" s="124"/>
      <c r="AU83" s="124"/>
      <c r="AV83" s="124"/>
      <c r="AW83" s="124"/>
      <c r="AX83" s="124"/>
      <c r="AY83" s="124"/>
      <c r="AZ83" s="124"/>
      <c r="BA83" s="124"/>
      <c r="BB83" s="124"/>
      <c r="BC83" s="124"/>
      <c r="BD83" s="124"/>
      <c r="BE83" s="124"/>
      <c r="BF83" s="124"/>
      <c r="BH83" s="175" t="str">
        <f t="shared" si="42"/>
        <v/>
      </c>
      <c r="BI83" s="176" t="str">
        <f t="shared" si="43"/>
        <v/>
      </c>
      <c r="BJ83" s="240" t="str">
        <f t="shared" si="44"/>
        <v xml:space="preserve"> </v>
      </c>
      <c r="BK83" s="175" t="str">
        <f t="shared" si="45"/>
        <v/>
      </c>
      <c r="BL83" s="176" t="str">
        <f t="shared" si="46"/>
        <v/>
      </c>
      <c r="BM83" s="240" t="str">
        <f t="shared" si="47"/>
        <v xml:space="preserve"> </v>
      </c>
      <c r="BN83" s="175" t="str">
        <f t="shared" si="48"/>
        <v/>
      </c>
      <c r="BO83" s="176" t="str">
        <f t="shared" si="49"/>
        <v/>
      </c>
      <c r="BP83" s="240" t="str">
        <f t="shared" si="50"/>
        <v xml:space="preserve"> </v>
      </c>
      <c r="BQ83" s="175" t="str">
        <f t="shared" si="51"/>
        <v/>
      </c>
      <c r="BR83" s="176" t="str">
        <f t="shared" si="52"/>
        <v/>
      </c>
      <c r="BS83" s="224" t="str">
        <f t="shared" si="53"/>
        <v xml:space="preserve"> </v>
      </c>
      <c r="BT83" s="318" t="str">
        <f t="shared" si="54"/>
        <v/>
      </c>
      <c r="BU83" s="319" t="str">
        <f t="shared" si="55"/>
        <v/>
      </c>
      <c r="BV83" s="320" t="str">
        <f t="shared" si="56"/>
        <v xml:space="preserve"> </v>
      </c>
      <c r="BW83" s="175" t="str">
        <f t="shared" si="57"/>
        <v/>
      </c>
      <c r="BX83" s="176" t="str">
        <f t="shared" si="58"/>
        <v/>
      </c>
      <c r="BY83" s="240" t="str">
        <f t="shared" si="59"/>
        <v xml:space="preserve"> </v>
      </c>
      <c r="BZ83" s="175" t="str">
        <f>IF(COUNT(#REF!,#REF!,#REF!,#REF!)=4,(3-#REF!)+(3-#REF!)+#REF!+#REF!,"")</f>
        <v/>
      </c>
      <c r="CA83" s="176" t="str">
        <f>IF(COUNT(#REF!,#REF!,#REF!,#REF!)=4,(3-#REF!)+(3-#REF!)+#REF!+#REF!,"")</f>
        <v/>
      </c>
      <c r="CB83" s="240" t="str">
        <f t="shared" si="60"/>
        <v xml:space="preserve"> </v>
      </c>
      <c r="CC83" s="175" t="str">
        <f>IF(COUNT(#REF!,#REF!,#REF!)=3,(3-#REF!)+#REF!+(3-#REF!),"")</f>
        <v/>
      </c>
      <c r="CD83" s="176" t="str">
        <f>IF(COUNT(#REF!,#REF!,#REF!)=3,(3-#REF!)+#REF!+(3-#REF!),"")</f>
        <v/>
      </c>
      <c r="CE83" s="240" t="str">
        <f t="shared" si="61"/>
        <v xml:space="preserve"> </v>
      </c>
      <c r="CF83" s="185" t="str">
        <f t="shared" si="39"/>
        <v/>
      </c>
      <c r="CG83" s="186" t="str">
        <f t="shared" si="39"/>
        <v/>
      </c>
      <c r="CH83" s="181" t="str">
        <f t="shared" si="62"/>
        <v xml:space="preserve"> </v>
      </c>
      <c r="CI83" s="240">
        <f>'Session Tracking'!P82</f>
        <v>0</v>
      </c>
      <c r="CJ83" s="172"/>
      <c r="CK83" s="172">
        <f>COUNTIF('Session Tracking'!F82:O82,"Yes")</f>
        <v>0</v>
      </c>
      <c r="CL83" s="240">
        <f>COUNTIF('Session Tracking'!F82:O82,"No")</f>
        <v>0</v>
      </c>
      <c r="CM83" s="211">
        <f t="shared" si="63"/>
        <v>0</v>
      </c>
      <c r="CN83" s="240" t="str">
        <f t="shared" si="40"/>
        <v/>
      </c>
      <c r="CO83" s="240" t="str">
        <f t="shared" si="41"/>
        <v/>
      </c>
      <c r="CP83" s="240" t="str">
        <f t="shared" si="64"/>
        <v/>
      </c>
      <c r="CQ83" s="240" t="str">
        <f t="shared" si="65"/>
        <v/>
      </c>
      <c r="CR83" s="240" t="str">
        <f t="shared" si="66"/>
        <v/>
      </c>
      <c r="CS83" s="240" t="str">
        <f t="shared" si="67"/>
        <v/>
      </c>
      <c r="CT83" s="172" t="str">
        <f t="shared" si="68"/>
        <v/>
      </c>
      <c r="CU83" s="240" t="str">
        <f t="shared" si="69"/>
        <v/>
      </c>
      <c r="CV83" s="240" t="str">
        <f t="shared" si="70"/>
        <v/>
      </c>
      <c r="CW83" s="240" t="str">
        <f t="shared" si="71"/>
        <v/>
      </c>
      <c r="CX83" s="240" t="str">
        <f t="shared" si="72"/>
        <v/>
      </c>
      <c r="CY83" s="240" t="str">
        <f t="shared" si="73"/>
        <v/>
      </c>
      <c r="CZ83" s="240" t="str">
        <f t="shared" si="74"/>
        <v/>
      </c>
      <c r="DA83" s="240" t="str">
        <f t="shared" si="75"/>
        <v/>
      </c>
      <c r="DB83" s="173" t="str">
        <f t="shared" si="76"/>
        <v/>
      </c>
    </row>
    <row r="84" spans="1:106" x14ac:dyDescent="0.35">
      <c r="A84" s="182">
        <f>'Session Tracking'!A83</f>
        <v>0</v>
      </c>
      <c r="B84" s="183">
        <f>'Session Tracking'!T83</f>
        <v>0</v>
      </c>
      <c r="C84" s="183">
        <f>'Session Tracking'!C83</f>
        <v>0</v>
      </c>
      <c r="D84" s="184" t="str">
        <f>IF('Session Tracking'!D83,'Session Tracking'!D83,"")</f>
        <v/>
      </c>
      <c r="E84" s="184" t="str">
        <f>IF('Session Tracking'!E83,'Session Tracking'!E83,"")</f>
        <v/>
      </c>
      <c r="F84" s="121"/>
      <c r="G84" s="121"/>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1"/>
      <c r="AH84" s="122"/>
      <c r="AI84" s="122"/>
      <c r="AJ84" s="122"/>
      <c r="AK84" s="122"/>
      <c r="AL84" s="122"/>
      <c r="AM84" s="122"/>
      <c r="AN84" s="122"/>
      <c r="AO84" s="122"/>
      <c r="AP84" s="122"/>
      <c r="AQ84" s="122"/>
      <c r="AR84" s="122"/>
      <c r="AS84" s="122"/>
      <c r="AT84" s="122"/>
      <c r="AU84" s="122"/>
      <c r="AV84" s="122"/>
      <c r="AW84" s="122"/>
      <c r="AX84" s="122"/>
      <c r="AY84" s="122"/>
      <c r="AZ84" s="122"/>
      <c r="BA84" s="122"/>
      <c r="BB84" s="122"/>
      <c r="BC84" s="122"/>
      <c r="BD84" s="122"/>
      <c r="BE84" s="122"/>
      <c r="BF84" s="122"/>
      <c r="BH84" s="175" t="str">
        <f t="shared" si="42"/>
        <v/>
      </c>
      <c r="BI84" s="176" t="str">
        <f t="shared" si="43"/>
        <v/>
      </c>
      <c r="BJ84" s="240" t="str">
        <f t="shared" si="44"/>
        <v xml:space="preserve"> </v>
      </c>
      <c r="BK84" s="175" t="str">
        <f t="shared" si="45"/>
        <v/>
      </c>
      <c r="BL84" s="176" t="str">
        <f t="shared" si="46"/>
        <v/>
      </c>
      <c r="BM84" s="240" t="str">
        <f t="shared" si="47"/>
        <v xml:space="preserve"> </v>
      </c>
      <c r="BN84" s="175" t="str">
        <f t="shared" si="48"/>
        <v/>
      </c>
      <c r="BO84" s="176" t="str">
        <f t="shared" si="49"/>
        <v/>
      </c>
      <c r="BP84" s="240" t="str">
        <f t="shared" si="50"/>
        <v xml:space="preserve"> </v>
      </c>
      <c r="BQ84" s="175" t="str">
        <f t="shared" si="51"/>
        <v/>
      </c>
      <c r="BR84" s="176" t="str">
        <f t="shared" si="52"/>
        <v/>
      </c>
      <c r="BS84" s="224" t="str">
        <f t="shared" si="53"/>
        <v xml:space="preserve"> </v>
      </c>
      <c r="BT84" s="318" t="str">
        <f t="shared" si="54"/>
        <v/>
      </c>
      <c r="BU84" s="319" t="str">
        <f t="shared" si="55"/>
        <v/>
      </c>
      <c r="BV84" s="320" t="str">
        <f t="shared" si="56"/>
        <v xml:space="preserve"> </v>
      </c>
      <c r="BW84" s="175" t="str">
        <f t="shared" si="57"/>
        <v/>
      </c>
      <c r="BX84" s="176" t="str">
        <f t="shared" si="58"/>
        <v/>
      </c>
      <c r="BY84" s="240" t="str">
        <f t="shared" si="59"/>
        <v xml:space="preserve"> </v>
      </c>
      <c r="BZ84" s="175" t="str">
        <f>IF(COUNT(#REF!,#REF!,#REF!,#REF!)=4,(3-#REF!)+(3-#REF!)+#REF!+#REF!,"")</f>
        <v/>
      </c>
      <c r="CA84" s="176" t="str">
        <f>IF(COUNT(#REF!,#REF!,#REF!,#REF!)=4,(3-#REF!)+(3-#REF!)+#REF!+#REF!,"")</f>
        <v/>
      </c>
      <c r="CB84" s="240" t="str">
        <f t="shared" si="60"/>
        <v xml:space="preserve"> </v>
      </c>
      <c r="CC84" s="175" t="str">
        <f>IF(COUNT(#REF!,#REF!,#REF!)=3,(3-#REF!)+#REF!+(3-#REF!),"")</f>
        <v/>
      </c>
      <c r="CD84" s="176" t="str">
        <f>IF(COUNT(#REF!,#REF!,#REF!)=3,(3-#REF!)+#REF!+(3-#REF!),"")</f>
        <v/>
      </c>
      <c r="CE84" s="240" t="str">
        <f t="shared" si="61"/>
        <v xml:space="preserve"> </v>
      </c>
      <c r="CF84" s="185" t="str">
        <f t="shared" si="39"/>
        <v/>
      </c>
      <c r="CG84" s="186" t="str">
        <f t="shared" si="39"/>
        <v/>
      </c>
      <c r="CH84" s="181" t="str">
        <f t="shared" si="62"/>
        <v xml:space="preserve"> </v>
      </c>
      <c r="CI84" s="240">
        <f>'Session Tracking'!P83</f>
        <v>0</v>
      </c>
      <c r="CJ84" s="172"/>
      <c r="CK84" s="172">
        <f>COUNTIF('Session Tracking'!F83:O83,"Yes")</f>
        <v>0</v>
      </c>
      <c r="CL84" s="240">
        <f>COUNTIF('Session Tracking'!F83:O83,"No")</f>
        <v>0</v>
      </c>
      <c r="CM84" s="211">
        <f t="shared" si="63"/>
        <v>0</v>
      </c>
      <c r="CN84" s="240" t="str">
        <f t="shared" si="40"/>
        <v/>
      </c>
      <c r="CO84" s="240" t="str">
        <f t="shared" si="41"/>
        <v/>
      </c>
      <c r="CP84" s="240" t="str">
        <f t="shared" si="64"/>
        <v/>
      </c>
      <c r="CQ84" s="240" t="str">
        <f t="shared" si="65"/>
        <v/>
      </c>
      <c r="CR84" s="240" t="str">
        <f t="shared" si="66"/>
        <v/>
      </c>
      <c r="CS84" s="240" t="str">
        <f t="shared" si="67"/>
        <v/>
      </c>
      <c r="CT84" s="172" t="str">
        <f t="shared" si="68"/>
        <v/>
      </c>
      <c r="CU84" s="240" t="str">
        <f t="shared" si="69"/>
        <v/>
      </c>
      <c r="CV84" s="240" t="str">
        <f t="shared" si="70"/>
        <v/>
      </c>
      <c r="CW84" s="240" t="str">
        <f t="shared" si="71"/>
        <v/>
      </c>
      <c r="CX84" s="240" t="str">
        <f t="shared" si="72"/>
        <v/>
      </c>
      <c r="CY84" s="240" t="str">
        <f t="shared" si="73"/>
        <v/>
      </c>
      <c r="CZ84" s="240" t="str">
        <f t="shared" si="74"/>
        <v/>
      </c>
      <c r="DA84" s="240" t="str">
        <f t="shared" si="75"/>
        <v/>
      </c>
      <c r="DB84" s="173" t="str">
        <f t="shared" si="76"/>
        <v/>
      </c>
    </row>
    <row r="85" spans="1:106" x14ac:dyDescent="0.35">
      <c r="A85" s="182">
        <f>'Session Tracking'!A84</f>
        <v>0</v>
      </c>
      <c r="B85" s="183">
        <f>'Session Tracking'!T84</f>
        <v>0</v>
      </c>
      <c r="C85" s="183">
        <f>'Session Tracking'!C84</f>
        <v>0</v>
      </c>
      <c r="D85" s="184" t="str">
        <f>IF('Session Tracking'!D84,'Session Tracking'!D84,"")</f>
        <v/>
      </c>
      <c r="E85" s="184" t="str">
        <f>IF('Session Tracking'!E84,'Session Tracking'!E84,"")</f>
        <v/>
      </c>
      <c r="F85" s="123"/>
      <c r="G85" s="123"/>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3"/>
      <c r="AH85" s="124"/>
      <c r="AI85" s="124"/>
      <c r="AJ85" s="124"/>
      <c r="AK85" s="124"/>
      <c r="AL85" s="124"/>
      <c r="AM85" s="124"/>
      <c r="AN85" s="124"/>
      <c r="AO85" s="124"/>
      <c r="AP85" s="124"/>
      <c r="AQ85" s="124"/>
      <c r="AR85" s="124"/>
      <c r="AS85" s="124"/>
      <c r="AT85" s="124"/>
      <c r="AU85" s="124"/>
      <c r="AV85" s="124"/>
      <c r="AW85" s="124"/>
      <c r="AX85" s="124"/>
      <c r="AY85" s="124"/>
      <c r="AZ85" s="124"/>
      <c r="BA85" s="124"/>
      <c r="BB85" s="124"/>
      <c r="BC85" s="124"/>
      <c r="BD85" s="124"/>
      <c r="BE85" s="124"/>
      <c r="BF85" s="124"/>
      <c r="BH85" s="175" t="str">
        <f t="shared" si="42"/>
        <v/>
      </c>
      <c r="BI85" s="176" t="str">
        <f t="shared" si="43"/>
        <v/>
      </c>
      <c r="BJ85" s="240" t="str">
        <f t="shared" si="44"/>
        <v xml:space="preserve"> </v>
      </c>
      <c r="BK85" s="175" t="str">
        <f t="shared" si="45"/>
        <v/>
      </c>
      <c r="BL85" s="176" t="str">
        <f t="shared" si="46"/>
        <v/>
      </c>
      <c r="BM85" s="240" t="str">
        <f t="shared" si="47"/>
        <v xml:space="preserve"> </v>
      </c>
      <c r="BN85" s="175" t="str">
        <f t="shared" si="48"/>
        <v/>
      </c>
      <c r="BO85" s="176" t="str">
        <f t="shared" si="49"/>
        <v/>
      </c>
      <c r="BP85" s="240" t="str">
        <f t="shared" si="50"/>
        <v xml:space="preserve"> </v>
      </c>
      <c r="BQ85" s="175" t="str">
        <f t="shared" si="51"/>
        <v/>
      </c>
      <c r="BR85" s="176" t="str">
        <f t="shared" si="52"/>
        <v/>
      </c>
      <c r="BS85" s="224" t="str">
        <f t="shared" si="53"/>
        <v xml:space="preserve"> </v>
      </c>
      <c r="BT85" s="318" t="str">
        <f t="shared" si="54"/>
        <v/>
      </c>
      <c r="BU85" s="319" t="str">
        <f t="shared" si="55"/>
        <v/>
      </c>
      <c r="BV85" s="320" t="str">
        <f t="shared" si="56"/>
        <v xml:space="preserve"> </v>
      </c>
      <c r="BW85" s="175" t="str">
        <f t="shared" si="57"/>
        <v/>
      </c>
      <c r="BX85" s="176" t="str">
        <f t="shared" si="58"/>
        <v/>
      </c>
      <c r="BY85" s="240" t="str">
        <f t="shared" si="59"/>
        <v xml:space="preserve"> </v>
      </c>
      <c r="BZ85" s="175" t="str">
        <f>IF(COUNT(#REF!,#REF!,#REF!,#REF!)=4,(3-#REF!)+(3-#REF!)+#REF!+#REF!,"")</f>
        <v/>
      </c>
      <c r="CA85" s="176" t="str">
        <f>IF(COUNT(#REF!,#REF!,#REF!,#REF!)=4,(3-#REF!)+(3-#REF!)+#REF!+#REF!,"")</f>
        <v/>
      </c>
      <c r="CB85" s="240" t="str">
        <f t="shared" si="60"/>
        <v xml:space="preserve"> </v>
      </c>
      <c r="CC85" s="175" t="str">
        <f>IF(COUNT(#REF!,#REF!,#REF!)=3,(3-#REF!)+#REF!+(3-#REF!),"")</f>
        <v/>
      </c>
      <c r="CD85" s="176" t="str">
        <f>IF(COUNT(#REF!,#REF!,#REF!)=3,(3-#REF!)+#REF!+(3-#REF!),"")</f>
        <v/>
      </c>
      <c r="CE85" s="240" t="str">
        <f t="shared" si="61"/>
        <v xml:space="preserve"> </v>
      </c>
      <c r="CF85" s="185" t="str">
        <f t="shared" si="39"/>
        <v/>
      </c>
      <c r="CG85" s="186" t="str">
        <f t="shared" si="39"/>
        <v/>
      </c>
      <c r="CH85" s="181" t="str">
        <f t="shared" si="62"/>
        <v xml:space="preserve"> </v>
      </c>
      <c r="CI85" s="240">
        <f>'Session Tracking'!P84</f>
        <v>0</v>
      </c>
      <c r="CJ85" s="172"/>
      <c r="CK85" s="172">
        <f>COUNTIF('Session Tracking'!F84:O84,"Yes")</f>
        <v>0</v>
      </c>
      <c r="CL85" s="240">
        <f>COUNTIF('Session Tracking'!F84:O84,"No")</f>
        <v>0</v>
      </c>
      <c r="CM85" s="211">
        <f t="shared" si="63"/>
        <v>0</v>
      </c>
      <c r="CN85" s="240" t="str">
        <f t="shared" si="40"/>
        <v/>
      </c>
      <c r="CO85" s="240" t="str">
        <f t="shared" si="41"/>
        <v/>
      </c>
      <c r="CP85" s="240" t="str">
        <f t="shared" si="64"/>
        <v/>
      </c>
      <c r="CQ85" s="240" t="str">
        <f t="shared" si="65"/>
        <v/>
      </c>
      <c r="CR85" s="240" t="str">
        <f t="shared" si="66"/>
        <v/>
      </c>
      <c r="CS85" s="240" t="str">
        <f t="shared" si="67"/>
        <v/>
      </c>
      <c r="CT85" s="172" t="str">
        <f t="shared" si="68"/>
        <v/>
      </c>
      <c r="CU85" s="240" t="str">
        <f t="shared" si="69"/>
        <v/>
      </c>
      <c r="CV85" s="240" t="str">
        <f t="shared" si="70"/>
        <v/>
      </c>
      <c r="CW85" s="240" t="str">
        <f t="shared" si="71"/>
        <v/>
      </c>
      <c r="CX85" s="240" t="str">
        <f t="shared" si="72"/>
        <v/>
      </c>
      <c r="CY85" s="240" t="str">
        <f t="shared" si="73"/>
        <v/>
      </c>
      <c r="CZ85" s="240" t="str">
        <f t="shared" si="74"/>
        <v/>
      </c>
      <c r="DA85" s="240" t="str">
        <f t="shared" si="75"/>
        <v/>
      </c>
      <c r="DB85" s="173" t="str">
        <f t="shared" si="76"/>
        <v/>
      </c>
    </row>
    <row r="86" spans="1:106" x14ac:dyDescent="0.35">
      <c r="A86" s="182">
        <f>'Session Tracking'!A85</f>
        <v>0</v>
      </c>
      <c r="B86" s="183">
        <f>'Session Tracking'!T85</f>
        <v>0</v>
      </c>
      <c r="C86" s="183">
        <f>'Session Tracking'!C85</f>
        <v>0</v>
      </c>
      <c r="D86" s="184" t="str">
        <f>IF('Session Tracking'!D85,'Session Tracking'!D85,"")</f>
        <v/>
      </c>
      <c r="E86" s="184" t="str">
        <f>IF('Session Tracking'!E85,'Session Tracking'!E85,"")</f>
        <v/>
      </c>
      <c r="F86" s="121"/>
      <c r="G86" s="121"/>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1"/>
      <c r="AH86" s="122"/>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22"/>
      <c r="BE86" s="122"/>
      <c r="BF86" s="122"/>
      <c r="BH86" s="175" t="str">
        <f t="shared" si="42"/>
        <v/>
      </c>
      <c r="BI86" s="176" t="str">
        <f t="shared" si="43"/>
        <v/>
      </c>
      <c r="BJ86" s="240" t="str">
        <f t="shared" si="44"/>
        <v xml:space="preserve"> </v>
      </c>
      <c r="BK86" s="175" t="str">
        <f t="shared" si="45"/>
        <v/>
      </c>
      <c r="BL86" s="176" t="str">
        <f t="shared" si="46"/>
        <v/>
      </c>
      <c r="BM86" s="240" t="str">
        <f t="shared" si="47"/>
        <v xml:space="preserve"> </v>
      </c>
      <c r="BN86" s="175" t="str">
        <f t="shared" si="48"/>
        <v/>
      </c>
      <c r="BO86" s="176" t="str">
        <f t="shared" si="49"/>
        <v/>
      </c>
      <c r="BP86" s="240" t="str">
        <f t="shared" si="50"/>
        <v xml:space="preserve"> </v>
      </c>
      <c r="BQ86" s="175" t="str">
        <f t="shared" si="51"/>
        <v/>
      </c>
      <c r="BR86" s="176" t="str">
        <f t="shared" si="52"/>
        <v/>
      </c>
      <c r="BS86" s="224" t="str">
        <f t="shared" si="53"/>
        <v xml:space="preserve"> </v>
      </c>
      <c r="BT86" s="318" t="str">
        <f t="shared" si="54"/>
        <v/>
      </c>
      <c r="BU86" s="319" t="str">
        <f t="shared" si="55"/>
        <v/>
      </c>
      <c r="BV86" s="320" t="str">
        <f t="shared" si="56"/>
        <v xml:space="preserve"> </v>
      </c>
      <c r="BW86" s="175" t="str">
        <f t="shared" si="57"/>
        <v/>
      </c>
      <c r="BX86" s="176" t="str">
        <f t="shared" si="58"/>
        <v/>
      </c>
      <c r="BY86" s="240" t="str">
        <f t="shared" si="59"/>
        <v xml:space="preserve"> </v>
      </c>
      <c r="BZ86" s="175" t="str">
        <f>IF(COUNT(#REF!,#REF!,#REF!,#REF!)=4,(3-#REF!)+(3-#REF!)+#REF!+#REF!,"")</f>
        <v/>
      </c>
      <c r="CA86" s="176" t="str">
        <f>IF(COUNT(#REF!,#REF!,#REF!,#REF!)=4,(3-#REF!)+(3-#REF!)+#REF!+#REF!,"")</f>
        <v/>
      </c>
      <c r="CB86" s="240" t="str">
        <f t="shared" si="60"/>
        <v xml:space="preserve"> </v>
      </c>
      <c r="CC86" s="175" t="str">
        <f>IF(COUNT(#REF!,#REF!,#REF!)=3,(3-#REF!)+#REF!+(3-#REF!),"")</f>
        <v/>
      </c>
      <c r="CD86" s="176" t="str">
        <f>IF(COUNT(#REF!,#REF!,#REF!)=3,(3-#REF!)+#REF!+(3-#REF!),"")</f>
        <v/>
      </c>
      <c r="CE86" s="240" t="str">
        <f t="shared" si="61"/>
        <v xml:space="preserve"> </v>
      </c>
      <c r="CF86" s="185" t="str">
        <f t="shared" si="39"/>
        <v/>
      </c>
      <c r="CG86" s="186" t="str">
        <f t="shared" si="39"/>
        <v/>
      </c>
      <c r="CH86" s="181" t="str">
        <f t="shared" si="62"/>
        <v xml:space="preserve"> </v>
      </c>
      <c r="CI86" s="240">
        <f>'Session Tracking'!P85</f>
        <v>0</v>
      </c>
      <c r="CJ86" s="172"/>
      <c r="CK86" s="172">
        <f>COUNTIF('Session Tracking'!F85:O85,"Yes")</f>
        <v>0</v>
      </c>
      <c r="CL86" s="240">
        <f>COUNTIF('Session Tracking'!F85:O85,"No")</f>
        <v>0</v>
      </c>
      <c r="CM86" s="211">
        <f t="shared" si="63"/>
        <v>0</v>
      </c>
      <c r="CN86" s="240" t="str">
        <f t="shared" si="40"/>
        <v/>
      </c>
      <c r="CO86" s="240" t="str">
        <f t="shared" si="41"/>
        <v/>
      </c>
      <c r="CP86" s="240" t="str">
        <f t="shared" si="64"/>
        <v/>
      </c>
      <c r="CQ86" s="240" t="str">
        <f t="shared" si="65"/>
        <v/>
      </c>
      <c r="CR86" s="240" t="str">
        <f t="shared" si="66"/>
        <v/>
      </c>
      <c r="CS86" s="240" t="str">
        <f t="shared" si="67"/>
        <v/>
      </c>
      <c r="CT86" s="172" t="str">
        <f t="shared" si="68"/>
        <v/>
      </c>
      <c r="CU86" s="240" t="str">
        <f t="shared" si="69"/>
        <v/>
      </c>
      <c r="CV86" s="240" t="str">
        <f t="shared" si="70"/>
        <v/>
      </c>
      <c r="CW86" s="240" t="str">
        <f t="shared" si="71"/>
        <v/>
      </c>
      <c r="CX86" s="240" t="str">
        <f t="shared" si="72"/>
        <v/>
      </c>
      <c r="CY86" s="240" t="str">
        <f t="shared" si="73"/>
        <v/>
      </c>
      <c r="CZ86" s="240" t="str">
        <f t="shared" si="74"/>
        <v/>
      </c>
      <c r="DA86" s="240" t="str">
        <f t="shared" si="75"/>
        <v/>
      </c>
      <c r="DB86" s="173" t="str">
        <f t="shared" si="76"/>
        <v/>
      </c>
    </row>
    <row r="87" spans="1:106" x14ac:dyDescent="0.35">
      <c r="A87" s="182">
        <f>'Session Tracking'!A86</f>
        <v>0</v>
      </c>
      <c r="B87" s="183">
        <f>'Session Tracking'!T86</f>
        <v>0</v>
      </c>
      <c r="C87" s="183">
        <f>'Session Tracking'!C86</f>
        <v>0</v>
      </c>
      <c r="D87" s="184" t="str">
        <f>IF('Session Tracking'!D86,'Session Tracking'!D86,"")</f>
        <v/>
      </c>
      <c r="E87" s="184" t="str">
        <f>IF('Session Tracking'!E86,'Session Tracking'!E86,"")</f>
        <v/>
      </c>
      <c r="F87" s="123"/>
      <c r="G87" s="123"/>
      <c r="H87" s="236"/>
      <c r="I87" s="236"/>
      <c r="J87" s="236"/>
      <c r="K87" s="236"/>
      <c r="L87" s="236"/>
      <c r="M87" s="236"/>
      <c r="N87" s="236"/>
      <c r="O87" s="236"/>
      <c r="P87" s="236"/>
      <c r="Q87" s="236"/>
      <c r="R87" s="236"/>
      <c r="S87" s="236"/>
      <c r="T87" s="236"/>
      <c r="U87" s="236"/>
      <c r="V87" s="236"/>
      <c r="W87" s="236"/>
      <c r="X87" s="236"/>
      <c r="Y87" s="236"/>
      <c r="Z87" s="236"/>
      <c r="AA87" s="236"/>
      <c r="AB87" s="236"/>
      <c r="AC87" s="236"/>
      <c r="AD87" s="236"/>
      <c r="AE87" s="236"/>
      <c r="AF87" s="236"/>
      <c r="AG87" s="123"/>
      <c r="AH87" s="124"/>
      <c r="AI87" s="124"/>
      <c r="AJ87" s="124"/>
      <c r="AK87" s="124"/>
      <c r="AL87" s="124"/>
      <c r="AM87" s="124"/>
      <c r="AN87" s="124"/>
      <c r="AO87" s="124"/>
      <c r="AP87" s="124"/>
      <c r="AQ87" s="124"/>
      <c r="AR87" s="124"/>
      <c r="AS87" s="124"/>
      <c r="AT87" s="124"/>
      <c r="AU87" s="124"/>
      <c r="AV87" s="124"/>
      <c r="AW87" s="124"/>
      <c r="AX87" s="124"/>
      <c r="AY87" s="124"/>
      <c r="AZ87" s="124"/>
      <c r="BA87" s="124"/>
      <c r="BB87" s="124"/>
      <c r="BC87" s="124"/>
      <c r="BD87" s="124"/>
      <c r="BE87" s="124"/>
      <c r="BF87" s="124"/>
      <c r="BH87" s="175" t="str">
        <f t="shared" si="42"/>
        <v/>
      </c>
      <c r="BI87" s="176" t="str">
        <f t="shared" si="43"/>
        <v/>
      </c>
      <c r="BJ87" s="240" t="str">
        <f t="shared" si="44"/>
        <v xml:space="preserve"> </v>
      </c>
      <c r="BK87" s="175" t="str">
        <f t="shared" si="45"/>
        <v/>
      </c>
      <c r="BL87" s="176" t="str">
        <f t="shared" si="46"/>
        <v/>
      </c>
      <c r="BM87" s="240" t="str">
        <f t="shared" si="47"/>
        <v xml:space="preserve"> </v>
      </c>
      <c r="BN87" s="175" t="str">
        <f t="shared" si="48"/>
        <v/>
      </c>
      <c r="BO87" s="176" t="str">
        <f t="shared" si="49"/>
        <v/>
      </c>
      <c r="BP87" s="240" t="str">
        <f t="shared" si="50"/>
        <v xml:space="preserve"> </v>
      </c>
      <c r="BQ87" s="175" t="str">
        <f t="shared" si="51"/>
        <v/>
      </c>
      <c r="BR87" s="176" t="str">
        <f t="shared" si="52"/>
        <v/>
      </c>
      <c r="BS87" s="224" t="str">
        <f t="shared" si="53"/>
        <v xml:space="preserve"> </v>
      </c>
      <c r="BT87" s="318" t="str">
        <f t="shared" si="54"/>
        <v/>
      </c>
      <c r="BU87" s="319" t="str">
        <f t="shared" si="55"/>
        <v/>
      </c>
      <c r="BV87" s="320" t="str">
        <f t="shared" si="56"/>
        <v xml:space="preserve"> </v>
      </c>
      <c r="BW87" s="175" t="str">
        <f t="shared" si="57"/>
        <v/>
      </c>
      <c r="BX87" s="176" t="str">
        <f t="shared" si="58"/>
        <v/>
      </c>
      <c r="BY87" s="240" t="str">
        <f t="shared" si="59"/>
        <v xml:space="preserve"> </v>
      </c>
      <c r="BZ87" s="175" t="str">
        <f>IF(COUNT(#REF!,#REF!,#REF!,#REF!)=4,(3-#REF!)+(3-#REF!)+#REF!+#REF!,"")</f>
        <v/>
      </c>
      <c r="CA87" s="176" t="str">
        <f>IF(COUNT(#REF!,#REF!,#REF!,#REF!)=4,(3-#REF!)+(3-#REF!)+#REF!+#REF!,"")</f>
        <v/>
      </c>
      <c r="CB87" s="240" t="str">
        <f t="shared" si="60"/>
        <v xml:space="preserve"> </v>
      </c>
      <c r="CC87" s="175" t="str">
        <f>IF(COUNT(#REF!,#REF!,#REF!)=3,(3-#REF!)+#REF!+(3-#REF!),"")</f>
        <v/>
      </c>
      <c r="CD87" s="176" t="str">
        <f>IF(COUNT(#REF!,#REF!,#REF!)=3,(3-#REF!)+#REF!+(3-#REF!),"")</f>
        <v/>
      </c>
      <c r="CE87" s="240" t="str">
        <f t="shared" si="61"/>
        <v xml:space="preserve"> </v>
      </c>
      <c r="CF87" s="185" t="str">
        <f t="shared" ref="CF87:CG150" si="77">IF(COUNT(BW87,BZ87,CC87)=3,BW87+BZ87+CC87,"")</f>
        <v/>
      </c>
      <c r="CG87" s="186" t="str">
        <f t="shared" si="77"/>
        <v/>
      </c>
      <c r="CH87" s="181" t="str">
        <f t="shared" si="62"/>
        <v xml:space="preserve"> </v>
      </c>
      <c r="CI87" s="240">
        <f>'Session Tracking'!P86</f>
        <v>0</v>
      </c>
      <c r="CJ87" s="172"/>
      <c r="CK87" s="172">
        <f>COUNTIF('Session Tracking'!F86:O86,"Yes")</f>
        <v>0</v>
      </c>
      <c r="CL87" s="240">
        <f>COUNTIF('Session Tracking'!F86:O86,"No")</f>
        <v>0</v>
      </c>
      <c r="CM87" s="211">
        <f t="shared" si="63"/>
        <v>0</v>
      </c>
      <c r="CN87" s="240" t="str">
        <f t="shared" si="40"/>
        <v/>
      </c>
      <c r="CO87" s="240" t="str">
        <f t="shared" si="41"/>
        <v/>
      </c>
      <c r="CP87" s="240" t="str">
        <f t="shared" si="64"/>
        <v/>
      </c>
      <c r="CQ87" s="240" t="str">
        <f t="shared" si="65"/>
        <v/>
      </c>
      <c r="CR87" s="240" t="str">
        <f t="shared" si="66"/>
        <v/>
      </c>
      <c r="CS87" s="240" t="str">
        <f t="shared" si="67"/>
        <v/>
      </c>
      <c r="CT87" s="172" t="str">
        <f t="shared" si="68"/>
        <v/>
      </c>
      <c r="CU87" s="240" t="str">
        <f t="shared" si="69"/>
        <v/>
      </c>
      <c r="CV87" s="240" t="str">
        <f t="shared" si="70"/>
        <v/>
      </c>
      <c r="CW87" s="240" t="str">
        <f t="shared" si="71"/>
        <v/>
      </c>
      <c r="CX87" s="240" t="str">
        <f t="shared" si="72"/>
        <v/>
      </c>
      <c r="CY87" s="240" t="str">
        <f t="shared" si="73"/>
        <v/>
      </c>
      <c r="CZ87" s="240" t="str">
        <f t="shared" si="74"/>
        <v/>
      </c>
      <c r="DA87" s="240" t="str">
        <f t="shared" si="75"/>
        <v/>
      </c>
      <c r="DB87" s="173" t="str">
        <f t="shared" si="76"/>
        <v/>
      </c>
    </row>
    <row r="88" spans="1:106" x14ac:dyDescent="0.35">
      <c r="A88" s="182">
        <f>'Session Tracking'!A87</f>
        <v>0</v>
      </c>
      <c r="B88" s="183">
        <f>'Session Tracking'!T87</f>
        <v>0</v>
      </c>
      <c r="C88" s="183">
        <f>'Session Tracking'!C87</f>
        <v>0</v>
      </c>
      <c r="D88" s="184" t="str">
        <f>IF('Session Tracking'!D87,'Session Tracking'!D87,"")</f>
        <v/>
      </c>
      <c r="E88" s="184" t="str">
        <f>IF('Session Tracking'!E87,'Session Tracking'!E87,"")</f>
        <v/>
      </c>
      <c r="F88" s="121"/>
      <c r="G88" s="121"/>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1"/>
      <c r="AH88" s="122"/>
      <c r="AI88" s="122"/>
      <c r="AJ88" s="122"/>
      <c r="AK88" s="122"/>
      <c r="AL88" s="122"/>
      <c r="AM88" s="122"/>
      <c r="AN88" s="122"/>
      <c r="AO88" s="122"/>
      <c r="AP88" s="122"/>
      <c r="AQ88" s="122"/>
      <c r="AR88" s="122"/>
      <c r="AS88" s="122"/>
      <c r="AT88" s="122"/>
      <c r="AU88" s="122"/>
      <c r="AV88" s="122"/>
      <c r="AW88" s="122"/>
      <c r="AX88" s="122"/>
      <c r="AY88" s="122"/>
      <c r="AZ88" s="122"/>
      <c r="BA88" s="122"/>
      <c r="BB88" s="122"/>
      <c r="BC88" s="122"/>
      <c r="BD88" s="122"/>
      <c r="BE88" s="122"/>
      <c r="BF88" s="122"/>
      <c r="BH88" s="175" t="str">
        <f t="shared" si="42"/>
        <v/>
      </c>
      <c r="BI88" s="176" t="str">
        <f t="shared" si="43"/>
        <v/>
      </c>
      <c r="BJ88" s="240" t="str">
        <f t="shared" si="44"/>
        <v xml:space="preserve"> </v>
      </c>
      <c r="BK88" s="175" t="str">
        <f t="shared" si="45"/>
        <v/>
      </c>
      <c r="BL88" s="176" t="str">
        <f t="shared" si="46"/>
        <v/>
      </c>
      <c r="BM88" s="240" t="str">
        <f t="shared" si="47"/>
        <v xml:space="preserve"> </v>
      </c>
      <c r="BN88" s="175" t="str">
        <f t="shared" si="48"/>
        <v/>
      </c>
      <c r="BO88" s="176" t="str">
        <f t="shared" si="49"/>
        <v/>
      </c>
      <c r="BP88" s="240" t="str">
        <f t="shared" si="50"/>
        <v xml:space="preserve"> </v>
      </c>
      <c r="BQ88" s="175" t="str">
        <f t="shared" si="51"/>
        <v/>
      </c>
      <c r="BR88" s="176" t="str">
        <f t="shared" si="52"/>
        <v/>
      </c>
      <c r="BS88" s="224" t="str">
        <f t="shared" si="53"/>
        <v xml:space="preserve"> </v>
      </c>
      <c r="BT88" s="318" t="str">
        <f t="shared" si="54"/>
        <v/>
      </c>
      <c r="BU88" s="319" t="str">
        <f t="shared" si="55"/>
        <v/>
      </c>
      <c r="BV88" s="320" t="str">
        <f t="shared" si="56"/>
        <v xml:space="preserve"> </v>
      </c>
      <c r="BW88" s="175" t="str">
        <f t="shared" si="57"/>
        <v/>
      </c>
      <c r="BX88" s="176" t="str">
        <f t="shared" si="58"/>
        <v/>
      </c>
      <c r="BY88" s="240" t="str">
        <f t="shared" si="59"/>
        <v xml:space="preserve"> </v>
      </c>
      <c r="BZ88" s="175" t="str">
        <f>IF(COUNT(#REF!,#REF!,#REF!,#REF!)=4,(3-#REF!)+(3-#REF!)+#REF!+#REF!,"")</f>
        <v/>
      </c>
      <c r="CA88" s="176" t="str">
        <f>IF(COUNT(#REF!,#REF!,#REF!,#REF!)=4,(3-#REF!)+(3-#REF!)+#REF!+#REF!,"")</f>
        <v/>
      </c>
      <c r="CB88" s="240" t="str">
        <f t="shared" si="60"/>
        <v xml:space="preserve"> </v>
      </c>
      <c r="CC88" s="175" t="str">
        <f>IF(COUNT(#REF!,#REF!,#REF!)=3,(3-#REF!)+#REF!+(3-#REF!),"")</f>
        <v/>
      </c>
      <c r="CD88" s="176" t="str">
        <f>IF(COUNT(#REF!,#REF!,#REF!)=3,(3-#REF!)+#REF!+(3-#REF!),"")</f>
        <v/>
      </c>
      <c r="CE88" s="240" t="str">
        <f t="shared" si="61"/>
        <v xml:space="preserve"> </v>
      </c>
      <c r="CF88" s="185" t="str">
        <f t="shared" si="77"/>
        <v/>
      </c>
      <c r="CG88" s="186" t="str">
        <f t="shared" si="77"/>
        <v/>
      </c>
      <c r="CH88" s="181" t="str">
        <f t="shared" si="62"/>
        <v xml:space="preserve"> </v>
      </c>
      <c r="CI88" s="240">
        <f>'Session Tracking'!P87</f>
        <v>0</v>
      </c>
      <c r="CJ88" s="172"/>
      <c r="CK88" s="172">
        <f>COUNTIF('Session Tracking'!F87:O87,"Yes")</f>
        <v>0</v>
      </c>
      <c r="CL88" s="240">
        <f>COUNTIF('Session Tracking'!F87:O87,"No")</f>
        <v>0</v>
      </c>
      <c r="CM88" s="211">
        <f t="shared" si="63"/>
        <v>0</v>
      </c>
      <c r="CN88" s="240" t="str">
        <f t="shared" si="40"/>
        <v/>
      </c>
      <c r="CO88" s="240" t="str">
        <f t="shared" si="41"/>
        <v/>
      </c>
      <c r="CP88" s="240" t="str">
        <f t="shared" si="64"/>
        <v/>
      </c>
      <c r="CQ88" s="240" t="str">
        <f t="shared" si="65"/>
        <v/>
      </c>
      <c r="CR88" s="240" t="str">
        <f t="shared" si="66"/>
        <v/>
      </c>
      <c r="CS88" s="240" t="str">
        <f t="shared" si="67"/>
        <v/>
      </c>
      <c r="CT88" s="172" t="str">
        <f t="shared" si="68"/>
        <v/>
      </c>
      <c r="CU88" s="240" t="str">
        <f t="shared" si="69"/>
        <v/>
      </c>
      <c r="CV88" s="240" t="str">
        <f t="shared" si="70"/>
        <v/>
      </c>
      <c r="CW88" s="240" t="str">
        <f t="shared" si="71"/>
        <v/>
      </c>
      <c r="CX88" s="240" t="str">
        <f t="shared" si="72"/>
        <v/>
      </c>
      <c r="CY88" s="240" t="str">
        <f t="shared" si="73"/>
        <v/>
      </c>
      <c r="CZ88" s="240" t="str">
        <f t="shared" si="74"/>
        <v/>
      </c>
      <c r="DA88" s="240" t="str">
        <f t="shared" si="75"/>
        <v/>
      </c>
      <c r="DB88" s="173" t="str">
        <f t="shared" si="76"/>
        <v/>
      </c>
    </row>
    <row r="89" spans="1:106" x14ac:dyDescent="0.35">
      <c r="A89" s="182">
        <f>'Session Tracking'!A88</f>
        <v>0</v>
      </c>
      <c r="B89" s="183">
        <f>'Session Tracking'!T88</f>
        <v>0</v>
      </c>
      <c r="C89" s="183">
        <f>'Session Tracking'!C88</f>
        <v>0</v>
      </c>
      <c r="D89" s="184" t="str">
        <f>IF('Session Tracking'!D88,'Session Tracking'!D88,"")</f>
        <v/>
      </c>
      <c r="E89" s="184" t="str">
        <f>IF('Session Tracking'!E88,'Session Tracking'!E88,"")</f>
        <v/>
      </c>
      <c r="F89" s="123"/>
      <c r="G89" s="123"/>
      <c r="H89" s="237"/>
      <c r="I89" s="237"/>
      <c r="J89" s="237"/>
      <c r="K89" s="237"/>
      <c r="L89" s="237"/>
      <c r="M89" s="237"/>
      <c r="N89" s="237"/>
      <c r="O89" s="237"/>
      <c r="P89" s="237"/>
      <c r="Q89" s="237"/>
      <c r="R89" s="237"/>
      <c r="S89" s="237"/>
      <c r="T89" s="237"/>
      <c r="U89" s="237"/>
      <c r="V89" s="237"/>
      <c r="W89" s="237"/>
      <c r="X89" s="237"/>
      <c r="Y89" s="237"/>
      <c r="Z89" s="237"/>
      <c r="AA89" s="237"/>
      <c r="AB89" s="237"/>
      <c r="AC89" s="237"/>
      <c r="AD89" s="237"/>
      <c r="AE89" s="237"/>
      <c r="AF89" s="237"/>
      <c r="AG89" s="123"/>
      <c r="AH89" s="124"/>
      <c r="AI89" s="124"/>
      <c r="AJ89" s="124"/>
      <c r="AK89" s="124"/>
      <c r="AL89" s="124"/>
      <c r="AM89" s="124"/>
      <c r="AN89" s="124"/>
      <c r="AO89" s="124"/>
      <c r="AP89" s="124"/>
      <c r="AQ89" s="124"/>
      <c r="AR89" s="124"/>
      <c r="AS89" s="124"/>
      <c r="AT89" s="124"/>
      <c r="AU89" s="124"/>
      <c r="AV89" s="124"/>
      <c r="AW89" s="124"/>
      <c r="AX89" s="124"/>
      <c r="AY89" s="124"/>
      <c r="AZ89" s="124"/>
      <c r="BA89" s="124"/>
      <c r="BB89" s="124"/>
      <c r="BC89" s="124"/>
      <c r="BD89" s="124"/>
      <c r="BE89" s="124"/>
      <c r="BF89" s="124"/>
      <c r="BH89" s="175" t="str">
        <f t="shared" si="42"/>
        <v/>
      </c>
      <c r="BI89" s="176" t="str">
        <f t="shared" si="43"/>
        <v/>
      </c>
      <c r="BJ89" s="240" t="str">
        <f t="shared" si="44"/>
        <v xml:space="preserve"> </v>
      </c>
      <c r="BK89" s="175" t="str">
        <f t="shared" si="45"/>
        <v/>
      </c>
      <c r="BL89" s="176" t="str">
        <f t="shared" si="46"/>
        <v/>
      </c>
      <c r="BM89" s="240" t="str">
        <f t="shared" si="47"/>
        <v xml:space="preserve"> </v>
      </c>
      <c r="BN89" s="175" t="str">
        <f t="shared" si="48"/>
        <v/>
      </c>
      <c r="BO89" s="176" t="str">
        <f t="shared" si="49"/>
        <v/>
      </c>
      <c r="BP89" s="240" t="str">
        <f t="shared" si="50"/>
        <v xml:space="preserve"> </v>
      </c>
      <c r="BQ89" s="175" t="str">
        <f t="shared" si="51"/>
        <v/>
      </c>
      <c r="BR89" s="176" t="str">
        <f t="shared" si="52"/>
        <v/>
      </c>
      <c r="BS89" s="224" t="str">
        <f t="shared" si="53"/>
        <v xml:space="preserve"> </v>
      </c>
      <c r="BT89" s="318" t="str">
        <f t="shared" si="54"/>
        <v/>
      </c>
      <c r="BU89" s="319" t="str">
        <f t="shared" si="55"/>
        <v/>
      </c>
      <c r="BV89" s="320" t="str">
        <f t="shared" si="56"/>
        <v xml:space="preserve"> </v>
      </c>
      <c r="BW89" s="175" t="str">
        <f t="shared" si="57"/>
        <v/>
      </c>
      <c r="BX89" s="176" t="str">
        <f t="shared" si="58"/>
        <v/>
      </c>
      <c r="BY89" s="240" t="str">
        <f t="shared" si="59"/>
        <v xml:space="preserve"> </v>
      </c>
      <c r="BZ89" s="175" t="str">
        <f>IF(COUNT(#REF!,#REF!,#REF!,#REF!)=4,(3-#REF!)+(3-#REF!)+#REF!+#REF!,"")</f>
        <v/>
      </c>
      <c r="CA89" s="176" t="str">
        <f>IF(COUNT(#REF!,#REF!,#REF!,#REF!)=4,(3-#REF!)+(3-#REF!)+#REF!+#REF!,"")</f>
        <v/>
      </c>
      <c r="CB89" s="240" t="str">
        <f t="shared" si="60"/>
        <v xml:space="preserve"> </v>
      </c>
      <c r="CC89" s="175" t="str">
        <f>IF(COUNT(#REF!,#REF!,#REF!)=3,(3-#REF!)+#REF!+(3-#REF!),"")</f>
        <v/>
      </c>
      <c r="CD89" s="176" t="str">
        <f>IF(COUNT(#REF!,#REF!,#REF!)=3,(3-#REF!)+#REF!+(3-#REF!),"")</f>
        <v/>
      </c>
      <c r="CE89" s="240" t="str">
        <f t="shared" si="61"/>
        <v xml:space="preserve"> </v>
      </c>
      <c r="CF89" s="185" t="str">
        <f t="shared" si="77"/>
        <v/>
      </c>
      <c r="CG89" s="186" t="str">
        <f t="shared" si="77"/>
        <v/>
      </c>
      <c r="CH89" s="181" t="str">
        <f t="shared" si="62"/>
        <v xml:space="preserve"> </v>
      </c>
      <c r="CI89" s="240">
        <f>'Session Tracking'!P88</f>
        <v>0</v>
      </c>
      <c r="CJ89" s="172"/>
      <c r="CK89" s="172">
        <f>COUNTIF('Session Tracking'!F88:O88,"Yes")</f>
        <v>0</v>
      </c>
      <c r="CL89" s="240">
        <f>COUNTIF('Session Tracking'!F88:O88,"No")</f>
        <v>0</v>
      </c>
      <c r="CM89" s="211">
        <f t="shared" si="63"/>
        <v>0</v>
      </c>
      <c r="CN89" s="240" t="str">
        <f t="shared" si="40"/>
        <v/>
      </c>
      <c r="CO89" s="240" t="str">
        <f t="shared" si="41"/>
        <v/>
      </c>
      <c r="CP89" s="240" t="str">
        <f t="shared" si="64"/>
        <v/>
      </c>
      <c r="CQ89" s="240" t="str">
        <f t="shared" si="65"/>
        <v/>
      </c>
      <c r="CR89" s="240" t="str">
        <f t="shared" si="66"/>
        <v/>
      </c>
      <c r="CS89" s="240" t="str">
        <f t="shared" si="67"/>
        <v/>
      </c>
      <c r="CT89" s="172" t="str">
        <f t="shared" si="68"/>
        <v/>
      </c>
      <c r="CU89" s="240" t="str">
        <f t="shared" si="69"/>
        <v/>
      </c>
      <c r="CV89" s="240" t="str">
        <f t="shared" si="70"/>
        <v/>
      </c>
      <c r="CW89" s="240" t="str">
        <f t="shared" si="71"/>
        <v/>
      </c>
      <c r="CX89" s="240" t="str">
        <f t="shared" si="72"/>
        <v/>
      </c>
      <c r="CY89" s="240" t="str">
        <f t="shared" si="73"/>
        <v/>
      </c>
      <c r="CZ89" s="240" t="str">
        <f t="shared" si="74"/>
        <v/>
      </c>
      <c r="DA89" s="240" t="str">
        <f t="shared" si="75"/>
        <v/>
      </c>
      <c r="DB89" s="173" t="str">
        <f t="shared" si="76"/>
        <v/>
      </c>
    </row>
    <row r="90" spans="1:106" x14ac:dyDescent="0.35">
      <c r="A90" s="182">
        <f>'Session Tracking'!A89</f>
        <v>0</v>
      </c>
      <c r="B90" s="183">
        <f>'Session Tracking'!T89</f>
        <v>0</v>
      </c>
      <c r="C90" s="183">
        <f>'Session Tracking'!C89</f>
        <v>0</v>
      </c>
      <c r="D90" s="184" t="str">
        <f>IF('Session Tracking'!D89,'Session Tracking'!D89,"")</f>
        <v/>
      </c>
      <c r="E90" s="184" t="str">
        <f>IF('Session Tracking'!E89,'Session Tracking'!E89,"")</f>
        <v/>
      </c>
      <c r="F90" s="121"/>
      <c r="G90" s="121"/>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1"/>
      <c r="AH90" s="122"/>
      <c r="AI90" s="122"/>
      <c r="AJ90" s="122"/>
      <c r="AK90" s="122"/>
      <c r="AL90" s="122"/>
      <c r="AM90" s="122"/>
      <c r="AN90" s="122"/>
      <c r="AO90" s="122"/>
      <c r="AP90" s="122"/>
      <c r="AQ90" s="122"/>
      <c r="AR90" s="122"/>
      <c r="AS90" s="122"/>
      <c r="AT90" s="122"/>
      <c r="AU90" s="122"/>
      <c r="AV90" s="122"/>
      <c r="AW90" s="122"/>
      <c r="AX90" s="122"/>
      <c r="AY90" s="122"/>
      <c r="AZ90" s="122"/>
      <c r="BA90" s="122"/>
      <c r="BB90" s="122"/>
      <c r="BC90" s="122"/>
      <c r="BD90" s="122"/>
      <c r="BE90" s="122"/>
      <c r="BF90" s="122"/>
      <c r="BH90" s="175" t="str">
        <f t="shared" si="42"/>
        <v/>
      </c>
      <c r="BI90" s="176" t="str">
        <f t="shared" si="43"/>
        <v/>
      </c>
      <c r="BJ90" s="240" t="str">
        <f t="shared" si="44"/>
        <v xml:space="preserve"> </v>
      </c>
      <c r="BK90" s="175" t="str">
        <f t="shared" si="45"/>
        <v/>
      </c>
      <c r="BL90" s="176" t="str">
        <f t="shared" si="46"/>
        <v/>
      </c>
      <c r="BM90" s="240" t="str">
        <f t="shared" si="47"/>
        <v xml:space="preserve"> </v>
      </c>
      <c r="BN90" s="175" t="str">
        <f t="shared" si="48"/>
        <v/>
      </c>
      <c r="BO90" s="176" t="str">
        <f t="shared" si="49"/>
        <v/>
      </c>
      <c r="BP90" s="240" t="str">
        <f t="shared" si="50"/>
        <v xml:space="preserve"> </v>
      </c>
      <c r="BQ90" s="175" t="str">
        <f t="shared" si="51"/>
        <v/>
      </c>
      <c r="BR90" s="176" t="str">
        <f t="shared" si="52"/>
        <v/>
      </c>
      <c r="BS90" s="224" t="str">
        <f t="shared" si="53"/>
        <v xml:space="preserve"> </v>
      </c>
      <c r="BT90" s="318" t="str">
        <f t="shared" si="54"/>
        <v/>
      </c>
      <c r="BU90" s="319" t="str">
        <f t="shared" si="55"/>
        <v/>
      </c>
      <c r="BV90" s="320" t="str">
        <f t="shared" si="56"/>
        <v xml:space="preserve"> </v>
      </c>
      <c r="BW90" s="175" t="str">
        <f t="shared" si="57"/>
        <v/>
      </c>
      <c r="BX90" s="176" t="str">
        <f t="shared" si="58"/>
        <v/>
      </c>
      <c r="BY90" s="240" t="str">
        <f t="shared" si="59"/>
        <v xml:space="preserve"> </v>
      </c>
      <c r="BZ90" s="175" t="str">
        <f>IF(COUNT(#REF!,#REF!,#REF!,#REF!)=4,(3-#REF!)+(3-#REF!)+#REF!+#REF!,"")</f>
        <v/>
      </c>
      <c r="CA90" s="176" t="str">
        <f>IF(COUNT(#REF!,#REF!,#REF!,#REF!)=4,(3-#REF!)+(3-#REF!)+#REF!+#REF!,"")</f>
        <v/>
      </c>
      <c r="CB90" s="240" t="str">
        <f t="shared" si="60"/>
        <v xml:space="preserve"> </v>
      </c>
      <c r="CC90" s="175" t="str">
        <f>IF(COUNT(#REF!,#REF!,#REF!)=3,(3-#REF!)+#REF!+(3-#REF!),"")</f>
        <v/>
      </c>
      <c r="CD90" s="176" t="str">
        <f>IF(COUNT(#REF!,#REF!,#REF!)=3,(3-#REF!)+#REF!+(3-#REF!),"")</f>
        <v/>
      </c>
      <c r="CE90" s="240" t="str">
        <f t="shared" si="61"/>
        <v xml:space="preserve"> </v>
      </c>
      <c r="CF90" s="185" t="str">
        <f t="shared" si="77"/>
        <v/>
      </c>
      <c r="CG90" s="186" t="str">
        <f t="shared" si="77"/>
        <v/>
      </c>
      <c r="CH90" s="181" t="str">
        <f t="shared" si="62"/>
        <v xml:space="preserve"> </v>
      </c>
      <c r="CI90" s="240">
        <f>'Session Tracking'!P89</f>
        <v>0</v>
      </c>
      <c r="CJ90" s="172"/>
      <c r="CK90" s="172">
        <f>COUNTIF('Session Tracking'!F89:O89,"Yes")</f>
        <v>0</v>
      </c>
      <c r="CL90" s="240">
        <f>COUNTIF('Session Tracking'!F89:O89,"No")</f>
        <v>0</v>
      </c>
      <c r="CM90" s="211">
        <f t="shared" si="63"/>
        <v>0</v>
      </c>
      <c r="CN90" s="240" t="str">
        <f t="shared" si="40"/>
        <v/>
      </c>
      <c r="CO90" s="240" t="str">
        <f t="shared" si="41"/>
        <v/>
      </c>
      <c r="CP90" s="240" t="str">
        <f t="shared" si="64"/>
        <v/>
      </c>
      <c r="CQ90" s="240" t="str">
        <f t="shared" si="65"/>
        <v/>
      </c>
      <c r="CR90" s="240" t="str">
        <f t="shared" si="66"/>
        <v/>
      </c>
      <c r="CS90" s="240" t="str">
        <f t="shared" si="67"/>
        <v/>
      </c>
      <c r="CT90" s="172" t="str">
        <f t="shared" si="68"/>
        <v/>
      </c>
      <c r="CU90" s="240" t="str">
        <f t="shared" si="69"/>
        <v/>
      </c>
      <c r="CV90" s="240" t="str">
        <f t="shared" si="70"/>
        <v/>
      </c>
      <c r="CW90" s="240" t="str">
        <f t="shared" si="71"/>
        <v/>
      </c>
      <c r="CX90" s="240" t="str">
        <f t="shared" si="72"/>
        <v/>
      </c>
      <c r="CY90" s="240" t="str">
        <f t="shared" si="73"/>
        <v/>
      </c>
      <c r="CZ90" s="240" t="str">
        <f t="shared" si="74"/>
        <v/>
      </c>
      <c r="DA90" s="240" t="str">
        <f t="shared" si="75"/>
        <v/>
      </c>
      <c r="DB90" s="173" t="str">
        <f t="shared" si="76"/>
        <v/>
      </c>
    </row>
    <row r="91" spans="1:106" x14ac:dyDescent="0.35">
      <c r="A91" s="182">
        <f>'Session Tracking'!A90</f>
        <v>0</v>
      </c>
      <c r="B91" s="183">
        <f>'Session Tracking'!T90</f>
        <v>0</v>
      </c>
      <c r="C91" s="183">
        <f>'Session Tracking'!C90</f>
        <v>0</v>
      </c>
      <c r="D91" s="184" t="str">
        <f>IF('Session Tracking'!D90,'Session Tracking'!D90,"")</f>
        <v/>
      </c>
      <c r="E91" s="184" t="str">
        <f>IF('Session Tracking'!E90,'Session Tracking'!E90,"")</f>
        <v/>
      </c>
      <c r="F91" s="123"/>
      <c r="G91" s="123"/>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3"/>
      <c r="AH91" s="124"/>
      <c r="AI91" s="124"/>
      <c r="AJ91" s="124"/>
      <c r="AK91" s="124"/>
      <c r="AL91" s="124"/>
      <c r="AM91" s="124"/>
      <c r="AN91" s="124"/>
      <c r="AO91" s="124"/>
      <c r="AP91" s="124"/>
      <c r="AQ91" s="124"/>
      <c r="AR91" s="124"/>
      <c r="AS91" s="124"/>
      <c r="AT91" s="124"/>
      <c r="AU91" s="124"/>
      <c r="AV91" s="124"/>
      <c r="AW91" s="124"/>
      <c r="AX91" s="124"/>
      <c r="AY91" s="124"/>
      <c r="AZ91" s="124"/>
      <c r="BA91" s="124"/>
      <c r="BB91" s="124"/>
      <c r="BC91" s="124"/>
      <c r="BD91" s="124"/>
      <c r="BE91" s="124"/>
      <c r="BF91" s="124"/>
      <c r="BH91" s="175" t="str">
        <f t="shared" si="42"/>
        <v/>
      </c>
      <c r="BI91" s="176" t="str">
        <f t="shared" si="43"/>
        <v/>
      </c>
      <c r="BJ91" s="240" t="str">
        <f t="shared" si="44"/>
        <v xml:space="preserve"> </v>
      </c>
      <c r="BK91" s="175" t="str">
        <f t="shared" si="45"/>
        <v/>
      </c>
      <c r="BL91" s="176" t="str">
        <f t="shared" si="46"/>
        <v/>
      </c>
      <c r="BM91" s="240" t="str">
        <f t="shared" si="47"/>
        <v xml:space="preserve"> </v>
      </c>
      <c r="BN91" s="175" t="str">
        <f t="shared" si="48"/>
        <v/>
      </c>
      <c r="BO91" s="176" t="str">
        <f t="shared" si="49"/>
        <v/>
      </c>
      <c r="BP91" s="240" t="str">
        <f t="shared" si="50"/>
        <v xml:space="preserve"> </v>
      </c>
      <c r="BQ91" s="175" t="str">
        <f t="shared" si="51"/>
        <v/>
      </c>
      <c r="BR91" s="176" t="str">
        <f t="shared" si="52"/>
        <v/>
      </c>
      <c r="BS91" s="224" t="str">
        <f t="shared" si="53"/>
        <v xml:space="preserve"> </v>
      </c>
      <c r="BT91" s="318" t="str">
        <f t="shared" si="54"/>
        <v/>
      </c>
      <c r="BU91" s="319" t="str">
        <f t="shared" si="55"/>
        <v/>
      </c>
      <c r="BV91" s="320" t="str">
        <f t="shared" si="56"/>
        <v xml:space="preserve"> </v>
      </c>
      <c r="BW91" s="175" t="str">
        <f t="shared" si="57"/>
        <v/>
      </c>
      <c r="BX91" s="176" t="str">
        <f t="shared" si="58"/>
        <v/>
      </c>
      <c r="BY91" s="240" t="str">
        <f t="shared" si="59"/>
        <v xml:space="preserve"> </v>
      </c>
      <c r="BZ91" s="175" t="str">
        <f>IF(COUNT(#REF!,#REF!,#REF!,#REF!)=4,(3-#REF!)+(3-#REF!)+#REF!+#REF!,"")</f>
        <v/>
      </c>
      <c r="CA91" s="176" t="str">
        <f>IF(COUNT(#REF!,#REF!,#REF!,#REF!)=4,(3-#REF!)+(3-#REF!)+#REF!+#REF!,"")</f>
        <v/>
      </c>
      <c r="CB91" s="240" t="str">
        <f t="shared" si="60"/>
        <v xml:space="preserve"> </v>
      </c>
      <c r="CC91" s="175" t="str">
        <f>IF(COUNT(#REF!,#REF!,#REF!)=3,(3-#REF!)+#REF!+(3-#REF!),"")</f>
        <v/>
      </c>
      <c r="CD91" s="176" t="str">
        <f>IF(COUNT(#REF!,#REF!,#REF!)=3,(3-#REF!)+#REF!+(3-#REF!),"")</f>
        <v/>
      </c>
      <c r="CE91" s="240" t="str">
        <f t="shared" si="61"/>
        <v xml:space="preserve"> </v>
      </c>
      <c r="CF91" s="185" t="str">
        <f t="shared" si="77"/>
        <v/>
      </c>
      <c r="CG91" s="186" t="str">
        <f t="shared" si="77"/>
        <v/>
      </c>
      <c r="CH91" s="181" t="str">
        <f t="shared" si="62"/>
        <v xml:space="preserve"> </v>
      </c>
      <c r="CI91" s="240">
        <f>'Session Tracking'!P90</f>
        <v>0</v>
      </c>
      <c r="CJ91" s="172"/>
      <c r="CK91" s="172">
        <f>COUNTIF('Session Tracking'!F90:O90,"Yes")</f>
        <v>0</v>
      </c>
      <c r="CL91" s="240">
        <f>COUNTIF('Session Tracking'!F90:O90,"No")</f>
        <v>0</v>
      </c>
      <c r="CM91" s="211">
        <f t="shared" si="63"/>
        <v>0</v>
      </c>
      <c r="CN91" s="240" t="str">
        <f t="shared" si="40"/>
        <v/>
      </c>
      <c r="CO91" s="240" t="str">
        <f t="shared" si="41"/>
        <v/>
      </c>
      <c r="CP91" s="240" t="str">
        <f t="shared" si="64"/>
        <v/>
      </c>
      <c r="CQ91" s="240" t="str">
        <f t="shared" si="65"/>
        <v/>
      </c>
      <c r="CR91" s="240" t="str">
        <f t="shared" si="66"/>
        <v/>
      </c>
      <c r="CS91" s="240" t="str">
        <f t="shared" si="67"/>
        <v/>
      </c>
      <c r="CT91" s="172" t="str">
        <f t="shared" si="68"/>
        <v/>
      </c>
      <c r="CU91" s="240" t="str">
        <f t="shared" si="69"/>
        <v/>
      </c>
      <c r="CV91" s="240" t="str">
        <f t="shared" si="70"/>
        <v/>
      </c>
      <c r="CW91" s="240" t="str">
        <f t="shared" si="71"/>
        <v/>
      </c>
      <c r="CX91" s="240" t="str">
        <f t="shared" si="72"/>
        <v/>
      </c>
      <c r="CY91" s="240" t="str">
        <f t="shared" si="73"/>
        <v/>
      </c>
      <c r="CZ91" s="240" t="str">
        <f t="shared" si="74"/>
        <v/>
      </c>
      <c r="DA91" s="240" t="str">
        <f t="shared" si="75"/>
        <v/>
      </c>
      <c r="DB91" s="173" t="str">
        <f t="shared" si="76"/>
        <v/>
      </c>
    </row>
    <row r="92" spans="1:106" x14ac:dyDescent="0.35">
      <c r="A92" s="182">
        <f>'Session Tracking'!A91</f>
        <v>0</v>
      </c>
      <c r="B92" s="183">
        <f>'Session Tracking'!T91</f>
        <v>0</v>
      </c>
      <c r="C92" s="183">
        <f>'Session Tracking'!C91</f>
        <v>0</v>
      </c>
      <c r="D92" s="184" t="str">
        <f>IF('Session Tracking'!D91,'Session Tracking'!D91,"")</f>
        <v/>
      </c>
      <c r="E92" s="184" t="str">
        <f>IF('Session Tracking'!E91,'Session Tracking'!E91,"")</f>
        <v/>
      </c>
      <c r="F92" s="121"/>
      <c r="G92" s="121"/>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1"/>
      <c r="AH92" s="122"/>
      <c r="AI92" s="122"/>
      <c r="AJ92" s="122"/>
      <c r="AK92" s="122"/>
      <c r="AL92" s="122"/>
      <c r="AM92" s="122"/>
      <c r="AN92" s="122"/>
      <c r="AO92" s="122"/>
      <c r="AP92" s="122"/>
      <c r="AQ92" s="122"/>
      <c r="AR92" s="122"/>
      <c r="AS92" s="122"/>
      <c r="AT92" s="122"/>
      <c r="AU92" s="122"/>
      <c r="AV92" s="122"/>
      <c r="AW92" s="122"/>
      <c r="AX92" s="122"/>
      <c r="AY92" s="122"/>
      <c r="AZ92" s="122"/>
      <c r="BA92" s="122"/>
      <c r="BB92" s="122"/>
      <c r="BC92" s="122"/>
      <c r="BD92" s="122"/>
      <c r="BE92" s="122"/>
      <c r="BF92" s="122"/>
      <c r="BH92" s="175" t="str">
        <f t="shared" si="42"/>
        <v/>
      </c>
      <c r="BI92" s="176" t="str">
        <f t="shared" si="43"/>
        <v/>
      </c>
      <c r="BJ92" s="240" t="str">
        <f t="shared" si="44"/>
        <v xml:space="preserve"> </v>
      </c>
      <c r="BK92" s="175" t="str">
        <f t="shared" si="45"/>
        <v/>
      </c>
      <c r="BL92" s="176" t="str">
        <f t="shared" si="46"/>
        <v/>
      </c>
      <c r="BM92" s="240" t="str">
        <f t="shared" si="47"/>
        <v xml:space="preserve"> </v>
      </c>
      <c r="BN92" s="175" t="str">
        <f t="shared" si="48"/>
        <v/>
      </c>
      <c r="BO92" s="176" t="str">
        <f t="shared" si="49"/>
        <v/>
      </c>
      <c r="BP92" s="240" t="str">
        <f t="shared" si="50"/>
        <v xml:space="preserve"> </v>
      </c>
      <c r="BQ92" s="175" t="str">
        <f t="shared" si="51"/>
        <v/>
      </c>
      <c r="BR92" s="176" t="str">
        <f t="shared" si="52"/>
        <v/>
      </c>
      <c r="BS92" s="224" t="str">
        <f t="shared" si="53"/>
        <v xml:space="preserve"> </v>
      </c>
      <c r="BT92" s="318" t="str">
        <f t="shared" si="54"/>
        <v/>
      </c>
      <c r="BU92" s="319" t="str">
        <f t="shared" si="55"/>
        <v/>
      </c>
      <c r="BV92" s="320" t="str">
        <f t="shared" si="56"/>
        <v xml:space="preserve"> </v>
      </c>
      <c r="BW92" s="175" t="str">
        <f t="shared" si="57"/>
        <v/>
      </c>
      <c r="BX92" s="176" t="str">
        <f t="shared" si="58"/>
        <v/>
      </c>
      <c r="BY92" s="240" t="str">
        <f t="shared" si="59"/>
        <v xml:space="preserve"> </v>
      </c>
      <c r="BZ92" s="175" t="str">
        <f>IF(COUNT(#REF!,#REF!,#REF!,#REF!)=4,(3-#REF!)+(3-#REF!)+#REF!+#REF!,"")</f>
        <v/>
      </c>
      <c r="CA92" s="176" t="str">
        <f>IF(COUNT(#REF!,#REF!,#REF!,#REF!)=4,(3-#REF!)+(3-#REF!)+#REF!+#REF!,"")</f>
        <v/>
      </c>
      <c r="CB92" s="240" t="str">
        <f t="shared" si="60"/>
        <v xml:space="preserve"> </v>
      </c>
      <c r="CC92" s="175" t="str">
        <f>IF(COUNT(#REF!,#REF!,#REF!)=3,(3-#REF!)+#REF!+(3-#REF!),"")</f>
        <v/>
      </c>
      <c r="CD92" s="176" t="str">
        <f>IF(COUNT(#REF!,#REF!,#REF!)=3,(3-#REF!)+#REF!+(3-#REF!),"")</f>
        <v/>
      </c>
      <c r="CE92" s="240" t="str">
        <f t="shared" si="61"/>
        <v xml:space="preserve"> </v>
      </c>
      <c r="CF92" s="185" t="str">
        <f t="shared" si="77"/>
        <v/>
      </c>
      <c r="CG92" s="186" t="str">
        <f t="shared" si="77"/>
        <v/>
      </c>
      <c r="CH92" s="181" t="str">
        <f t="shared" si="62"/>
        <v xml:space="preserve"> </v>
      </c>
      <c r="CI92" s="240">
        <f>'Session Tracking'!P91</f>
        <v>0</v>
      </c>
      <c r="CJ92" s="172"/>
      <c r="CK92" s="172">
        <f>COUNTIF('Session Tracking'!F91:O91,"Yes")</f>
        <v>0</v>
      </c>
      <c r="CL92" s="240">
        <f>COUNTIF('Session Tracking'!F91:O91,"No")</f>
        <v>0</v>
      </c>
      <c r="CM92" s="211">
        <f t="shared" si="63"/>
        <v>0</v>
      </c>
      <c r="CN92" s="240" t="str">
        <f t="shared" si="40"/>
        <v/>
      </c>
      <c r="CO92" s="240" t="str">
        <f t="shared" si="41"/>
        <v/>
      </c>
      <c r="CP92" s="240" t="str">
        <f t="shared" si="64"/>
        <v/>
      </c>
      <c r="CQ92" s="240" t="str">
        <f t="shared" si="65"/>
        <v/>
      </c>
      <c r="CR92" s="240" t="str">
        <f t="shared" si="66"/>
        <v/>
      </c>
      <c r="CS92" s="240" t="str">
        <f t="shared" si="67"/>
        <v/>
      </c>
      <c r="CT92" s="172" t="str">
        <f t="shared" si="68"/>
        <v/>
      </c>
      <c r="CU92" s="240" t="str">
        <f t="shared" si="69"/>
        <v/>
      </c>
      <c r="CV92" s="240" t="str">
        <f t="shared" si="70"/>
        <v/>
      </c>
      <c r="CW92" s="240" t="str">
        <f t="shared" si="71"/>
        <v/>
      </c>
      <c r="CX92" s="240" t="str">
        <f t="shared" si="72"/>
        <v/>
      </c>
      <c r="CY92" s="240" t="str">
        <f t="shared" si="73"/>
        <v/>
      </c>
      <c r="CZ92" s="240" t="str">
        <f t="shared" si="74"/>
        <v/>
      </c>
      <c r="DA92" s="240" t="str">
        <f t="shared" si="75"/>
        <v/>
      </c>
      <c r="DB92" s="173" t="str">
        <f t="shared" si="76"/>
        <v/>
      </c>
    </row>
    <row r="93" spans="1:106" x14ac:dyDescent="0.35">
      <c r="A93" s="182">
        <f>'Session Tracking'!A92</f>
        <v>0</v>
      </c>
      <c r="B93" s="183">
        <f>'Session Tracking'!T92</f>
        <v>0</v>
      </c>
      <c r="C93" s="183">
        <f>'Session Tracking'!C92</f>
        <v>0</v>
      </c>
      <c r="D93" s="184" t="str">
        <f>IF('Session Tracking'!D92,'Session Tracking'!D92,"")</f>
        <v/>
      </c>
      <c r="E93" s="184" t="str">
        <f>IF('Session Tracking'!E92,'Session Tracking'!E92,"")</f>
        <v/>
      </c>
      <c r="F93" s="123"/>
      <c r="G93" s="123"/>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3"/>
      <c r="AH93" s="124"/>
      <c r="AI93" s="124"/>
      <c r="AJ93" s="124"/>
      <c r="AK93" s="124"/>
      <c r="AL93" s="124"/>
      <c r="AM93" s="124"/>
      <c r="AN93" s="124"/>
      <c r="AO93" s="124"/>
      <c r="AP93" s="124"/>
      <c r="AQ93" s="124"/>
      <c r="AR93" s="124"/>
      <c r="AS93" s="124"/>
      <c r="AT93" s="124"/>
      <c r="AU93" s="124"/>
      <c r="AV93" s="124"/>
      <c r="AW93" s="124"/>
      <c r="AX93" s="124"/>
      <c r="AY93" s="124"/>
      <c r="AZ93" s="124"/>
      <c r="BA93" s="124"/>
      <c r="BB93" s="124"/>
      <c r="BC93" s="124"/>
      <c r="BD93" s="124"/>
      <c r="BE93" s="124"/>
      <c r="BF93" s="124"/>
      <c r="BH93" s="175" t="str">
        <f t="shared" si="42"/>
        <v/>
      </c>
      <c r="BI93" s="176" t="str">
        <f t="shared" si="43"/>
        <v/>
      </c>
      <c r="BJ93" s="240" t="str">
        <f t="shared" si="44"/>
        <v xml:space="preserve"> </v>
      </c>
      <c r="BK93" s="175" t="str">
        <f t="shared" si="45"/>
        <v/>
      </c>
      <c r="BL93" s="176" t="str">
        <f t="shared" si="46"/>
        <v/>
      </c>
      <c r="BM93" s="240" t="str">
        <f t="shared" si="47"/>
        <v xml:space="preserve"> </v>
      </c>
      <c r="BN93" s="175" t="str">
        <f t="shared" si="48"/>
        <v/>
      </c>
      <c r="BO93" s="176" t="str">
        <f t="shared" si="49"/>
        <v/>
      </c>
      <c r="BP93" s="240" t="str">
        <f t="shared" si="50"/>
        <v xml:space="preserve"> </v>
      </c>
      <c r="BQ93" s="175" t="str">
        <f t="shared" si="51"/>
        <v/>
      </c>
      <c r="BR93" s="176" t="str">
        <f t="shared" si="52"/>
        <v/>
      </c>
      <c r="BS93" s="224" t="str">
        <f t="shared" si="53"/>
        <v xml:space="preserve"> </v>
      </c>
      <c r="BT93" s="318" t="str">
        <f t="shared" si="54"/>
        <v/>
      </c>
      <c r="BU93" s="319" t="str">
        <f t="shared" si="55"/>
        <v/>
      </c>
      <c r="BV93" s="320" t="str">
        <f t="shared" si="56"/>
        <v xml:space="preserve"> </v>
      </c>
      <c r="BW93" s="175" t="str">
        <f t="shared" si="57"/>
        <v/>
      </c>
      <c r="BX93" s="176" t="str">
        <f t="shared" si="58"/>
        <v/>
      </c>
      <c r="BY93" s="240" t="str">
        <f t="shared" si="59"/>
        <v xml:space="preserve"> </v>
      </c>
      <c r="BZ93" s="175" t="str">
        <f>IF(COUNT(#REF!,#REF!,#REF!,#REF!)=4,(3-#REF!)+(3-#REF!)+#REF!+#REF!,"")</f>
        <v/>
      </c>
      <c r="CA93" s="176" t="str">
        <f>IF(COUNT(#REF!,#REF!,#REF!,#REF!)=4,(3-#REF!)+(3-#REF!)+#REF!+#REF!,"")</f>
        <v/>
      </c>
      <c r="CB93" s="240" t="str">
        <f t="shared" si="60"/>
        <v xml:space="preserve"> </v>
      </c>
      <c r="CC93" s="175" t="str">
        <f>IF(COUNT(#REF!,#REF!,#REF!)=3,(3-#REF!)+#REF!+(3-#REF!),"")</f>
        <v/>
      </c>
      <c r="CD93" s="176" t="str">
        <f>IF(COUNT(#REF!,#REF!,#REF!)=3,(3-#REF!)+#REF!+(3-#REF!),"")</f>
        <v/>
      </c>
      <c r="CE93" s="240" t="str">
        <f t="shared" si="61"/>
        <v xml:space="preserve"> </v>
      </c>
      <c r="CF93" s="185" t="str">
        <f t="shared" si="77"/>
        <v/>
      </c>
      <c r="CG93" s="186" t="str">
        <f t="shared" si="77"/>
        <v/>
      </c>
      <c r="CH93" s="181" t="str">
        <f t="shared" si="62"/>
        <v xml:space="preserve"> </v>
      </c>
      <c r="CI93" s="240">
        <f>'Session Tracking'!P92</f>
        <v>0</v>
      </c>
      <c r="CJ93" s="172"/>
      <c r="CK93" s="172">
        <f>COUNTIF('Session Tracking'!F92:O92,"Yes")</f>
        <v>0</v>
      </c>
      <c r="CL93" s="240">
        <f>COUNTIF('Session Tracking'!F92:O92,"No")</f>
        <v>0</v>
      </c>
      <c r="CM93" s="211">
        <f t="shared" si="63"/>
        <v>0</v>
      </c>
      <c r="CN93" s="240" t="str">
        <f t="shared" si="40"/>
        <v/>
      </c>
      <c r="CO93" s="240" t="str">
        <f t="shared" si="41"/>
        <v/>
      </c>
      <c r="CP93" s="240" t="str">
        <f t="shared" si="64"/>
        <v/>
      </c>
      <c r="CQ93" s="240" t="str">
        <f t="shared" si="65"/>
        <v/>
      </c>
      <c r="CR93" s="240" t="str">
        <f t="shared" si="66"/>
        <v/>
      </c>
      <c r="CS93" s="240" t="str">
        <f t="shared" si="67"/>
        <v/>
      </c>
      <c r="CT93" s="172" t="str">
        <f t="shared" si="68"/>
        <v/>
      </c>
      <c r="CU93" s="240" t="str">
        <f t="shared" si="69"/>
        <v/>
      </c>
      <c r="CV93" s="240" t="str">
        <f t="shared" si="70"/>
        <v/>
      </c>
      <c r="CW93" s="240" t="str">
        <f t="shared" si="71"/>
        <v/>
      </c>
      <c r="CX93" s="240" t="str">
        <f t="shared" si="72"/>
        <v/>
      </c>
      <c r="CY93" s="240" t="str">
        <f t="shared" si="73"/>
        <v/>
      </c>
      <c r="CZ93" s="240" t="str">
        <f t="shared" si="74"/>
        <v/>
      </c>
      <c r="DA93" s="240" t="str">
        <f t="shared" si="75"/>
        <v/>
      </c>
      <c r="DB93" s="173" t="str">
        <f t="shared" si="76"/>
        <v/>
      </c>
    </row>
    <row r="94" spans="1:106" x14ac:dyDescent="0.35">
      <c r="A94" s="182">
        <f>'Session Tracking'!A93</f>
        <v>0</v>
      </c>
      <c r="B94" s="183">
        <f>'Session Tracking'!T93</f>
        <v>0</v>
      </c>
      <c r="C94" s="183">
        <f>'Session Tracking'!C93</f>
        <v>0</v>
      </c>
      <c r="D94" s="184" t="str">
        <f>IF('Session Tracking'!D93,'Session Tracking'!D93,"")</f>
        <v/>
      </c>
      <c r="E94" s="184" t="str">
        <f>IF('Session Tracking'!E93,'Session Tracking'!E93,"")</f>
        <v/>
      </c>
      <c r="F94" s="121"/>
      <c r="G94" s="121"/>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1"/>
      <c r="AH94" s="122"/>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122"/>
      <c r="BH94" s="175" t="str">
        <f t="shared" si="42"/>
        <v/>
      </c>
      <c r="BI94" s="176" t="str">
        <f t="shared" si="43"/>
        <v/>
      </c>
      <c r="BJ94" s="240" t="str">
        <f t="shared" si="44"/>
        <v xml:space="preserve"> </v>
      </c>
      <c r="BK94" s="175" t="str">
        <f t="shared" si="45"/>
        <v/>
      </c>
      <c r="BL94" s="176" t="str">
        <f t="shared" si="46"/>
        <v/>
      </c>
      <c r="BM94" s="240" t="str">
        <f t="shared" si="47"/>
        <v xml:space="preserve"> </v>
      </c>
      <c r="BN94" s="175" t="str">
        <f t="shared" si="48"/>
        <v/>
      </c>
      <c r="BO94" s="176" t="str">
        <f t="shared" si="49"/>
        <v/>
      </c>
      <c r="BP94" s="240" t="str">
        <f t="shared" si="50"/>
        <v xml:space="preserve"> </v>
      </c>
      <c r="BQ94" s="175" t="str">
        <f t="shared" si="51"/>
        <v/>
      </c>
      <c r="BR94" s="176" t="str">
        <f t="shared" si="52"/>
        <v/>
      </c>
      <c r="BS94" s="224" t="str">
        <f t="shared" si="53"/>
        <v xml:space="preserve"> </v>
      </c>
      <c r="BT94" s="318" t="str">
        <f t="shared" si="54"/>
        <v/>
      </c>
      <c r="BU94" s="319" t="str">
        <f t="shared" si="55"/>
        <v/>
      </c>
      <c r="BV94" s="320" t="str">
        <f t="shared" si="56"/>
        <v xml:space="preserve"> </v>
      </c>
      <c r="BW94" s="175" t="str">
        <f t="shared" si="57"/>
        <v/>
      </c>
      <c r="BX94" s="176" t="str">
        <f t="shared" si="58"/>
        <v/>
      </c>
      <c r="BY94" s="240" t="str">
        <f t="shared" si="59"/>
        <v xml:space="preserve"> </v>
      </c>
      <c r="BZ94" s="175" t="str">
        <f>IF(COUNT(#REF!,#REF!,#REF!,#REF!)=4,(3-#REF!)+(3-#REF!)+#REF!+#REF!,"")</f>
        <v/>
      </c>
      <c r="CA94" s="176" t="str">
        <f>IF(COUNT(#REF!,#REF!,#REF!,#REF!)=4,(3-#REF!)+(3-#REF!)+#REF!+#REF!,"")</f>
        <v/>
      </c>
      <c r="CB94" s="240" t="str">
        <f t="shared" si="60"/>
        <v xml:space="preserve"> </v>
      </c>
      <c r="CC94" s="175" t="str">
        <f>IF(COUNT(#REF!,#REF!,#REF!)=3,(3-#REF!)+#REF!+(3-#REF!),"")</f>
        <v/>
      </c>
      <c r="CD94" s="176" t="str">
        <f>IF(COUNT(#REF!,#REF!,#REF!)=3,(3-#REF!)+#REF!+(3-#REF!),"")</f>
        <v/>
      </c>
      <c r="CE94" s="240" t="str">
        <f t="shared" si="61"/>
        <v xml:space="preserve"> </v>
      </c>
      <c r="CF94" s="185" t="str">
        <f t="shared" si="77"/>
        <v/>
      </c>
      <c r="CG94" s="186" t="str">
        <f t="shared" si="77"/>
        <v/>
      </c>
      <c r="CH94" s="181" t="str">
        <f t="shared" si="62"/>
        <v xml:space="preserve"> </v>
      </c>
      <c r="CI94" s="240">
        <f>'Session Tracking'!P93</f>
        <v>0</v>
      </c>
      <c r="CJ94" s="172"/>
      <c r="CK94" s="172">
        <f>COUNTIF('Session Tracking'!F93:O93,"Yes")</f>
        <v>0</v>
      </c>
      <c r="CL94" s="240">
        <f>COUNTIF('Session Tracking'!F93:O93,"No")</f>
        <v>0</v>
      </c>
      <c r="CM94" s="211">
        <f t="shared" si="63"/>
        <v>0</v>
      </c>
      <c r="CN94" s="240" t="str">
        <f t="shared" si="40"/>
        <v/>
      </c>
      <c r="CO94" s="240" t="str">
        <f t="shared" si="41"/>
        <v/>
      </c>
      <c r="CP94" s="240" t="str">
        <f t="shared" si="64"/>
        <v/>
      </c>
      <c r="CQ94" s="240" t="str">
        <f t="shared" si="65"/>
        <v/>
      </c>
      <c r="CR94" s="240" t="str">
        <f t="shared" si="66"/>
        <v/>
      </c>
      <c r="CS94" s="240" t="str">
        <f t="shared" si="67"/>
        <v/>
      </c>
      <c r="CT94" s="172" t="str">
        <f t="shared" si="68"/>
        <v/>
      </c>
      <c r="CU94" s="240" t="str">
        <f t="shared" si="69"/>
        <v/>
      </c>
      <c r="CV94" s="240" t="str">
        <f t="shared" si="70"/>
        <v/>
      </c>
      <c r="CW94" s="240" t="str">
        <f t="shared" si="71"/>
        <v/>
      </c>
      <c r="CX94" s="240" t="str">
        <f t="shared" si="72"/>
        <v/>
      </c>
      <c r="CY94" s="240" t="str">
        <f t="shared" si="73"/>
        <v/>
      </c>
      <c r="CZ94" s="240" t="str">
        <f t="shared" si="74"/>
        <v/>
      </c>
      <c r="DA94" s="240" t="str">
        <f t="shared" si="75"/>
        <v/>
      </c>
      <c r="DB94" s="173" t="str">
        <f t="shared" si="76"/>
        <v/>
      </c>
    </row>
    <row r="95" spans="1:106" x14ac:dyDescent="0.35">
      <c r="A95" s="182">
        <f>'Session Tracking'!A94</f>
        <v>0</v>
      </c>
      <c r="B95" s="183">
        <f>'Session Tracking'!T94</f>
        <v>0</v>
      </c>
      <c r="C95" s="183">
        <f>'Session Tracking'!C94</f>
        <v>0</v>
      </c>
      <c r="D95" s="184" t="str">
        <f>IF('Session Tracking'!D94,'Session Tracking'!D94,"")</f>
        <v/>
      </c>
      <c r="E95" s="184" t="str">
        <f>IF('Session Tracking'!E94,'Session Tracking'!E94,"")</f>
        <v/>
      </c>
      <c r="F95" s="123"/>
      <c r="G95" s="123"/>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3"/>
      <c r="AH95" s="124"/>
      <c r="AI95" s="124"/>
      <c r="AJ95" s="124"/>
      <c r="AK95" s="124"/>
      <c r="AL95" s="124"/>
      <c r="AM95" s="124"/>
      <c r="AN95" s="124"/>
      <c r="AO95" s="124"/>
      <c r="AP95" s="124"/>
      <c r="AQ95" s="124"/>
      <c r="AR95" s="124"/>
      <c r="AS95" s="124"/>
      <c r="AT95" s="124"/>
      <c r="AU95" s="124"/>
      <c r="AV95" s="124"/>
      <c r="AW95" s="124"/>
      <c r="AX95" s="124"/>
      <c r="AY95" s="124"/>
      <c r="AZ95" s="124"/>
      <c r="BA95" s="124"/>
      <c r="BB95" s="124"/>
      <c r="BC95" s="124"/>
      <c r="BD95" s="124"/>
      <c r="BE95" s="124"/>
      <c r="BF95" s="124"/>
      <c r="BH95" s="175" t="str">
        <f t="shared" si="42"/>
        <v/>
      </c>
      <c r="BI95" s="176" t="str">
        <f t="shared" si="43"/>
        <v/>
      </c>
      <c r="BJ95" s="240" t="str">
        <f t="shared" si="44"/>
        <v xml:space="preserve"> </v>
      </c>
      <c r="BK95" s="175" t="str">
        <f t="shared" si="45"/>
        <v/>
      </c>
      <c r="BL95" s="176" t="str">
        <f t="shared" si="46"/>
        <v/>
      </c>
      <c r="BM95" s="240" t="str">
        <f t="shared" si="47"/>
        <v xml:space="preserve"> </v>
      </c>
      <c r="BN95" s="175" t="str">
        <f t="shared" si="48"/>
        <v/>
      </c>
      <c r="BO95" s="176" t="str">
        <f t="shared" si="49"/>
        <v/>
      </c>
      <c r="BP95" s="240" t="str">
        <f t="shared" si="50"/>
        <v xml:space="preserve"> </v>
      </c>
      <c r="BQ95" s="175" t="str">
        <f t="shared" si="51"/>
        <v/>
      </c>
      <c r="BR95" s="176" t="str">
        <f t="shared" si="52"/>
        <v/>
      </c>
      <c r="BS95" s="224" t="str">
        <f t="shared" si="53"/>
        <v xml:space="preserve"> </v>
      </c>
      <c r="BT95" s="318" t="str">
        <f t="shared" si="54"/>
        <v/>
      </c>
      <c r="BU95" s="319" t="str">
        <f t="shared" si="55"/>
        <v/>
      </c>
      <c r="BV95" s="320" t="str">
        <f t="shared" si="56"/>
        <v xml:space="preserve"> </v>
      </c>
      <c r="BW95" s="175" t="str">
        <f t="shared" si="57"/>
        <v/>
      </c>
      <c r="BX95" s="176" t="str">
        <f t="shared" si="58"/>
        <v/>
      </c>
      <c r="BY95" s="240" t="str">
        <f t="shared" si="59"/>
        <v xml:space="preserve"> </v>
      </c>
      <c r="BZ95" s="175" t="str">
        <f>IF(COUNT(#REF!,#REF!,#REF!,#REF!)=4,(3-#REF!)+(3-#REF!)+#REF!+#REF!,"")</f>
        <v/>
      </c>
      <c r="CA95" s="176" t="str">
        <f>IF(COUNT(#REF!,#REF!,#REF!,#REF!)=4,(3-#REF!)+(3-#REF!)+#REF!+#REF!,"")</f>
        <v/>
      </c>
      <c r="CB95" s="240" t="str">
        <f t="shared" si="60"/>
        <v xml:space="preserve"> </v>
      </c>
      <c r="CC95" s="175" t="str">
        <f>IF(COUNT(#REF!,#REF!,#REF!)=3,(3-#REF!)+#REF!+(3-#REF!),"")</f>
        <v/>
      </c>
      <c r="CD95" s="176" t="str">
        <f>IF(COUNT(#REF!,#REF!,#REF!)=3,(3-#REF!)+#REF!+(3-#REF!),"")</f>
        <v/>
      </c>
      <c r="CE95" s="240" t="str">
        <f t="shared" si="61"/>
        <v xml:space="preserve"> </v>
      </c>
      <c r="CF95" s="185" t="str">
        <f t="shared" si="77"/>
        <v/>
      </c>
      <c r="CG95" s="186" t="str">
        <f t="shared" si="77"/>
        <v/>
      </c>
      <c r="CH95" s="181" t="str">
        <f t="shared" si="62"/>
        <v xml:space="preserve"> </v>
      </c>
      <c r="CI95" s="240">
        <f>'Session Tracking'!P94</f>
        <v>0</v>
      </c>
      <c r="CJ95" s="172"/>
      <c r="CK95" s="172">
        <f>COUNTIF('Session Tracking'!F94:O94,"Yes")</f>
        <v>0</v>
      </c>
      <c r="CL95" s="240">
        <f>COUNTIF('Session Tracking'!F94:O94,"No")</f>
        <v>0</v>
      </c>
      <c r="CM95" s="211">
        <f t="shared" si="63"/>
        <v>0</v>
      </c>
      <c r="CN95" s="240" t="str">
        <f t="shared" si="40"/>
        <v/>
      </c>
      <c r="CO95" s="240" t="str">
        <f t="shared" si="41"/>
        <v/>
      </c>
      <c r="CP95" s="240" t="str">
        <f t="shared" si="64"/>
        <v/>
      </c>
      <c r="CQ95" s="240" t="str">
        <f t="shared" si="65"/>
        <v/>
      </c>
      <c r="CR95" s="240" t="str">
        <f t="shared" si="66"/>
        <v/>
      </c>
      <c r="CS95" s="240" t="str">
        <f t="shared" si="67"/>
        <v/>
      </c>
      <c r="CT95" s="172" t="str">
        <f t="shared" si="68"/>
        <v/>
      </c>
      <c r="CU95" s="240" t="str">
        <f t="shared" si="69"/>
        <v/>
      </c>
      <c r="CV95" s="240" t="str">
        <f t="shared" si="70"/>
        <v/>
      </c>
      <c r="CW95" s="240" t="str">
        <f t="shared" si="71"/>
        <v/>
      </c>
      <c r="CX95" s="240" t="str">
        <f t="shared" si="72"/>
        <v/>
      </c>
      <c r="CY95" s="240" t="str">
        <f t="shared" si="73"/>
        <v/>
      </c>
      <c r="CZ95" s="240" t="str">
        <f t="shared" si="74"/>
        <v/>
      </c>
      <c r="DA95" s="240" t="str">
        <f t="shared" si="75"/>
        <v/>
      </c>
      <c r="DB95" s="173" t="str">
        <f t="shared" si="76"/>
        <v/>
      </c>
    </row>
    <row r="96" spans="1:106" x14ac:dyDescent="0.35">
      <c r="A96" s="182">
        <f>'Session Tracking'!A95</f>
        <v>0</v>
      </c>
      <c r="B96" s="183">
        <f>'Session Tracking'!T95</f>
        <v>0</v>
      </c>
      <c r="C96" s="183">
        <f>'Session Tracking'!C95</f>
        <v>0</v>
      </c>
      <c r="D96" s="184" t="str">
        <f>IF('Session Tracking'!D95,'Session Tracking'!D95,"")</f>
        <v/>
      </c>
      <c r="E96" s="184" t="str">
        <f>IF('Session Tracking'!E95,'Session Tracking'!E95,"")</f>
        <v/>
      </c>
      <c r="F96" s="121"/>
      <c r="G96" s="121"/>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1"/>
      <c r="AH96" s="122"/>
      <c r="AI96" s="122"/>
      <c r="AJ96" s="122"/>
      <c r="AK96" s="122"/>
      <c r="AL96" s="122"/>
      <c r="AM96" s="122"/>
      <c r="AN96" s="122"/>
      <c r="AO96" s="122"/>
      <c r="AP96" s="122"/>
      <c r="AQ96" s="122"/>
      <c r="AR96" s="122"/>
      <c r="AS96" s="122"/>
      <c r="AT96" s="122"/>
      <c r="AU96" s="122"/>
      <c r="AV96" s="122"/>
      <c r="AW96" s="122"/>
      <c r="AX96" s="122"/>
      <c r="AY96" s="122"/>
      <c r="AZ96" s="122"/>
      <c r="BA96" s="122"/>
      <c r="BB96" s="122"/>
      <c r="BC96" s="122"/>
      <c r="BD96" s="122"/>
      <c r="BE96" s="122"/>
      <c r="BF96" s="122"/>
      <c r="BH96" s="175" t="str">
        <f t="shared" si="42"/>
        <v/>
      </c>
      <c r="BI96" s="176" t="str">
        <f t="shared" si="43"/>
        <v/>
      </c>
      <c r="BJ96" s="240" t="str">
        <f t="shared" si="44"/>
        <v xml:space="preserve"> </v>
      </c>
      <c r="BK96" s="175" t="str">
        <f t="shared" si="45"/>
        <v/>
      </c>
      <c r="BL96" s="176" t="str">
        <f t="shared" si="46"/>
        <v/>
      </c>
      <c r="BM96" s="240" t="str">
        <f t="shared" si="47"/>
        <v xml:space="preserve"> </v>
      </c>
      <c r="BN96" s="175" t="str">
        <f t="shared" si="48"/>
        <v/>
      </c>
      <c r="BO96" s="176" t="str">
        <f t="shared" si="49"/>
        <v/>
      </c>
      <c r="BP96" s="240" t="str">
        <f t="shared" si="50"/>
        <v xml:space="preserve"> </v>
      </c>
      <c r="BQ96" s="175" t="str">
        <f t="shared" si="51"/>
        <v/>
      </c>
      <c r="BR96" s="176" t="str">
        <f t="shared" si="52"/>
        <v/>
      </c>
      <c r="BS96" s="224" t="str">
        <f t="shared" si="53"/>
        <v xml:space="preserve"> </v>
      </c>
      <c r="BT96" s="318" t="str">
        <f t="shared" si="54"/>
        <v/>
      </c>
      <c r="BU96" s="319" t="str">
        <f t="shared" si="55"/>
        <v/>
      </c>
      <c r="BV96" s="320" t="str">
        <f t="shared" si="56"/>
        <v xml:space="preserve"> </v>
      </c>
      <c r="BW96" s="175" t="str">
        <f t="shared" si="57"/>
        <v/>
      </c>
      <c r="BX96" s="176" t="str">
        <f t="shared" si="58"/>
        <v/>
      </c>
      <c r="BY96" s="240" t="str">
        <f t="shared" si="59"/>
        <v xml:space="preserve"> </v>
      </c>
      <c r="BZ96" s="175" t="str">
        <f>IF(COUNT(#REF!,#REF!,#REF!,#REF!)=4,(3-#REF!)+(3-#REF!)+#REF!+#REF!,"")</f>
        <v/>
      </c>
      <c r="CA96" s="176" t="str">
        <f>IF(COUNT(#REF!,#REF!,#REF!,#REF!)=4,(3-#REF!)+(3-#REF!)+#REF!+#REF!,"")</f>
        <v/>
      </c>
      <c r="CB96" s="240" t="str">
        <f t="shared" si="60"/>
        <v xml:space="preserve"> </v>
      </c>
      <c r="CC96" s="175" t="str">
        <f>IF(COUNT(#REF!,#REF!,#REF!)=3,(3-#REF!)+#REF!+(3-#REF!),"")</f>
        <v/>
      </c>
      <c r="CD96" s="176" t="str">
        <f>IF(COUNT(#REF!,#REF!,#REF!)=3,(3-#REF!)+#REF!+(3-#REF!),"")</f>
        <v/>
      </c>
      <c r="CE96" s="240" t="str">
        <f t="shared" si="61"/>
        <v xml:space="preserve"> </v>
      </c>
      <c r="CF96" s="185" t="str">
        <f t="shared" si="77"/>
        <v/>
      </c>
      <c r="CG96" s="186" t="str">
        <f t="shared" si="77"/>
        <v/>
      </c>
      <c r="CH96" s="181" t="str">
        <f t="shared" si="62"/>
        <v xml:space="preserve"> </v>
      </c>
      <c r="CI96" s="240">
        <f>'Session Tracking'!P95</f>
        <v>0</v>
      </c>
      <c r="CJ96" s="172"/>
      <c r="CK96" s="172">
        <f>COUNTIF('Session Tracking'!F95:O95,"Yes")</f>
        <v>0</v>
      </c>
      <c r="CL96" s="240">
        <f>COUNTIF('Session Tracking'!F95:O95,"No")</f>
        <v>0</v>
      </c>
      <c r="CM96" s="211">
        <f t="shared" si="63"/>
        <v>0</v>
      </c>
      <c r="CN96" s="240" t="str">
        <f t="shared" si="40"/>
        <v/>
      </c>
      <c r="CO96" s="240" t="str">
        <f t="shared" si="41"/>
        <v/>
      </c>
      <c r="CP96" s="240" t="str">
        <f t="shared" si="64"/>
        <v/>
      </c>
      <c r="CQ96" s="240" t="str">
        <f t="shared" si="65"/>
        <v/>
      </c>
      <c r="CR96" s="240" t="str">
        <f t="shared" si="66"/>
        <v/>
      </c>
      <c r="CS96" s="240" t="str">
        <f t="shared" si="67"/>
        <v/>
      </c>
      <c r="CT96" s="172" t="str">
        <f t="shared" si="68"/>
        <v/>
      </c>
      <c r="CU96" s="240" t="str">
        <f t="shared" si="69"/>
        <v/>
      </c>
      <c r="CV96" s="240" t="str">
        <f t="shared" si="70"/>
        <v/>
      </c>
      <c r="CW96" s="240" t="str">
        <f t="shared" si="71"/>
        <v/>
      </c>
      <c r="CX96" s="240" t="str">
        <f t="shared" si="72"/>
        <v/>
      </c>
      <c r="CY96" s="240" t="str">
        <f t="shared" si="73"/>
        <v/>
      </c>
      <c r="CZ96" s="240" t="str">
        <f t="shared" si="74"/>
        <v/>
      </c>
      <c r="DA96" s="240" t="str">
        <f t="shared" si="75"/>
        <v/>
      </c>
      <c r="DB96" s="173" t="str">
        <f t="shared" si="76"/>
        <v/>
      </c>
    </row>
    <row r="97" spans="1:106" x14ac:dyDescent="0.35">
      <c r="A97" s="182">
        <f>'Session Tracking'!A96</f>
        <v>0</v>
      </c>
      <c r="B97" s="183">
        <f>'Session Tracking'!T96</f>
        <v>0</v>
      </c>
      <c r="C97" s="183">
        <f>'Session Tracking'!C96</f>
        <v>0</v>
      </c>
      <c r="D97" s="184" t="str">
        <f>IF('Session Tracking'!D96,'Session Tracking'!D96,"")</f>
        <v/>
      </c>
      <c r="E97" s="184" t="str">
        <f>IF('Session Tracking'!E96,'Session Tracking'!E96,"")</f>
        <v/>
      </c>
      <c r="F97" s="123"/>
      <c r="G97" s="123"/>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3"/>
      <c r="AH97" s="124"/>
      <c r="AI97" s="124"/>
      <c r="AJ97" s="124"/>
      <c r="AK97" s="124"/>
      <c r="AL97" s="124"/>
      <c r="AM97" s="124"/>
      <c r="AN97" s="124"/>
      <c r="AO97" s="124"/>
      <c r="AP97" s="124"/>
      <c r="AQ97" s="124"/>
      <c r="AR97" s="124"/>
      <c r="AS97" s="124"/>
      <c r="AT97" s="124"/>
      <c r="AU97" s="124"/>
      <c r="AV97" s="124"/>
      <c r="AW97" s="124"/>
      <c r="AX97" s="124"/>
      <c r="AY97" s="124"/>
      <c r="AZ97" s="124"/>
      <c r="BA97" s="124"/>
      <c r="BB97" s="124"/>
      <c r="BC97" s="124"/>
      <c r="BD97" s="124"/>
      <c r="BE97" s="124"/>
      <c r="BF97" s="124"/>
      <c r="BH97" s="175" t="str">
        <f t="shared" si="42"/>
        <v/>
      </c>
      <c r="BI97" s="176" t="str">
        <f t="shared" si="43"/>
        <v/>
      </c>
      <c r="BJ97" s="240" t="str">
        <f t="shared" si="44"/>
        <v xml:space="preserve"> </v>
      </c>
      <c r="BK97" s="175" t="str">
        <f t="shared" si="45"/>
        <v/>
      </c>
      <c r="BL97" s="176" t="str">
        <f t="shared" si="46"/>
        <v/>
      </c>
      <c r="BM97" s="240" t="str">
        <f t="shared" si="47"/>
        <v xml:space="preserve"> </v>
      </c>
      <c r="BN97" s="175" t="str">
        <f t="shared" si="48"/>
        <v/>
      </c>
      <c r="BO97" s="176" t="str">
        <f t="shared" si="49"/>
        <v/>
      </c>
      <c r="BP97" s="240" t="str">
        <f t="shared" si="50"/>
        <v xml:space="preserve"> </v>
      </c>
      <c r="BQ97" s="175" t="str">
        <f t="shared" si="51"/>
        <v/>
      </c>
      <c r="BR97" s="176" t="str">
        <f t="shared" si="52"/>
        <v/>
      </c>
      <c r="BS97" s="224" t="str">
        <f t="shared" si="53"/>
        <v xml:space="preserve"> </v>
      </c>
      <c r="BT97" s="318" t="str">
        <f t="shared" si="54"/>
        <v/>
      </c>
      <c r="BU97" s="319" t="str">
        <f t="shared" si="55"/>
        <v/>
      </c>
      <c r="BV97" s="320" t="str">
        <f t="shared" si="56"/>
        <v xml:space="preserve"> </v>
      </c>
      <c r="BW97" s="175" t="str">
        <f t="shared" si="57"/>
        <v/>
      </c>
      <c r="BX97" s="176" t="str">
        <f t="shared" si="58"/>
        <v/>
      </c>
      <c r="BY97" s="240" t="str">
        <f t="shared" si="59"/>
        <v xml:space="preserve"> </v>
      </c>
      <c r="BZ97" s="175" t="str">
        <f>IF(COUNT(#REF!,#REF!,#REF!,#REF!)=4,(3-#REF!)+(3-#REF!)+#REF!+#REF!,"")</f>
        <v/>
      </c>
      <c r="CA97" s="176" t="str">
        <f>IF(COUNT(#REF!,#REF!,#REF!,#REF!)=4,(3-#REF!)+(3-#REF!)+#REF!+#REF!,"")</f>
        <v/>
      </c>
      <c r="CB97" s="240" t="str">
        <f t="shared" si="60"/>
        <v xml:space="preserve"> </v>
      </c>
      <c r="CC97" s="175" t="str">
        <f>IF(COUNT(#REF!,#REF!,#REF!)=3,(3-#REF!)+#REF!+(3-#REF!),"")</f>
        <v/>
      </c>
      <c r="CD97" s="176" t="str">
        <f>IF(COUNT(#REF!,#REF!,#REF!)=3,(3-#REF!)+#REF!+(3-#REF!),"")</f>
        <v/>
      </c>
      <c r="CE97" s="240" t="str">
        <f t="shared" si="61"/>
        <v xml:space="preserve"> </v>
      </c>
      <c r="CF97" s="185" t="str">
        <f t="shared" si="77"/>
        <v/>
      </c>
      <c r="CG97" s="186" t="str">
        <f t="shared" si="77"/>
        <v/>
      </c>
      <c r="CH97" s="181" t="str">
        <f t="shared" si="62"/>
        <v xml:space="preserve"> </v>
      </c>
      <c r="CI97" s="240">
        <f>'Session Tracking'!P96</f>
        <v>0</v>
      </c>
      <c r="CJ97" s="172"/>
      <c r="CK97" s="172">
        <f>COUNTIF('Session Tracking'!F96:O96,"Yes")</f>
        <v>0</v>
      </c>
      <c r="CL97" s="240">
        <f>COUNTIF('Session Tracking'!F96:O96,"No")</f>
        <v>0</v>
      </c>
      <c r="CM97" s="211">
        <f t="shared" si="63"/>
        <v>0</v>
      </c>
      <c r="CN97" s="240" t="str">
        <f t="shared" si="40"/>
        <v/>
      </c>
      <c r="CO97" s="240" t="str">
        <f t="shared" si="41"/>
        <v/>
      </c>
      <c r="CP97" s="240" t="str">
        <f t="shared" si="64"/>
        <v/>
      </c>
      <c r="CQ97" s="240" t="str">
        <f t="shared" si="65"/>
        <v/>
      </c>
      <c r="CR97" s="240" t="str">
        <f t="shared" si="66"/>
        <v/>
      </c>
      <c r="CS97" s="240" t="str">
        <f t="shared" si="67"/>
        <v/>
      </c>
      <c r="CT97" s="172" t="str">
        <f t="shared" si="68"/>
        <v/>
      </c>
      <c r="CU97" s="240" t="str">
        <f t="shared" si="69"/>
        <v/>
      </c>
      <c r="CV97" s="240" t="str">
        <f t="shared" si="70"/>
        <v/>
      </c>
      <c r="CW97" s="240" t="str">
        <f t="shared" si="71"/>
        <v/>
      </c>
      <c r="CX97" s="240" t="str">
        <f t="shared" si="72"/>
        <v/>
      </c>
      <c r="CY97" s="240" t="str">
        <f t="shared" si="73"/>
        <v/>
      </c>
      <c r="CZ97" s="240" t="str">
        <f t="shared" si="74"/>
        <v/>
      </c>
      <c r="DA97" s="240" t="str">
        <f t="shared" si="75"/>
        <v/>
      </c>
      <c r="DB97" s="173" t="str">
        <f t="shared" si="76"/>
        <v/>
      </c>
    </row>
    <row r="98" spans="1:106" x14ac:dyDescent="0.35">
      <c r="A98" s="182">
        <f>'Session Tracking'!A97</f>
        <v>0</v>
      </c>
      <c r="B98" s="183">
        <f>'Session Tracking'!T97</f>
        <v>0</v>
      </c>
      <c r="C98" s="183">
        <f>'Session Tracking'!C97</f>
        <v>0</v>
      </c>
      <c r="D98" s="184" t="str">
        <f>IF('Session Tracking'!D97,'Session Tracking'!D97,"")</f>
        <v/>
      </c>
      <c r="E98" s="184" t="str">
        <f>IF('Session Tracking'!E97,'Session Tracking'!E97,"")</f>
        <v/>
      </c>
      <c r="F98" s="121"/>
      <c r="G98" s="121"/>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1"/>
      <c r="AH98" s="122"/>
      <c r="AI98" s="122"/>
      <c r="AJ98" s="122"/>
      <c r="AK98" s="122"/>
      <c r="AL98" s="122"/>
      <c r="AM98" s="122"/>
      <c r="AN98" s="122"/>
      <c r="AO98" s="122"/>
      <c r="AP98" s="122"/>
      <c r="AQ98" s="122"/>
      <c r="AR98" s="122"/>
      <c r="AS98" s="122"/>
      <c r="AT98" s="122"/>
      <c r="AU98" s="122"/>
      <c r="AV98" s="122"/>
      <c r="AW98" s="122"/>
      <c r="AX98" s="122"/>
      <c r="AY98" s="122"/>
      <c r="AZ98" s="122"/>
      <c r="BA98" s="122"/>
      <c r="BB98" s="122"/>
      <c r="BC98" s="122"/>
      <c r="BD98" s="122"/>
      <c r="BE98" s="122"/>
      <c r="BF98" s="122"/>
      <c r="BH98" s="175" t="str">
        <f t="shared" si="42"/>
        <v/>
      </c>
      <c r="BI98" s="176" t="str">
        <f t="shared" si="43"/>
        <v/>
      </c>
      <c r="BJ98" s="240" t="str">
        <f t="shared" si="44"/>
        <v xml:space="preserve"> </v>
      </c>
      <c r="BK98" s="175" t="str">
        <f t="shared" si="45"/>
        <v/>
      </c>
      <c r="BL98" s="176" t="str">
        <f t="shared" si="46"/>
        <v/>
      </c>
      <c r="BM98" s="240" t="str">
        <f t="shared" si="47"/>
        <v xml:space="preserve"> </v>
      </c>
      <c r="BN98" s="175" t="str">
        <f t="shared" si="48"/>
        <v/>
      </c>
      <c r="BO98" s="176" t="str">
        <f t="shared" si="49"/>
        <v/>
      </c>
      <c r="BP98" s="240" t="str">
        <f t="shared" si="50"/>
        <v xml:space="preserve"> </v>
      </c>
      <c r="BQ98" s="175" t="str">
        <f t="shared" si="51"/>
        <v/>
      </c>
      <c r="BR98" s="176" t="str">
        <f t="shared" si="52"/>
        <v/>
      </c>
      <c r="BS98" s="224" t="str">
        <f t="shared" si="53"/>
        <v xml:space="preserve"> </v>
      </c>
      <c r="BT98" s="318" t="str">
        <f t="shared" si="54"/>
        <v/>
      </c>
      <c r="BU98" s="319" t="str">
        <f t="shared" si="55"/>
        <v/>
      </c>
      <c r="BV98" s="320" t="str">
        <f t="shared" si="56"/>
        <v xml:space="preserve"> </v>
      </c>
      <c r="BW98" s="175" t="str">
        <f t="shared" si="57"/>
        <v/>
      </c>
      <c r="BX98" s="176" t="str">
        <f t="shared" si="58"/>
        <v/>
      </c>
      <c r="BY98" s="240" t="str">
        <f t="shared" si="59"/>
        <v xml:space="preserve"> </v>
      </c>
      <c r="BZ98" s="175" t="str">
        <f>IF(COUNT(#REF!,#REF!,#REF!,#REF!)=4,(3-#REF!)+(3-#REF!)+#REF!+#REF!,"")</f>
        <v/>
      </c>
      <c r="CA98" s="176" t="str">
        <f>IF(COUNT(#REF!,#REF!,#REF!,#REF!)=4,(3-#REF!)+(3-#REF!)+#REF!+#REF!,"")</f>
        <v/>
      </c>
      <c r="CB98" s="240" t="str">
        <f t="shared" si="60"/>
        <v xml:space="preserve"> </v>
      </c>
      <c r="CC98" s="175" t="str">
        <f>IF(COUNT(#REF!,#REF!,#REF!)=3,(3-#REF!)+#REF!+(3-#REF!),"")</f>
        <v/>
      </c>
      <c r="CD98" s="176" t="str">
        <f>IF(COUNT(#REF!,#REF!,#REF!)=3,(3-#REF!)+#REF!+(3-#REF!),"")</f>
        <v/>
      </c>
      <c r="CE98" s="240" t="str">
        <f t="shared" si="61"/>
        <v xml:space="preserve"> </v>
      </c>
      <c r="CF98" s="185" t="str">
        <f t="shared" si="77"/>
        <v/>
      </c>
      <c r="CG98" s="186" t="str">
        <f t="shared" si="77"/>
        <v/>
      </c>
      <c r="CH98" s="181" t="str">
        <f t="shared" si="62"/>
        <v xml:space="preserve"> </v>
      </c>
      <c r="CI98" s="240">
        <f>'Session Tracking'!P97</f>
        <v>0</v>
      </c>
      <c r="CJ98" s="172"/>
      <c r="CK98" s="172">
        <f>COUNTIF('Session Tracking'!F97:O97,"Yes")</f>
        <v>0</v>
      </c>
      <c r="CL98" s="240">
        <f>COUNTIF('Session Tracking'!F97:O97,"No")</f>
        <v>0</v>
      </c>
      <c r="CM98" s="211">
        <f t="shared" si="63"/>
        <v>0</v>
      </c>
      <c r="CN98" s="240" t="str">
        <f t="shared" si="40"/>
        <v/>
      </c>
      <c r="CO98" s="240" t="str">
        <f t="shared" si="41"/>
        <v/>
      </c>
      <c r="CP98" s="240" t="str">
        <f t="shared" si="64"/>
        <v/>
      </c>
      <c r="CQ98" s="240" t="str">
        <f t="shared" si="65"/>
        <v/>
      </c>
      <c r="CR98" s="240" t="str">
        <f t="shared" si="66"/>
        <v/>
      </c>
      <c r="CS98" s="240" t="str">
        <f t="shared" si="67"/>
        <v/>
      </c>
      <c r="CT98" s="172" t="str">
        <f t="shared" si="68"/>
        <v/>
      </c>
      <c r="CU98" s="240" t="str">
        <f t="shared" si="69"/>
        <v/>
      </c>
      <c r="CV98" s="240" t="str">
        <f t="shared" si="70"/>
        <v/>
      </c>
      <c r="CW98" s="240" t="str">
        <f t="shared" si="71"/>
        <v/>
      </c>
      <c r="CX98" s="240" t="str">
        <f t="shared" si="72"/>
        <v/>
      </c>
      <c r="CY98" s="240" t="str">
        <f t="shared" si="73"/>
        <v/>
      </c>
      <c r="CZ98" s="240" t="str">
        <f t="shared" si="74"/>
        <v/>
      </c>
      <c r="DA98" s="240" t="str">
        <f t="shared" si="75"/>
        <v/>
      </c>
      <c r="DB98" s="173" t="str">
        <f t="shared" si="76"/>
        <v/>
      </c>
    </row>
    <row r="99" spans="1:106" x14ac:dyDescent="0.35">
      <c r="A99" s="182">
        <f>'Session Tracking'!A98</f>
        <v>0</v>
      </c>
      <c r="B99" s="183">
        <f>'Session Tracking'!T98</f>
        <v>0</v>
      </c>
      <c r="C99" s="183">
        <f>'Session Tracking'!C98</f>
        <v>0</v>
      </c>
      <c r="D99" s="184" t="str">
        <f>IF('Session Tracking'!D98,'Session Tracking'!D98,"")</f>
        <v/>
      </c>
      <c r="E99" s="184" t="str">
        <f>IF('Session Tracking'!E98,'Session Tracking'!E98,"")</f>
        <v/>
      </c>
      <c r="F99" s="123"/>
      <c r="G99" s="123"/>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3"/>
      <c r="AH99" s="124"/>
      <c r="AI99" s="124"/>
      <c r="AJ99" s="124"/>
      <c r="AK99" s="124"/>
      <c r="AL99" s="124"/>
      <c r="AM99" s="124"/>
      <c r="AN99" s="124"/>
      <c r="AO99" s="124"/>
      <c r="AP99" s="124"/>
      <c r="AQ99" s="124"/>
      <c r="AR99" s="124"/>
      <c r="AS99" s="124"/>
      <c r="AT99" s="124"/>
      <c r="AU99" s="124"/>
      <c r="AV99" s="124"/>
      <c r="AW99" s="124"/>
      <c r="AX99" s="124"/>
      <c r="AY99" s="124"/>
      <c r="AZ99" s="124"/>
      <c r="BA99" s="124"/>
      <c r="BB99" s="124"/>
      <c r="BC99" s="124"/>
      <c r="BD99" s="124"/>
      <c r="BE99" s="124"/>
      <c r="BF99" s="124"/>
      <c r="BH99" s="175" t="str">
        <f t="shared" si="42"/>
        <v/>
      </c>
      <c r="BI99" s="176" t="str">
        <f t="shared" si="43"/>
        <v/>
      </c>
      <c r="BJ99" s="240" t="str">
        <f t="shared" si="44"/>
        <v xml:space="preserve"> </v>
      </c>
      <c r="BK99" s="175" t="str">
        <f t="shared" si="45"/>
        <v/>
      </c>
      <c r="BL99" s="176" t="str">
        <f t="shared" si="46"/>
        <v/>
      </c>
      <c r="BM99" s="240" t="str">
        <f t="shared" si="47"/>
        <v xml:space="preserve"> </v>
      </c>
      <c r="BN99" s="175" t="str">
        <f t="shared" si="48"/>
        <v/>
      </c>
      <c r="BO99" s="176" t="str">
        <f t="shared" si="49"/>
        <v/>
      </c>
      <c r="BP99" s="240" t="str">
        <f t="shared" si="50"/>
        <v xml:space="preserve"> </v>
      </c>
      <c r="BQ99" s="175" t="str">
        <f t="shared" si="51"/>
        <v/>
      </c>
      <c r="BR99" s="176" t="str">
        <f t="shared" si="52"/>
        <v/>
      </c>
      <c r="BS99" s="224" t="str">
        <f t="shared" si="53"/>
        <v xml:space="preserve"> </v>
      </c>
      <c r="BT99" s="318" t="str">
        <f t="shared" si="54"/>
        <v/>
      </c>
      <c r="BU99" s="319" t="str">
        <f t="shared" si="55"/>
        <v/>
      </c>
      <c r="BV99" s="320" t="str">
        <f t="shared" si="56"/>
        <v xml:space="preserve"> </v>
      </c>
      <c r="BW99" s="175" t="str">
        <f t="shared" si="57"/>
        <v/>
      </c>
      <c r="BX99" s="176" t="str">
        <f t="shared" si="58"/>
        <v/>
      </c>
      <c r="BY99" s="240" t="str">
        <f t="shared" si="59"/>
        <v xml:space="preserve"> </v>
      </c>
      <c r="BZ99" s="175" t="str">
        <f>IF(COUNT(#REF!,#REF!,#REF!,#REF!)=4,(3-#REF!)+(3-#REF!)+#REF!+#REF!,"")</f>
        <v/>
      </c>
      <c r="CA99" s="176" t="str">
        <f>IF(COUNT(#REF!,#REF!,#REF!,#REF!)=4,(3-#REF!)+(3-#REF!)+#REF!+#REF!,"")</f>
        <v/>
      </c>
      <c r="CB99" s="240" t="str">
        <f t="shared" si="60"/>
        <v xml:space="preserve"> </v>
      </c>
      <c r="CC99" s="175" t="str">
        <f>IF(COUNT(#REF!,#REF!,#REF!)=3,(3-#REF!)+#REF!+(3-#REF!),"")</f>
        <v/>
      </c>
      <c r="CD99" s="176" t="str">
        <f>IF(COUNT(#REF!,#REF!,#REF!)=3,(3-#REF!)+#REF!+(3-#REF!),"")</f>
        <v/>
      </c>
      <c r="CE99" s="240" t="str">
        <f t="shared" si="61"/>
        <v xml:space="preserve"> </v>
      </c>
      <c r="CF99" s="185" t="str">
        <f t="shared" si="77"/>
        <v/>
      </c>
      <c r="CG99" s="186" t="str">
        <f t="shared" si="77"/>
        <v/>
      </c>
      <c r="CH99" s="181" t="str">
        <f t="shared" si="62"/>
        <v xml:space="preserve"> </v>
      </c>
      <c r="CI99" s="240">
        <f>'Session Tracking'!P98</f>
        <v>0</v>
      </c>
      <c r="CJ99" s="172"/>
      <c r="CK99" s="172">
        <f>COUNTIF('Session Tracking'!F98:O98,"Yes")</f>
        <v>0</v>
      </c>
      <c r="CL99" s="240">
        <f>COUNTIF('Session Tracking'!F98:O98,"No")</f>
        <v>0</v>
      </c>
      <c r="CM99" s="211">
        <f t="shared" si="63"/>
        <v>0</v>
      </c>
      <c r="CN99" s="240" t="str">
        <f t="shared" si="40"/>
        <v/>
      </c>
      <c r="CO99" s="240" t="str">
        <f t="shared" si="41"/>
        <v/>
      </c>
      <c r="CP99" s="240" t="str">
        <f t="shared" si="64"/>
        <v/>
      </c>
      <c r="CQ99" s="240" t="str">
        <f t="shared" si="65"/>
        <v/>
      </c>
      <c r="CR99" s="240" t="str">
        <f t="shared" si="66"/>
        <v/>
      </c>
      <c r="CS99" s="240" t="str">
        <f t="shared" si="67"/>
        <v/>
      </c>
      <c r="CT99" s="172" t="str">
        <f t="shared" si="68"/>
        <v/>
      </c>
      <c r="CU99" s="240" t="str">
        <f t="shared" si="69"/>
        <v/>
      </c>
      <c r="CV99" s="240" t="str">
        <f t="shared" si="70"/>
        <v/>
      </c>
      <c r="CW99" s="240" t="str">
        <f t="shared" si="71"/>
        <v/>
      </c>
      <c r="CX99" s="240" t="str">
        <f t="shared" si="72"/>
        <v/>
      </c>
      <c r="CY99" s="240" t="str">
        <f t="shared" si="73"/>
        <v/>
      </c>
      <c r="CZ99" s="240" t="str">
        <f t="shared" si="74"/>
        <v/>
      </c>
      <c r="DA99" s="240" t="str">
        <f t="shared" si="75"/>
        <v/>
      </c>
      <c r="DB99" s="173" t="str">
        <f t="shared" si="76"/>
        <v/>
      </c>
    </row>
    <row r="100" spans="1:106" x14ac:dyDescent="0.35">
      <c r="A100" s="182">
        <f>'Session Tracking'!A99</f>
        <v>0</v>
      </c>
      <c r="B100" s="183">
        <f>'Session Tracking'!T99</f>
        <v>0</v>
      </c>
      <c r="C100" s="183">
        <f>'Session Tracking'!C99</f>
        <v>0</v>
      </c>
      <c r="D100" s="184" t="str">
        <f>IF('Session Tracking'!D99,'Session Tracking'!D99,"")</f>
        <v/>
      </c>
      <c r="E100" s="184" t="str">
        <f>IF('Session Tracking'!E99,'Session Tracking'!E99,"")</f>
        <v/>
      </c>
      <c r="F100" s="121"/>
      <c r="G100" s="121"/>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1"/>
      <c r="AH100" s="122"/>
      <c r="AI100" s="122"/>
      <c r="AJ100" s="122"/>
      <c r="AK100" s="122"/>
      <c r="AL100" s="122"/>
      <c r="AM100" s="122"/>
      <c r="AN100" s="122"/>
      <c r="AO100" s="122"/>
      <c r="AP100" s="122"/>
      <c r="AQ100" s="122"/>
      <c r="AR100" s="122"/>
      <c r="AS100" s="122"/>
      <c r="AT100" s="122"/>
      <c r="AU100" s="122"/>
      <c r="AV100" s="122"/>
      <c r="AW100" s="122"/>
      <c r="AX100" s="122"/>
      <c r="AY100" s="122"/>
      <c r="AZ100" s="122"/>
      <c r="BA100" s="122"/>
      <c r="BB100" s="122"/>
      <c r="BC100" s="122"/>
      <c r="BD100" s="122"/>
      <c r="BE100" s="122"/>
      <c r="BF100" s="122"/>
      <c r="BH100" s="175" t="str">
        <f t="shared" si="42"/>
        <v/>
      </c>
      <c r="BI100" s="176" t="str">
        <f t="shared" si="43"/>
        <v/>
      </c>
      <c r="BJ100" s="240" t="str">
        <f t="shared" si="44"/>
        <v xml:space="preserve"> </v>
      </c>
      <c r="BK100" s="175" t="str">
        <f t="shared" si="45"/>
        <v/>
      </c>
      <c r="BL100" s="176" t="str">
        <f t="shared" si="46"/>
        <v/>
      </c>
      <c r="BM100" s="240" t="str">
        <f t="shared" si="47"/>
        <v xml:space="preserve"> </v>
      </c>
      <c r="BN100" s="175" t="str">
        <f t="shared" si="48"/>
        <v/>
      </c>
      <c r="BO100" s="176" t="str">
        <f t="shared" si="49"/>
        <v/>
      </c>
      <c r="BP100" s="240" t="str">
        <f t="shared" si="50"/>
        <v xml:space="preserve"> </v>
      </c>
      <c r="BQ100" s="175" t="str">
        <f t="shared" si="51"/>
        <v/>
      </c>
      <c r="BR100" s="176" t="str">
        <f t="shared" si="52"/>
        <v/>
      </c>
      <c r="BS100" s="224" t="str">
        <f t="shared" si="53"/>
        <v xml:space="preserve"> </v>
      </c>
      <c r="BT100" s="318" t="str">
        <f t="shared" si="54"/>
        <v/>
      </c>
      <c r="BU100" s="319" t="str">
        <f t="shared" si="55"/>
        <v/>
      </c>
      <c r="BV100" s="320" t="str">
        <f t="shared" si="56"/>
        <v xml:space="preserve"> </v>
      </c>
      <c r="BW100" s="175" t="str">
        <f t="shared" si="57"/>
        <v/>
      </c>
      <c r="BX100" s="176" t="str">
        <f t="shared" si="58"/>
        <v/>
      </c>
      <c r="BY100" s="240" t="str">
        <f t="shared" si="59"/>
        <v xml:space="preserve"> </v>
      </c>
      <c r="BZ100" s="175" t="str">
        <f>IF(COUNT(#REF!,#REF!,#REF!,#REF!)=4,(3-#REF!)+(3-#REF!)+#REF!+#REF!,"")</f>
        <v/>
      </c>
      <c r="CA100" s="176" t="str">
        <f>IF(COUNT(#REF!,#REF!,#REF!,#REF!)=4,(3-#REF!)+(3-#REF!)+#REF!+#REF!,"")</f>
        <v/>
      </c>
      <c r="CB100" s="240" t="str">
        <f t="shared" si="60"/>
        <v xml:space="preserve"> </v>
      </c>
      <c r="CC100" s="175" t="str">
        <f>IF(COUNT(#REF!,#REF!,#REF!)=3,(3-#REF!)+#REF!+(3-#REF!),"")</f>
        <v/>
      </c>
      <c r="CD100" s="176" t="str">
        <f>IF(COUNT(#REF!,#REF!,#REF!)=3,(3-#REF!)+#REF!+(3-#REF!),"")</f>
        <v/>
      </c>
      <c r="CE100" s="240" t="str">
        <f t="shared" si="61"/>
        <v xml:space="preserve"> </v>
      </c>
      <c r="CF100" s="185" t="str">
        <f t="shared" si="77"/>
        <v/>
      </c>
      <c r="CG100" s="186" t="str">
        <f t="shared" si="77"/>
        <v/>
      </c>
      <c r="CH100" s="181" t="str">
        <f t="shared" si="62"/>
        <v xml:space="preserve"> </v>
      </c>
      <c r="CI100" s="240">
        <f>'Session Tracking'!P99</f>
        <v>0</v>
      </c>
      <c r="CJ100" s="172"/>
      <c r="CK100" s="172">
        <f>COUNTIF('Session Tracking'!F99:O99,"Yes")</f>
        <v>0</v>
      </c>
      <c r="CL100" s="240">
        <f>COUNTIF('Session Tracking'!F99:O99,"No")</f>
        <v>0</v>
      </c>
      <c r="CM100" s="211">
        <f t="shared" si="63"/>
        <v>0</v>
      </c>
      <c r="CN100" s="240" t="str">
        <f t="shared" si="40"/>
        <v/>
      </c>
      <c r="CO100" s="240" t="str">
        <f t="shared" si="41"/>
        <v/>
      </c>
      <c r="CP100" s="240" t="str">
        <f t="shared" si="64"/>
        <v/>
      </c>
      <c r="CQ100" s="240" t="str">
        <f t="shared" si="65"/>
        <v/>
      </c>
      <c r="CR100" s="240" t="str">
        <f t="shared" si="66"/>
        <v/>
      </c>
      <c r="CS100" s="240" t="str">
        <f t="shared" si="67"/>
        <v/>
      </c>
      <c r="CT100" s="172" t="str">
        <f t="shared" si="68"/>
        <v/>
      </c>
      <c r="CU100" s="240" t="str">
        <f t="shared" si="69"/>
        <v/>
      </c>
      <c r="CV100" s="240" t="str">
        <f t="shared" si="70"/>
        <v/>
      </c>
      <c r="CW100" s="240" t="str">
        <f t="shared" si="71"/>
        <v/>
      </c>
      <c r="CX100" s="240" t="str">
        <f t="shared" si="72"/>
        <v/>
      </c>
      <c r="CY100" s="240" t="str">
        <f t="shared" si="73"/>
        <v/>
      </c>
      <c r="CZ100" s="240" t="str">
        <f t="shared" si="74"/>
        <v/>
      </c>
      <c r="DA100" s="240" t="str">
        <f t="shared" si="75"/>
        <v/>
      </c>
      <c r="DB100" s="173" t="str">
        <f t="shared" si="76"/>
        <v/>
      </c>
    </row>
    <row r="101" spans="1:106" x14ac:dyDescent="0.35">
      <c r="A101" s="182">
        <f>'Session Tracking'!A100</f>
        <v>0</v>
      </c>
      <c r="B101" s="183">
        <f>'Session Tracking'!T100</f>
        <v>0</v>
      </c>
      <c r="C101" s="183">
        <f>'Session Tracking'!C100</f>
        <v>0</v>
      </c>
      <c r="D101" s="184" t="str">
        <f>IF('Session Tracking'!D100,'Session Tracking'!D100,"")</f>
        <v/>
      </c>
      <c r="E101" s="184" t="str">
        <f>IF('Session Tracking'!E100,'Session Tracking'!E100,"")</f>
        <v/>
      </c>
      <c r="F101" s="123"/>
      <c r="G101" s="123"/>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3"/>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H101" s="175" t="str">
        <f t="shared" si="42"/>
        <v/>
      </c>
      <c r="BI101" s="176" t="str">
        <f t="shared" si="43"/>
        <v/>
      </c>
      <c r="BJ101" s="240" t="str">
        <f t="shared" si="44"/>
        <v xml:space="preserve"> </v>
      </c>
      <c r="BK101" s="175" t="str">
        <f t="shared" si="45"/>
        <v/>
      </c>
      <c r="BL101" s="176" t="str">
        <f t="shared" si="46"/>
        <v/>
      </c>
      <c r="BM101" s="240" t="str">
        <f t="shared" si="47"/>
        <v xml:space="preserve"> </v>
      </c>
      <c r="BN101" s="175" t="str">
        <f t="shared" si="48"/>
        <v/>
      </c>
      <c r="BO101" s="176" t="str">
        <f t="shared" si="49"/>
        <v/>
      </c>
      <c r="BP101" s="240" t="str">
        <f t="shared" si="50"/>
        <v xml:space="preserve"> </v>
      </c>
      <c r="BQ101" s="175" t="str">
        <f t="shared" si="51"/>
        <v/>
      </c>
      <c r="BR101" s="176" t="str">
        <f t="shared" si="52"/>
        <v/>
      </c>
      <c r="BS101" s="224" t="str">
        <f t="shared" si="53"/>
        <v xml:space="preserve"> </v>
      </c>
      <c r="BT101" s="318" t="str">
        <f t="shared" si="54"/>
        <v/>
      </c>
      <c r="BU101" s="319" t="str">
        <f t="shared" si="55"/>
        <v/>
      </c>
      <c r="BV101" s="320" t="str">
        <f t="shared" si="56"/>
        <v xml:space="preserve"> </v>
      </c>
      <c r="BW101" s="175" t="str">
        <f t="shared" si="57"/>
        <v/>
      </c>
      <c r="BX101" s="176" t="str">
        <f t="shared" si="58"/>
        <v/>
      </c>
      <c r="BY101" s="240" t="str">
        <f t="shared" si="59"/>
        <v xml:space="preserve"> </v>
      </c>
      <c r="BZ101" s="175" t="str">
        <f>IF(COUNT(#REF!,#REF!,#REF!,#REF!)=4,(3-#REF!)+(3-#REF!)+#REF!+#REF!,"")</f>
        <v/>
      </c>
      <c r="CA101" s="176" t="str">
        <f>IF(COUNT(#REF!,#REF!,#REF!,#REF!)=4,(3-#REF!)+(3-#REF!)+#REF!+#REF!,"")</f>
        <v/>
      </c>
      <c r="CB101" s="240" t="str">
        <f t="shared" si="60"/>
        <v xml:space="preserve"> </v>
      </c>
      <c r="CC101" s="175" t="str">
        <f>IF(COUNT(#REF!,#REF!,#REF!)=3,(3-#REF!)+#REF!+(3-#REF!),"")</f>
        <v/>
      </c>
      <c r="CD101" s="176" t="str">
        <f>IF(COUNT(#REF!,#REF!,#REF!)=3,(3-#REF!)+#REF!+(3-#REF!),"")</f>
        <v/>
      </c>
      <c r="CE101" s="240" t="str">
        <f t="shared" si="61"/>
        <v xml:space="preserve"> </v>
      </c>
      <c r="CF101" s="185" t="str">
        <f t="shared" si="77"/>
        <v/>
      </c>
      <c r="CG101" s="186" t="str">
        <f t="shared" si="77"/>
        <v/>
      </c>
      <c r="CH101" s="181" t="str">
        <f t="shared" si="62"/>
        <v xml:space="preserve"> </v>
      </c>
      <c r="CI101" s="240">
        <f>'Session Tracking'!P100</f>
        <v>0</v>
      </c>
      <c r="CJ101" s="172"/>
      <c r="CK101" s="172">
        <f>COUNTIF('Session Tracking'!F100:O100,"Yes")</f>
        <v>0</v>
      </c>
      <c r="CL101" s="240">
        <f>COUNTIF('Session Tracking'!F100:O100,"No")</f>
        <v>0</v>
      </c>
      <c r="CM101" s="211">
        <f t="shared" si="63"/>
        <v>0</v>
      </c>
      <c r="CN101" s="240" t="str">
        <f t="shared" si="40"/>
        <v/>
      </c>
      <c r="CO101" s="240" t="str">
        <f t="shared" si="41"/>
        <v/>
      </c>
      <c r="CP101" s="240" t="str">
        <f t="shared" si="64"/>
        <v/>
      </c>
      <c r="CQ101" s="240" t="str">
        <f t="shared" si="65"/>
        <v/>
      </c>
      <c r="CR101" s="240" t="str">
        <f t="shared" si="66"/>
        <v/>
      </c>
      <c r="CS101" s="240" t="str">
        <f t="shared" si="67"/>
        <v/>
      </c>
      <c r="CT101" s="172" t="str">
        <f t="shared" si="68"/>
        <v/>
      </c>
      <c r="CU101" s="240" t="str">
        <f t="shared" si="69"/>
        <v/>
      </c>
      <c r="CV101" s="240" t="str">
        <f t="shared" si="70"/>
        <v/>
      </c>
      <c r="CW101" s="240" t="str">
        <f t="shared" si="71"/>
        <v/>
      </c>
      <c r="CX101" s="240" t="str">
        <f t="shared" si="72"/>
        <v/>
      </c>
      <c r="CY101" s="240" t="str">
        <f t="shared" si="73"/>
        <v/>
      </c>
      <c r="CZ101" s="240" t="str">
        <f t="shared" si="74"/>
        <v/>
      </c>
      <c r="DA101" s="240" t="str">
        <f t="shared" si="75"/>
        <v/>
      </c>
      <c r="DB101" s="173" t="str">
        <f t="shared" si="76"/>
        <v/>
      </c>
    </row>
    <row r="102" spans="1:106" x14ac:dyDescent="0.35">
      <c r="A102" s="182">
        <f>'Session Tracking'!A101</f>
        <v>0</v>
      </c>
      <c r="B102" s="183">
        <f>'Session Tracking'!T101</f>
        <v>0</v>
      </c>
      <c r="C102" s="183">
        <f>'Session Tracking'!C101</f>
        <v>0</v>
      </c>
      <c r="D102" s="184" t="str">
        <f>IF('Session Tracking'!D101,'Session Tracking'!D101,"")</f>
        <v/>
      </c>
      <c r="E102" s="184" t="str">
        <f>IF('Session Tracking'!E101,'Session Tracking'!E101,"")</f>
        <v/>
      </c>
      <c r="F102" s="121"/>
      <c r="G102" s="121"/>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1"/>
      <c r="AH102" s="122"/>
      <c r="AI102" s="122"/>
      <c r="AJ102" s="122"/>
      <c r="AK102" s="122"/>
      <c r="AL102" s="122"/>
      <c r="AM102" s="122"/>
      <c r="AN102" s="122"/>
      <c r="AO102" s="122"/>
      <c r="AP102" s="122"/>
      <c r="AQ102" s="122"/>
      <c r="AR102" s="122"/>
      <c r="AS102" s="122"/>
      <c r="AT102" s="122"/>
      <c r="AU102" s="122"/>
      <c r="AV102" s="122"/>
      <c r="AW102" s="122"/>
      <c r="AX102" s="122"/>
      <c r="AY102" s="122"/>
      <c r="AZ102" s="122"/>
      <c r="BA102" s="122"/>
      <c r="BB102" s="122"/>
      <c r="BC102" s="122"/>
      <c r="BD102" s="122"/>
      <c r="BE102" s="122"/>
      <c r="BF102" s="122"/>
      <c r="BH102" s="175" t="str">
        <f t="shared" si="42"/>
        <v/>
      </c>
      <c r="BI102" s="176" t="str">
        <f t="shared" si="43"/>
        <v/>
      </c>
      <c r="BJ102" s="240" t="str">
        <f t="shared" si="44"/>
        <v xml:space="preserve"> </v>
      </c>
      <c r="BK102" s="175" t="str">
        <f t="shared" si="45"/>
        <v/>
      </c>
      <c r="BL102" s="176" t="str">
        <f t="shared" si="46"/>
        <v/>
      </c>
      <c r="BM102" s="240" t="str">
        <f t="shared" si="47"/>
        <v xml:space="preserve"> </v>
      </c>
      <c r="BN102" s="175" t="str">
        <f t="shared" si="48"/>
        <v/>
      </c>
      <c r="BO102" s="176" t="str">
        <f t="shared" si="49"/>
        <v/>
      </c>
      <c r="BP102" s="240" t="str">
        <f t="shared" si="50"/>
        <v xml:space="preserve"> </v>
      </c>
      <c r="BQ102" s="175" t="str">
        <f t="shared" si="51"/>
        <v/>
      </c>
      <c r="BR102" s="176" t="str">
        <f t="shared" si="52"/>
        <v/>
      </c>
      <c r="BS102" s="224" t="str">
        <f t="shared" si="53"/>
        <v xml:space="preserve"> </v>
      </c>
      <c r="BT102" s="318" t="str">
        <f t="shared" si="54"/>
        <v/>
      </c>
      <c r="BU102" s="319" t="str">
        <f t="shared" si="55"/>
        <v/>
      </c>
      <c r="BV102" s="320" t="str">
        <f t="shared" si="56"/>
        <v xml:space="preserve"> </v>
      </c>
      <c r="BW102" s="175" t="str">
        <f t="shared" si="57"/>
        <v/>
      </c>
      <c r="BX102" s="176" t="str">
        <f t="shared" si="58"/>
        <v/>
      </c>
      <c r="BY102" s="240" t="str">
        <f t="shared" si="59"/>
        <v xml:space="preserve"> </v>
      </c>
      <c r="BZ102" s="175" t="str">
        <f>IF(COUNT(#REF!,#REF!,#REF!,#REF!)=4,(3-#REF!)+(3-#REF!)+#REF!+#REF!,"")</f>
        <v/>
      </c>
      <c r="CA102" s="176" t="str">
        <f>IF(COUNT(#REF!,#REF!,#REF!,#REF!)=4,(3-#REF!)+(3-#REF!)+#REF!+#REF!,"")</f>
        <v/>
      </c>
      <c r="CB102" s="240" t="str">
        <f t="shared" si="60"/>
        <v xml:space="preserve"> </v>
      </c>
      <c r="CC102" s="175" t="str">
        <f>IF(COUNT(#REF!,#REF!,#REF!)=3,(3-#REF!)+#REF!+(3-#REF!),"")</f>
        <v/>
      </c>
      <c r="CD102" s="176" t="str">
        <f>IF(COUNT(#REF!,#REF!,#REF!)=3,(3-#REF!)+#REF!+(3-#REF!),"")</f>
        <v/>
      </c>
      <c r="CE102" s="240" t="str">
        <f t="shared" si="61"/>
        <v xml:space="preserve"> </v>
      </c>
      <c r="CF102" s="185" t="str">
        <f t="shared" si="77"/>
        <v/>
      </c>
      <c r="CG102" s="186" t="str">
        <f t="shared" si="77"/>
        <v/>
      </c>
      <c r="CH102" s="181" t="str">
        <f t="shared" si="62"/>
        <v xml:space="preserve"> </v>
      </c>
      <c r="CI102" s="240">
        <f>'Session Tracking'!P101</f>
        <v>0</v>
      </c>
      <c r="CJ102" s="172"/>
      <c r="CK102" s="172">
        <f>COUNTIF('Session Tracking'!F101:O101,"Yes")</f>
        <v>0</v>
      </c>
      <c r="CL102" s="240">
        <f>COUNTIF('Session Tracking'!F101:O101,"No")</f>
        <v>0</v>
      </c>
      <c r="CM102" s="211">
        <f t="shared" si="63"/>
        <v>0</v>
      </c>
      <c r="CN102" s="240" t="str">
        <f t="shared" si="40"/>
        <v/>
      </c>
      <c r="CO102" s="240" t="str">
        <f t="shared" si="41"/>
        <v/>
      </c>
      <c r="CP102" s="240" t="str">
        <f t="shared" si="64"/>
        <v/>
      </c>
      <c r="CQ102" s="240" t="str">
        <f t="shared" si="65"/>
        <v/>
      </c>
      <c r="CR102" s="240" t="str">
        <f t="shared" si="66"/>
        <v/>
      </c>
      <c r="CS102" s="240" t="str">
        <f t="shared" si="67"/>
        <v/>
      </c>
      <c r="CT102" s="172" t="str">
        <f t="shared" si="68"/>
        <v/>
      </c>
      <c r="CU102" s="240" t="str">
        <f t="shared" si="69"/>
        <v/>
      </c>
      <c r="CV102" s="240" t="str">
        <f t="shared" si="70"/>
        <v/>
      </c>
      <c r="CW102" s="240" t="str">
        <f t="shared" si="71"/>
        <v/>
      </c>
      <c r="CX102" s="240" t="str">
        <f t="shared" si="72"/>
        <v/>
      </c>
      <c r="CY102" s="240" t="str">
        <f t="shared" si="73"/>
        <v/>
      </c>
      <c r="CZ102" s="240" t="str">
        <f t="shared" si="74"/>
        <v/>
      </c>
      <c r="DA102" s="240" t="str">
        <f t="shared" si="75"/>
        <v/>
      </c>
      <c r="DB102" s="173" t="str">
        <f t="shared" si="76"/>
        <v/>
      </c>
    </row>
    <row r="103" spans="1:106" x14ac:dyDescent="0.35">
      <c r="A103" s="182">
        <f>'Session Tracking'!A102</f>
        <v>0</v>
      </c>
      <c r="B103" s="183">
        <f>'Session Tracking'!T102</f>
        <v>0</v>
      </c>
      <c r="C103" s="183">
        <f>'Session Tracking'!C102</f>
        <v>0</v>
      </c>
      <c r="D103" s="184" t="str">
        <f>IF('Session Tracking'!D102,'Session Tracking'!D102,"")</f>
        <v/>
      </c>
      <c r="E103" s="184" t="str">
        <f>IF('Session Tracking'!E102,'Session Tracking'!E102,"")</f>
        <v/>
      </c>
      <c r="F103" s="123"/>
      <c r="G103" s="123"/>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3"/>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c r="BH103" s="175" t="str">
        <f t="shared" si="42"/>
        <v/>
      </c>
      <c r="BI103" s="176" t="str">
        <f t="shared" si="43"/>
        <v/>
      </c>
      <c r="BJ103" s="240" t="str">
        <f t="shared" si="44"/>
        <v xml:space="preserve"> </v>
      </c>
      <c r="BK103" s="175" t="str">
        <f t="shared" si="45"/>
        <v/>
      </c>
      <c r="BL103" s="176" t="str">
        <f t="shared" si="46"/>
        <v/>
      </c>
      <c r="BM103" s="240" t="str">
        <f t="shared" si="47"/>
        <v xml:space="preserve"> </v>
      </c>
      <c r="BN103" s="175" t="str">
        <f t="shared" si="48"/>
        <v/>
      </c>
      <c r="BO103" s="176" t="str">
        <f t="shared" si="49"/>
        <v/>
      </c>
      <c r="BP103" s="240" t="str">
        <f t="shared" si="50"/>
        <v xml:space="preserve"> </v>
      </c>
      <c r="BQ103" s="175" t="str">
        <f t="shared" si="51"/>
        <v/>
      </c>
      <c r="BR103" s="176" t="str">
        <f t="shared" si="52"/>
        <v/>
      </c>
      <c r="BS103" s="224" t="str">
        <f t="shared" si="53"/>
        <v xml:space="preserve"> </v>
      </c>
      <c r="BT103" s="318" t="str">
        <f t="shared" si="54"/>
        <v/>
      </c>
      <c r="BU103" s="319" t="str">
        <f t="shared" si="55"/>
        <v/>
      </c>
      <c r="BV103" s="320" t="str">
        <f t="shared" si="56"/>
        <v xml:space="preserve"> </v>
      </c>
      <c r="BW103" s="175" t="str">
        <f t="shared" si="57"/>
        <v/>
      </c>
      <c r="BX103" s="176" t="str">
        <f t="shared" si="58"/>
        <v/>
      </c>
      <c r="BY103" s="240" t="str">
        <f t="shared" si="59"/>
        <v xml:space="preserve"> </v>
      </c>
      <c r="BZ103" s="175" t="str">
        <f>IF(COUNT(#REF!,#REF!,#REF!,#REF!)=4,(3-#REF!)+(3-#REF!)+#REF!+#REF!,"")</f>
        <v/>
      </c>
      <c r="CA103" s="176" t="str">
        <f>IF(COUNT(#REF!,#REF!,#REF!,#REF!)=4,(3-#REF!)+(3-#REF!)+#REF!+#REF!,"")</f>
        <v/>
      </c>
      <c r="CB103" s="240" t="str">
        <f t="shared" si="60"/>
        <v xml:space="preserve"> </v>
      </c>
      <c r="CC103" s="175" t="str">
        <f>IF(COUNT(#REF!,#REF!,#REF!)=3,(3-#REF!)+#REF!+(3-#REF!),"")</f>
        <v/>
      </c>
      <c r="CD103" s="176" t="str">
        <f>IF(COUNT(#REF!,#REF!,#REF!)=3,(3-#REF!)+#REF!+(3-#REF!),"")</f>
        <v/>
      </c>
      <c r="CE103" s="240" t="str">
        <f t="shared" si="61"/>
        <v xml:space="preserve"> </v>
      </c>
      <c r="CF103" s="185" t="str">
        <f t="shared" si="77"/>
        <v/>
      </c>
      <c r="CG103" s="186" t="str">
        <f t="shared" si="77"/>
        <v/>
      </c>
      <c r="CH103" s="181" t="str">
        <f t="shared" si="62"/>
        <v xml:space="preserve"> </v>
      </c>
      <c r="CI103" s="240">
        <f>'Session Tracking'!P102</f>
        <v>0</v>
      </c>
      <c r="CJ103" s="172"/>
      <c r="CK103" s="172">
        <f>COUNTIF('Session Tracking'!F102:O102,"Yes")</f>
        <v>0</v>
      </c>
      <c r="CL103" s="240">
        <f>COUNTIF('Session Tracking'!F102:O102,"No")</f>
        <v>0</v>
      </c>
      <c r="CM103" s="211">
        <f t="shared" si="63"/>
        <v>0</v>
      </c>
      <c r="CN103" s="240" t="str">
        <f t="shared" si="40"/>
        <v/>
      </c>
      <c r="CO103" s="240" t="str">
        <f t="shared" si="41"/>
        <v/>
      </c>
      <c r="CP103" s="240" t="str">
        <f t="shared" si="64"/>
        <v/>
      </c>
      <c r="CQ103" s="240" t="str">
        <f t="shared" si="65"/>
        <v/>
      </c>
      <c r="CR103" s="240" t="str">
        <f t="shared" si="66"/>
        <v/>
      </c>
      <c r="CS103" s="240" t="str">
        <f t="shared" si="67"/>
        <v/>
      </c>
      <c r="CT103" s="172" t="str">
        <f t="shared" si="68"/>
        <v/>
      </c>
      <c r="CU103" s="240" t="str">
        <f t="shared" si="69"/>
        <v/>
      </c>
      <c r="CV103" s="240" t="str">
        <f t="shared" si="70"/>
        <v/>
      </c>
      <c r="CW103" s="240" t="str">
        <f t="shared" si="71"/>
        <v/>
      </c>
      <c r="CX103" s="240" t="str">
        <f t="shared" si="72"/>
        <v/>
      </c>
      <c r="CY103" s="240" t="str">
        <f t="shared" si="73"/>
        <v/>
      </c>
      <c r="CZ103" s="240" t="str">
        <f t="shared" si="74"/>
        <v/>
      </c>
      <c r="DA103" s="240" t="str">
        <f t="shared" si="75"/>
        <v/>
      </c>
      <c r="DB103" s="173" t="str">
        <f t="shared" si="76"/>
        <v/>
      </c>
    </row>
    <row r="104" spans="1:106" x14ac:dyDescent="0.35">
      <c r="A104" s="182">
        <f>'Session Tracking'!A103</f>
        <v>0</v>
      </c>
      <c r="B104" s="183">
        <f>'Session Tracking'!T103</f>
        <v>0</v>
      </c>
      <c r="C104" s="183">
        <f>'Session Tracking'!C103</f>
        <v>0</v>
      </c>
      <c r="D104" s="184" t="str">
        <f>IF('Session Tracking'!D103,'Session Tracking'!D103,"")</f>
        <v/>
      </c>
      <c r="E104" s="184" t="str">
        <f>IF('Session Tracking'!E103,'Session Tracking'!E103,"")</f>
        <v/>
      </c>
      <c r="F104" s="121"/>
      <c r="G104" s="121"/>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1"/>
      <c r="AH104" s="122"/>
      <c r="AI104" s="122"/>
      <c r="AJ104" s="122"/>
      <c r="AK104" s="122"/>
      <c r="AL104" s="122"/>
      <c r="AM104" s="122"/>
      <c r="AN104" s="122"/>
      <c r="AO104" s="122"/>
      <c r="AP104" s="122"/>
      <c r="AQ104" s="122"/>
      <c r="AR104" s="122"/>
      <c r="AS104" s="122"/>
      <c r="AT104" s="122"/>
      <c r="AU104" s="122"/>
      <c r="AV104" s="122"/>
      <c r="AW104" s="122"/>
      <c r="AX104" s="122"/>
      <c r="AY104" s="122"/>
      <c r="AZ104" s="122"/>
      <c r="BA104" s="122"/>
      <c r="BB104" s="122"/>
      <c r="BC104" s="122"/>
      <c r="BD104" s="122"/>
      <c r="BE104" s="122"/>
      <c r="BF104" s="122"/>
      <c r="BH104" s="175" t="str">
        <f t="shared" si="42"/>
        <v/>
      </c>
      <c r="BI104" s="176" t="str">
        <f t="shared" si="43"/>
        <v/>
      </c>
      <c r="BJ104" s="240" t="str">
        <f t="shared" si="44"/>
        <v xml:space="preserve"> </v>
      </c>
      <c r="BK104" s="175" t="str">
        <f t="shared" si="45"/>
        <v/>
      </c>
      <c r="BL104" s="176" t="str">
        <f t="shared" si="46"/>
        <v/>
      </c>
      <c r="BM104" s="240" t="str">
        <f t="shared" si="47"/>
        <v xml:space="preserve"> </v>
      </c>
      <c r="BN104" s="175" t="str">
        <f t="shared" si="48"/>
        <v/>
      </c>
      <c r="BO104" s="176" t="str">
        <f t="shared" si="49"/>
        <v/>
      </c>
      <c r="BP104" s="240" t="str">
        <f t="shared" si="50"/>
        <v xml:space="preserve"> </v>
      </c>
      <c r="BQ104" s="175" t="str">
        <f t="shared" si="51"/>
        <v/>
      </c>
      <c r="BR104" s="176" t="str">
        <f t="shared" si="52"/>
        <v/>
      </c>
      <c r="BS104" s="224" t="str">
        <f t="shared" si="53"/>
        <v xml:space="preserve"> </v>
      </c>
      <c r="BT104" s="318" t="str">
        <f t="shared" si="54"/>
        <v/>
      </c>
      <c r="BU104" s="319" t="str">
        <f t="shared" si="55"/>
        <v/>
      </c>
      <c r="BV104" s="320" t="str">
        <f t="shared" si="56"/>
        <v xml:space="preserve"> </v>
      </c>
      <c r="BW104" s="175" t="str">
        <f t="shared" si="57"/>
        <v/>
      </c>
      <c r="BX104" s="176" t="str">
        <f t="shared" si="58"/>
        <v/>
      </c>
      <c r="BY104" s="240" t="str">
        <f t="shared" si="59"/>
        <v xml:space="preserve"> </v>
      </c>
      <c r="BZ104" s="175" t="str">
        <f>IF(COUNT(#REF!,#REF!,#REF!,#REF!)=4,(3-#REF!)+(3-#REF!)+#REF!+#REF!,"")</f>
        <v/>
      </c>
      <c r="CA104" s="176" t="str">
        <f>IF(COUNT(#REF!,#REF!,#REF!,#REF!)=4,(3-#REF!)+(3-#REF!)+#REF!+#REF!,"")</f>
        <v/>
      </c>
      <c r="CB104" s="240" t="str">
        <f t="shared" si="60"/>
        <v xml:space="preserve"> </v>
      </c>
      <c r="CC104" s="175" t="str">
        <f>IF(COUNT(#REF!,#REF!,#REF!)=3,(3-#REF!)+#REF!+(3-#REF!),"")</f>
        <v/>
      </c>
      <c r="CD104" s="176" t="str">
        <f>IF(COUNT(#REF!,#REF!,#REF!)=3,(3-#REF!)+#REF!+(3-#REF!),"")</f>
        <v/>
      </c>
      <c r="CE104" s="240" t="str">
        <f t="shared" si="61"/>
        <v xml:space="preserve"> </v>
      </c>
      <c r="CF104" s="185" t="str">
        <f t="shared" si="77"/>
        <v/>
      </c>
      <c r="CG104" s="186" t="str">
        <f t="shared" si="77"/>
        <v/>
      </c>
      <c r="CH104" s="181" t="str">
        <f t="shared" si="62"/>
        <v xml:space="preserve"> </v>
      </c>
      <c r="CI104" s="240">
        <f>'Session Tracking'!P103</f>
        <v>0</v>
      </c>
      <c r="CJ104" s="172"/>
      <c r="CK104" s="172">
        <f>COUNTIF('Session Tracking'!F103:O103,"Yes")</f>
        <v>0</v>
      </c>
      <c r="CL104" s="240">
        <f>COUNTIF('Session Tracking'!F103:O103,"No")</f>
        <v>0</v>
      </c>
      <c r="CM104" s="211">
        <f t="shared" si="63"/>
        <v>0</v>
      </c>
      <c r="CN104" s="240" t="str">
        <f t="shared" si="40"/>
        <v/>
      </c>
      <c r="CO104" s="240" t="str">
        <f t="shared" si="41"/>
        <v/>
      </c>
      <c r="CP104" s="240" t="str">
        <f t="shared" si="64"/>
        <v/>
      </c>
      <c r="CQ104" s="240" t="str">
        <f t="shared" si="65"/>
        <v/>
      </c>
      <c r="CR104" s="240" t="str">
        <f t="shared" si="66"/>
        <v/>
      </c>
      <c r="CS104" s="240" t="str">
        <f t="shared" si="67"/>
        <v/>
      </c>
      <c r="CT104" s="172" t="str">
        <f t="shared" si="68"/>
        <v/>
      </c>
      <c r="CU104" s="240" t="str">
        <f t="shared" si="69"/>
        <v/>
      </c>
      <c r="CV104" s="240" t="str">
        <f t="shared" si="70"/>
        <v/>
      </c>
      <c r="CW104" s="240" t="str">
        <f t="shared" si="71"/>
        <v/>
      </c>
      <c r="CX104" s="240" t="str">
        <f t="shared" si="72"/>
        <v/>
      </c>
      <c r="CY104" s="240" t="str">
        <f t="shared" si="73"/>
        <v/>
      </c>
      <c r="CZ104" s="240" t="str">
        <f t="shared" si="74"/>
        <v/>
      </c>
      <c r="DA104" s="240" t="str">
        <f t="shared" si="75"/>
        <v/>
      </c>
      <c r="DB104" s="173" t="str">
        <f t="shared" si="76"/>
        <v/>
      </c>
    </row>
    <row r="105" spans="1:106" x14ac:dyDescent="0.35">
      <c r="A105" s="182">
        <f>'Session Tracking'!A104</f>
        <v>0</v>
      </c>
      <c r="B105" s="183">
        <f>'Session Tracking'!T104</f>
        <v>0</v>
      </c>
      <c r="C105" s="183">
        <f>'Session Tracking'!C104</f>
        <v>0</v>
      </c>
      <c r="D105" s="184" t="str">
        <f>IF('Session Tracking'!D104,'Session Tracking'!D104,"")</f>
        <v/>
      </c>
      <c r="E105" s="184" t="str">
        <f>IF('Session Tracking'!E104,'Session Tracking'!E104,"")</f>
        <v/>
      </c>
      <c r="F105" s="123"/>
      <c r="G105" s="123"/>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3"/>
      <c r="AH105" s="124"/>
      <c r="AI105" s="124"/>
      <c r="AJ105" s="124"/>
      <c r="AK105" s="124"/>
      <c r="AL105" s="124"/>
      <c r="AM105" s="124"/>
      <c r="AN105" s="124"/>
      <c r="AO105" s="124"/>
      <c r="AP105" s="124"/>
      <c r="AQ105" s="124"/>
      <c r="AR105" s="124"/>
      <c r="AS105" s="124"/>
      <c r="AT105" s="124"/>
      <c r="AU105" s="124"/>
      <c r="AV105" s="124"/>
      <c r="AW105" s="124"/>
      <c r="AX105" s="124"/>
      <c r="AY105" s="124"/>
      <c r="AZ105" s="124"/>
      <c r="BA105" s="124"/>
      <c r="BB105" s="124"/>
      <c r="BC105" s="124"/>
      <c r="BD105" s="124"/>
      <c r="BE105" s="124"/>
      <c r="BF105" s="124"/>
      <c r="BH105" s="175" t="str">
        <f t="shared" si="42"/>
        <v/>
      </c>
      <c r="BI105" s="176" t="str">
        <f t="shared" si="43"/>
        <v/>
      </c>
      <c r="BJ105" s="240" t="str">
        <f t="shared" si="44"/>
        <v xml:space="preserve"> </v>
      </c>
      <c r="BK105" s="175" t="str">
        <f t="shared" si="45"/>
        <v/>
      </c>
      <c r="BL105" s="176" t="str">
        <f t="shared" si="46"/>
        <v/>
      </c>
      <c r="BM105" s="240" t="str">
        <f t="shared" si="47"/>
        <v xml:space="preserve"> </v>
      </c>
      <c r="BN105" s="175" t="str">
        <f t="shared" si="48"/>
        <v/>
      </c>
      <c r="BO105" s="176" t="str">
        <f t="shared" si="49"/>
        <v/>
      </c>
      <c r="BP105" s="240" t="str">
        <f t="shared" si="50"/>
        <v xml:space="preserve"> </v>
      </c>
      <c r="BQ105" s="175" t="str">
        <f t="shared" si="51"/>
        <v/>
      </c>
      <c r="BR105" s="176" t="str">
        <f t="shared" si="52"/>
        <v/>
      </c>
      <c r="BS105" s="224" t="str">
        <f t="shared" si="53"/>
        <v xml:space="preserve"> </v>
      </c>
      <c r="BT105" s="318" t="str">
        <f t="shared" si="54"/>
        <v/>
      </c>
      <c r="BU105" s="319" t="str">
        <f t="shared" si="55"/>
        <v/>
      </c>
      <c r="BV105" s="320" t="str">
        <f t="shared" si="56"/>
        <v xml:space="preserve"> </v>
      </c>
      <c r="BW105" s="175" t="str">
        <f t="shared" si="57"/>
        <v/>
      </c>
      <c r="BX105" s="176" t="str">
        <f t="shared" si="58"/>
        <v/>
      </c>
      <c r="BY105" s="240" t="str">
        <f t="shared" si="59"/>
        <v xml:space="preserve"> </v>
      </c>
      <c r="BZ105" s="175" t="str">
        <f>IF(COUNT(#REF!,#REF!,#REF!,#REF!)=4,(3-#REF!)+(3-#REF!)+#REF!+#REF!,"")</f>
        <v/>
      </c>
      <c r="CA105" s="176" t="str">
        <f>IF(COUNT(#REF!,#REF!,#REF!,#REF!)=4,(3-#REF!)+(3-#REF!)+#REF!+#REF!,"")</f>
        <v/>
      </c>
      <c r="CB105" s="240" t="str">
        <f t="shared" si="60"/>
        <v xml:space="preserve"> </v>
      </c>
      <c r="CC105" s="175" t="str">
        <f>IF(COUNT(#REF!,#REF!,#REF!)=3,(3-#REF!)+#REF!+(3-#REF!),"")</f>
        <v/>
      </c>
      <c r="CD105" s="176" t="str">
        <f>IF(COUNT(#REF!,#REF!,#REF!)=3,(3-#REF!)+#REF!+(3-#REF!),"")</f>
        <v/>
      </c>
      <c r="CE105" s="240" t="str">
        <f t="shared" si="61"/>
        <v xml:space="preserve"> </v>
      </c>
      <c r="CF105" s="185" t="str">
        <f t="shared" si="77"/>
        <v/>
      </c>
      <c r="CG105" s="186" t="str">
        <f t="shared" si="77"/>
        <v/>
      </c>
      <c r="CH105" s="181" t="str">
        <f t="shared" si="62"/>
        <v xml:space="preserve"> </v>
      </c>
      <c r="CI105" s="240">
        <f>'Session Tracking'!P104</f>
        <v>0</v>
      </c>
      <c r="CJ105" s="172"/>
      <c r="CK105" s="172">
        <f>COUNTIF('Session Tracking'!F104:O104,"Yes")</f>
        <v>0</v>
      </c>
      <c r="CL105" s="240">
        <f>COUNTIF('Session Tracking'!F104:O104,"No")</f>
        <v>0</v>
      </c>
      <c r="CM105" s="211">
        <f t="shared" si="63"/>
        <v>0</v>
      </c>
      <c r="CN105" s="240" t="str">
        <f t="shared" si="40"/>
        <v/>
      </c>
      <c r="CO105" s="240" t="str">
        <f t="shared" si="41"/>
        <v/>
      </c>
      <c r="CP105" s="240" t="str">
        <f t="shared" si="64"/>
        <v/>
      </c>
      <c r="CQ105" s="240" t="str">
        <f t="shared" si="65"/>
        <v/>
      </c>
      <c r="CR105" s="240" t="str">
        <f t="shared" si="66"/>
        <v/>
      </c>
      <c r="CS105" s="240" t="str">
        <f t="shared" si="67"/>
        <v/>
      </c>
      <c r="CT105" s="172" t="str">
        <f t="shared" si="68"/>
        <v/>
      </c>
      <c r="CU105" s="240" t="str">
        <f t="shared" si="69"/>
        <v/>
      </c>
      <c r="CV105" s="240" t="str">
        <f t="shared" si="70"/>
        <v/>
      </c>
      <c r="CW105" s="240" t="str">
        <f t="shared" si="71"/>
        <v/>
      </c>
      <c r="CX105" s="240" t="str">
        <f t="shared" si="72"/>
        <v/>
      </c>
      <c r="CY105" s="240" t="str">
        <f t="shared" si="73"/>
        <v/>
      </c>
      <c r="CZ105" s="240" t="str">
        <f t="shared" si="74"/>
        <v/>
      </c>
      <c r="DA105" s="240" t="str">
        <f t="shared" si="75"/>
        <v/>
      </c>
      <c r="DB105" s="173" t="str">
        <f t="shared" si="76"/>
        <v/>
      </c>
    </row>
    <row r="106" spans="1:106" x14ac:dyDescent="0.35">
      <c r="A106" s="182">
        <f>'Session Tracking'!A105</f>
        <v>0</v>
      </c>
      <c r="B106" s="183">
        <f>'Session Tracking'!T105</f>
        <v>0</v>
      </c>
      <c r="C106" s="183">
        <f>'Session Tracking'!C105</f>
        <v>0</v>
      </c>
      <c r="D106" s="184" t="str">
        <f>IF('Session Tracking'!D105,'Session Tracking'!D105,"")</f>
        <v/>
      </c>
      <c r="E106" s="184" t="str">
        <f>IF('Session Tracking'!E105,'Session Tracking'!E105,"")</f>
        <v/>
      </c>
      <c r="F106" s="121"/>
      <c r="G106" s="121"/>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1"/>
      <c r="AH106" s="122"/>
      <c r="AI106" s="122"/>
      <c r="AJ106" s="122"/>
      <c r="AK106" s="122"/>
      <c r="AL106" s="122"/>
      <c r="AM106" s="122"/>
      <c r="AN106" s="122"/>
      <c r="AO106" s="122"/>
      <c r="AP106" s="122"/>
      <c r="AQ106" s="122"/>
      <c r="AR106" s="122"/>
      <c r="AS106" s="122"/>
      <c r="AT106" s="122"/>
      <c r="AU106" s="122"/>
      <c r="AV106" s="122"/>
      <c r="AW106" s="122"/>
      <c r="AX106" s="122"/>
      <c r="AY106" s="122"/>
      <c r="AZ106" s="122"/>
      <c r="BA106" s="122"/>
      <c r="BB106" s="122"/>
      <c r="BC106" s="122"/>
      <c r="BD106" s="122"/>
      <c r="BE106" s="122"/>
      <c r="BF106" s="122"/>
      <c r="BH106" s="175" t="str">
        <f t="shared" si="42"/>
        <v/>
      </c>
      <c r="BI106" s="176" t="str">
        <f t="shared" si="43"/>
        <v/>
      </c>
      <c r="BJ106" s="240" t="str">
        <f t="shared" si="44"/>
        <v xml:space="preserve"> </v>
      </c>
      <c r="BK106" s="175" t="str">
        <f t="shared" si="45"/>
        <v/>
      </c>
      <c r="BL106" s="176" t="str">
        <f t="shared" si="46"/>
        <v/>
      </c>
      <c r="BM106" s="240" t="str">
        <f t="shared" si="47"/>
        <v xml:space="preserve"> </v>
      </c>
      <c r="BN106" s="175" t="str">
        <f t="shared" si="48"/>
        <v/>
      </c>
      <c r="BO106" s="176" t="str">
        <f t="shared" si="49"/>
        <v/>
      </c>
      <c r="BP106" s="240" t="str">
        <f t="shared" si="50"/>
        <v xml:space="preserve"> </v>
      </c>
      <c r="BQ106" s="175" t="str">
        <f t="shared" si="51"/>
        <v/>
      </c>
      <c r="BR106" s="176" t="str">
        <f t="shared" si="52"/>
        <v/>
      </c>
      <c r="BS106" s="224" t="str">
        <f t="shared" si="53"/>
        <v xml:space="preserve"> </v>
      </c>
      <c r="BT106" s="318" t="str">
        <f t="shared" si="54"/>
        <v/>
      </c>
      <c r="BU106" s="319" t="str">
        <f t="shared" si="55"/>
        <v/>
      </c>
      <c r="BV106" s="320" t="str">
        <f t="shared" si="56"/>
        <v xml:space="preserve"> </v>
      </c>
      <c r="BW106" s="175" t="str">
        <f t="shared" si="57"/>
        <v/>
      </c>
      <c r="BX106" s="176" t="str">
        <f t="shared" si="58"/>
        <v/>
      </c>
      <c r="BY106" s="240" t="str">
        <f t="shared" si="59"/>
        <v xml:space="preserve"> </v>
      </c>
      <c r="BZ106" s="175" t="str">
        <f>IF(COUNT(#REF!,#REF!,#REF!,#REF!)=4,(3-#REF!)+(3-#REF!)+#REF!+#REF!,"")</f>
        <v/>
      </c>
      <c r="CA106" s="176" t="str">
        <f>IF(COUNT(#REF!,#REF!,#REF!,#REF!)=4,(3-#REF!)+(3-#REF!)+#REF!+#REF!,"")</f>
        <v/>
      </c>
      <c r="CB106" s="240" t="str">
        <f t="shared" si="60"/>
        <v xml:space="preserve"> </v>
      </c>
      <c r="CC106" s="175" t="str">
        <f>IF(COUNT(#REF!,#REF!,#REF!)=3,(3-#REF!)+#REF!+(3-#REF!),"")</f>
        <v/>
      </c>
      <c r="CD106" s="176" t="str">
        <f>IF(COUNT(#REF!,#REF!,#REF!)=3,(3-#REF!)+#REF!+(3-#REF!),"")</f>
        <v/>
      </c>
      <c r="CE106" s="240" t="str">
        <f t="shared" si="61"/>
        <v xml:space="preserve"> </v>
      </c>
      <c r="CF106" s="185" t="str">
        <f t="shared" si="77"/>
        <v/>
      </c>
      <c r="CG106" s="186" t="str">
        <f t="shared" si="77"/>
        <v/>
      </c>
      <c r="CH106" s="181" t="str">
        <f t="shared" si="62"/>
        <v xml:space="preserve"> </v>
      </c>
      <c r="CI106" s="240">
        <f>'Session Tracking'!P105</f>
        <v>0</v>
      </c>
      <c r="CJ106" s="172"/>
      <c r="CK106" s="172">
        <f>COUNTIF('Session Tracking'!F105:O105,"Yes")</f>
        <v>0</v>
      </c>
      <c r="CL106" s="240">
        <f>COUNTIF('Session Tracking'!F105:O105,"No")</f>
        <v>0</v>
      </c>
      <c r="CM106" s="211">
        <f t="shared" si="63"/>
        <v>0</v>
      </c>
      <c r="CN106" s="240" t="str">
        <f t="shared" si="40"/>
        <v/>
      </c>
      <c r="CO106" s="240" t="str">
        <f t="shared" si="41"/>
        <v/>
      </c>
      <c r="CP106" s="240" t="str">
        <f t="shared" si="64"/>
        <v/>
      </c>
      <c r="CQ106" s="240" t="str">
        <f t="shared" si="65"/>
        <v/>
      </c>
      <c r="CR106" s="240" t="str">
        <f t="shared" si="66"/>
        <v/>
      </c>
      <c r="CS106" s="240" t="str">
        <f t="shared" si="67"/>
        <v/>
      </c>
      <c r="CT106" s="172" t="str">
        <f t="shared" si="68"/>
        <v/>
      </c>
      <c r="CU106" s="240" t="str">
        <f t="shared" si="69"/>
        <v/>
      </c>
      <c r="CV106" s="240" t="str">
        <f t="shared" si="70"/>
        <v/>
      </c>
      <c r="CW106" s="240" t="str">
        <f t="shared" si="71"/>
        <v/>
      </c>
      <c r="CX106" s="240" t="str">
        <f t="shared" si="72"/>
        <v/>
      </c>
      <c r="CY106" s="240" t="str">
        <f t="shared" si="73"/>
        <v/>
      </c>
      <c r="CZ106" s="240" t="str">
        <f t="shared" si="74"/>
        <v/>
      </c>
      <c r="DA106" s="240" t="str">
        <f t="shared" si="75"/>
        <v/>
      </c>
      <c r="DB106" s="173" t="str">
        <f t="shared" si="76"/>
        <v/>
      </c>
    </row>
    <row r="107" spans="1:106" x14ac:dyDescent="0.35">
      <c r="A107" s="182">
        <f>'Session Tracking'!A106</f>
        <v>0</v>
      </c>
      <c r="B107" s="183">
        <f>'Session Tracking'!T106</f>
        <v>0</v>
      </c>
      <c r="C107" s="183">
        <f>'Session Tracking'!C106</f>
        <v>0</v>
      </c>
      <c r="D107" s="184" t="str">
        <f>IF('Session Tracking'!D106,'Session Tracking'!D106,"")</f>
        <v/>
      </c>
      <c r="E107" s="184" t="str">
        <f>IF('Session Tracking'!E106,'Session Tracking'!E106,"")</f>
        <v/>
      </c>
      <c r="F107" s="123"/>
      <c r="G107" s="123"/>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3"/>
      <c r="AH107" s="124"/>
      <c r="AI107" s="124"/>
      <c r="AJ107" s="124"/>
      <c r="AK107" s="124"/>
      <c r="AL107" s="124"/>
      <c r="AM107" s="124"/>
      <c r="AN107" s="124"/>
      <c r="AO107" s="124"/>
      <c r="AP107" s="124"/>
      <c r="AQ107" s="124"/>
      <c r="AR107" s="124"/>
      <c r="AS107" s="124"/>
      <c r="AT107" s="124"/>
      <c r="AU107" s="124"/>
      <c r="AV107" s="124"/>
      <c r="AW107" s="124"/>
      <c r="AX107" s="124"/>
      <c r="AY107" s="124"/>
      <c r="AZ107" s="124"/>
      <c r="BA107" s="124"/>
      <c r="BB107" s="124"/>
      <c r="BC107" s="124"/>
      <c r="BD107" s="124"/>
      <c r="BE107" s="124"/>
      <c r="BF107" s="124"/>
      <c r="BH107" s="175" t="str">
        <f t="shared" si="42"/>
        <v/>
      </c>
      <c r="BI107" s="176" t="str">
        <f t="shared" si="43"/>
        <v/>
      </c>
      <c r="BJ107" s="240" t="str">
        <f t="shared" si="44"/>
        <v xml:space="preserve"> </v>
      </c>
      <c r="BK107" s="175" t="str">
        <f t="shared" si="45"/>
        <v/>
      </c>
      <c r="BL107" s="176" t="str">
        <f t="shared" si="46"/>
        <v/>
      </c>
      <c r="BM107" s="240" t="str">
        <f t="shared" si="47"/>
        <v xml:space="preserve"> </v>
      </c>
      <c r="BN107" s="175" t="str">
        <f t="shared" si="48"/>
        <v/>
      </c>
      <c r="BO107" s="176" t="str">
        <f t="shared" si="49"/>
        <v/>
      </c>
      <c r="BP107" s="240" t="str">
        <f t="shared" si="50"/>
        <v xml:space="preserve"> </v>
      </c>
      <c r="BQ107" s="175" t="str">
        <f t="shared" si="51"/>
        <v/>
      </c>
      <c r="BR107" s="176" t="str">
        <f t="shared" si="52"/>
        <v/>
      </c>
      <c r="BS107" s="224" t="str">
        <f t="shared" si="53"/>
        <v xml:space="preserve"> </v>
      </c>
      <c r="BT107" s="318" t="str">
        <f t="shared" si="54"/>
        <v/>
      </c>
      <c r="BU107" s="319" t="str">
        <f t="shared" si="55"/>
        <v/>
      </c>
      <c r="BV107" s="320" t="str">
        <f t="shared" si="56"/>
        <v xml:space="preserve"> </v>
      </c>
      <c r="BW107" s="175" t="str">
        <f t="shared" si="57"/>
        <v/>
      </c>
      <c r="BX107" s="176" t="str">
        <f t="shared" si="58"/>
        <v/>
      </c>
      <c r="BY107" s="240" t="str">
        <f t="shared" si="59"/>
        <v xml:space="preserve"> </v>
      </c>
      <c r="BZ107" s="175" t="str">
        <f>IF(COUNT(#REF!,#REF!,#REF!,#REF!)=4,(3-#REF!)+(3-#REF!)+#REF!+#REF!,"")</f>
        <v/>
      </c>
      <c r="CA107" s="176" t="str">
        <f>IF(COUNT(#REF!,#REF!,#REF!,#REF!)=4,(3-#REF!)+(3-#REF!)+#REF!+#REF!,"")</f>
        <v/>
      </c>
      <c r="CB107" s="240" t="str">
        <f t="shared" si="60"/>
        <v xml:space="preserve"> </v>
      </c>
      <c r="CC107" s="175" t="str">
        <f>IF(COUNT(#REF!,#REF!,#REF!)=3,(3-#REF!)+#REF!+(3-#REF!),"")</f>
        <v/>
      </c>
      <c r="CD107" s="176" t="str">
        <f>IF(COUNT(#REF!,#REF!,#REF!)=3,(3-#REF!)+#REF!+(3-#REF!),"")</f>
        <v/>
      </c>
      <c r="CE107" s="240" t="str">
        <f t="shared" si="61"/>
        <v xml:space="preserve"> </v>
      </c>
      <c r="CF107" s="185" t="str">
        <f t="shared" si="77"/>
        <v/>
      </c>
      <c r="CG107" s="186" t="str">
        <f t="shared" si="77"/>
        <v/>
      </c>
      <c r="CH107" s="181" t="str">
        <f t="shared" si="62"/>
        <v xml:space="preserve"> </v>
      </c>
      <c r="CI107" s="240">
        <f>'Session Tracking'!P106</f>
        <v>0</v>
      </c>
      <c r="CJ107" s="172"/>
      <c r="CK107" s="172">
        <f>COUNTIF('Session Tracking'!F106:O106,"Yes")</f>
        <v>0</v>
      </c>
      <c r="CL107" s="240">
        <f>COUNTIF('Session Tracking'!F106:O106,"No")</f>
        <v>0</v>
      </c>
      <c r="CM107" s="211">
        <f t="shared" si="63"/>
        <v>0</v>
      </c>
      <c r="CN107" s="240" t="str">
        <f t="shared" si="40"/>
        <v/>
      </c>
      <c r="CO107" s="240" t="str">
        <f t="shared" si="41"/>
        <v/>
      </c>
      <c r="CP107" s="240" t="str">
        <f t="shared" si="64"/>
        <v/>
      </c>
      <c r="CQ107" s="240" t="str">
        <f t="shared" si="65"/>
        <v/>
      </c>
      <c r="CR107" s="240" t="str">
        <f t="shared" si="66"/>
        <v/>
      </c>
      <c r="CS107" s="240" t="str">
        <f t="shared" si="67"/>
        <v/>
      </c>
      <c r="CT107" s="172" t="str">
        <f t="shared" si="68"/>
        <v/>
      </c>
      <c r="CU107" s="240" t="str">
        <f t="shared" si="69"/>
        <v/>
      </c>
      <c r="CV107" s="240" t="str">
        <f t="shared" si="70"/>
        <v/>
      </c>
      <c r="CW107" s="240" t="str">
        <f t="shared" si="71"/>
        <v/>
      </c>
      <c r="CX107" s="240" t="str">
        <f t="shared" si="72"/>
        <v/>
      </c>
      <c r="CY107" s="240" t="str">
        <f t="shared" si="73"/>
        <v/>
      </c>
      <c r="CZ107" s="240" t="str">
        <f t="shared" si="74"/>
        <v/>
      </c>
      <c r="DA107" s="240" t="str">
        <f t="shared" si="75"/>
        <v/>
      </c>
      <c r="DB107" s="173" t="str">
        <f t="shared" si="76"/>
        <v/>
      </c>
    </row>
    <row r="108" spans="1:106" x14ac:dyDescent="0.35">
      <c r="A108" s="182">
        <f>'Session Tracking'!A107</f>
        <v>0</v>
      </c>
      <c r="B108" s="183">
        <f>'Session Tracking'!T107</f>
        <v>0</v>
      </c>
      <c r="C108" s="183">
        <f>'Session Tracking'!C107</f>
        <v>0</v>
      </c>
      <c r="D108" s="184" t="str">
        <f>IF('Session Tracking'!D107,'Session Tracking'!D107,"")</f>
        <v/>
      </c>
      <c r="E108" s="184" t="str">
        <f>IF('Session Tracking'!E107,'Session Tracking'!E107,"")</f>
        <v/>
      </c>
      <c r="F108" s="121"/>
      <c r="G108" s="121"/>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1"/>
      <c r="AH108" s="122"/>
      <c r="AI108" s="122"/>
      <c r="AJ108" s="122"/>
      <c r="AK108" s="122"/>
      <c r="AL108" s="122"/>
      <c r="AM108" s="122"/>
      <c r="AN108" s="122"/>
      <c r="AO108" s="122"/>
      <c r="AP108" s="122"/>
      <c r="AQ108" s="122"/>
      <c r="AR108" s="122"/>
      <c r="AS108" s="122"/>
      <c r="AT108" s="122"/>
      <c r="AU108" s="122"/>
      <c r="AV108" s="122"/>
      <c r="AW108" s="122"/>
      <c r="AX108" s="122"/>
      <c r="AY108" s="122"/>
      <c r="AZ108" s="122"/>
      <c r="BA108" s="122"/>
      <c r="BB108" s="122"/>
      <c r="BC108" s="122"/>
      <c r="BD108" s="122"/>
      <c r="BE108" s="122"/>
      <c r="BF108" s="122"/>
      <c r="BH108" s="175" t="str">
        <f t="shared" si="42"/>
        <v/>
      </c>
      <c r="BI108" s="176" t="str">
        <f t="shared" si="43"/>
        <v/>
      </c>
      <c r="BJ108" s="240" t="str">
        <f t="shared" si="44"/>
        <v xml:space="preserve"> </v>
      </c>
      <c r="BK108" s="175" t="str">
        <f t="shared" si="45"/>
        <v/>
      </c>
      <c r="BL108" s="176" t="str">
        <f t="shared" si="46"/>
        <v/>
      </c>
      <c r="BM108" s="240" t="str">
        <f t="shared" si="47"/>
        <v xml:space="preserve"> </v>
      </c>
      <c r="BN108" s="175" t="str">
        <f t="shared" si="48"/>
        <v/>
      </c>
      <c r="BO108" s="176" t="str">
        <f t="shared" si="49"/>
        <v/>
      </c>
      <c r="BP108" s="240" t="str">
        <f t="shared" si="50"/>
        <v xml:space="preserve"> </v>
      </c>
      <c r="BQ108" s="175" t="str">
        <f t="shared" si="51"/>
        <v/>
      </c>
      <c r="BR108" s="176" t="str">
        <f t="shared" si="52"/>
        <v/>
      </c>
      <c r="BS108" s="224" t="str">
        <f t="shared" si="53"/>
        <v xml:space="preserve"> </v>
      </c>
      <c r="BT108" s="318" t="str">
        <f t="shared" si="54"/>
        <v/>
      </c>
      <c r="BU108" s="319" t="str">
        <f t="shared" si="55"/>
        <v/>
      </c>
      <c r="BV108" s="320" t="str">
        <f t="shared" si="56"/>
        <v xml:space="preserve"> </v>
      </c>
      <c r="BW108" s="175" t="str">
        <f t="shared" si="57"/>
        <v/>
      </c>
      <c r="BX108" s="176" t="str">
        <f t="shared" si="58"/>
        <v/>
      </c>
      <c r="BY108" s="240" t="str">
        <f t="shared" si="59"/>
        <v xml:space="preserve"> </v>
      </c>
      <c r="BZ108" s="175" t="str">
        <f>IF(COUNT(#REF!,#REF!,#REF!,#REF!)=4,(3-#REF!)+(3-#REF!)+#REF!+#REF!,"")</f>
        <v/>
      </c>
      <c r="CA108" s="176" t="str">
        <f>IF(COUNT(#REF!,#REF!,#REF!,#REF!)=4,(3-#REF!)+(3-#REF!)+#REF!+#REF!,"")</f>
        <v/>
      </c>
      <c r="CB108" s="240" t="str">
        <f t="shared" si="60"/>
        <v xml:space="preserve"> </v>
      </c>
      <c r="CC108" s="175" t="str">
        <f>IF(COUNT(#REF!,#REF!,#REF!)=3,(3-#REF!)+#REF!+(3-#REF!),"")</f>
        <v/>
      </c>
      <c r="CD108" s="176" t="str">
        <f>IF(COUNT(#REF!,#REF!,#REF!)=3,(3-#REF!)+#REF!+(3-#REF!),"")</f>
        <v/>
      </c>
      <c r="CE108" s="240" t="str">
        <f t="shared" si="61"/>
        <v xml:space="preserve"> </v>
      </c>
      <c r="CF108" s="185" t="str">
        <f t="shared" si="77"/>
        <v/>
      </c>
      <c r="CG108" s="186" t="str">
        <f t="shared" si="77"/>
        <v/>
      </c>
      <c r="CH108" s="181" t="str">
        <f t="shared" si="62"/>
        <v xml:space="preserve"> </v>
      </c>
      <c r="CI108" s="240">
        <f>'Session Tracking'!P107</f>
        <v>0</v>
      </c>
      <c r="CJ108" s="172"/>
      <c r="CK108" s="172">
        <f>COUNTIF('Session Tracking'!F107:O107,"Yes")</f>
        <v>0</v>
      </c>
      <c r="CL108" s="240">
        <f>COUNTIF('Session Tracking'!F107:O107,"No")</f>
        <v>0</v>
      </c>
      <c r="CM108" s="211">
        <f t="shared" si="63"/>
        <v>0</v>
      </c>
      <c r="CN108" s="240" t="str">
        <f t="shared" si="40"/>
        <v/>
      </c>
      <c r="CO108" s="240" t="str">
        <f t="shared" si="41"/>
        <v/>
      </c>
      <c r="CP108" s="240" t="str">
        <f t="shared" si="64"/>
        <v/>
      </c>
      <c r="CQ108" s="240" t="str">
        <f t="shared" si="65"/>
        <v/>
      </c>
      <c r="CR108" s="240" t="str">
        <f t="shared" si="66"/>
        <v/>
      </c>
      <c r="CS108" s="240" t="str">
        <f t="shared" si="67"/>
        <v/>
      </c>
      <c r="CT108" s="172" t="str">
        <f t="shared" si="68"/>
        <v/>
      </c>
      <c r="CU108" s="240" t="str">
        <f t="shared" si="69"/>
        <v/>
      </c>
      <c r="CV108" s="240" t="str">
        <f t="shared" si="70"/>
        <v/>
      </c>
      <c r="CW108" s="240" t="str">
        <f t="shared" si="71"/>
        <v/>
      </c>
      <c r="CX108" s="240" t="str">
        <f t="shared" si="72"/>
        <v/>
      </c>
      <c r="CY108" s="240" t="str">
        <f t="shared" si="73"/>
        <v/>
      </c>
      <c r="CZ108" s="240" t="str">
        <f t="shared" si="74"/>
        <v/>
      </c>
      <c r="DA108" s="240" t="str">
        <f t="shared" si="75"/>
        <v/>
      </c>
      <c r="DB108" s="173" t="str">
        <f t="shared" si="76"/>
        <v/>
      </c>
    </row>
    <row r="109" spans="1:106" x14ac:dyDescent="0.35">
      <c r="A109" s="182">
        <f>'Session Tracking'!A108</f>
        <v>0</v>
      </c>
      <c r="B109" s="183">
        <f>'Session Tracking'!T108</f>
        <v>0</v>
      </c>
      <c r="C109" s="183">
        <f>'Session Tracking'!C108</f>
        <v>0</v>
      </c>
      <c r="D109" s="184" t="str">
        <f>IF('Session Tracking'!D108,'Session Tracking'!D108,"")</f>
        <v/>
      </c>
      <c r="E109" s="184" t="str">
        <f>IF('Session Tracking'!E108,'Session Tracking'!E108,"")</f>
        <v/>
      </c>
      <c r="F109" s="123"/>
      <c r="G109" s="123"/>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3"/>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H109" s="175" t="str">
        <f t="shared" si="42"/>
        <v/>
      </c>
      <c r="BI109" s="176" t="str">
        <f t="shared" si="43"/>
        <v/>
      </c>
      <c r="BJ109" s="240" t="str">
        <f t="shared" si="44"/>
        <v xml:space="preserve"> </v>
      </c>
      <c r="BK109" s="175" t="str">
        <f t="shared" si="45"/>
        <v/>
      </c>
      <c r="BL109" s="176" t="str">
        <f t="shared" si="46"/>
        <v/>
      </c>
      <c r="BM109" s="240" t="str">
        <f t="shared" si="47"/>
        <v xml:space="preserve"> </v>
      </c>
      <c r="BN109" s="175" t="str">
        <f t="shared" si="48"/>
        <v/>
      </c>
      <c r="BO109" s="176" t="str">
        <f t="shared" si="49"/>
        <v/>
      </c>
      <c r="BP109" s="240" t="str">
        <f t="shared" si="50"/>
        <v xml:space="preserve"> </v>
      </c>
      <c r="BQ109" s="175" t="str">
        <f t="shared" si="51"/>
        <v/>
      </c>
      <c r="BR109" s="176" t="str">
        <f t="shared" si="52"/>
        <v/>
      </c>
      <c r="BS109" s="224" t="str">
        <f t="shared" si="53"/>
        <v xml:space="preserve"> </v>
      </c>
      <c r="BT109" s="318" t="str">
        <f t="shared" si="54"/>
        <v/>
      </c>
      <c r="BU109" s="319" t="str">
        <f t="shared" si="55"/>
        <v/>
      </c>
      <c r="BV109" s="320" t="str">
        <f t="shared" si="56"/>
        <v xml:space="preserve"> </v>
      </c>
      <c r="BW109" s="175" t="str">
        <f t="shared" si="57"/>
        <v/>
      </c>
      <c r="BX109" s="176" t="str">
        <f t="shared" si="58"/>
        <v/>
      </c>
      <c r="BY109" s="240" t="str">
        <f t="shared" si="59"/>
        <v xml:space="preserve"> </v>
      </c>
      <c r="BZ109" s="175" t="str">
        <f>IF(COUNT(#REF!,#REF!,#REF!,#REF!)=4,(3-#REF!)+(3-#REF!)+#REF!+#REF!,"")</f>
        <v/>
      </c>
      <c r="CA109" s="176" t="str">
        <f>IF(COUNT(#REF!,#REF!,#REF!,#REF!)=4,(3-#REF!)+(3-#REF!)+#REF!+#REF!,"")</f>
        <v/>
      </c>
      <c r="CB109" s="240" t="str">
        <f t="shared" si="60"/>
        <v xml:space="preserve"> </v>
      </c>
      <c r="CC109" s="175" t="str">
        <f>IF(COUNT(#REF!,#REF!,#REF!)=3,(3-#REF!)+#REF!+(3-#REF!),"")</f>
        <v/>
      </c>
      <c r="CD109" s="176" t="str">
        <f>IF(COUNT(#REF!,#REF!,#REF!)=3,(3-#REF!)+#REF!+(3-#REF!),"")</f>
        <v/>
      </c>
      <c r="CE109" s="240" t="str">
        <f t="shared" si="61"/>
        <v xml:space="preserve"> </v>
      </c>
      <c r="CF109" s="185" t="str">
        <f t="shared" si="77"/>
        <v/>
      </c>
      <c r="CG109" s="186" t="str">
        <f t="shared" si="77"/>
        <v/>
      </c>
      <c r="CH109" s="181" t="str">
        <f t="shared" si="62"/>
        <v xml:space="preserve"> </v>
      </c>
      <c r="CI109" s="240">
        <f>'Session Tracking'!P108</f>
        <v>0</v>
      </c>
      <c r="CJ109" s="172"/>
      <c r="CK109" s="172">
        <f>COUNTIF('Session Tracking'!F108:O108,"Yes")</f>
        <v>0</v>
      </c>
      <c r="CL109" s="240">
        <f>COUNTIF('Session Tracking'!F108:O108,"No")</f>
        <v>0</v>
      </c>
      <c r="CM109" s="211">
        <f t="shared" si="63"/>
        <v>0</v>
      </c>
      <c r="CN109" s="240" t="str">
        <f t="shared" si="40"/>
        <v/>
      </c>
      <c r="CO109" s="240" t="str">
        <f t="shared" si="41"/>
        <v/>
      </c>
      <c r="CP109" s="240" t="str">
        <f t="shared" si="64"/>
        <v/>
      </c>
      <c r="CQ109" s="240" t="str">
        <f t="shared" si="65"/>
        <v/>
      </c>
      <c r="CR109" s="240" t="str">
        <f t="shared" si="66"/>
        <v/>
      </c>
      <c r="CS109" s="240" t="str">
        <f t="shared" si="67"/>
        <v/>
      </c>
      <c r="CT109" s="172" t="str">
        <f t="shared" si="68"/>
        <v/>
      </c>
      <c r="CU109" s="240" t="str">
        <f t="shared" si="69"/>
        <v/>
      </c>
      <c r="CV109" s="240" t="str">
        <f t="shared" si="70"/>
        <v/>
      </c>
      <c r="CW109" s="240" t="str">
        <f t="shared" si="71"/>
        <v/>
      </c>
      <c r="CX109" s="240" t="str">
        <f t="shared" si="72"/>
        <v/>
      </c>
      <c r="CY109" s="240" t="str">
        <f t="shared" si="73"/>
        <v/>
      </c>
      <c r="CZ109" s="240" t="str">
        <f t="shared" si="74"/>
        <v/>
      </c>
      <c r="DA109" s="240" t="str">
        <f t="shared" si="75"/>
        <v/>
      </c>
      <c r="DB109" s="173" t="str">
        <f t="shared" si="76"/>
        <v/>
      </c>
    </row>
    <row r="110" spans="1:106" x14ac:dyDescent="0.35">
      <c r="A110" s="182">
        <f>'Session Tracking'!A109</f>
        <v>0</v>
      </c>
      <c r="B110" s="183">
        <f>'Session Tracking'!T109</f>
        <v>0</v>
      </c>
      <c r="C110" s="183">
        <f>'Session Tracking'!C109</f>
        <v>0</v>
      </c>
      <c r="D110" s="184" t="str">
        <f>IF('Session Tracking'!D109,'Session Tracking'!D109,"")</f>
        <v/>
      </c>
      <c r="E110" s="184" t="str">
        <f>IF('Session Tracking'!E109,'Session Tracking'!E109,"")</f>
        <v/>
      </c>
      <c r="F110" s="121"/>
      <c r="G110" s="121"/>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1"/>
      <c r="AH110" s="122"/>
      <c r="AI110" s="122"/>
      <c r="AJ110" s="122"/>
      <c r="AK110" s="122"/>
      <c r="AL110" s="122"/>
      <c r="AM110" s="122"/>
      <c r="AN110" s="122"/>
      <c r="AO110" s="122"/>
      <c r="AP110" s="122"/>
      <c r="AQ110" s="122"/>
      <c r="AR110" s="122"/>
      <c r="AS110" s="122"/>
      <c r="AT110" s="122"/>
      <c r="AU110" s="122"/>
      <c r="AV110" s="122"/>
      <c r="AW110" s="122"/>
      <c r="AX110" s="122"/>
      <c r="AY110" s="122"/>
      <c r="AZ110" s="122"/>
      <c r="BA110" s="122"/>
      <c r="BB110" s="122"/>
      <c r="BC110" s="122"/>
      <c r="BD110" s="122"/>
      <c r="BE110" s="122"/>
      <c r="BF110" s="122"/>
      <c r="BH110" s="175" t="str">
        <f t="shared" si="42"/>
        <v/>
      </c>
      <c r="BI110" s="176" t="str">
        <f t="shared" si="43"/>
        <v/>
      </c>
      <c r="BJ110" s="240" t="str">
        <f t="shared" si="44"/>
        <v xml:space="preserve"> </v>
      </c>
      <c r="BK110" s="175" t="str">
        <f t="shared" si="45"/>
        <v/>
      </c>
      <c r="BL110" s="176" t="str">
        <f t="shared" si="46"/>
        <v/>
      </c>
      <c r="BM110" s="240" t="str">
        <f t="shared" si="47"/>
        <v xml:space="preserve"> </v>
      </c>
      <c r="BN110" s="175" t="str">
        <f t="shared" si="48"/>
        <v/>
      </c>
      <c r="BO110" s="176" t="str">
        <f t="shared" si="49"/>
        <v/>
      </c>
      <c r="BP110" s="240" t="str">
        <f t="shared" si="50"/>
        <v xml:space="preserve"> </v>
      </c>
      <c r="BQ110" s="175" t="str">
        <f t="shared" si="51"/>
        <v/>
      </c>
      <c r="BR110" s="176" t="str">
        <f t="shared" si="52"/>
        <v/>
      </c>
      <c r="BS110" s="224" t="str">
        <f t="shared" si="53"/>
        <v xml:space="preserve"> </v>
      </c>
      <c r="BT110" s="318" t="str">
        <f t="shared" si="54"/>
        <v/>
      </c>
      <c r="BU110" s="319" t="str">
        <f t="shared" si="55"/>
        <v/>
      </c>
      <c r="BV110" s="320" t="str">
        <f t="shared" si="56"/>
        <v xml:space="preserve"> </v>
      </c>
      <c r="BW110" s="175" t="str">
        <f t="shared" si="57"/>
        <v/>
      </c>
      <c r="BX110" s="176" t="str">
        <f t="shared" si="58"/>
        <v/>
      </c>
      <c r="BY110" s="240" t="str">
        <f t="shared" si="59"/>
        <v xml:space="preserve"> </v>
      </c>
      <c r="BZ110" s="175" t="str">
        <f>IF(COUNT(#REF!,#REF!,#REF!,#REF!)=4,(3-#REF!)+(3-#REF!)+#REF!+#REF!,"")</f>
        <v/>
      </c>
      <c r="CA110" s="176" t="str">
        <f>IF(COUNT(#REF!,#REF!,#REF!,#REF!)=4,(3-#REF!)+(3-#REF!)+#REF!+#REF!,"")</f>
        <v/>
      </c>
      <c r="CB110" s="240" t="str">
        <f t="shared" si="60"/>
        <v xml:space="preserve"> </v>
      </c>
      <c r="CC110" s="175" t="str">
        <f>IF(COUNT(#REF!,#REF!,#REF!)=3,(3-#REF!)+#REF!+(3-#REF!),"")</f>
        <v/>
      </c>
      <c r="CD110" s="176" t="str">
        <f>IF(COUNT(#REF!,#REF!,#REF!)=3,(3-#REF!)+#REF!+(3-#REF!),"")</f>
        <v/>
      </c>
      <c r="CE110" s="240" t="str">
        <f t="shared" si="61"/>
        <v xml:space="preserve"> </v>
      </c>
      <c r="CF110" s="185" t="str">
        <f t="shared" si="77"/>
        <v/>
      </c>
      <c r="CG110" s="186" t="str">
        <f t="shared" si="77"/>
        <v/>
      </c>
      <c r="CH110" s="181" t="str">
        <f t="shared" si="62"/>
        <v xml:space="preserve"> </v>
      </c>
      <c r="CI110" s="240">
        <f>'Session Tracking'!P109</f>
        <v>0</v>
      </c>
      <c r="CJ110" s="172"/>
      <c r="CK110" s="172">
        <f>COUNTIF('Session Tracking'!F109:O109,"Yes")</f>
        <v>0</v>
      </c>
      <c r="CL110" s="240">
        <f>COUNTIF('Session Tracking'!F109:O109,"No")</f>
        <v>0</v>
      </c>
      <c r="CM110" s="211">
        <f t="shared" si="63"/>
        <v>0</v>
      </c>
      <c r="CN110" s="240" t="str">
        <f t="shared" si="40"/>
        <v/>
      </c>
      <c r="CO110" s="240" t="str">
        <f t="shared" si="41"/>
        <v/>
      </c>
      <c r="CP110" s="240" t="str">
        <f t="shared" si="64"/>
        <v/>
      </c>
      <c r="CQ110" s="240" t="str">
        <f t="shared" si="65"/>
        <v/>
      </c>
      <c r="CR110" s="240" t="str">
        <f t="shared" si="66"/>
        <v/>
      </c>
      <c r="CS110" s="240" t="str">
        <f t="shared" si="67"/>
        <v/>
      </c>
      <c r="CT110" s="172" t="str">
        <f t="shared" si="68"/>
        <v/>
      </c>
      <c r="CU110" s="240" t="str">
        <f t="shared" si="69"/>
        <v/>
      </c>
      <c r="CV110" s="240" t="str">
        <f t="shared" si="70"/>
        <v/>
      </c>
      <c r="CW110" s="240" t="str">
        <f t="shared" si="71"/>
        <v/>
      </c>
      <c r="CX110" s="240" t="str">
        <f t="shared" si="72"/>
        <v/>
      </c>
      <c r="CY110" s="240" t="str">
        <f t="shared" si="73"/>
        <v/>
      </c>
      <c r="CZ110" s="240" t="str">
        <f t="shared" si="74"/>
        <v/>
      </c>
      <c r="DA110" s="240" t="str">
        <f t="shared" si="75"/>
        <v/>
      </c>
      <c r="DB110" s="173" t="str">
        <f t="shared" si="76"/>
        <v/>
      </c>
    </row>
    <row r="111" spans="1:106" x14ac:dyDescent="0.35">
      <c r="A111" s="182">
        <f>'Session Tracking'!A110</f>
        <v>0</v>
      </c>
      <c r="B111" s="183">
        <f>'Session Tracking'!T110</f>
        <v>0</v>
      </c>
      <c r="C111" s="183">
        <f>'Session Tracking'!C110</f>
        <v>0</v>
      </c>
      <c r="D111" s="184" t="str">
        <f>IF('Session Tracking'!D110,'Session Tracking'!D110,"")</f>
        <v/>
      </c>
      <c r="E111" s="184" t="str">
        <f>IF('Session Tracking'!E110,'Session Tracking'!E110,"")</f>
        <v/>
      </c>
      <c r="F111" s="123"/>
      <c r="G111" s="123"/>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3"/>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H111" s="175" t="str">
        <f t="shared" si="42"/>
        <v/>
      </c>
      <c r="BI111" s="176" t="str">
        <f t="shared" si="43"/>
        <v/>
      </c>
      <c r="BJ111" s="240" t="str">
        <f t="shared" si="44"/>
        <v xml:space="preserve"> </v>
      </c>
      <c r="BK111" s="175" t="str">
        <f t="shared" si="45"/>
        <v/>
      </c>
      <c r="BL111" s="176" t="str">
        <f t="shared" si="46"/>
        <v/>
      </c>
      <c r="BM111" s="240" t="str">
        <f t="shared" si="47"/>
        <v xml:space="preserve"> </v>
      </c>
      <c r="BN111" s="175" t="str">
        <f t="shared" si="48"/>
        <v/>
      </c>
      <c r="BO111" s="176" t="str">
        <f t="shared" si="49"/>
        <v/>
      </c>
      <c r="BP111" s="240" t="str">
        <f t="shared" si="50"/>
        <v xml:space="preserve"> </v>
      </c>
      <c r="BQ111" s="175" t="str">
        <f t="shared" si="51"/>
        <v/>
      </c>
      <c r="BR111" s="176" t="str">
        <f t="shared" si="52"/>
        <v/>
      </c>
      <c r="BS111" s="224" t="str">
        <f t="shared" si="53"/>
        <v xml:space="preserve"> </v>
      </c>
      <c r="BT111" s="318" t="str">
        <f t="shared" si="54"/>
        <v/>
      </c>
      <c r="BU111" s="319" t="str">
        <f t="shared" si="55"/>
        <v/>
      </c>
      <c r="BV111" s="320" t="str">
        <f t="shared" si="56"/>
        <v xml:space="preserve"> </v>
      </c>
      <c r="BW111" s="175" t="str">
        <f t="shared" si="57"/>
        <v/>
      </c>
      <c r="BX111" s="176" t="str">
        <f t="shared" si="58"/>
        <v/>
      </c>
      <c r="BY111" s="240" t="str">
        <f t="shared" si="59"/>
        <v xml:space="preserve"> </v>
      </c>
      <c r="BZ111" s="175" t="str">
        <f>IF(COUNT(#REF!,#REF!,#REF!,#REF!)=4,(3-#REF!)+(3-#REF!)+#REF!+#REF!,"")</f>
        <v/>
      </c>
      <c r="CA111" s="176" t="str">
        <f>IF(COUNT(#REF!,#REF!,#REF!,#REF!)=4,(3-#REF!)+(3-#REF!)+#REF!+#REF!,"")</f>
        <v/>
      </c>
      <c r="CB111" s="240" t="str">
        <f t="shared" si="60"/>
        <v xml:space="preserve"> </v>
      </c>
      <c r="CC111" s="175" t="str">
        <f>IF(COUNT(#REF!,#REF!,#REF!)=3,(3-#REF!)+#REF!+(3-#REF!),"")</f>
        <v/>
      </c>
      <c r="CD111" s="176" t="str">
        <f>IF(COUNT(#REF!,#REF!,#REF!)=3,(3-#REF!)+#REF!+(3-#REF!),"")</f>
        <v/>
      </c>
      <c r="CE111" s="240" t="str">
        <f t="shared" si="61"/>
        <v xml:space="preserve"> </v>
      </c>
      <c r="CF111" s="185" t="str">
        <f t="shared" si="77"/>
        <v/>
      </c>
      <c r="CG111" s="186" t="str">
        <f t="shared" si="77"/>
        <v/>
      </c>
      <c r="CH111" s="181" t="str">
        <f t="shared" si="62"/>
        <v xml:space="preserve"> </v>
      </c>
      <c r="CI111" s="240">
        <f>'Session Tracking'!P110</f>
        <v>0</v>
      </c>
      <c r="CJ111" s="172"/>
      <c r="CK111" s="172">
        <f>COUNTIF('Session Tracking'!F110:O110,"Yes")</f>
        <v>0</v>
      </c>
      <c r="CL111" s="240">
        <f>COUNTIF('Session Tracking'!F110:O110,"No")</f>
        <v>0</v>
      </c>
      <c r="CM111" s="211">
        <f t="shared" si="63"/>
        <v>0</v>
      </c>
      <c r="CN111" s="240" t="str">
        <f t="shared" si="40"/>
        <v/>
      </c>
      <c r="CO111" s="240" t="str">
        <f t="shared" si="41"/>
        <v/>
      </c>
      <c r="CP111" s="240" t="str">
        <f t="shared" si="64"/>
        <v/>
      </c>
      <c r="CQ111" s="240" t="str">
        <f t="shared" si="65"/>
        <v/>
      </c>
      <c r="CR111" s="240" t="str">
        <f t="shared" si="66"/>
        <v/>
      </c>
      <c r="CS111" s="240" t="str">
        <f t="shared" si="67"/>
        <v/>
      </c>
      <c r="CT111" s="172" t="str">
        <f t="shared" si="68"/>
        <v/>
      </c>
      <c r="CU111" s="240" t="str">
        <f t="shared" si="69"/>
        <v/>
      </c>
      <c r="CV111" s="240" t="str">
        <f t="shared" si="70"/>
        <v/>
      </c>
      <c r="CW111" s="240" t="str">
        <f t="shared" si="71"/>
        <v/>
      </c>
      <c r="CX111" s="240" t="str">
        <f t="shared" si="72"/>
        <v/>
      </c>
      <c r="CY111" s="240" t="str">
        <f t="shared" si="73"/>
        <v/>
      </c>
      <c r="CZ111" s="240" t="str">
        <f t="shared" si="74"/>
        <v/>
      </c>
      <c r="DA111" s="240" t="str">
        <f t="shared" si="75"/>
        <v/>
      </c>
      <c r="DB111" s="173" t="str">
        <f t="shared" si="76"/>
        <v/>
      </c>
    </row>
    <row r="112" spans="1:106" x14ac:dyDescent="0.35">
      <c r="A112" s="182">
        <f>'Session Tracking'!A111</f>
        <v>0</v>
      </c>
      <c r="B112" s="183">
        <f>'Session Tracking'!T111</f>
        <v>0</v>
      </c>
      <c r="C112" s="183">
        <f>'Session Tracking'!C111</f>
        <v>0</v>
      </c>
      <c r="D112" s="184" t="str">
        <f>IF('Session Tracking'!D111,'Session Tracking'!D111,"")</f>
        <v/>
      </c>
      <c r="E112" s="184" t="str">
        <f>IF('Session Tracking'!E111,'Session Tracking'!E111,"")</f>
        <v/>
      </c>
      <c r="F112" s="121"/>
      <c r="G112" s="121"/>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1"/>
      <c r="AH112" s="122"/>
      <c r="AI112" s="122"/>
      <c r="AJ112" s="122"/>
      <c r="AK112" s="122"/>
      <c r="AL112" s="122"/>
      <c r="AM112" s="122"/>
      <c r="AN112" s="122"/>
      <c r="AO112" s="122"/>
      <c r="AP112" s="122"/>
      <c r="AQ112" s="122"/>
      <c r="AR112" s="122"/>
      <c r="AS112" s="122"/>
      <c r="AT112" s="122"/>
      <c r="AU112" s="122"/>
      <c r="AV112" s="122"/>
      <c r="AW112" s="122"/>
      <c r="AX112" s="122"/>
      <c r="AY112" s="122"/>
      <c r="AZ112" s="122"/>
      <c r="BA112" s="122"/>
      <c r="BB112" s="122"/>
      <c r="BC112" s="122"/>
      <c r="BD112" s="122"/>
      <c r="BE112" s="122"/>
      <c r="BF112" s="122"/>
      <c r="BH112" s="175" t="str">
        <f t="shared" si="42"/>
        <v/>
      </c>
      <c r="BI112" s="176" t="str">
        <f t="shared" si="43"/>
        <v/>
      </c>
      <c r="BJ112" s="240" t="str">
        <f t="shared" si="44"/>
        <v xml:space="preserve"> </v>
      </c>
      <c r="BK112" s="175" t="str">
        <f t="shared" si="45"/>
        <v/>
      </c>
      <c r="BL112" s="176" t="str">
        <f t="shared" si="46"/>
        <v/>
      </c>
      <c r="BM112" s="240" t="str">
        <f t="shared" si="47"/>
        <v xml:space="preserve"> </v>
      </c>
      <c r="BN112" s="175" t="str">
        <f t="shared" si="48"/>
        <v/>
      </c>
      <c r="BO112" s="176" t="str">
        <f t="shared" si="49"/>
        <v/>
      </c>
      <c r="BP112" s="240" t="str">
        <f t="shared" si="50"/>
        <v xml:space="preserve"> </v>
      </c>
      <c r="BQ112" s="175" t="str">
        <f t="shared" si="51"/>
        <v/>
      </c>
      <c r="BR112" s="176" t="str">
        <f t="shared" si="52"/>
        <v/>
      </c>
      <c r="BS112" s="224" t="str">
        <f t="shared" si="53"/>
        <v xml:space="preserve"> </v>
      </c>
      <c r="BT112" s="318" t="str">
        <f t="shared" si="54"/>
        <v/>
      </c>
      <c r="BU112" s="319" t="str">
        <f t="shared" si="55"/>
        <v/>
      </c>
      <c r="BV112" s="320" t="str">
        <f t="shared" si="56"/>
        <v xml:space="preserve"> </v>
      </c>
      <c r="BW112" s="175" t="str">
        <f t="shared" si="57"/>
        <v/>
      </c>
      <c r="BX112" s="176" t="str">
        <f t="shared" si="58"/>
        <v/>
      </c>
      <c r="BY112" s="240" t="str">
        <f t="shared" si="59"/>
        <v xml:space="preserve"> </v>
      </c>
      <c r="BZ112" s="175" t="str">
        <f>IF(COUNT(#REF!,#REF!,#REF!,#REF!)=4,(3-#REF!)+(3-#REF!)+#REF!+#REF!,"")</f>
        <v/>
      </c>
      <c r="CA112" s="176" t="str">
        <f>IF(COUNT(#REF!,#REF!,#REF!,#REF!)=4,(3-#REF!)+(3-#REF!)+#REF!+#REF!,"")</f>
        <v/>
      </c>
      <c r="CB112" s="240" t="str">
        <f t="shared" si="60"/>
        <v xml:space="preserve"> </v>
      </c>
      <c r="CC112" s="175" t="str">
        <f>IF(COUNT(#REF!,#REF!,#REF!)=3,(3-#REF!)+#REF!+(3-#REF!),"")</f>
        <v/>
      </c>
      <c r="CD112" s="176" t="str">
        <f>IF(COUNT(#REF!,#REF!,#REF!)=3,(3-#REF!)+#REF!+(3-#REF!),"")</f>
        <v/>
      </c>
      <c r="CE112" s="240" t="str">
        <f t="shared" si="61"/>
        <v xml:space="preserve"> </v>
      </c>
      <c r="CF112" s="185" t="str">
        <f t="shared" si="77"/>
        <v/>
      </c>
      <c r="CG112" s="186" t="str">
        <f t="shared" si="77"/>
        <v/>
      </c>
      <c r="CH112" s="181" t="str">
        <f t="shared" si="62"/>
        <v xml:space="preserve"> </v>
      </c>
      <c r="CI112" s="240">
        <f>'Session Tracking'!P111</f>
        <v>0</v>
      </c>
      <c r="CJ112" s="172"/>
      <c r="CK112" s="172">
        <f>COUNTIF('Session Tracking'!F111:O111,"Yes")</f>
        <v>0</v>
      </c>
      <c r="CL112" s="240">
        <f>COUNTIF('Session Tracking'!F111:O111,"No")</f>
        <v>0</v>
      </c>
      <c r="CM112" s="211">
        <f t="shared" si="63"/>
        <v>0</v>
      </c>
      <c r="CN112" s="240" t="str">
        <f t="shared" si="40"/>
        <v/>
      </c>
      <c r="CO112" s="240" t="str">
        <f t="shared" si="41"/>
        <v/>
      </c>
      <c r="CP112" s="240" t="str">
        <f t="shared" si="64"/>
        <v/>
      </c>
      <c r="CQ112" s="240" t="str">
        <f t="shared" si="65"/>
        <v/>
      </c>
      <c r="CR112" s="240" t="str">
        <f t="shared" si="66"/>
        <v/>
      </c>
      <c r="CS112" s="240" t="str">
        <f t="shared" si="67"/>
        <v/>
      </c>
      <c r="CT112" s="172" t="str">
        <f t="shared" si="68"/>
        <v/>
      </c>
      <c r="CU112" s="240" t="str">
        <f t="shared" si="69"/>
        <v/>
      </c>
      <c r="CV112" s="240" t="str">
        <f t="shared" si="70"/>
        <v/>
      </c>
      <c r="CW112" s="240" t="str">
        <f t="shared" si="71"/>
        <v/>
      </c>
      <c r="CX112" s="240" t="str">
        <f t="shared" si="72"/>
        <v/>
      </c>
      <c r="CY112" s="240" t="str">
        <f t="shared" si="73"/>
        <v/>
      </c>
      <c r="CZ112" s="240" t="str">
        <f t="shared" si="74"/>
        <v/>
      </c>
      <c r="DA112" s="240" t="str">
        <f t="shared" si="75"/>
        <v/>
      </c>
      <c r="DB112" s="173" t="str">
        <f t="shared" si="76"/>
        <v/>
      </c>
    </row>
    <row r="113" spans="1:106" x14ac:dyDescent="0.35">
      <c r="A113" s="182">
        <f>'Session Tracking'!A112</f>
        <v>0</v>
      </c>
      <c r="B113" s="183">
        <f>'Session Tracking'!T112</f>
        <v>0</v>
      </c>
      <c r="C113" s="183">
        <f>'Session Tracking'!C112</f>
        <v>0</v>
      </c>
      <c r="D113" s="184" t="str">
        <f>IF('Session Tracking'!D112,'Session Tracking'!D112,"")</f>
        <v/>
      </c>
      <c r="E113" s="184" t="str">
        <f>IF('Session Tracking'!E112,'Session Tracking'!E112,"")</f>
        <v/>
      </c>
      <c r="F113" s="123"/>
      <c r="G113" s="123"/>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3"/>
      <c r="AH113" s="124"/>
      <c r="AI113" s="124"/>
      <c r="AJ113" s="124"/>
      <c r="AK113" s="124"/>
      <c r="AL113" s="124"/>
      <c r="AM113" s="124"/>
      <c r="AN113" s="124"/>
      <c r="AO113" s="124"/>
      <c r="AP113" s="124"/>
      <c r="AQ113" s="124"/>
      <c r="AR113" s="124"/>
      <c r="AS113" s="124"/>
      <c r="AT113" s="124"/>
      <c r="AU113" s="124"/>
      <c r="AV113" s="124"/>
      <c r="AW113" s="124"/>
      <c r="AX113" s="124"/>
      <c r="AY113" s="124"/>
      <c r="AZ113" s="124"/>
      <c r="BA113" s="124"/>
      <c r="BB113" s="124"/>
      <c r="BC113" s="124"/>
      <c r="BD113" s="124"/>
      <c r="BE113" s="124"/>
      <c r="BF113" s="124"/>
      <c r="BH113" s="175" t="str">
        <f t="shared" si="42"/>
        <v/>
      </c>
      <c r="BI113" s="176" t="str">
        <f t="shared" si="43"/>
        <v/>
      </c>
      <c r="BJ113" s="240" t="str">
        <f t="shared" si="44"/>
        <v xml:space="preserve"> </v>
      </c>
      <c r="BK113" s="175" t="str">
        <f t="shared" si="45"/>
        <v/>
      </c>
      <c r="BL113" s="176" t="str">
        <f t="shared" si="46"/>
        <v/>
      </c>
      <c r="BM113" s="240" t="str">
        <f t="shared" si="47"/>
        <v xml:space="preserve"> </v>
      </c>
      <c r="BN113" s="175" t="str">
        <f t="shared" si="48"/>
        <v/>
      </c>
      <c r="BO113" s="176" t="str">
        <f t="shared" si="49"/>
        <v/>
      </c>
      <c r="BP113" s="240" t="str">
        <f t="shared" si="50"/>
        <v xml:space="preserve"> </v>
      </c>
      <c r="BQ113" s="175" t="str">
        <f t="shared" si="51"/>
        <v/>
      </c>
      <c r="BR113" s="176" t="str">
        <f t="shared" si="52"/>
        <v/>
      </c>
      <c r="BS113" s="224" t="str">
        <f t="shared" si="53"/>
        <v xml:space="preserve"> </v>
      </c>
      <c r="BT113" s="318" t="str">
        <f t="shared" si="54"/>
        <v/>
      </c>
      <c r="BU113" s="319" t="str">
        <f t="shared" si="55"/>
        <v/>
      </c>
      <c r="BV113" s="320" t="str">
        <f t="shared" si="56"/>
        <v xml:space="preserve"> </v>
      </c>
      <c r="BW113" s="175" t="str">
        <f t="shared" si="57"/>
        <v/>
      </c>
      <c r="BX113" s="176" t="str">
        <f t="shared" si="58"/>
        <v/>
      </c>
      <c r="BY113" s="240" t="str">
        <f t="shared" si="59"/>
        <v xml:space="preserve"> </v>
      </c>
      <c r="BZ113" s="175" t="str">
        <f>IF(COUNT(#REF!,#REF!,#REF!,#REF!)=4,(3-#REF!)+(3-#REF!)+#REF!+#REF!,"")</f>
        <v/>
      </c>
      <c r="CA113" s="176" t="str">
        <f>IF(COUNT(#REF!,#REF!,#REF!,#REF!)=4,(3-#REF!)+(3-#REF!)+#REF!+#REF!,"")</f>
        <v/>
      </c>
      <c r="CB113" s="240" t="str">
        <f t="shared" si="60"/>
        <v xml:space="preserve"> </v>
      </c>
      <c r="CC113" s="175" t="str">
        <f>IF(COUNT(#REF!,#REF!,#REF!)=3,(3-#REF!)+#REF!+(3-#REF!),"")</f>
        <v/>
      </c>
      <c r="CD113" s="176" t="str">
        <f>IF(COUNT(#REF!,#REF!,#REF!)=3,(3-#REF!)+#REF!+(3-#REF!),"")</f>
        <v/>
      </c>
      <c r="CE113" s="240" t="str">
        <f t="shared" si="61"/>
        <v xml:space="preserve"> </v>
      </c>
      <c r="CF113" s="185" t="str">
        <f t="shared" si="77"/>
        <v/>
      </c>
      <c r="CG113" s="186" t="str">
        <f t="shared" si="77"/>
        <v/>
      </c>
      <c r="CH113" s="181" t="str">
        <f t="shared" si="62"/>
        <v xml:space="preserve"> </v>
      </c>
      <c r="CI113" s="240">
        <f>'Session Tracking'!P112</f>
        <v>0</v>
      </c>
      <c r="CJ113" s="172"/>
      <c r="CK113" s="172">
        <f>COUNTIF('Session Tracking'!F112:O112,"Yes")</f>
        <v>0</v>
      </c>
      <c r="CL113" s="240">
        <f>COUNTIF('Session Tracking'!F112:O112,"No")</f>
        <v>0</v>
      </c>
      <c r="CM113" s="211">
        <f t="shared" si="63"/>
        <v>0</v>
      </c>
      <c r="CN113" s="240" t="str">
        <f t="shared" si="40"/>
        <v/>
      </c>
      <c r="CO113" s="240" t="str">
        <f t="shared" si="41"/>
        <v/>
      </c>
      <c r="CP113" s="240" t="str">
        <f t="shared" si="64"/>
        <v/>
      </c>
      <c r="CQ113" s="240" t="str">
        <f t="shared" si="65"/>
        <v/>
      </c>
      <c r="CR113" s="240" t="str">
        <f t="shared" si="66"/>
        <v/>
      </c>
      <c r="CS113" s="240" t="str">
        <f t="shared" si="67"/>
        <v/>
      </c>
      <c r="CT113" s="172" t="str">
        <f t="shared" si="68"/>
        <v/>
      </c>
      <c r="CU113" s="240" t="str">
        <f t="shared" si="69"/>
        <v/>
      </c>
      <c r="CV113" s="240" t="str">
        <f t="shared" si="70"/>
        <v/>
      </c>
      <c r="CW113" s="240" t="str">
        <f t="shared" si="71"/>
        <v/>
      </c>
      <c r="CX113" s="240" t="str">
        <f t="shared" si="72"/>
        <v/>
      </c>
      <c r="CY113" s="240" t="str">
        <f t="shared" si="73"/>
        <v/>
      </c>
      <c r="CZ113" s="240" t="str">
        <f t="shared" si="74"/>
        <v/>
      </c>
      <c r="DA113" s="240" t="str">
        <f t="shared" si="75"/>
        <v/>
      </c>
      <c r="DB113" s="173" t="str">
        <f t="shared" si="76"/>
        <v/>
      </c>
    </row>
    <row r="114" spans="1:106" x14ac:dyDescent="0.35">
      <c r="A114" s="182">
        <f>'Session Tracking'!A113</f>
        <v>0</v>
      </c>
      <c r="B114" s="183">
        <f>'Session Tracking'!T113</f>
        <v>0</v>
      </c>
      <c r="C114" s="183">
        <f>'Session Tracking'!C113</f>
        <v>0</v>
      </c>
      <c r="D114" s="184" t="str">
        <f>IF('Session Tracking'!D113,'Session Tracking'!D113,"")</f>
        <v/>
      </c>
      <c r="E114" s="184" t="str">
        <f>IF('Session Tracking'!E113,'Session Tracking'!E113,"")</f>
        <v/>
      </c>
      <c r="F114" s="121"/>
      <c r="G114" s="121"/>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1"/>
      <c r="AH114" s="122"/>
      <c r="AI114" s="122"/>
      <c r="AJ114" s="122"/>
      <c r="AK114" s="122"/>
      <c r="AL114" s="122"/>
      <c r="AM114" s="122"/>
      <c r="AN114" s="122"/>
      <c r="AO114" s="122"/>
      <c r="AP114" s="122"/>
      <c r="AQ114" s="122"/>
      <c r="AR114" s="122"/>
      <c r="AS114" s="122"/>
      <c r="AT114" s="122"/>
      <c r="AU114" s="122"/>
      <c r="AV114" s="122"/>
      <c r="AW114" s="122"/>
      <c r="AX114" s="122"/>
      <c r="AY114" s="122"/>
      <c r="AZ114" s="122"/>
      <c r="BA114" s="122"/>
      <c r="BB114" s="122"/>
      <c r="BC114" s="122"/>
      <c r="BD114" s="122"/>
      <c r="BE114" s="122"/>
      <c r="BF114" s="122"/>
      <c r="BH114" s="175" t="str">
        <f t="shared" si="42"/>
        <v/>
      </c>
      <c r="BI114" s="176" t="str">
        <f t="shared" si="43"/>
        <v/>
      </c>
      <c r="BJ114" s="240" t="str">
        <f t="shared" si="44"/>
        <v xml:space="preserve"> </v>
      </c>
      <c r="BK114" s="175" t="str">
        <f t="shared" si="45"/>
        <v/>
      </c>
      <c r="BL114" s="176" t="str">
        <f t="shared" si="46"/>
        <v/>
      </c>
      <c r="BM114" s="240" t="str">
        <f t="shared" si="47"/>
        <v xml:space="preserve"> </v>
      </c>
      <c r="BN114" s="175" t="str">
        <f t="shared" si="48"/>
        <v/>
      </c>
      <c r="BO114" s="176" t="str">
        <f t="shared" si="49"/>
        <v/>
      </c>
      <c r="BP114" s="240" t="str">
        <f t="shared" si="50"/>
        <v xml:space="preserve"> </v>
      </c>
      <c r="BQ114" s="175" t="str">
        <f t="shared" si="51"/>
        <v/>
      </c>
      <c r="BR114" s="176" t="str">
        <f t="shared" si="52"/>
        <v/>
      </c>
      <c r="BS114" s="224" t="str">
        <f t="shared" si="53"/>
        <v xml:space="preserve"> </v>
      </c>
      <c r="BT114" s="318" t="str">
        <f t="shared" si="54"/>
        <v/>
      </c>
      <c r="BU114" s="319" t="str">
        <f t="shared" si="55"/>
        <v/>
      </c>
      <c r="BV114" s="320" t="str">
        <f t="shared" si="56"/>
        <v xml:space="preserve"> </v>
      </c>
      <c r="BW114" s="175" t="str">
        <f t="shared" si="57"/>
        <v/>
      </c>
      <c r="BX114" s="176" t="str">
        <f t="shared" si="58"/>
        <v/>
      </c>
      <c r="BY114" s="240" t="str">
        <f t="shared" si="59"/>
        <v xml:space="preserve"> </v>
      </c>
      <c r="BZ114" s="175" t="str">
        <f>IF(COUNT(#REF!,#REF!,#REF!,#REF!)=4,(3-#REF!)+(3-#REF!)+#REF!+#REF!,"")</f>
        <v/>
      </c>
      <c r="CA114" s="176" t="str">
        <f>IF(COUNT(#REF!,#REF!,#REF!,#REF!)=4,(3-#REF!)+(3-#REF!)+#REF!+#REF!,"")</f>
        <v/>
      </c>
      <c r="CB114" s="240" t="str">
        <f t="shared" si="60"/>
        <v xml:space="preserve"> </v>
      </c>
      <c r="CC114" s="175" t="str">
        <f>IF(COUNT(#REF!,#REF!,#REF!)=3,(3-#REF!)+#REF!+(3-#REF!),"")</f>
        <v/>
      </c>
      <c r="CD114" s="176" t="str">
        <f>IF(COUNT(#REF!,#REF!,#REF!)=3,(3-#REF!)+#REF!+(3-#REF!),"")</f>
        <v/>
      </c>
      <c r="CE114" s="240" t="str">
        <f t="shared" si="61"/>
        <v xml:space="preserve"> </v>
      </c>
      <c r="CF114" s="185" t="str">
        <f t="shared" si="77"/>
        <v/>
      </c>
      <c r="CG114" s="186" t="str">
        <f t="shared" si="77"/>
        <v/>
      </c>
      <c r="CH114" s="181" t="str">
        <f t="shared" si="62"/>
        <v xml:space="preserve"> </v>
      </c>
      <c r="CI114" s="240">
        <f>'Session Tracking'!P113</f>
        <v>0</v>
      </c>
      <c r="CJ114" s="172"/>
      <c r="CK114" s="172">
        <f>COUNTIF('Session Tracking'!F113:O113,"Yes")</f>
        <v>0</v>
      </c>
      <c r="CL114" s="240">
        <f>COUNTIF('Session Tracking'!F113:O113,"No")</f>
        <v>0</v>
      </c>
      <c r="CM114" s="211">
        <f t="shared" si="63"/>
        <v>0</v>
      </c>
      <c r="CN114" s="240" t="str">
        <f t="shared" si="40"/>
        <v/>
      </c>
      <c r="CO114" s="240" t="str">
        <f t="shared" si="41"/>
        <v/>
      </c>
      <c r="CP114" s="240" t="str">
        <f t="shared" si="64"/>
        <v/>
      </c>
      <c r="CQ114" s="240" t="str">
        <f t="shared" si="65"/>
        <v/>
      </c>
      <c r="CR114" s="240" t="str">
        <f t="shared" si="66"/>
        <v/>
      </c>
      <c r="CS114" s="240" t="str">
        <f t="shared" si="67"/>
        <v/>
      </c>
      <c r="CT114" s="172" t="str">
        <f t="shared" si="68"/>
        <v/>
      </c>
      <c r="CU114" s="240" t="str">
        <f t="shared" si="69"/>
        <v/>
      </c>
      <c r="CV114" s="240" t="str">
        <f t="shared" si="70"/>
        <v/>
      </c>
      <c r="CW114" s="240" t="str">
        <f t="shared" si="71"/>
        <v/>
      </c>
      <c r="CX114" s="240" t="str">
        <f t="shared" si="72"/>
        <v/>
      </c>
      <c r="CY114" s="240" t="str">
        <f t="shared" si="73"/>
        <v/>
      </c>
      <c r="CZ114" s="240" t="str">
        <f t="shared" si="74"/>
        <v/>
      </c>
      <c r="DA114" s="240" t="str">
        <f t="shared" si="75"/>
        <v/>
      </c>
      <c r="DB114" s="173" t="str">
        <f t="shared" si="76"/>
        <v/>
      </c>
    </row>
    <row r="115" spans="1:106" x14ac:dyDescent="0.35">
      <c r="A115" s="182">
        <f>'Session Tracking'!A114</f>
        <v>0</v>
      </c>
      <c r="B115" s="183">
        <f>'Session Tracking'!T114</f>
        <v>0</v>
      </c>
      <c r="C115" s="183">
        <f>'Session Tracking'!C114</f>
        <v>0</v>
      </c>
      <c r="D115" s="184" t="str">
        <f>IF('Session Tracking'!D114,'Session Tracking'!D114,"")</f>
        <v/>
      </c>
      <c r="E115" s="184" t="str">
        <f>IF('Session Tracking'!E114,'Session Tracking'!E114,"")</f>
        <v/>
      </c>
      <c r="F115" s="123"/>
      <c r="G115" s="123"/>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3"/>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4"/>
      <c r="BF115" s="124"/>
      <c r="BH115" s="175" t="str">
        <f t="shared" si="42"/>
        <v/>
      </c>
      <c r="BI115" s="176" t="str">
        <f t="shared" si="43"/>
        <v/>
      </c>
      <c r="BJ115" s="240" t="str">
        <f t="shared" si="44"/>
        <v xml:space="preserve"> </v>
      </c>
      <c r="BK115" s="175" t="str">
        <f t="shared" si="45"/>
        <v/>
      </c>
      <c r="BL115" s="176" t="str">
        <f t="shared" si="46"/>
        <v/>
      </c>
      <c r="BM115" s="240" t="str">
        <f t="shared" si="47"/>
        <v xml:space="preserve"> </v>
      </c>
      <c r="BN115" s="175" t="str">
        <f t="shared" si="48"/>
        <v/>
      </c>
      <c r="BO115" s="176" t="str">
        <f t="shared" si="49"/>
        <v/>
      </c>
      <c r="BP115" s="240" t="str">
        <f t="shared" si="50"/>
        <v xml:space="preserve"> </v>
      </c>
      <c r="BQ115" s="175" t="str">
        <f t="shared" si="51"/>
        <v/>
      </c>
      <c r="BR115" s="176" t="str">
        <f t="shared" si="52"/>
        <v/>
      </c>
      <c r="BS115" s="224" t="str">
        <f t="shared" si="53"/>
        <v xml:space="preserve"> </v>
      </c>
      <c r="BT115" s="318" t="str">
        <f t="shared" si="54"/>
        <v/>
      </c>
      <c r="BU115" s="319" t="str">
        <f t="shared" si="55"/>
        <v/>
      </c>
      <c r="BV115" s="320" t="str">
        <f t="shared" si="56"/>
        <v xml:space="preserve"> </v>
      </c>
      <c r="BW115" s="175" t="str">
        <f t="shared" si="57"/>
        <v/>
      </c>
      <c r="BX115" s="176" t="str">
        <f t="shared" si="58"/>
        <v/>
      </c>
      <c r="BY115" s="240" t="str">
        <f t="shared" si="59"/>
        <v xml:space="preserve"> </v>
      </c>
      <c r="BZ115" s="175" t="str">
        <f>IF(COUNT(#REF!,#REF!,#REF!,#REF!)=4,(3-#REF!)+(3-#REF!)+#REF!+#REF!,"")</f>
        <v/>
      </c>
      <c r="CA115" s="176" t="str">
        <f>IF(COUNT(#REF!,#REF!,#REF!,#REF!)=4,(3-#REF!)+(3-#REF!)+#REF!+#REF!,"")</f>
        <v/>
      </c>
      <c r="CB115" s="240" t="str">
        <f t="shared" si="60"/>
        <v xml:space="preserve"> </v>
      </c>
      <c r="CC115" s="175" t="str">
        <f>IF(COUNT(#REF!,#REF!,#REF!)=3,(3-#REF!)+#REF!+(3-#REF!),"")</f>
        <v/>
      </c>
      <c r="CD115" s="176" t="str">
        <f>IF(COUNT(#REF!,#REF!,#REF!)=3,(3-#REF!)+#REF!+(3-#REF!),"")</f>
        <v/>
      </c>
      <c r="CE115" s="240" t="str">
        <f t="shared" si="61"/>
        <v xml:space="preserve"> </v>
      </c>
      <c r="CF115" s="185" t="str">
        <f t="shared" si="77"/>
        <v/>
      </c>
      <c r="CG115" s="186" t="str">
        <f t="shared" si="77"/>
        <v/>
      </c>
      <c r="CH115" s="181" t="str">
        <f t="shared" si="62"/>
        <v xml:space="preserve"> </v>
      </c>
      <c r="CI115" s="240">
        <f>'Session Tracking'!P114</f>
        <v>0</v>
      </c>
      <c r="CJ115" s="172"/>
      <c r="CK115" s="172">
        <f>COUNTIF('Session Tracking'!F114:O114,"Yes")</f>
        <v>0</v>
      </c>
      <c r="CL115" s="240">
        <f>COUNTIF('Session Tracking'!F114:O114,"No")</f>
        <v>0</v>
      </c>
      <c r="CM115" s="211">
        <f t="shared" si="63"/>
        <v>0</v>
      </c>
      <c r="CN115" s="240" t="str">
        <f t="shared" si="40"/>
        <v/>
      </c>
      <c r="CO115" s="240" t="str">
        <f t="shared" si="41"/>
        <v/>
      </c>
      <c r="CP115" s="240" t="str">
        <f t="shared" si="64"/>
        <v/>
      </c>
      <c r="CQ115" s="240" t="str">
        <f t="shared" si="65"/>
        <v/>
      </c>
      <c r="CR115" s="240" t="str">
        <f t="shared" si="66"/>
        <v/>
      </c>
      <c r="CS115" s="240" t="str">
        <f t="shared" si="67"/>
        <v/>
      </c>
      <c r="CT115" s="172" t="str">
        <f t="shared" si="68"/>
        <v/>
      </c>
      <c r="CU115" s="240" t="str">
        <f t="shared" si="69"/>
        <v/>
      </c>
      <c r="CV115" s="240" t="str">
        <f t="shared" si="70"/>
        <v/>
      </c>
      <c r="CW115" s="240" t="str">
        <f t="shared" si="71"/>
        <v/>
      </c>
      <c r="CX115" s="240" t="str">
        <f t="shared" si="72"/>
        <v/>
      </c>
      <c r="CY115" s="240" t="str">
        <f t="shared" si="73"/>
        <v/>
      </c>
      <c r="CZ115" s="240" t="str">
        <f t="shared" si="74"/>
        <v/>
      </c>
      <c r="DA115" s="240" t="str">
        <f t="shared" si="75"/>
        <v/>
      </c>
      <c r="DB115" s="173" t="str">
        <f t="shared" si="76"/>
        <v/>
      </c>
    </row>
    <row r="116" spans="1:106" x14ac:dyDescent="0.35">
      <c r="A116" s="182">
        <f>'Session Tracking'!A115</f>
        <v>0</v>
      </c>
      <c r="B116" s="183">
        <f>'Session Tracking'!T115</f>
        <v>0</v>
      </c>
      <c r="C116" s="183">
        <f>'Session Tracking'!C115</f>
        <v>0</v>
      </c>
      <c r="D116" s="184" t="str">
        <f>IF('Session Tracking'!D115,'Session Tracking'!D115,"")</f>
        <v/>
      </c>
      <c r="E116" s="184" t="str">
        <f>IF('Session Tracking'!E115,'Session Tracking'!E115,"")</f>
        <v/>
      </c>
      <c r="F116" s="121"/>
      <c r="G116" s="121"/>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1"/>
      <c r="AH116" s="122"/>
      <c r="AI116" s="122"/>
      <c r="AJ116" s="122"/>
      <c r="AK116" s="122"/>
      <c r="AL116" s="122"/>
      <c r="AM116" s="122"/>
      <c r="AN116" s="122"/>
      <c r="AO116" s="122"/>
      <c r="AP116" s="122"/>
      <c r="AQ116" s="122"/>
      <c r="AR116" s="122"/>
      <c r="AS116" s="122"/>
      <c r="AT116" s="122"/>
      <c r="AU116" s="122"/>
      <c r="AV116" s="122"/>
      <c r="AW116" s="122"/>
      <c r="AX116" s="122"/>
      <c r="AY116" s="122"/>
      <c r="AZ116" s="122"/>
      <c r="BA116" s="122"/>
      <c r="BB116" s="122"/>
      <c r="BC116" s="122"/>
      <c r="BD116" s="122"/>
      <c r="BE116" s="122"/>
      <c r="BF116" s="122"/>
      <c r="BH116" s="175" t="str">
        <f t="shared" si="42"/>
        <v/>
      </c>
      <c r="BI116" s="176" t="str">
        <f t="shared" si="43"/>
        <v/>
      </c>
      <c r="BJ116" s="240" t="str">
        <f t="shared" si="44"/>
        <v xml:space="preserve"> </v>
      </c>
      <c r="BK116" s="175" t="str">
        <f t="shared" si="45"/>
        <v/>
      </c>
      <c r="BL116" s="176" t="str">
        <f t="shared" si="46"/>
        <v/>
      </c>
      <c r="BM116" s="240" t="str">
        <f t="shared" si="47"/>
        <v xml:space="preserve"> </v>
      </c>
      <c r="BN116" s="175" t="str">
        <f t="shared" si="48"/>
        <v/>
      </c>
      <c r="BO116" s="176" t="str">
        <f t="shared" si="49"/>
        <v/>
      </c>
      <c r="BP116" s="240" t="str">
        <f t="shared" si="50"/>
        <v xml:space="preserve"> </v>
      </c>
      <c r="BQ116" s="175" t="str">
        <f t="shared" si="51"/>
        <v/>
      </c>
      <c r="BR116" s="176" t="str">
        <f t="shared" si="52"/>
        <v/>
      </c>
      <c r="BS116" s="224" t="str">
        <f t="shared" si="53"/>
        <v xml:space="preserve"> </v>
      </c>
      <c r="BT116" s="318" t="str">
        <f t="shared" si="54"/>
        <v/>
      </c>
      <c r="BU116" s="319" t="str">
        <f t="shared" si="55"/>
        <v/>
      </c>
      <c r="BV116" s="320" t="str">
        <f t="shared" si="56"/>
        <v xml:space="preserve"> </v>
      </c>
      <c r="BW116" s="175" t="str">
        <f t="shared" si="57"/>
        <v/>
      </c>
      <c r="BX116" s="176" t="str">
        <f t="shared" si="58"/>
        <v/>
      </c>
      <c r="BY116" s="240" t="str">
        <f t="shared" si="59"/>
        <v xml:space="preserve"> </v>
      </c>
      <c r="BZ116" s="175" t="str">
        <f>IF(COUNT(#REF!,#REF!,#REF!,#REF!)=4,(3-#REF!)+(3-#REF!)+#REF!+#REF!,"")</f>
        <v/>
      </c>
      <c r="CA116" s="176" t="str">
        <f>IF(COUNT(#REF!,#REF!,#REF!,#REF!)=4,(3-#REF!)+(3-#REF!)+#REF!+#REF!,"")</f>
        <v/>
      </c>
      <c r="CB116" s="240" t="str">
        <f t="shared" si="60"/>
        <v xml:space="preserve"> </v>
      </c>
      <c r="CC116" s="175" t="str">
        <f>IF(COUNT(#REF!,#REF!,#REF!)=3,(3-#REF!)+#REF!+(3-#REF!),"")</f>
        <v/>
      </c>
      <c r="CD116" s="176" t="str">
        <f>IF(COUNT(#REF!,#REF!,#REF!)=3,(3-#REF!)+#REF!+(3-#REF!),"")</f>
        <v/>
      </c>
      <c r="CE116" s="240" t="str">
        <f t="shared" si="61"/>
        <v xml:space="preserve"> </v>
      </c>
      <c r="CF116" s="185" t="str">
        <f t="shared" si="77"/>
        <v/>
      </c>
      <c r="CG116" s="186" t="str">
        <f t="shared" si="77"/>
        <v/>
      </c>
      <c r="CH116" s="181" t="str">
        <f t="shared" si="62"/>
        <v xml:space="preserve"> </v>
      </c>
      <c r="CI116" s="240">
        <f>'Session Tracking'!P115</f>
        <v>0</v>
      </c>
      <c r="CJ116" s="172"/>
      <c r="CK116" s="172">
        <f>COUNTIF('Session Tracking'!F115:O115,"Yes")</f>
        <v>0</v>
      </c>
      <c r="CL116" s="240">
        <f>COUNTIF('Session Tracking'!F115:O115,"No")</f>
        <v>0</v>
      </c>
      <c r="CM116" s="211">
        <f t="shared" si="63"/>
        <v>0</v>
      </c>
      <c r="CN116" s="240" t="str">
        <f t="shared" si="40"/>
        <v/>
      </c>
      <c r="CO116" s="240" t="str">
        <f t="shared" si="41"/>
        <v/>
      </c>
      <c r="CP116" s="240" t="str">
        <f t="shared" si="64"/>
        <v/>
      </c>
      <c r="CQ116" s="240" t="str">
        <f t="shared" si="65"/>
        <v/>
      </c>
      <c r="CR116" s="240" t="str">
        <f t="shared" si="66"/>
        <v/>
      </c>
      <c r="CS116" s="240" t="str">
        <f t="shared" si="67"/>
        <v/>
      </c>
      <c r="CT116" s="172" t="str">
        <f t="shared" si="68"/>
        <v/>
      </c>
      <c r="CU116" s="240" t="str">
        <f t="shared" si="69"/>
        <v/>
      </c>
      <c r="CV116" s="240" t="str">
        <f t="shared" si="70"/>
        <v/>
      </c>
      <c r="CW116" s="240" t="str">
        <f t="shared" si="71"/>
        <v/>
      </c>
      <c r="CX116" s="240" t="str">
        <f t="shared" si="72"/>
        <v/>
      </c>
      <c r="CY116" s="240" t="str">
        <f t="shared" si="73"/>
        <v/>
      </c>
      <c r="CZ116" s="240" t="str">
        <f t="shared" si="74"/>
        <v/>
      </c>
      <c r="DA116" s="240" t="str">
        <f t="shared" si="75"/>
        <v/>
      </c>
      <c r="DB116" s="173" t="str">
        <f t="shared" si="76"/>
        <v/>
      </c>
    </row>
    <row r="117" spans="1:106" x14ac:dyDescent="0.35">
      <c r="A117" s="182">
        <f>'Session Tracking'!A116</f>
        <v>0</v>
      </c>
      <c r="B117" s="183">
        <f>'Session Tracking'!T116</f>
        <v>0</v>
      </c>
      <c r="C117" s="183">
        <f>'Session Tracking'!C116</f>
        <v>0</v>
      </c>
      <c r="D117" s="184" t="str">
        <f>IF('Session Tracking'!D116,'Session Tracking'!D116,"")</f>
        <v/>
      </c>
      <c r="E117" s="184" t="str">
        <f>IF('Session Tracking'!E116,'Session Tracking'!E116,"")</f>
        <v/>
      </c>
      <c r="F117" s="123"/>
      <c r="G117" s="123"/>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3"/>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124"/>
      <c r="BC117" s="124"/>
      <c r="BD117" s="124"/>
      <c r="BE117" s="124"/>
      <c r="BF117" s="124"/>
      <c r="BH117" s="175" t="str">
        <f t="shared" si="42"/>
        <v/>
      </c>
      <c r="BI117" s="176" t="str">
        <f t="shared" si="43"/>
        <v/>
      </c>
      <c r="BJ117" s="240" t="str">
        <f t="shared" si="44"/>
        <v xml:space="preserve"> </v>
      </c>
      <c r="BK117" s="175" t="str">
        <f t="shared" si="45"/>
        <v/>
      </c>
      <c r="BL117" s="176" t="str">
        <f t="shared" si="46"/>
        <v/>
      </c>
      <c r="BM117" s="240" t="str">
        <f t="shared" si="47"/>
        <v xml:space="preserve"> </v>
      </c>
      <c r="BN117" s="175" t="str">
        <f t="shared" si="48"/>
        <v/>
      </c>
      <c r="BO117" s="176" t="str">
        <f t="shared" si="49"/>
        <v/>
      </c>
      <c r="BP117" s="240" t="str">
        <f t="shared" si="50"/>
        <v xml:space="preserve"> </v>
      </c>
      <c r="BQ117" s="175" t="str">
        <f t="shared" si="51"/>
        <v/>
      </c>
      <c r="BR117" s="176" t="str">
        <f t="shared" si="52"/>
        <v/>
      </c>
      <c r="BS117" s="224" t="str">
        <f t="shared" si="53"/>
        <v xml:space="preserve"> </v>
      </c>
      <c r="BT117" s="318" t="str">
        <f t="shared" si="54"/>
        <v/>
      </c>
      <c r="BU117" s="319" t="str">
        <f t="shared" si="55"/>
        <v/>
      </c>
      <c r="BV117" s="320" t="str">
        <f t="shared" si="56"/>
        <v xml:space="preserve"> </v>
      </c>
      <c r="BW117" s="175" t="str">
        <f t="shared" si="57"/>
        <v/>
      </c>
      <c r="BX117" s="176" t="str">
        <f t="shared" si="58"/>
        <v/>
      </c>
      <c r="BY117" s="240" t="str">
        <f t="shared" si="59"/>
        <v xml:space="preserve"> </v>
      </c>
      <c r="BZ117" s="175" t="str">
        <f>IF(COUNT(#REF!,#REF!,#REF!,#REF!)=4,(3-#REF!)+(3-#REF!)+#REF!+#REF!,"")</f>
        <v/>
      </c>
      <c r="CA117" s="176" t="str">
        <f>IF(COUNT(#REF!,#REF!,#REF!,#REF!)=4,(3-#REF!)+(3-#REF!)+#REF!+#REF!,"")</f>
        <v/>
      </c>
      <c r="CB117" s="240" t="str">
        <f t="shared" si="60"/>
        <v xml:space="preserve"> </v>
      </c>
      <c r="CC117" s="175" t="str">
        <f>IF(COUNT(#REF!,#REF!,#REF!)=3,(3-#REF!)+#REF!+(3-#REF!),"")</f>
        <v/>
      </c>
      <c r="CD117" s="176" t="str">
        <f>IF(COUNT(#REF!,#REF!,#REF!)=3,(3-#REF!)+#REF!+(3-#REF!),"")</f>
        <v/>
      </c>
      <c r="CE117" s="240" t="str">
        <f t="shared" si="61"/>
        <v xml:space="preserve"> </v>
      </c>
      <c r="CF117" s="185" t="str">
        <f t="shared" si="77"/>
        <v/>
      </c>
      <c r="CG117" s="186" t="str">
        <f t="shared" si="77"/>
        <v/>
      </c>
      <c r="CH117" s="181" t="str">
        <f t="shared" si="62"/>
        <v xml:space="preserve"> </v>
      </c>
      <c r="CI117" s="240">
        <f>'Session Tracking'!P116</f>
        <v>0</v>
      </c>
      <c r="CJ117" s="172"/>
      <c r="CK117" s="172">
        <f>COUNTIF('Session Tracking'!F116:O116,"Yes")</f>
        <v>0</v>
      </c>
      <c r="CL117" s="240">
        <f>COUNTIF('Session Tracking'!F116:O116,"No")</f>
        <v>0</v>
      </c>
      <c r="CM117" s="211">
        <f t="shared" si="63"/>
        <v>0</v>
      </c>
      <c r="CN117" s="240" t="str">
        <f t="shared" si="40"/>
        <v/>
      </c>
      <c r="CO117" s="240" t="str">
        <f t="shared" si="41"/>
        <v/>
      </c>
      <c r="CP117" s="240" t="str">
        <f t="shared" si="64"/>
        <v/>
      </c>
      <c r="CQ117" s="240" t="str">
        <f t="shared" si="65"/>
        <v/>
      </c>
      <c r="CR117" s="240" t="str">
        <f t="shared" si="66"/>
        <v/>
      </c>
      <c r="CS117" s="240" t="str">
        <f t="shared" si="67"/>
        <v/>
      </c>
      <c r="CT117" s="172" t="str">
        <f t="shared" si="68"/>
        <v/>
      </c>
      <c r="CU117" s="240" t="str">
        <f t="shared" si="69"/>
        <v/>
      </c>
      <c r="CV117" s="240" t="str">
        <f t="shared" si="70"/>
        <v/>
      </c>
      <c r="CW117" s="240" t="str">
        <f t="shared" si="71"/>
        <v/>
      </c>
      <c r="CX117" s="240" t="str">
        <f t="shared" si="72"/>
        <v/>
      </c>
      <c r="CY117" s="240" t="str">
        <f t="shared" si="73"/>
        <v/>
      </c>
      <c r="CZ117" s="240" t="str">
        <f t="shared" si="74"/>
        <v/>
      </c>
      <c r="DA117" s="240" t="str">
        <f t="shared" si="75"/>
        <v/>
      </c>
      <c r="DB117" s="173" t="str">
        <f t="shared" si="76"/>
        <v/>
      </c>
    </row>
    <row r="118" spans="1:106" x14ac:dyDescent="0.35">
      <c r="A118" s="182">
        <f>'Session Tracking'!A117</f>
        <v>0</v>
      </c>
      <c r="B118" s="183">
        <f>'Session Tracking'!T117</f>
        <v>0</v>
      </c>
      <c r="C118" s="183">
        <f>'Session Tracking'!C117</f>
        <v>0</v>
      </c>
      <c r="D118" s="184" t="str">
        <f>IF('Session Tracking'!D117,'Session Tracking'!D117,"")</f>
        <v/>
      </c>
      <c r="E118" s="184" t="str">
        <f>IF('Session Tracking'!E117,'Session Tracking'!E117,"")</f>
        <v/>
      </c>
      <c r="F118" s="121"/>
      <c r="G118" s="121"/>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1"/>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22"/>
      <c r="BD118" s="122"/>
      <c r="BE118" s="122"/>
      <c r="BF118" s="122"/>
      <c r="BH118" s="175" t="str">
        <f t="shared" si="42"/>
        <v/>
      </c>
      <c r="BI118" s="176" t="str">
        <f t="shared" si="43"/>
        <v/>
      </c>
      <c r="BJ118" s="240" t="str">
        <f t="shared" si="44"/>
        <v xml:space="preserve"> </v>
      </c>
      <c r="BK118" s="175" t="str">
        <f t="shared" si="45"/>
        <v/>
      </c>
      <c r="BL118" s="176" t="str">
        <f t="shared" si="46"/>
        <v/>
      </c>
      <c r="BM118" s="240" t="str">
        <f t="shared" si="47"/>
        <v xml:space="preserve"> </v>
      </c>
      <c r="BN118" s="175" t="str">
        <f t="shared" si="48"/>
        <v/>
      </c>
      <c r="BO118" s="176" t="str">
        <f t="shared" si="49"/>
        <v/>
      </c>
      <c r="BP118" s="240" t="str">
        <f t="shared" si="50"/>
        <v xml:space="preserve"> </v>
      </c>
      <c r="BQ118" s="175" t="str">
        <f t="shared" si="51"/>
        <v/>
      </c>
      <c r="BR118" s="176" t="str">
        <f t="shared" si="52"/>
        <v/>
      </c>
      <c r="BS118" s="224" t="str">
        <f t="shared" si="53"/>
        <v xml:space="preserve"> </v>
      </c>
      <c r="BT118" s="318" t="str">
        <f t="shared" si="54"/>
        <v/>
      </c>
      <c r="BU118" s="319" t="str">
        <f t="shared" si="55"/>
        <v/>
      </c>
      <c r="BV118" s="320" t="str">
        <f t="shared" si="56"/>
        <v xml:space="preserve"> </v>
      </c>
      <c r="BW118" s="175" t="str">
        <f t="shared" si="57"/>
        <v/>
      </c>
      <c r="BX118" s="176" t="str">
        <f t="shared" si="58"/>
        <v/>
      </c>
      <c r="BY118" s="240" t="str">
        <f t="shared" si="59"/>
        <v xml:space="preserve"> </v>
      </c>
      <c r="BZ118" s="175" t="str">
        <f>IF(COUNT(#REF!,#REF!,#REF!,#REF!)=4,(3-#REF!)+(3-#REF!)+#REF!+#REF!,"")</f>
        <v/>
      </c>
      <c r="CA118" s="176" t="str">
        <f>IF(COUNT(#REF!,#REF!,#REF!,#REF!)=4,(3-#REF!)+(3-#REF!)+#REF!+#REF!,"")</f>
        <v/>
      </c>
      <c r="CB118" s="240" t="str">
        <f t="shared" si="60"/>
        <v xml:space="preserve"> </v>
      </c>
      <c r="CC118" s="175" t="str">
        <f>IF(COUNT(#REF!,#REF!,#REF!)=3,(3-#REF!)+#REF!+(3-#REF!),"")</f>
        <v/>
      </c>
      <c r="CD118" s="176" t="str">
        <f>IF(COUNT(#REF!,#REF!,#REF!)=3,(3-#REF!)+#REF!+(3-#REF!),"")</f>
        <v/>
      </c>
      <c r="CE118" s="240" t="str">
        <f t="shared" si="61"/>
        <v xml:space="preserve"> </v>
      </c>
      <c r="CF118" s="185" t="str">
        <f t="shared" si="77"/>
        <v/>
      </c>
      <c r="CG118" s="186" t="str">
        <f t="shared" si="77"/>
        <v/>
      </c>
      <c r="CH118" s="181" t="str">
        <f t="shared" si="62"/>
        <v xml:space="preserve"> </v>
      </c>
      <c r="CI118" s="240">
        <f>'Session Tracking'!P117</f>
        <v>0</v>
      </c>
      <c r="CJ118" s="172"/>
      <c r="CK118" s="172">
        <f>COUNTIF('Session Tracking'!F117:O117,"Yes")</f>
        <v>0</v>
      </c>
      <c r="CL118" s="240">
        <f>COUNTIF('Session Tracking'!F117:O117,"No")</f>
        <v>0</v>
      </c>
      <c r="CM118" s="211">
        <f t="shared" si="63"/>
        <v>0</v>
      </c>
      <c r="CN118" s="240" t="str">
        <f t="shared" si="40"/>
        <v/>
      </c>
      <c r="CO118" s="240" t="str">
        <f t="shared" si="41"/>
        <v/>
      </c>
      <c r="CP118" s="240" t="str">
        <f t="shared" si="64"/>
        <v/>
      </c>
      <c r="CQ118" s="240" t="str">
        <f t="shared" si="65"/>
        <v/>
      </c>
      <c r="CR118" s="240" t="str">
        <f t="shared" si="66"/>
        <v/>
      </c>
      <c r="CS118" s="240" t="str">
        <f t="shared" si="67"/>
        <v/>
      </c>
      <c r="CT118" s="172" t="str">
        <f t="shared" si="68"/>
        <v/>
      </c>
      <c r="CU118" s="240" t="str">
        <f t="shared" si="69"/>
        <v/>
      </c>
      <c r="CV118" s="240" t="str">
        <f t="shared" si="70"/>
        <v/>
      </c>
      <c r="CW118" s="240" t="str">
        <f t="shared" si="71"/>
        <v/>
      </c>
      <c r="CX118" s="240" t="str">
        <f t="shared" si="72"/>
        <v/>
      </c>
      <c r="CY118" s="240" t="str">
        <f t="shared" si="73"/>
        <v/>
      </c>
      <c r="CZ118" s="240" t="str">
        <f t="shared" si="74"/>
        <v/>
      </c>
      <c r="DA118" s="240" t="str">
        <f t="shared" si="75"/>
        <v/>
      </c>
      <c r="DB118" s="173" t="str">
        <f t="shared" si="76"/>
        <v/>
      </c>
    </row>
    <row r="119" spans="1:106" x14ac:dyDescent="0.35">
      <c r="A119" s="182">
        <f>'Session Tracking'!A118</f>
        <v>0</v>
      </c>
      <c r="B119" s="183">
        <f>'Session Tracking'!T118</f>
        <v>0</v>
      </c>
      <c r="C119" s="183">
        <f>'Session Tracking'!C118</f>
        <v>0</v>
      </c>
      <c r="D119" s="184" t="str">
        <f>IF('Session Tracking'!D118,'Session Tracking'!D118,"")</f>
        <v/>
      </c>
      <c r="E119" s="184" t="str">
        <f>IF('Session Tracking'!E118,'Session Tracking'!E118,"")</f>
        <v/>
      </c>
      <c r="F119" s="123"/>
      <c r="G119" s="123"/>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3"/>
      <c r="AH119" s="124"/>
      <c r="AI119" s="124"/>
      <c r="AJ119" s="124"/>
      <c r="AK119" s="124"/>
      <c r="AL119" s="124"/>
      <c r="AM119" s="124"/>
      <c r="AN119" s="124"/>
      <c r="AO119" s="124"/>
      <c r="AP119" s="124"/>
      <c r="AQ119" s="124"/>
      <c r="AR119" s="124"/>
      <c r="AS119" s="124"/>
      <c r="AT119" s="124"/>
      <c r="AU119" s="124"/>
      <c r="AV119" s="124"/>
      <c r="AW119" s="124"/>
      <c r="AX119" s="124"/>
      <c r="AY119" s="124"/>
      <c r="AZ119" s="124"/>
      <c r="BA119" s="124"/>
      <c r="BB119" s="124"/>
      <c r="BC119" s="124"/>
      <c r="BD119" s="124"/>
      <c r="BE119" s="124"/>
      <c r="BF119" s="124"/>
      <c r="BH119" s="175" t="str">
        <f t="shared" si="42"/>
        <v/>
      </c>
      <c r="BI119" s="176" t="str">
        <f t="shared" si="43"/>
        <v/>
      </c>
      <c r="BJ119" s="240" t="str">
        <f t="shared" si="44"/>
        <v xml:space="preserve"> </v>
      </c>
      <c r="BK119" s="175" t="str">
        <f t="shared" si="45"/>
        <v/>
      </c>
      <c r="BL119" s="176" t="str">
        <f t="shared" si="46"/>
        <v/>
      </c>
      <c r="BM119" s="240" t="str">
        <f t="shared" si="47"/>
        <v xml:space="preserve"> </v>
      </c>
      <c r="BN119" s="175" t="str">
        <f t="shared" si="48"/>
        <v/>
      </c>
      <c r="BO119" s="176" t="str">
        <f t="shared" si="49"/>
        <v/>
      </c>
      <c r="BP119" s="240" t="str">
        <f t="shared" si="50"/>
        <v xml:space="preserve"> </v>
      </c>
      <c r="BQ119" s="175" t="str">
        <f t="shared" si="51"/>
        <v/>
      </c>
      <c r="BR119" s="176" t="str">
        <f t="shared" si="52"/>
        <v/>
      </c>
      <c r="BS119" s="224" t="str">
        <f t="shared" si="53"/>
        <v xml:space="preserve"> </v>
      </c>
      <c r="BT119" s="318" t="str">
        <f t="shared" si="54"/>
        <v/>
      </c>
      <c r="BU119" s="319" t="str">
        <f t="shared" si="55"/>
        <v/>
      </c>
      <c r="BV119" s="320" t="str">
        <f t="shared" si="56"/>
        <v xml:space="preserve"> </v>
      </c>
      <c r="BW119" s="175" t="str">
        <f t="shared" si="57"/>
        <v/>
      </c>
      <c r="BX119" s="176" t="str">
        <f t="shared" si="58"/>
        <v/>
      </c>
      <c r="BY119" s="240" t="str">
        <f t="shared" si="59"/>
        <v xml:space="preserve"> </v>
      </c>
      <c r="BZ119" s="175" t="str">
        <f>IF(COUNT(#REF!,#REF!,#REF!,#REF!)=4,(3-#REF!)+(3-#REF!)+#REF!+#REF!,"")</f>
        <v/>
      </c>
      <c r="CA119" s="176" t="str">
        <f>IF(COUNT(#REF!,#REF!,#REF!,#REF!)=4,(3-#REF!)+(3-#REF!)+#REF!+#REF!,"")</f>
        <v/>
      </c>
      <c r="CB119" s="240" t="str">
        <f t="shared" si="60"/>
        <v xml:space="preserve"> </v>
      </c>
      <c r="CC119" s="175" t="str">
        <f>IF(COUNT(#REF!,#REF!,#REF!)=3,(3-#REF!)+#REF!+(3-#REF!),"")</f>
        <v/>
      </c>
      <c r="CD119" s="176" t="str">
        <f>IF(COUNT(#REF!,#REF!,#REF!)=3,(3-#REF!)+#REF!+(3-#REF!),"")</f>
        <v/>
      </c>
      <c r="CE119" s="240" t="str">
        <f t="shared" si="61"/>
        <v xml:space="preserve"> </v>
      </c>
      <c r="CF119" s="185" t="str">
        <f t="shared" si="77"/>
        <v/>
      </c>
      <c r="CG119" s="186" t="str">
        <f t="shared" si="77"/>
        <v/>
      </c>
      <c r="CH119" s="181" t="str">
        <f t="shared" si="62"/>
        <v xml:space="preserve"> </v>
      </c>
      <c r="CI119" s="240">
        <f>'Session Tracking'!P118</f>
        <v>0</v>
      </c>
      <c r="CJ119" s="172"/>
      <c r="CK119" s="172">
        <f>COUNTIF('Session Tracking'!F118:O118,"Yes")</f>
        <v>0</v>
      </c>
      <c r="CL119" s="240">
        <f>COUNTIF('Session Tracking'!F118:O118,"No")</f>
        <v>0</v>
      </c>
      <c r="CM119" s="211">
        <f t="shared" si="63"/>
        <v>0</v>
      </c>
      <c r="CN119" s="240" t="str">
        <f t="shared" si="40"/>
        <v/>
      </c>
      <c r="CO119" s="240" t="str">
        <f t="shared" si="41"/>
        <v/>
      </c>
      <c r="CP119" s="240" t="str">
        <f t="shared" si="64"/>
        <v/>
      </c>
      <c r="CQ119" s="240" t="str">
        <f t="shared" si="65"/>
        <v/>
      </c>
      <c r="CR119" s="240" t="str">
        <f t="shared" si="66"/>
        <v/>
      </c>
      <c r="CS119" s="240" t="str">
        <f t="shared" si="67"/>
        <v/>
      </c>
      <c r="CT119" s="172" t="str">
        <f t="shared" si="68"/>
        <v/>
      </c>
      <c r="CU119" s="240" t="str">
        <f t="shared" si="69"/>
        <v/>
      </c>
      <c r="CV119" s="240" t="str">
        <f t="shared" si="70"/>
        <v/>
      </c>
      <c r="CW119" s="240" t="str">
        <f t="shared" si="71"/>
        <v/>
      </c>
      <c r="CX119" s="240" t="str">
        <f t="shared" si="72"/>
        <v/>
      </c>
      <c r="CY119" s="240" t="str">
        <f t="shared" si="73"/>
        <v/>
      </c>
      <c r="CZ119" s="240" t="str">
        <f t="shared" si="74"/>
        <v/>
      </c>
      <c r="DA119" s="240" t="str">
        <f t="shared" si="75"/>
        <v/>
      </c>
      <c r="DB119" s="173" t="str">
        <f t="shared" si="76"/>
        <v/>
      </c>
    </row>
    <row r="120" spans="1:106" x14ac:dyDescent="0.35">
      <c r="A120" s="182">
        <f>'Session Tracking'!A119</f>
        <v>0</v>
      </c>
      <c r="B120" s="183">
        <f>'Session Tracking'!T119</f>
        <v>0</v>
      </c>
      <c r="C120" s="183">
        <f>'Session Tracking'!C119</f>
        <v>0</v>
      </c>
      <c r="D120" s="184" t="str">
        <f>IF('Session Tracking'!D119,'Session Tracking'!D119,"")</f>
        <v/>
      </c>
      <c r="E120" s="184" t="str">
        <f>IF('Session Tracking'!E119,'Session Tracking'!E119,"")</f>
        <v/>
      </c>
      <c r="F120" s="121"/>
      <c r="G120" s="121"/>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1"/>
      <c r="AH120" s="122"/>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122"/>
      <c r="BD120" s="122"/>
      <c r="BE120" s="122"/>
      <c r="BF120" s="122"/>
      <c r="BH120" s="175" t="str">
        <f t="shared" si="42"/>
        <v/>
      </c>
      <c r="BI120" s="176" t="str">
        <f t="shared" si="43"/>
        <v/>
      </c>
      <c r="BJ120" s="240" t="str">
        <f t="shared" si="44"/>
        <v xml:space="preserve"> </v>
      </c>
      <c r="BK120" s="175" t="str">
        <f t="shared" si="45"/>
        <v/>
      </c>
      <c r="BL120" s="176" t="str">
        <f t="shared" si="46"/>
        <v/>
      </c>
      <c r="BM120" s="240" t="str">
        <f t="shared" si="47"/>
        <v xml:space="preserve"> </v>
      </c>
      <c r="BN120" s="175" t="str">
        <f t="shared" si="48"/>
        <v/>
      </c>
      <c r="BO120" s="176" t="str">
        <f t="shared" si="49"/>
        <v/>
      </c>
      <c r="BP120" s="240" t="str">
        <f t="shared" si="50"/>
        <v xml:space="preserve"> </v>
      </c>
      <c r="BQ120" s="175" t="str">
        <f t="shared" si="51"/>
        <v/>
      </c>
      <c r="BR120" s="176" t="str">
        <f t="shared" si="52"/>
        <v/>
      </c>
      <c r="BS120" s="224" t="str">
        <f t="shared" si="53"/>
        <v xml:space="preserve"> </v>
      </c>
      <c r="BT120" s="318" t="str">
        <f t="shared" si="54"/>
        <v/>
      </c>
      <c r="BU120" s="319" t="str">
        <f t="shared" si="55"/>
        <v/>
      </c>
      <c r="BV120" s="320" t="str">
        <f t="shared" si="56"/>
        <v xml:space="preserve"> </v>
      </c>
      <c r="BW120" s="175" t="str">
        <f t="shared" si="57"/>
        <v/>
      </c>
      <c r="BX120" s="176" t="str">
        <f t="shared" si="58"/>
        <v/>
      </c>
      <c r="BY120" s="240" t="str">
        <f t="shared" si="59"/>
        <v xml:space="preserve"> </v>
      </c>
      <c r="BZ120" s="175" t="str">
        <f>IF(COUNT(#REF!,#REF!,#REF!,#REF!)=4,(3-#REF!)+(3-#REF!)+#REF!+#REF!,"")</f>
        <v/>
      </c>
      <c r="CA120" s="176" t="str">
        <f>IF(COUNT(#REF!,#REF!,#REF!,#REF!)=4,(3-#REF!)+(3-#REF!)+#REF!+#REF!,"")</f>
        <v/>
      </c>
      <c r="CB120" s="240" t="str">
        <f t="shared" si="60"/>
        <v xml:space="preserve"> </v>
      </c>
      <c r="CC120" s="175" t="str">
        <f>IF(COUNT(#REF!,#REF!,#REF!)=3,(3-#REF!)+#REF!+(3-#REF!),"")</f>
        <v/>
      </c>
      <c r="CD120" s="176" t="str">
        <f>IF(COUNT(#REF!,#REF!,#REF!)=3,(3-#REF!)+#REF!+(3-#REF!),"")</f>
        <v/>
      </c>
      <c r="CE120" s="240" t="str">
        <f t="shared" si="61"/>
        <v xml:space="preserve"> </v>
      </c>
      <c r="CF120" s="185" t="str">
        <f t="shared" si="77"/>
        <v/>
      </c>
      <c r="CG120" s="186" t="str">
        <f t="shared" si="77"/>
        <v/>
      </c>
      <c r="CH120" s="181" t="str">
        <f t="shared" si="62"/>
        <v xml:space="preserve"> </v>
      </c>
      <c r="CI120" s="240">
        <f>'Session Tracking'!P119</f>
        <v>0</v>
      </c>
      <c r="CJ120" s="172"/>
      <c r="CK120" s="172">
        <f>COUNTIF('Session Tracking'!F119:O119,"Yes")</f>
        <v>0</v>
      </c>
      <c r="CL120" s="240">
        <f>COUNTIF('Session Tracking'!F119:O119,"No")</f>
        <v>0</v>
      </c>
      <c r="CM120" s="211">
        <f t="shared" si="63"/>
        <v>0</v>
      </c>
      <c r="CN120" s="240" t="str">
        <f t="shared" si="40"/>
        <v/>
      </c>
      <c r="CO120" s="240" t="str">
        <f t="shared" si="41"/>
        <v/>
      </c>
      <c r="CP120" s="240" t="str">
        <f t="shared" si="64"/>
        <v/>
      </c>
      <c r="CQ120" s="240" t="str">
        <f t="shared" si="65"/>
        <v/>
      </c>
      <c r="CR120" s="240" t="str">
        <f t="shared" si="66"/>
        <v/>
      </c>
      <c r="CS120" s="240" t="str">
        <f t="shared" si="67"/>
        <v/>
      </c>
      <c r="CT120" s="172" t="str">
        <f t="shared" si="68"/>
        <v/>
      </c>
      <c r="CU120" s="240" t="str">
        <f t="shared" si="69"/>
        <v/>
      </c>
      <c r="CV120" s="240" t="str">
        <f t="shared" si="70"/>
        <v/>
      </c>
      <c r="CW120" s="240" t="str">
        <f t="shared" si="71"/>
        <v/>
      </c>
      <c r="CX120" s="240" t="str">
        <f t="shared" si="72"/>
        <v/>
      </c>
      <c r="CY120" s="240" t="str">
        <f t="shared" si="73"/>
        <v/>
      </c>
      <c r="CZ120" s="240" t="str">
        <f t="shared" si="74"/>
        <v/>
      </c>
      <c r="DA120" s="240" t="str">
        <f t="shared" si="75"/>
        <v/>
      </c>
      <c r="DB120" s="173" t="str">
        <f t="shared" si="76"/>
        <v/>
      </c>
    </row>
    <row r="121" spans="1:106" x14ac:dyDescent="0.35">
      <c r="A121" s="182">
        <f>'Session Tracking'!A120</f>
        <v>0</v>
      </c>
      <c r="B121" s="183">
        <f>'Session Tracking'!T120</f>
        <v>0</v>
      </c>
      <c r="C121" s="183">
        <f>'Session Tracking'!C120</f>
        <v>0</v>
      </c>
      <c r="D121" s="184" t="str">
        <f>IF('Session Tracking'!D120,'Session Tracking'!D120,"")</f>
        <v/>
      </c>
      <c r="E121" s="184" t="str">
        <f>IF('Session Tracking'!E120,'Session Tracking'!E120,"")</f>
        <v/>
      </c>
      <c r="F121" s="123"/>
      <c r="G121" s="123"/>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3"/>
      <c r="AH121" s="124"/>
      <c r="AI121" s="124"/>
      <c r="AJ121" s="124"/>
      <c r="AK121" s="124"/>
      <c r="AL121" s="124"/>
      <c r="AM121" s="124"/>
      <c r="AN121" s="124"/>
      <c r="AO121" s="124"/>
      <c r="AP121" s="124"/>
      <c r="AQ121" s="124"/>
      <c r="AR121" s="124"/>
      <c r="AS121" s="124"/>
      <c r="AT121" s="124"/>
      <c r="AU121" s="124"/>
      <c r="AV121" s="124"/>
      <c r="AW121" s="124"/>
      <c r="AX121" s="124"/>
      <c r="AY121" s="124"/>
      <c r="AZ121" s="124"/>
      <c r="BA121" s="124"/>
      <c r="BB121" s="124"/>
      <c r="BC121" s="124"/>
      <c r="BD121" s="124"/>
      <c r="BE121" s="124"/>
      <c r="BF121" s="124"/>
      <c r="BH121" s="175" t="str">
        <f t="shared" si="42"/>
        <v/>
      </c>
      <c r="BI121" s="176" t="str">
        <f t="shared" si="43"/>
        <v/>
      </c>
      <c r="BJ121" s="240" t="str">
        <f t="shared" si="44"/>
        <v xml:space="preserve"> </v>
      </c>
      <c r="BK121" s="175" t="str">
        <f t="shared" si="45"/>
        <v/>
      </c>
      <c r="BL121" s="176" t="str">
        <f t="shared" si="46"/>
        <v/>
      </c>
      <c r="BM121" s="240" t="str">
        <f t="shared" si="47"/>
        <v xml:space="preserve"> </v>
      </c>
      <c r="BN121" s="175" t="str">
        <f t="shared" si="48"/>
        <v/>
      </c>
      <c r="BO121" s="176" t="str">
        <f t="shared" si="49"/>
        <v/>
      </c>
      <c r="BP121" s="240" t="str">
        <f t="shared" si="50"/>
        <v xml:space="preserve"> </v>
      </c>
      <c r="BQ121" s="175" t="str">
        <f t="shared" si="51"/>
        <v/>
      </c>
      <c r="BR121" s="176" t="str">
        <f t="shared" si="52"/>
        <v/>
      </c>
      <c r="BS121" s="224" t="str">
        <f t="shared" si="53"/>
        <v xml:space="preserve"> </v>
      </c>
      <c r="BT121" s="318" t="str">
        <f t="shared" si="54"/>
        <v/>
      </c>
      <c r="BU121" s="319" t="str">
        <f t="shared" si="55"/>
        <v/>
      </c>
      <c r="BV121" s="320" t="str">
        <f t="shared" si="56"/>
        <v xml:space="preserve"> </v>
      </c>
      <c r="BW121" s="175" t="str">
        <f t="shared" si="57"/>
        <v/>
      </c>
      <c r="BX121" s="176" t="str">
        <f t="shared" si="58"/>
        <v/>
      </c>
      <c r="BY121" s="240" t="str">
        <f t="shared" si="59"/>
        <v xml:space="preserve"> </v>
      </c>
      <c r="BZ121" s="175" t="str">
        <f>IF(COUNT(#REF!,#REF!,#REF!,#REF!)=4,(3-#REF!)+(3-#REF!)+#REF!+#REF!,"")</f>
        <v/>
      </c>
      <c r="CA121" s="176" t="str">
        <f>IF(COUNT(#REF!,#REF!,#REF!,#REF!)=4,(3-#REF!)+(3-#REF!)+#REF!+#REF!,"")</f>
        <v/>
      </c>
      <c r="CB121" s="240" t="str">
        <f t="shared" si="60"/>
        <v xml:space="preserve"> </v>
      </c>
      <c r="CC121" s="175" t="str">
        <f>IF(COUNT(#REF!,#REF!,#REF!)=3,(3-#REF!)+#REF!+(3-#REF!),"")</f>
        <v/>
      </c>
      <c r="CD121" s="176" t="str">
        <f>IF(COUNT(#REF!,#REF!,#REF!)=3,(3-#REF!)+#REF!+(3-#REF!),"")</f>
        <v/>
      </c>
      <c r="CE121" s="240" t="str">
        <f t="shared" si="61"/>
        <v xml:space="preserve"> </v>
      </c>
      <c r="CF121" s="185" t="str">
        <f t="shared" si="77"/>
        <v/>
      </c>
      <c r="CG121" s="186" t="str">
        <f t="shared" si="77"/>
        <v/>
      </c>
      <c r="CH121" s="181" t="str">
        <f t="shared" si="62"/>
        <v xml:space="preserve"> </v>
      </c>
      <c r="CI121" s="240">
        <f>'Session Tracking'!P120</f>
        <v>0</v>
      </c>
      <c r="CJ121" s="172"/>
      <c r="CK121" s="172">
        <f>COUNTIF('Session Tracking'!F120:O120,"Yes")</f>
        <v>0</v>
      </c>
      <c r="CL121" s="240">
        <f>COUNTIF('Session Tracking'!F120:O120,"No")</f>
        <v>0</v>
      </c>
      <c r="CM121" s="211">
        <f t="shared" si="63"/>
        <v>0</v>
      </c>
      <c r="CN121" s="240" t="str">
        <f t="shared" si="40"/>
        <v/>
      </c>
      <c r="CO121" s="240" t="str">
        <f t="shared" si="41"/>
        <v/>
      </c>
      <c r="CP121" s="240" t="str">
        <f t="shared" si="64"/>
        <v/>
      </c>
      <c r="CQ121" s="240" t="str">
        <f t="shared" si="65"/>
        <v/>
      </c>
      <c r="CR121" s="240" t="str">
        <f t="shared" si="66"/>
        <v/>
      </c>
      <c r="CS121" s="240" t="str">
        <f t="shared" si="67"/>
        <v/>
      </c>
      <c r="CT121" s="172" t="str">
        <f t="shared" si="68"/>
        <v/>
      </c>
      <c r="CU121" s="240" t="str">
        <f t="shared" si="69"/>
        <v/>
      </c>
      <c r="CV121" s="240" t="str">
        <f t="shared" si="70"/>
        <v/>
      </c>
      <c r="CW121" s="240" t="str">
        <f t="shared" si="71"/>
        <v/>
      </c>
      <c r="CX121" s="240" t="str">
        <f t="shared" si="72"/>
        <v/>
      </c>
      <c r="CY121" s="240" t="str">
        <f t="shared" si="73"/>
        <v/>
      </c>
      <c r="CZ121" s="240" t="str">
        <f t="shared" si="74"/>
        <v/>
      </c>
      <c r="DA121" s="240" t="str">
        <f t="shared" si="75"/>
        <v/>
      </c>
      <c r="DB121" s="173" t="str">
        <f t="shared" si="76"/>
        <v/>
      </c>
    </row>
    <row r="122" spans="1:106" x14ac:dyDescent="0.35">
      <c r="A122" s="182">
        <f>'Session Tracking'!A121</f>
        <v>0</v>
      </c>
      <c r="B122" s="183">
        <f>'Session Tracking'!T121</f>
        <v>0</v>
      </c>
      <c r="C122" s="183">
        <f>'Session Tracking'!C121</f>
        <v>0</v>
      </c>
      <c r="D122" s="184" t="str">
        <f>IF('Session Tracking'!D121,'Session Tracking'!D121,"")</f>
        <v/>
      </c>
      <c r="E122" s="184" t="str">
        <f>IF('Session Tracking'!E121,'Session Tracking'!E121,"")</f>
        <v/>
      </c>
      <c r="F122" s="121"/>
      <c r="G122" s="121"/>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1"/>
      <c r="AH122" s="122"/>
      <c r="AI122" s="122"/>
      <c r="AJ122" s="122"/>
      <c r="AK122" s="122"/>
      <c r="AL122" s="122"/>
      <c r="AM122" s="122"/>
      <c r="AN122" s="122"/>
      <c r="AO122" s="122"/>
      <c r="AP122" s="122"/>
      <c r="AQ122" s="122"/>
      <c r="AR122" s="122"/>
      <c r="AS122" s="122"/>
      <c r="AT122" s="122"/>
      <c r="AU122" s="122"/>
      <c r="AV122" s="122"/>
      <c r="AW122" s="122"/>
      <c r="AX122" s="122"/>
      <c r="AY122" s="122"/>
      <c r="AZ122" s="122"/>
      <c r="BA122" s="122"/>
      <c r="BB122" s="122"/>
      <c r="BC122" s="122"/>
      <c r="BD122" s="122"/>
      <c r="BE122" s="122"/>
      <c r="BF122" s="122"/>
      <c r="BH122" s="175" t="str">
        <f t="shared" si="42"/>
        <v/>
      </c>
      <c r="BI122" s="176" t="str">
        <f t="shared" si="43"/>
        <v/>
      </c>
      <c r="BJ122" s="240" t="str">
        <f t="shared" si="44"/>
        <v xml:space="preserve"> </v>
      </c>
      <c r="BK122" s="175" t="str">
        <f t="shared" si="45"/>
        <v/>
      </c>
      <c r="BL122" s="176" t="str">
        <f t="shared" si="46"/>
        <v/>
      </c>
      <c r="BM122" s="240" t="str">
        <f t="shared" si="47"/>
        <v xml:space="preserve"> </v>
      </c>
      <c r="BN122" s="175" t="str">
        <f t="shared" si="48"/>
        <v/>
      </c>
      <c r="BO122" s="176" t="str">
        <f t="shared" si="49"/>
        <v/>
      </c>
      <c r="BP122" s="240" t="str">
        <f t="shared" si="50"/>
        <v xml:space="preserve"> </v>
      </c>
      <c r="BQ122" s="175" t="str">
        <f t="shared" si="51"/>
        <v/>
      </c>
      <c r="BR122" s="176" t="str">
        <f t="shared" si="52"/>
        <v/>
      </c>
      <c r="BS122" s="224" t="str">
        <f t="shared" si="53"/>
        <v xml:space="preserve"> </v>
      </c>
      <c r="BT122" s="318" t="str">
        <f t="shared" si="54"/>
        <v/>
      </c>
      <c r="BU122" s="319" t="str">
        <f t="shared" si="55"/>
        <v/>
      </c>
      <c r="BV122" s="320" t="str">
        <f t="shared" si="56"/>
        <v xml:space="preserve"> </v>
      </c>
      <c r="BW122" s="175" t="str">
        <f t="shared" si="57"/>
        <v/>
      </c>
      <c r="BX122" s="176" t="str">
        <f t="shared" si="58"/>
        <v/>
      </c>
      <c r="BY122" s="240" t="str">
        <f t="shared" si="59"/>
        <v xml:space="preserve"> </v>
      </c>
      <c r="BZ122" s="175" t="str">
        <f>IF(COUNT(#REF!,#REF!,#REF!,#REF!)=4,(3-#REF!)+(3-#REF!)+#REF!+#REF!,"")</f>
        <v/>
      </c>
      <c r="CA122" s="176" t="str">
        <f>IF(COUNT(#REF!,#REF!,#REF!,#REF!)=4,(3-#REF!)+(3-#REF!)+#REF!+#REF!,"")</f>
        <v/>
      </c>
      <c r="CB122" s="240" t="str">
        <f t="shared" si="60"/>
        <v xml:space="preserve"> </v>
      </c>
      <c r="CC122" s="175" t="str">
        <f>IF(COUNT(#REF!,#REF!,#REF!)=3,(3-#REF!)+#REF!+(3-#REF!),"")</f>
        <v/>
      </c>
      <c r="CD122" s="176" t="str">
        <f>IF(COUNT(#REF!,#REF!,#REF!)=3,(3-#REF!)+#REF!+(3-#REF!),"")</f>
        <v/>
      </c>
      <c r="CE122" s="240" t="str">
        <f t="shared" si="61"/>
        <v xml:space="preserve"> </v>
      </c>
      <c r="CF122" s="185" t="str">
        <f t="shared" si="77"/>
        <v/>
      </c>
      <c r="CG122" s="186" t="str">
        <f t="shared" si="77"/>
        <v/>
      </c>
      <c r="CH122" s="181" t="str">
        <f t="shared" si="62"/>
        <v xml:space="preserve"> </v>
      </c>
      <c r="CI122" s="240">
        <f>'Session Tracking'!P121</f>
        <v>0</v>
      </c>
      <c r="CJ122" s="172"/>
      <c r="CK122" s="172">
        <f>COUNTIF('Session Tracking'!F121:O121,"Yes")</f>
        <v>0</v>
      </c>
      <c r="CL122" s="240">
        <f>COUNTIF('Session Tracking'!F121:O121,"No")</f>
        <v>0</v>
      </c>
      <c r="CM122" s="211">
        <f t="shared" si="63"/>
        <v>0</v>
      </c>
      <c r="CN122" s="240" t="str">
        <f t="shared" si="40"/>
        <v/>
      </c>
      <c r="CO122" s="240" t="str">
        <f t="shared" si="41"/>
        <v/>
      </c>
      <c r="CP122" s="240" t="str">
        <f t="shared" si="64"/>
        <v/>
      </c>
      <c r="CQ122" s="240" t="str">
        <f t="shared" si="65"/>
        <v/>
      </c>
      <c r="CR122" s="240" t="str">
        <f t="shared" si="66"/>
        <v/>
      </c>
      <c r="CS122" s="240" t="str">
        <f t="shared" si="67"/>
        <v/>
      </c>
      <c r="CT122" s="172" t="str">
        <f t="shared" si="68"/>
        <v/>
      </c>
      <c r="CU122" s="240" t="str">
        <f t="shared" si="69"/>
        <v/>
      </c>
      <c r="CV122" s="240" t="str">
        <f t="shared" si="70"/>
        <v/>
      </c>
      <c r="CW122" s="240" t="str">
        <f t="shared" si="71"/>
        <v/>
      </c>
      <c r="CX122" s="240" t="str">
        <f t="shared" si="72"/>
        <v/>
      </c>
      <c r="CY122" s="240" t="str">
        <f t="shared" si="73"/>
        <v/>
      </c>
      <c r="CZ122" s="240" t="str">
        <f t="shared" si="74"/>
        <v/>
      </c>
      <c r="DA122" s="240" t="str">
        <f t="shared" si="75"/>
        <v/>
      </c>
      <c r="DB122" s="173" t="str">
        <f t="shared" si="76"/>
        <v/>
      </c>
    </row>
    <row r="123" spans="1:106" x14ac:dyDescent="0.35">
      <c r="A123" s="182">
        <f>'Session Tracking'!A122</f>
        <v>0</v>
      </c>
      <c r="B123" s="183">
        <f>'Session Tracking'!T122</f>
        <v>0</v>
      </c>
      <c r="C123" s="183">
        <f>'Session Tracking'!C122</f>
        <v>0</v>
      </c>
      <c r="D123" s="184" t="str">
        <f>IF('Session Tracking'!D122,'Session Tracking'!D122,"")</f>
        <v/>
      </c>
      <c r="E123" s="184" t="str">
        <f>IF('Session Tracking'!E122,'Session Tracking'!E122,"")</f>
        <v/>
      </c>
      <c r="F123" s="123"/>
      <c r="G123" s="123"/>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3"/>
      <c r="AH123" s="124"/>
      <c r="AI123" s="124"/>
      <c r="AJ123" s="124"/>
      <c r="AK123" s="124"/>
      <c r="AL123" s="124"/>
      <c r="AM123" s="124"/>
      <c r="AN123" s="124"/>
      <c r="AO123" s="124"/>
      <c r="AP123" s="124"/>
      <c r="AQ123" s="124"/>
      <c r="AR123" s="124"/>
      <c r="AS123" s="124"/>
      <c r="AT123" s="124"/>
      <c r="AU123" s="124"/>
      <c r="AV123" s="124"/>
      <c r="AW123" s="124"/>
      <c r="AX123" s="124"/>
      <c r="AY123" s="124"/>
      <c r="AZ123" s="124"/>
      <c r="BA123" s="124"/>
      <c r="BB123" s="124"/>
      <c r="BC123" s="124"/>
      <c r="BD123" s="124"/>
      <c r="BE123" s="124"/>
      <c r="BF123" s="124"/>
      <c r="BH123" s="175" t="str">
        <f t="shared" si="42"/>
        <v/>
      </c>
      <c r="BI123" s="176" t="str">
        <f t="shared" si="43"/>
        <v/>
      </c>
      <c r="BJ123" s="240" t="str">
        <f t="shared" si="44"/>
        <v xml:space="preserve"> </v>
      </c>
      <c r="BK123" s="175" t="str">
        <f t="shared" si="45"/>
        <v/>
      </c>
      <c r="BL123" s="176" t="str">
        <f t="shared" si="46"/>
        <v/>
      </c>
      <c r="BM123" s="240" t="str">
        <f t="shared" si="47"/>
        <v xml:space="preserve"> </v>
      </c>
      <c r="BN123" s="175" t="str">
        <f t="shared" si="48"/>
        <v/>
      </c>
      <c r="BO123" s="176" t="str">
        <f t="shared" si="49"/>
        <v/>
      </c>
      <c r="BP123" s="240" t="str">
        <f t="shared" si="50"/>
        <v xml:space="preserve"> </v>
      </c>
      <c r="BQ123" s="175" t="str">
        <f t="shared" si="51"/>
        <v/>
      </c>
      <c r="BR123" s="176" t="str">
        <f t="shared" si="52"/>
        <v/>
      </c>
      <c r="BS123" s="224" t="str">
        <f t="shared" si="53"/>
        <v xml:space="preserve"> </v>
      </c>
      <c r="BT123" s="318" t="str">
        <f t="shared" si="54"/>
        <v/>
      </c>
      <c r="BU123" s="319" t="str">
        <f t="shared" si="55"/>
        <v/>
      </c>
      <c r="BV123" s="320" t="str">
        <f t="shared" si="56"/>
        <v xml:space="preserve"> </v>
      </c>
      <c r="BW123" s="175" t="str">
        <f t="shared" si="57"/>
        <v/>
      </c>
      <c r="BX123" s="176" t="str">
        <f t="shared" si="58"/>
        <v/>
      </c>
      <c r="BY123" s="240" t="str">
        <f t="shared" si="59"/>
        <v xml:space="preserve"> </v>
      </c>
      <c r="BZ123" s="175" t="str">
        <f>IF(COUNT(#REF!,#REF!,#REF!,#REF!)=4,(3-#REF!)+(3-#REF!)+#REF!+#REF!,"")</f>
        <v/>
      </c>
      <c r="CA123" s="176" t="str">
        <f>IF(COUNT(#REF!,#REF!,#REF!,#REF!)=4,(3-#REF!)+(3-#REF!)+#REF!+#REF!,"")</f>
        <v/>
      </c>
      <c r="CB123" s="240" t="str">
        <f t="shared" si="60"/>
        <v xml:space="preserve"> </v>
      </c>
      <c r="CC123" s="175" t="str">
        <f>IF(COUNT(#REF!,#REF!,#REF!)=3,(3-#REF!)+#REF!+(3-#REF!),"")</f>
        <v/>
      </c>
      <c r="CD123" s="176" t="str">
        <f>IF(COUNT(#REF!,#REF!,#REF!)=3,(3-#REF!)+#REF!+(3-#REF!),"")</f>
        <v/>
      </c>
      <c r="CE123" s="240" t="str">
        <f t="shared" si="61"/>
        <v xml:space="preserve"> </v>
      </c>
      <c r="CF123" s="185" t="str">
        <f t="shared" si="77"/>
        <v/>
      </c>
      <c r="CG123" s="186" t="str">
        <f t="shared" si="77"/>
        <v/>
      </c>
      <c r="CH123" s="181" t="str">
        <f t="shared" si="62"/>
        <v xml:space="preserve"> </v>
      </c>
      <c r="CI123" s="240">
        <f>'Session Tracking'!P122</f>
        <v>0</v>
      </c>
      <c r="CJ123" s="172"/>
      <c r="CK123" s="172">
        <f>COUNTIF('Session Tracking'!F122:O122,"Yes")</f>
        <v>0</v>
      </c>
      <c r="CL123" s="240">
        <f>COUNTIF('Session Tracking'!F122:O122,"No")</f>
        <v>0</v>
      </c>
      <c r="CM123" s="211">
        <f t="shared" si="63"/>
        <v>0</v>
      </c>
      <c r="CN123" s="240" t="str">
        <f t="shared" si="40"/>
        <v/>
      </c>
      <c r="CO123" s="240" t="str">
        <f t="shared" si="41"/>
        <v/>
      </c>
      <c r="CP123" s="240" t="str">
        <f t="shared" si="64"/>
        <v/>
      </c>
      <c r="CQ123" s="240" t="str">
        <f t="shared" si="65"/>
        <v/>
      </c>
      <c r="CR123" s="240" t="str">
        <f t="shared" si="66"/>
        <v/>
      </c>
      <c r="CS123" s="240" t="str">
        <f t="shared" si="67"/>
        <v/>
      </c>
      <c r="CT123" s="172" t="str">
        <f t="shared" si="68"/>
        <v/>
      </c>
      <c r="CU123" s="240" t="str">
        <f t="shared" si="69"/>
        <v/>
      </c>
      <c r="CV123" s="240" t="str">
        <f t="shared" si="70"/>
        <v/>
      </c>
      <c r="CW123" s="240" t="str">
        <f t="shared" si="71"/>
        <v/>
      </c>
      <c r="CX123" s="240" t="str">
        <f t="shared" si="72"/>
        <v/>
      </c>
      <c r="CY123" s="240" t="str">
        <f t="shared" si="73"/>
        <v/>
      </c>
      <c r="CZ123" s="240" t="str">
        <f t="shared" si="74"/>
        <v/>
      </c>
      <c r="DA123" s="240" t="str">
        <f t="shared" si="75"/>
        <v/>
      </c>
      <c r="DB123" s="173" t="str">
        <f t="shared" si="76"/>
        <v/>
      </c>
    </row>
    <row r="124" spans="1:106" x14ac:dyDescent="0.35">
      <c r="A124" s="182">
        <f>'Session Tracking'!A123</f>
        <v>0</v>
      </c>
      <c r="B124" s="183">
        <f>'Session Tracking'!T123</f>
        <v>0</v>
      </c>
      <c r="C124" s="183">
        <f>'Session Tracking'!C123</f>
        <v>0</v>
      </c>
      <c r="D124" s="184" t="str">
        <f>IF('Session Tracking'!D123,'Session Tracking'!D123,"")</f>
        <v/>
      </c>
      <c r="E124" s="184" t="str">
        <f>IF('Session Tracking'!E123,'Session Tracking'!E123,"")</f>
        <v/>
      </c>
      <c r="F124" s="121"/>
      <c r="G124" s="121"/>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1"/>
      <c r="AH124" s="122"/>
      <c r="AI124" s="122"/>
      <c r="AJ124" s="122"/>
      <c r="AK124" s="122"/>
      <c r="AL124" s="122"/>
      <c r="AM124" s="122"/>
      <c r="AN124" s="122"/>
      <c r="AO124" s="122"/>
      <c r="AP124" s="122"/>
      <c r="AQ124" s="122"/>
      <c r="AR124" s="122"/>
      <c r="AS124" s="122"/>
      <c r="AT124" s="122"/>
      <c r="AU124" s="122"/>
      <c r="AV124" s="122"/>
      <c r="AW124" s="122"/>
      <c r="AX124" s="122"/>
      <c r="AY124" s="122"/>
      <c r="AZ124" s="122"/>
      <c r="BA124" s="122"/>
      <c r="BB124" s="122"/>
      <c r="BC124" s="122"/>
      <c r="BD124" s="122"/>
      <c r="BE124" s="122"/>
      <c r="BF124" s="122"/>
      <c r="BH124" s="175" t="str">
        <f t="shared" si="42"/>
        <v/>
      </c>
      <c r="BI124" s="176" t="str">
        <f t="shared" si="43"/>
        <v/>
      </c>
      <c r="BJ124" s="240" t="str">
        <f t="shared" si="44"/>
        <v xml:space="preserve"> </v>
      </c>
      <c r="BK124" s="175" t="str">
        <f t="shared" si="45"/>
        <v/>
      </c>
      <c r="BL124" s="176" t="str">
        <f t="shared" si="46"/>
        <v/>
      </c>
      <c r="BM124" s="240" t="str">
        <f t="shared" si="47"/>
        <v xml:space="preserve"> </v>
      </c>
      <c r="BN124" s="175" t="str">
        <f t="shared" si="48"/>
        <v/>
      </c>
      <c r="BO124" s="176" t="str">
        <f t="shared" si="49"/>
        <v/>
      </c>
      <c r="BP124" s="240" t="str">
        <f t="shared" si="50"/>
        <v xml:space="preserve"> </v>
      </c>
      <c r="BQ124" s="175" t="str">
        <f t="shared" si="51"/>
        <v/>
      </c>
      <c r="BR124" s="176" t="str">
        <f t="shared" si="52"/>
        <v/>
      </c>
      <c r="BS124" s="224" t="str">
        <f t="shared" si="53"/>
        <v xml:space="preserve"> </v>
      </c>
      <c r="BT124" s="318" t="str">
        <f t="shared" si="54"/>
        <v/>
      </c>
      <c r="BU124" s="319" t="str">
        <f t="shared" si="55"/>
        <v/>
      </c>
      <c r="BV124" s="320" t="str">
        <f t="shared" si="56"/>
        <v xml:space="preserve"> </v>
      </c>
      <c r="BW124" s="175" t="str">
        <f t="shared" si="57"/>
        <v/>
      </c>
      <c r="BX124" s="176" t="str">
        <f t="shared" si="58"/>
        <v/>
      </c>
      <c r="BY124" s="240" t="str">
        <f t="shared" si="59"/>
        <v xml:space="preserve"> </v>
      </c>
      <c r="BZ124" s="175" t="str">
        <f>IF(COUNT(#REF!,#REF!,#REF!,#REF!)=4,(3-#REF!)+(3-#REF!)+#REF!+#REF!,"")</f>
        <v/>
      </c>
      <c r="CA124" s="176" t="str">
        <f>IF(COUNT(#REF!,#REF!,#REF!,#REF!)=4,(3-#REF!)+(3-#REF!)+#REF!+#REF!,"")</f>
        <v/>
      </c>
      <c r="CB124" s="240" t="str">
        <f t="shared" si="60"/>
        <v xml:space="preserve"> </v>
      </c>
      <c r="CC124" s="175" t="str">
        <f>IF(COUNT(#REF!,#REF!,#REF!)=3,(3-#REF!)+#REF!+(3-#REF!),"")</f>
        <v/>
      </c>
      <c r="CD124" s="176" t="str">
        <f>IF(COUNT(#REF!,#REF!,#REF!)=3,(3-#REF!)+#REF!+(3-#REF!),"")</f>
        <v/>
      </c>
      <c r="CE124" s="240" t="str">
        <f t="shared" si="61"/>
        <v xml:space="preserve"> </v>
      </c>
      <c r="CF124" s="185" t="str">
        <f t="shared" si="77"/>
        <v/>
      </c>
      <c r="CG124" s="186" t="str">
        <f t="shared" si="77"/>
        <v/>
      </c>
      <c r="CH124" s="181" t="str">
        <f t="shared" si="62"/>
        <v xml:space="preserve"> </v>
      </c>
      <c r="CI124" s="240">
        <f>'Session Tracking'!P123</f>
        <v>0</v>
      </c>
      <c r="CJ124" s="172"/>
      <c r="CK124" s="172">
        <f>COUNTIF('Session Tracking'!F123:O123,"Yes")</f>
        <v>0</v>
      </c>
      <c r="CL124" s="240">
        <f>COUNTIF('Session Tracking'!F123:O123,"No")</f>
        <v>0</v>
      </c>
      <c r="CM124" s="211">
        <f t="shared" si="63"/>
        <v>0</v>
      </c>
      <c r="CN124" s="240" t="str">
        <f t="shared" si="40"/>
        <v/>
      </c>
      <c r="CO124" s="240" t="str">
        <f t="shared" si="41"/>
        <v/>
      </c>
      <c r="CP124" s="240" t="str">
        <f t="shared" si="64"/>
        <v/>
      </c>
      <c r="CQ124" s="240" t="str">
        <f t="shared" si="65"/>
        <v/>
      </c>
      <c r="CR124" s="240" t="str">
        <f t="shared" si="66"/>
        <v/>
      </c>
      <c r="CS124" s="240" t="str">
        <f t="shared" si="67"/>
        <v/>
      </c>
      <c r="CT124" s="172" t="str">
        <f t="shared" si="68"/>
        <v/>
      </c>
      <c r="CU124" s="240" t="str">
        <f t="shared" si="69"/>
        <v/>
      </c>
      <c r="CV124" s="240" t="str">
        <f t="shared" si="70"/>
        <v/>
      </c>
      <c r="CW124" s="240" t="str">
        <f t="shared" si="71"/>
        <v/>
      </c>
      <c r="CX124" s="240" t="str">
        <f t="shared" si="72"/>
        <v/>
      </c>
      <c r="CY124" s="240" t="str">
        <f t="shared" si="73"/>
        <v/>
      </c>
      <c r="CZ124" s="240" t="str">
        <f t="shared" si="74"/>
        <v/>
      </c>
      <c r="DA124" s="240" t="str">
        <f t="shared" si="75"/>
        <v/>
      </c>
      <c r="DB124" s="173" t="str">
        <f t="shared" si="76"/>
        <v/>
      </c>
    </row>
    <row r="125" spans="1:106" x14ac:dyDescent="0.35">
      <c r="A125" s="182">
        <f>'Session Tracking'!A124</f>
        <v>0</v>
      </c>
      <c r="B125" s="183">
        <f>'Session Tracking'!T124</f>
        <v>0</v>
      </c>
      <c r="C125" s="183">
        <f>'Session Tracking'!C124</f>
        <v>0</v>
      </c>
      <c r="D125" s="184" t="str">
        <f>IF('Session Tracking'!D124,'Session Tracking'!D124,"")</f>
        <v/>
      </c>
      <c r="E125" s="184" t="str">
        <f>IF('Session Tracking'!E124,'Session Tracking'!E124,"")</f>
        <v/>
      </c>
      <c r="F125" s="123"/>
      <c r="G125" s="123"/>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3"/>
      <c r="AH125" s="124"/>
      <c r="AI125" s="124"/>
      <c r="AJ125" s="124"/>
      <c r="AK125" s="124"/>
      <c r="AL125" s="124"/>
      <c r="AM125" s="124"/>
      <c r="AN125" s="124"/>
      <c r="AO125" s="124"/>
      <c r="AP125" s="124"/>
      <c r="AQ125" s="124"/>
      <c r="AR125" s="124"/>
      <c r="AS125" s="124"/>
      <c r="AT125" s="124"/>
      <c r="AU125" s="124"/>
      <c r="AV125" s="124"/>
      <c r="AW125" s="124"/>
      <c r="AX125" s="124"/>
      <c r="AY125" s="124"/>
      <c r="AZ125" s="124"/>
      <c r="BA125" s="124"/>
      <c r="BB125" s="124"/>
      <c r="BC125" s="124"/>
      <c r="BD125" s="124"/>
      <c r="BE125" s="124"/>
      <c r="BF125" s="124"/>
      <c r="BH125" s="175" t="str">
        <f t="shared" si="42"/>
        <v/>
      </c>
      <c r="BI125" s="176" t="str">
        <f t="shared" si="43"/>
        <v/>
      </c>
      <c r="BJ125" s="240" t="str">
        <f t="shared" si="44"/>
        <v xml:space="preserve"> </v>
      </c>
      <c r="BK125" s="175" t="str">
        <f t="shared" si="45"/>
        <v/>
      </c>
      <c r="BL125" s="176" t="str">
        <f t="shared" si="46"/>
        <v/>
      </c>
      <c r="BM125" s="240" t="str">
        <f t="shared" si="47"/>
        <v xml:space="preserve"> </v>
      </c>
      <c r="BN125" s="175" t="str">
        <f t="shared" si="48"/>
        <v/>
      </c>
      <c r="BO125" s="176" t="str">
        <f t="shared" si="49"/>
        <v/>
      </c>
      <c r="BP125" s="240" t="str">
        <f t="shared" si="50"/>
        <v xml:space="preserve"> </v>
      </c>
      <c r="BQ125" s="175" t="str">
        <f t="shared" si="51"/>
        <v/>
      </c>
      <c r="BR125" s="176" t="str">
        <f t="shared" si="52"/>
        <v/>
      </c>
      <c r="BS125" s="224" t="str">
        <f t="shared" si="53"/>
        <v xml:space="preserve"> </v>
      </c>
      <c r="BT125" s="318" t="str">
        <f t="shared" si="54"/>
        <v/>
      </c>
      <c r="BU125" s="319" t="str">
        <f t="shared" si="55"/>
        <v/>
      </c>
      <c r="BV125" s="320" t="str">
        <f t="shared" si="56"/>
        <v xml:space="preserve"> </v>
      </c>
      <c r="BW125" s="175" t="str">
        <f t="shared" si="57"/>
        <v/>
      </c>
      <c r="BX125" s="176" t="str">
        <f t="shared" si="58"/>
        <v/>
      </c>
      <c r="BY125" s="240" t="str">
        <f t="shared" si="59"/>
        <v xml:space="preserve"> </v>
      </c>
      <c r="BZ125" s="175" t="str">
        <f>IF(COUNT(#REF!,#REF!,#REF!,#REF!)=4,(3-#REF!)+(3-#REF!)+#REF!+#REF!,"")</f>
        <v/>
      </c>
      <c r="CA125" s="176" t="str">
        <f>IF(COUNT(#REF!,#REF!,#REF!,#REF!)=4,(3-#REF!)+(3-#REF!)+#REF!+#REF!,"")</f>
        <v/>
      </c>
      <c r="CB125" s="240" t="str">
        <f t="shared" si="60"/>
        <v xml:space="preserve"> </v>
      </c>
      <c r="CC125" s="175" t="str">
        <f>IF(COUNT(#REF!,#REF!,#REF!)=3,(3-#REF!)+#REF!+(3-#REF!),"")</f>
        <v/>
      </c>
      <c r="CD125" s="176" t="str">
        <f>IF(COUNT(#REF!,#REF!,#REF!)=3,(3-#REF!)+#REF!+(3-#REF!),"")</f>
        <v/>
      </c>
      <c r="CE125" s="240" t="str">
        <f t="shared" si="61"/>
        <v xml:space="preserve"> </v>
      </c>
      <c r="CF125" s="185" t="str">
        <f t="shared" si="77"/>
        <v/>
      </c>
      <c r="CG125" s="186" t="str">
        <f t="shared" si="77"/>
        <v/>
      </c>
      <c r="CH125" s="181" t="str">
        <f t="shared" si="62"/>
        <v xml:space="preserve"> </v>
      </c>
      <c r="CI125" s="240">
        <f>'Session Tracking'!P124</f>
        <v>0</v>
      </c>
      <c r="CJ125" s="172"/>
      <c r="CK125" s="172">
        <f>COUNTIF('Session Tracking'!F124:O124,"Yes")</f>
        <v>0</v>
      </c>
      <c r="CL125" s="240">
        <f>COUNTIF('Session Tracking'!F124:O124,"No")</f>
        <v>0</v>
      </c>
      <c r="CM125" s="211">
        <f t="shared" si="63"/>
        <v>0</v>
      </c>
      <c r="CN125" s="240" t="str">
        <f t="shared" si="40"/>
        <v/>
      </c>
      <c r="CO125" s="240" t="str">
        <f t="shared" si="41"/>
        <v/>
      </c>
      <c r="CP125" s="240" t="str">
        <f t="shared" si="64"/>
        <v/>
      </c>
      <c r="CQ125" s="240" t="str">
        <f t="shared" si="65"/>
        <v/>
      </c>
      <c r="CR125" s="240" t="str">
        <f t="shared" si="66"/>
        <v/>
      </c>
      <c r="CS125" s="240" t="str">
        <f t="shared" si="67"/>
        <v/>
      </c>
      <c r="CT125" s="172" t="str">
        <f t="shared" si="68"/>
        <v/>
      </c>
      <c r="CU125" s="240" t="str">
        <f t="shared" si="69"/>
        <v/>
      </c>
      <c r="CV125" s="240" t="str">
        <f t="shared" si="70"/>
        <v/>
      </c>
      <c r="CW125" s="240" t="str">
        <f t="shared" si="71"/>
        <v/>
      </c>
      <c r="CX125" s="240" t="str">
        <f t="shared" si="72"/>
        <v/>
      </c>
      <c r="CY125" s="240" t="str">
        <f t="shared" si="73"/>
        <v/>
      </c>
      <c r="CZ125" s="240" t="str">
        <f t="shared" si="74"/>
        <v/>
      </c>
      <c r="DA125" s="240" t="str">
        <f t="shared" si="75"/>
        <v/>
      </c>
      <c r="DB125" s="173" t="str">
        <f t="shared" si="76"/>
        <v/>
      </c>
    </row>
    <row r="126" spans="1:106" x14ac:dyDescent="0.35">
      <c r="A126" s="182">
        <f>'Session Tracking'!A125</f>
        <v>0</v>
      </c>
      <c r="B126" s="183">
        <f>'Session Tracking'!T125</f>
        <v>0</v>
      </c>
      <c r="C126" s="183">
        <f>'Session Tracking'!C125</f>
        <v>0</v>
      </c>
      <c r="D126" s="184" t="str">
        <f>IF('Session Tracking'!D125,'Session Tracking'!D125,"")</f>
        <v/>
      </c>
      <c r="E126" s="184" t="str">
        <f>IF('Session Tracking'!E125,'Session Tracking'!E125,"")</f>
        <v/>
      </c>
      <c r="F126" s="121"/>
      <c r="G126" s="121"/>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1"/>
      <c r="AH126" s="122"/>
      <c r="AI126" s="122"/>
      <c r="AJ126" s="122"/>
      <c r="AK126" s="122"/>
      <c r="AL126" s="122"/>
      <c r="AM126" s="122"/>
      <c r="AN126" s="122"/>
      <c r="AO126" s="122"/>
      <c r="AP126" s="122"/>
      <c r="AQ126" s="122"/>
      <c r="AR126" s="122"/>
      <c r="AS126" s="122"/>
      <c r="AT126" s="122"/>
      <c r="AU126" s="122"/>
      <c r="AV126" s="122"/>
      <c r="AW126" s="122"/>
      <c r="AX126" s="122"/>
      <c r="AY126" s="122"/>
      <c r="AZ126" s="122"/>
      <c r="BA126" s="122"/>
      <c r="BB126" s="122"/>
      <c r="BC126" s="122"/>
      <c r="BD126" s="122"/>
      <c r="BE126" s="122"/>
      <c r="BF126" s="122"/>
      <c r="BH126" s="175" t="str">
        <f t="shared" si="42"/>
        <v/>
      </c>
      <c r="BI126" s="176" t="str">
        <f t="shared" si="43"/>
        <v/>
      </c>
      <c r="BJ126" s="240" t="str">
        <f t="shared" si="44"/>
        <v xml:space="preserve"> </v>
      </c>
      <c r="BK126" s="175" t="str">
        <f t="shared" si="45"/>
        <v/>
      </c>
      <c r="BL126" s="176" t="str">
        <f t="shared" si="46"/>
        <v/>
      </c>
      <c r="BM126" s="240" t="str">
        <f t="shared" si="47"/>
        <v xml:space="preserve"> </v>
      </c>
      <c r="BN126" s="175" t="str">
        <f t="shared" si="48"/>
        <v/>
      </c>
      <c r="BO126" s="176" t="str">
        <f t="shared" si="49"/>
        <v/>
      </c>
      <c r="BP126" s="240" t="str">
        <f t="shared" si="50"/>
        <v xml:space="preserve"> </v>
      </c>
      <c r="BQ126" s="175" t="str">
        <f t="shared" si="51"/>
        <v/>
      </c>
      <c r="BR126" s="176" t="str">
        <f t="shared" si="52"/>
        <v/>
      </c>
      <c r="BS126" s="224" t="str">
        <f t="shared" si="53"/>
        <v xml:space="preserve"> </v>
      </c>
      <c r="BT126" s="318" t="str">
        <f t="shared" si="54"/>
        <v/>
      </c>
      <c r="BU126" s="319" t="str">
        <f t="shared" si="55"/>
        <v/>
      </c>
      <c r="BV126" s="320" t="str">
        <f t="shared" si="56"/>
        <v xml:space="preserve"> </v>
      </c>
      <c r="BW126" s="175" t="str">
        <f t="shared" si="57"/>
        <v/>
      </c>
      <c r="BX126" s="176" t="str">
        <f t="shared" si="58"/>
        <v/>
      </c>
      <c r="BY126" s="240" t="str">
        <f t="shared" si="59"/>
        <v xml:space="preserve"> </v>
      </c>
      <c r="BZ126" s="175" t="str">
        <f>IF(COUNT(#REF!,#REF!,#REF!,#REF!)=4,(3-#REF!)+(3-#REF!)+#REF!+#REF!,"")</f>
        <v/>
      </c>
      <c r="CA126" s="176" t="str">
        <f>IF(COUNT(#REF!,#REF!,#REF!,#REF!)=4,(3-#REF!)+(3-#REF!)+#REF!+#REF!,"")</f>
        <v/>
      </c>
      <c r="CB126" s="240" t="str">
        <f t="shared" si="60"/>
        <v xml:space="preserve"> </v>
      </c>
      <c r="CC126" s="175" t="str">
        <f>IF(COUNT(#REF!,#REF!,#REF!)=3,(3-#REF!)+#REF!+(3-#REF!),"")</f>
        <v/>
      </c>
      <c r="CD126" s="176" t="str">
        <f>IF(COUNT(#REF!,#REF!,#REF!)=3,(3-#REF!)+#REF!+(3-#REF!),"")</f>
        <v/>
      </c>
      <c r="CE126" s="240" t="str">
        <f t="shared" si="61"/>
        <v xml:space="preserve"> </v>
      </c>
      <c r="CF126" s="185" t="str">
        <f t="shared" si="77"/>
        <v/>
      </c>
      <c r="CG126" s="186" t="str">
        <f t="shared" si="77"/>
        <v/>
      </c>
      <c r="CH126" s="181" t="str">
        <f t="shared" si="62"/>
        <v xml:space="preserve"> </v>
      </c>
      <c r="CI126" s="240">
        <f>'Session Tracking'!P125</f>
        <v>0</v>
      </c>
      <c r="CJ126" s="172"/>
      <c r="CK126" s="172">
        <f>COUNTIF('Session Tracking'!F125:O125,"Yes")</f>
        <v>0</v>
      </c>
      <c r="CL126" s="240">
        <f>COUNTIF('Session Tracking'!F125:O125,"No")</f>
        <v>0</v>
      </c>
      <c r="CM126" s="211">
        <f t="shared" si="63"/>
        <v>0</v>
      </c>
      <c r="CN126" s="240" t="str">
        <f t="shared" si="40"/>
        <v/>
      </c>
      <c r="CO126" s="240" t="str">
        <f t="shared" si="41"/>
        <v/>
      </c>
      <c r="CP126" s="240" t="str">
        <f t="shared" si="64"/>
        <v/>
      </c>
      <c r="CQ126" s="240" t="str">
        <f t="shared" si="65"/>
        <v/>
      </c>
      <c r="CR126" s="240" t="str">
        <f t="shared" si="66"/>
        <v/>
      </c>
      <c r="CS126" s="240" t="str">
        <f t="shared" si="67"/>
        <v/>
      </c>
      <c r="CT126" s="172" t="str">
        <f t="shared" si="68"/>
        <v/>
      </c>
      <c r="CU126" s="240" t="str">
        <f t="shared" si="69"/>
        <v/>
      </c>
      <c r="CV126" s="240" t="str">
        <f t="shared" si="70"/>
        <v/>
      </c>
      <c r="CW126" s="240" t="str">
        <f t="shared" si="71"/>
        <v/>
      </c>
      <c r="CX126" s="240" t="str">
        <f t="shared" si="72"/>
        <v/>
      </c>
      <c r="CY126" s="240" t="str">
        <f t="shared" si="73"/>
        <v/>
      </c>
      <c r="CZ126" s="240" t="str">
        <f t="shared" si="74"/>
        <v/>
      </c>
      <c r="DA126" s="240" t="str">
        <f t="shared" si="75"/>
        <v/>
      </c>
      <c r="DB126" s="173" t="str">
        <f t="shared" si="76"/>
        <v/>
      </c>
    </row>
    <row r="127" spans="1:106" x14ac:dyDescent="0.35">
      <c r="A127" s="182">
        <f>'Session Tracking'!A126</f>
        <v>0</v>
      </c>
      <c r="B127" s="183">
        <f>'Session Tracking'!T126</f>
        <v>0</v>
      </c>
      <c r="C127" s="183">
        <f>'Session Tracking'!C126</f>
        <v>0</v>
      </c>
      <c r="D127" s="184" t="str">
        <f>IF('Session Tracking'!D126,'Session Tracking'!D126,"")</f>
        <v/>
      </c>
      <c r="E127" s="184" t="str">
        <f>IF('Session Tracking'!E126,'Session Tracking'!E126,"")</f>
        <v/>
      </c>
      <c r="F127" s="123"/>
      <c r="G127" s="123"/>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3"/>
      <c r="AH127" s="124"/>
      <c r="AI127" s="124"/>
      <c r="AJ127" s="124"/>
      <c r="AK127" s="124"/>
      <c r="AL127" s="124"/>
      <c r="AM127" s="124"/>
      <c r="AN127" s="124"/>
      <c r="AO127" s="124"/>
      <c r="AP127" s="124"/>
      <c r="AQ127" s="124"/>
      <c r="AR127" s="124"/>
      <c r="AS127" s="124"/>
      <c r="AT127" s="124"/>
      <c r="AU127" s="124"/>
      <c r="AV127" s="124"/>
      <c r="AW127" s="124"/>
      <c r="AX127" s="124"/>
      <c r="AY127" s="124"/>
      <c r="AZ127" s="124"/>
      <c r="BA127" s="124"/>
      <c r="BB127" s="124"/>
      <c r="BC127" s="124"/>
      <c r="BD127" s="124"/>
      <c r="BE127" s="124"/>
      <c r="BF127" s="124"/>
      <c r="BH127" s="175" t="str">
        <f t="shared" si="42"/>
        <v/>
      </c>
      <c r="BI127" s="176" t="str">
        <f t="shared" si="43"/>
        <v/>
      </c>
      <c r="BJ127" s="240" t="str">
        <f t="shared" si="44"/>
        <v xml:space="preserve"> </v>
      </c>
      <c r="BK127" s="175" t="str">
        <f t="shared" si="45"/>
        <v/>
      </c>
      <c r="BL127" s="176" t="str">
        <f t="shared" si="46"/>
        <v/>
      </c>
      <c r="BM127" s="240" t="str">
        <f t="shared" si="47"/>
        <v xml:space="preserve"> </v>
      </c>
      <c r="BN127" s="175" t="str">
        <f t="shared" si="48"/>
        <v/>
      </c>
      <c r="BO127" s="176" t="str">
        <f t="shared" si="49"/>
        <v/>
      </c>
      <c r="BP127" s="240" t="str">
        <f t="shared" si="50"/>
        <v xml:space="preserve"> </v>
      </c>
      <c r="BQ127" s="175" t="str">
        <f t="shared" si="51"/>
        <v/>
      </c>
      <c r="BR127" s="176" t="str">
        <f t="shared" si="52"/>
        <v/>
      </c>
      <c r="BS127" s="224" t="str">
        <f t="shared" si="53"/>
        <v xml:space="preserve"> </v>
      </c>
      <c r="BT127" s="318" t="str">
        <f t="shared" si="54"/>
        <v/>
      </c>
      <c r="BU127" s="319" t="str">
        <f t="shared" si="55"/>
        <v/>
      </c>
      <c r="BV127" s="320" t="str">
        <f t="shared" si="56"/>
        <v xml:space="preserve"> </v>
      </c>
      <c r="BW127" s="175" t="str">
        <f t="shared" si="57"/>
        <v/>
      </c>
      <c r="BX127" s="176" t="str">
        <f t="shared" si="58"/>
        <v/>
      </c>
      <c r="BY127" s="240" t="str">
        <f t="shared" si="59"/>
        <v xml:space="preserve"> </v>
      </c>
      <c r="BZ127" s="175" t="str">
        <f>IF(COUNT(#REF!,#REF!,#REF!,#REF!)=4,(3-#REF!)+(3-#REF!)+#REF!+#REF!,"")</f>
        <v/>
      </c>
      <c r="CA127" s="176" t="str">
        <f>IF(COUNT(#REF!,#REF!,#REF!,#REF!)=4,(3-#REF!)+(3-#REF!)+#REF!+#REF!,"")</f>
        <v/>
      </c>
      <c r="CB127" s="240" t="str">
        <f t="shared" si="60"/>
        <v xml:space="preserve"> </v>
      </c>
      <c r="CC127" s="175" t="str">
        <f>IF(COUNT(#REF!,#REF!,#REF!)=3,(3-#REF!)+#REF!+(3-#REF!),"")</f>
        <v/>
      </c>
      <c r="CD127" s="176" t="str">
        <f>IF(COUNT(#REF!,#REF!,#REF!)=3,(3-#REF!)+#REF!+(3-#REF!),"")</f>
        <v/>
      </c>
      <c r="CE127" s="240" t="str">
        <f t="shared" si="61"/>
        <v xml:space="preserve"> </v>
      </c>
      <c r="CF127" s="185" t="str">
        <f t="shared" si="77"/>
        <v/>
      </c>
      <c r="CG127" s="186" t="str">
        <f t="shared" si="77"/>
        <v/>
      </c>
      <c r="CH127" s="181" t="str">
        <f t="shared" si="62"/>
        <v xml:space="preserve"> </v>
      </c>
      <c r="CI127" s="240">
        <f>'Session Tracking'!P126</f>
        <v>0</v>
      </c>
      <c r="CJ127" s="172"/>
      <c r="CK127" s="172">
        <f>COUNTIF('Session Tracking'!F126:O126,"Yes")</f>
        <v>0</v>
      </c>
      <c r="CL127" s="240">
        <f>COUNTIF('Session Tracking'!F126:O126,"No")</f>
        <v>0</v>
      </c>
      <c r="CM127" s="211">
        <f t="shared" si="63"/>
        <v>0</v>
      </c>
      <c r="CN127" s="240" t="str">
        <f t="shared" si="40"/>
        <v/>
      </c>
      <c r="CO127" s="240" t="str">
        <f t="shared" si="41"/>
        <v/>
      </c>
      <c r="CP127" s="240" t="str">
        <f t="shared" si="64"/>
        <v/>
      </c>
      <c r="CQ127" s="240" t="str">
        <f t="shared" si="65"/>
        <v/>
      </c>
      <c r="CR127" s="240" t="str">
        <f t="shared" si="66"/>
        <v/>
      </c>
      <c r="CS127" s="240" t="str">
        <f t="shared" si="67"/>
        <v/>
      </c>
      <c r="CT127" s="172" t="str">
        <f t="shared" si="68"/>
        <v/>
      </c>
      <c r="CU127" s="240" t="str">
        <f t="shared" si="69"/>
        <v/>
      </c>
      <c r="CV127" s="240" t="str">
        <f t="shared" si="70"/>
        <v/>
      </c>
      <c r="CW127" s="240" t="str">
        <f t="shared" si="71"/>
        <v/>
      </c>
      <c r="CX127" s="240" t="str">
        <f t="shared" si="72"/>
        <v/>
      </c>
      <c r="CY127" s="240" t="str">
        <f t="shared" si="73"/>
        <v/>
      </c>
      <c r="CZ127" s="240" t="str">
        <f t="shared" si="74"/>
        <v/>
      </c>
      <c r="DA127" s="240" t="str">
        <f t="shared" si="75"/>
        <v/>
      </c>
      <c r="DB127" s="173" t="str">
        <f t="shared" si="76"/>
        <v/>
      </c>
    </row>
    <row r="128" spans="1:106" x14ac:dyDescent="0.35">
      <c r="A128" s="182">
        <f>'Session Tracking'!A127</f>
        <v>0</v>
      </c>
      <c r="B128" s="183">
        <f>'Session Tracking'!T127</f>
        <v>0</v>
      </c>
      <c r="C128" s="183">
        <f>'Session Tracking'!C127</f>
        <v>0</v>
      </c>
      <c r="D128" s="184" t="str">
        <f>IF('Session Tracking'!D127,'Session Tracking'!D127,"")</f>
        <v/>
      </c>
      <c r="E128" s="184" t="str">
        <f>IF('Session Tracking'!E127,'Session Tracking'!E127,"")</f>
        <v/>
      </c>
      <c r="F128" s="121"/>
      <c r="G128" s="121"/>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1"/>
      <c r="AH128" s="122"/>
      <c r="AI128" s="122"/>
      <c r="AJ128" s="122"/>
      <c r="AK128" s="122"/>
      <c r="AL128" s="122"/>
      <c r="AM128" s="122"/>
      <c r="AN128" s="122"/>
      <c r="AO128" s="122"/>
      <c r="AP128" s="122"/>
      <c r="AQ128" s="122"/>
      <c r="AR128" s="122"/>
      <c r="AS128" s="122"/>
      <c r="AT128" s="122"/>
      <c r="AU128" s="122"/>
      <c r="AV128" s="122"/>
      <c r="AW128" s="122"/>
      <c r="AX128" s="122"/>
      <c r="AY128" s="122"/>
      <c r="AZ128" s="122"/>
      <c r="BA128" s="122"/>
      <c r="BB128" s="122"/>
      <c r="BC128" s="122"/>
      <c r="BD128" s="122"/>
      <c r="BE128" s="122"/>
      <c r="BF128" s="122"/>
      <c r="BH128" s="175" t="str">
        <f t="shared" si="42"/>
        <v/>
      </c>
      <c r="BI128" s="176" t="str">
        <f t="shared" si="43"/>
        <v/>
      </c>
      <c r="BJ128" s="240" t="str">
        <f t="shared" si="44"/>
        <v xml:space="preserve"> </v>
      </c>
      <c r="BK128" s="175" t="str">
        <f t="shared" si="45"/>
        <v/>
      </c>
      <c r="BL128" s="176" t="str">
        <f t="shared" si="46"/>
        <v/>
      </c>
      <c r="BM128" s="240" t="str">
        <f t="shared" si="47"/>
        <v xml:space="preserve"> </v>
      </c>
      <c r="BN128" s="175" t="str">
        <f t="shared" si="48"/>
        <v/>
      </c>
      <c r="BO128" s="176" t="str">
        <f t="shared" si="49"/>
        <v/>
      </c>
      <c r="BP128" s="240" t="str">
        <f t="shared" si="50"/>
        <v xml:space="preserve"> </v>
      </c>
      <c r="BQ128" s="175" t="str">
        <f t="shared" si="51"/>
        <v/>
      </c>
      <c r="BR128" s="176" t="str">
        <f t="shared" si="52"/>
        <v/>
      </c>
      <c r="BS128" s="224" t="str">
        <f t="shared" si="53"/>
        <v xml:space="preserve"> </v>
      </c>
      <c r="BT128" s="318" t="str">
        <f t="shared" si="54"/>
        <v/>
      </c>
      <c r="BU128" s="319" t="str">
        <f t="shared" si="55"/>
        <v/>
      </c>
      <c r="BV128" s="320" t="str">
        <f t="shared" si="56"/>
        <v xml:space="preserve"> </v>
      </c>
      <c r="BW128" s="175" t="str">
        <f t="shared" si="57"/>
        <v/>
      </c>
      <c r="BX128" s="176" t="str">
        <f t="shared" si="58"/>
        <v/>
      </c>
      <c r="BY128" s="240" t="str">
        <f t="shared" si="59"/>
        <v xml:space="preserve"> </v>
      </c>
      <c r="BZ128" s="175" t="str">
        <f>IF(COUNT(#REF!,#REF!,#REF!,#REF!)=4,(3-#REF!)+(3-#REF!)+#REF!+#REF!,"")</f>
        <v/>
      </c>
      <c r="CA128" s="176" t="str">
        <f>IF(COUNT(#REF!,#REF!,#REF!,#REF!)=4,(3-#REF!)+(3-#REF!)+#REF!+#REF!,"")</f>
        <v/>
      </c>
      <c r="CB128" s="240" t="str">
        <f t="shared" si="60"/>
        <v xml:space="preserve"> </v>
      </c>
      <c r="CC128" s="175" t="str">
        <f>IF(COUNT(#REF!,#REF!,#REF!)=3,(3-#REF!)+#REF!+(3-#REF!),"")</f>
        <v/>
      </c>
      <c r="CD128" s="176" t="str">
        <f>IF(COUNT(#REF!,#REF!,#REF!)=3,(3-#REF!)+#REF!+(3-#REF!),"")</f>
        <v/>
      </c>
      <c r="CE128" s="240" t="str">
        <f t="shared" si="61"/>
        <v xml:space="preserve"> </v>
      </c>
      <c r="CF128" s="185" t="str">
        <f t="shared" si="77"/>
        <v/>
      </c>
      <c r="CG128" s="186" t="str">
        <f t="shared" si="77"/>
        <v/>
      </c>
      <c r="CH128" s="181" t="str">
        <f t="shared" si="62"/>
        <v xml:space="preserve"> </v>
      </c>
      <c r="CI128" s="240">
        <f>'Session Tracking'!P127</f>
        <v>0</v>
      </c>
      <c r="CJ128" s="172"/>
      <c r="CK128" s="172">
        <f>COUNTIF('Session Tracking'!F127:O127,"Yes")</f>
        <v>0</v>
      </c>
      <c r="CL128" s="240">
        <f>COUNTIF('Session Tracking'!F127:O127,"No")</f>
        <v>0</v>
      </c>
      <c r="CM128" s="211">
        <f t="shared" si="63"/>
        <v>0</v>
      </c>
      <c r="CN128" s="240" t="str">
        <f t="shared" si="40"/>
        <v/>
      </c>
      <c r="CO128" s="240" t="str">
        <f t="shared" si="41"/>
        <v/>
      </c>
      <c r="CP128" s="240" t="str">
        <f t="shared" si="64"/>
        <v/>
      </c>
      <c r="CQ128" s="240" t="str">
        <f t="shared" si="65"/>
        <v/>
      </c>
      <c r="CR128" s="240" t="str">
        <f t="shared" si="66"/>
        <v/>
      </c>
      <c r="CS128" s="240" t="str">
        <f t="shared" si="67"/>
        <v/>
      </c>
      <c r="CT128" s="172" t="str">
        <f t="shared" si="68"/>
        <v/>
      </c>
      <c r="CU128" s="240" t="str">
        <f t="shared" si="69"/>
        <v/>
      </c>
      <c r="CV128" s="240" t="str">
        <f t="shared" si="70"/>
        <v/>
      </c>
      <c r="CW128" s="240" t="str">
        <f t="shared" si="71"/>
        <v/>
      </c>
      <c r="CX128" s="240" t="str">
        <f t="shared" si="72"/>
        <v/>
      </c>
      <c r="CY128" s="240" t="str">
        <f t="shared" si="73"/>
        <v/>
      </c>
      <c r="CZ128" s="240" t="str">
        <f t="shared" si="74"/>
        <v/>
      </c>
      <c r="DA128" s="240" t="str">
        <f t="shared" si="75"/>
        <v/>
      </c>
      <c r="DB128" s="173" t="str">
        <f t="shared" si="76"/>
        <v/>
      </c>
    </row>
    <row r="129" spans="1:106" x14ac:dyDescent="0.35">
      <c r="A129" s="182">
        <f>'Session Tracking'!A128</f>
        <v>0</v>
      </c>
      <c r="B129" s="183">
        <f>'Session Tracking'!T128</f>
        <v>0</v>
      </c>
      <c r="C129" s="183">
        <f>'Session Tracking'!C128</f>
        <v>0</v>
      </c>
      <c r="D129" s="184" t="str">
        <f>IF('Session Tracking'!D128,'Session Tracking'!D128,"")</f>
        <v/>
      </c>
      <c r="E129" s="184" t="str">
        <f>IF('Session Tracking'!E128,'Session Tracking'!E128,"")</f>
        <v/>
      </c>
      <c r="F129" s="123"/>
      <c r="G129" s="123"/>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3"/>
      <c r="AH129" s="124"/>
      <c r="AI129" s="124"/>
      <c r="AJ129" s="124"/>
      <c r="AK129" s="124"/>
      <c r="AL129" s="124"/>
      <c r="AM129" s="124"/>
      <c r="AN129" s="124"/>
      <c r="AO129" s="124"/>
      <c r="AP129" s="124"/>
      <c r="AQ129" s="124"/>
      <c r="AR129" s="124"/>
      <c r="AS129" s="124"/>
      <c r="AT129" s="124"/>
      <c r="AU129" s="124"/>
      <c r="AV129" s="124"/>
      <c r="AW129" s="124"/>
      <c r="AX129" s="124"/>
      <c r="AY129" s="124"/>
      <c r="AZ129" s="124"/>
      <c r="BA129" s="124"/>
      <c r="BB129" s="124"/>
      <c r="BC129" s="124"/>
      <c r="BD129" s="124"/>
      <c r="BE129" s="124"/>
      <c r="BF129" s="124"/>
      <c r="BH129" s="175" t="str">
        <f t="shared" si="42"/>
        <v/>
      </c>
      <c r="BI129" s="176" t="str">
        <f t="shared" si="43"/>
        <v/>
      </c>
      <c r="BJ129" s="240" t="str">
        <f t="shared" si="44"/>
        <v xml:space="preserve"> </v>
      </c>
      <c r="BK129" s="175" t="str">
        <f t="shared" si="45"/>
        <v/>
      </c>
      <c r="BL129" s="176" t="str">
        <f t="shared" si="46"/>
        <v/>
      </c>
      <c r="BM129" s="240" t="str">
        <f t="shared" si="47"/>
        <v xml:space="preserve"> </v>
      </c>
      <c r="BN129" s="175" t="str">
        <f t="shared" si="48"/>
        <v/>
      </c>
      <c r="BO129" s="176" t="str">
        <f t="shared" si="49"/>
        <v/>
      </c>
      <c r="BP129" s="240" t="str">
        <f t="shared" si="50"/>
        <v xml:space="preserve"> </v>
      </c>
      <c r="BQ129" s="175" t="str">
        <f t="shared" si="51"/>
        <v/>
      </c>
      <c r="BR129" s="176" t="str">
        <f t="shared" si="52"/>
        <v/>
      </c>
      <c r="BS129" s="224" t="str">
        <f t="shared" si="53"/>
        <v xml:space="preserve"> </v>
      </c>
      <c r="BT129" s="318" t="str">
        <f t="shared" si="54"/>
        <v/>
      </c>
      <c r="BU129" s="319" t="str">
        <f t="shared" si="55"/>
        <v/>
      </c>
      <c r="BV129" s="320" t="str">
        <f t="shared" si="56"/>
        <v xml:space="preserve"> </v>
      </c>
      <c r="BW129" s="175" t="str">
        <f t="shared" si="57"/>
        <v/>
      </c>
      <c r="BX129" s="176" t="str">
        <f t="shared" si="58"/>
        <v/>
      </c>
      <c r="BY129" s="240" t="str">
        <f t="shared" si="59"/>
        <v xml:space="preserve"> </v>
      </c>
      <c r="BZ129" s="175" t="str">
        <f>IF(COUNT(#REF!,#REF!,#REF!,#REF!)=4,(3-#REF!)+(3-#REF!)+#REF!+#REF!,"")</f>
        <v/>
      </c>
      <c r="CA129" s="176" t="str">
        <f>IF(COUNT(#REF!,#REF!,#REF!,#REF!)=4,(3-#REF!)+(3-#REF!)+#REF!+#REF!,"")</f>
        <v/>
      </c>
      <c r="CB129" s="240" t="str">
        <f t="shared" si="60"/>
        <v xml:space="preserve"> </v>
      </c>
      <c r="CC129" s="175" t="str">
        <f>IF(COUNT(#REF!,#REF!,#REF!)=3,(3-#REF!)+#REF!+(3-#REF!),"")</f>
        <v/>
      </c>
      <c r="CD129" s="176" t="str">
        <f>IF(COUNT(#REF!,#REF!,#REF!)=3,(3-#REF!)+#REF!+(3-#REF!),"")</f>
        <v/>
      </c>
      <c r="CE129" s="240" t="str">
        <f t="shared" si="61"/>
        <v xml:space="preserve"> </v>
      </c>
      <c r="CF129" s="185" t="str">
        <f t="shared" si="77"/>
        <v/>
      </c>
      <c r="CG129" s="186" t="str">
        <f t="shared" si="77"/>
        <v/>
      </c>
      <c r="CH129" s="181" t="str">
        <f t="shared" si="62"/>
        <v xml:space="preserve"> </v>
      </c>
      <c r="CI129" s="240">
        <f>'Session Tracking'!P128</f>
        <v>0</v>
      </c>
      <c r="CJ129" s="172"/>
      <c r="CK129" s="172">
        <f>COUNTIF('Session Tracking'!F128:O128,"Yes")</f>
        <v>0</v>
      </c>
      <c r="CL129" s="240">
        <f>COUNTIF('Session Tracking'!F128:O128,"No")</f>
        <v>0</v>
      </c>
      <c r="CM129" s="211">
        <f t="shared" si="63"/>
        <v>0</v>
      </c>
      <c r="CN129" s="240" t="str">
        <f t="shared" si="40"/>
        <v/>
      </c>
      <c r="CO129" s="240" t="str">
        <f t="shared" si="41"/>
        <v/>
      </c>
      <c r="CP129" s="240" t="str">
        <f t="shared" si="64"/>
        <v/>
      </c>
      <c r="CQ129" s="240" t="str">
        <f t="shared" si="65"/>
        <v/>
      </c>
      <c r="CR129" s="240" t="str">
        <f t="shared" si="66"/>
        <v/>
      </c>
      <c r="CS129" s="240" t="str">
        <f t="shared" si="67"/>
        <v/>
      </c>
      <c r="CT129" s="172" t="str">
        <f t="shared" si="68"/>
        <v/>
      </c>
      <c r="CU129" s="240" t="str">
        <f t="shared" si="69"/>
        <v/>
      </c>
      <c r="CV129" s="240" t="str">
        <f t="shared" si="70"/>
        <v/>
      </c>
      <c r="CW129" s="240" t="str">
        <f t="shared" si="71"/>
        <v/>
      </c>
      <c r="CX129" s="240" t="str">
        <f t="shared" si="72"/>
        <v/>
      </c>
      <c r="CY129" s="240" t="str">
        <f t="shared" si="73"/>
        <v/>
      </c>
      <c r="CZ129" s="240" t="str">
        <f t="shared" si="74"/>
        <v/>
      </c>
      <c r="DA129" s="240" t="str">
        <f t="shared" si="75"/>
        <v/>
      </c>
      <c r="DB129" s="173" t="str">
        <f t="shared" si="76"/>
        <v/>
      </c>
    </row>
    <row r="130" spans="1:106" x14ac:dyDescent="0.35">
      <c r="A130" s="182">
        <f>'Session Tracking'!A129</f>
        <v>0</v>
      </c>
      <c r="B130" s="183">
        <f>'Session Tracking'!T129</f>
        <v>0</v>
      </c>
      <c r="C130" s="183">
        <f>'Session Tracking'!C129</f>
        <v>0</v>
      </c>
      <c r="D130" s="184" t="str">
        <f>IF('Session Tracking'!D129,'Session Tracking'!D129,"")</f>
        <v/>
      </c>
      <c r="E130" s="184" t="str">
        <f>IF('Session Tracking'!E129,'Session Tracking'!E129,"")</f>
        <v/>
      </c>
      <c r="F130" s="121"/>
      <c r="G130" s="121"/>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1"/>
      <c r="AH130" s="122"/>
      <c r="AI130" s="122"/>
      <c r="AJ130" s="122"/>
      <c r="AK130" s="122"/>
      <c r="AL130" s="122"/>
      <c r="AM130" s="122"/>
      <c r="AN130" s="122"/>
      <c r="AO130" s="122"/>
      <c r="AP130" s="122"/>
      <c r="AQ130" s="122"/>
      <c r="AR130" s="122"/>
      <c r="AS130" s="122"/>
      <c r="AT130" s="122"/>
      <c r="AU130" s="122"/>
      <c r="AV130" s="122"/>
      <c r="AW130" s="122"/>
      <c r="AX130" s="122"/>
      <c r="AY130" s="122"/>
      <c r="AZ130" s="122"/>
      <c r="BA130" s="122"/>
      <c r="BB130" s="122"/>
      <c r="BC130" s="122"/>
      <c r="BD130" s="122"/>
      <c r="BE130" s="122"/>
      <c r="BF130" s="122"/>
      <c r="BH130" s="175" t="str">
        <f t="shared" si="42"/>
        <v/>
      </c>
      <c r="BI130" s="176" t="str">
        <f t="shared" si="43"/>
        <v/>
      </c>
      <c r="BJ130" s="240" t="str">
        <f t="shared" si="44"/>
        <v xml:space="preserve"> </v>
      </c>
      <c r="BK130" s="175" t="str">
        <f t="shared" si="45"/>
        <v/>
      </c>
      <c r="BL130" s="176" t="str">
        <f t="shared" si="46"/>
        <v/>
      </c>
      <c r="BM130" s="240" t="str">
        <f t="shared" si="47"/>
        <v xml:space="preserve"> </v>
      </c>
      <c r="BN130" s="175" t="str">
        <f t="shared" si="48"/>
        <v/>
      </c>
      <c r="BO130" s="176" t="str">
        <f t="shared" si="49"/>
        <v/>
      </c>
      <c r="BP130" s="240" t="str">
        <f t="shared" si="50"/>
        <v xml:space="preserve"> </v>
      </c>
      <c r="BQ130" s="175" t="str">
        <f t="shared" si="51"/>
        <v/>
      </c>
      <c r="BR130" s="176" t="str">
        <f t="shared" si="52"/>
        <v/>
      </c>
      <c r="BS130" s="224" t="str">
        <f t="shared" si="53"/>
        <v xml:space="preserve"> </v>
      </c>
      <c r="BT130" s="318" t="str">
        <f t="shared" si="54"/>
        <v/>
      </c>
      <c r="BU130" s="319" t="str">
        <f t="shared" si="55"/>
        <v/>
      </c>
      <c r="BV130" s="320" t="str">
        <f t="shared" si="56"/>
        <v xml:space="preserve"> </v>
      </c>
      <c r="BW130" s="175" t="str">
        <f t="shared" si="57"/>
        <v/>
      </c>
      <c r="BX130" s="176" t="str">
        <f t="shared" si="58"/>
        <v/>
      </c>
      <c r="BY130" s="240" t="str">
        <f t="shared" si="59"/>
        <v xml:space="preserve"> </v>
      </c>
      <c r="BZ130" s="175" t="str">
        <f>IF(COUNT(#REF!,#REF!,#REF!,#REF!)=4,(3-#REF!)+(3-#REF!)+#REF!+#REF!,"")</f>
        <v/>
      </c>
      <c r="CA130" s="176" t="str">
        <f>IF(COUNT(#REF!,#REF!,#REF!,#REF!)=4,(3-#REF!)+(3-#REF!)+#REF!+#REF!,"")</f>
        <v/>
      </c>
      <c r="CB130" s="240" t="str">
        <f t="shared" si="60"/>
        <v xml:space="preserve"> </v>
      </c>
      <c r="CC130" s="175" t="str">
        <f>IF(COUNT(#REF!,#REF!,#REF!)=3,(3-#REF!)+#REF!+(3-#REF!),"")</f>
        <v/>
      </c>
      <c r="CD130" s="176" t="str">
        <f>IF(COUNT(#REF!,#REF!,#REF!)=3,(3-#REF!)+#REF!+(3-#REF!),"")</f>
        <v/>
      </c>
      <c r="CE130" s="240" t="str">
        <f t="shared" si="61"/>
        <v xml:space="preserve"> </v>
      </c>
      <c r="CF130" s="185" t="str">
        <f t="shared" si="77"/>
        <v/>
      </c>
      <c r="CG130" s="186" t="str">
        <f t="shared" si="77"/>
        <v/>
      </c>
      <c r="CH130" s="181" t="str">
        <f t="shared" si="62"/>
        <v xml:space="preserve"> </v>
      </c>
      <c r="CI130" s="240">
        <f>'Session Tracking'!P129</f>
        <v>0</v>
      </c>
      <c r="CJ130" s="172"/>
      <c r="CK130" s="172">
        <f>COUNTIF('Session Tracking'!F129:O129,"Yes")</f>
        <v>0</v>
      </c>
      <c r="CL130" s="240">
        <f>COUNTIF('Session Tracking'!F129:O129,"No")</f>
        <v>0</v>
      </c>
      <c r="CM130" s="211">
        <f t="shared" si="63"/>
        <v>0</v>
      </c>
      <c r="CN130" s="240" t="str">
        <f t="shared" si="40"/>
        <v/>
      </c>
      <c r="CO130" s="240" t="str">
        <f t="shared" si="41"/>
        <v/>
      </c>
      <c r="CP130" s="240" t="str">
        <f t="shared" si="64"/>
        <v/>
      </c>
      <c r="CQ130" s="240" t="str">
        <f t="shared" si="65"/>
        <v/>
      </c>
      <c r="CR130" s="240" t="str">
        <f t="shared" si="66"/>
        <v/>
      </c>
      <c r="CS130" s="240" t="str">
        <f t="shared" si="67"/>
        <v/>
      </c>
      <c r="CT130" s="172" t="str">
        <f t="shared" si="68"/>
        <v/>
      </c>
      <c r="CU130" s="240" t="str">
        <f t="shared" si="69"/>
        <v/>
      </c>
      <c r="CV130" s="240" t="str">
        <f t="shared" si="70"/>
        <v/>
      </c>
      <c r="CW130" s="240" t="str">
        <f t="shared" si="71"/>
        <v/>
      </c>
      <c r="CX130" s="240" t="str">
        <f t="shared" si="72"/>
        <v/>
      </c>
      <c r="CY130" s="240" t="str">
        <f t="shared" si="73"/>
        <v/>
      </c>
      <c r="CZ130" s="240" t="str">
        <f t="shared" si="74"/>
        <v/>
      </c>
      <c r="DA130" s="240" t="str">
        <f t="shared" si="75"/>
        <v/>
      </c>
      <c r="DB130" s="173" t="str">
        <f t="shared" si="76"/>
        <v/>
      </c>
    </row>
    <row r="131" spans="1:106" x14ac:dyDescent="0.35">
      <c r="A131" s="182">
        <f>'Session Tracking'!A130</f>
        <v>0</v>
      </c>
      <c r="B131" s="183">
        <f>'Session Tracking'!T130</f>
        <v>0</v>
      </c>
      <c r="C131" s="183">
        <f>'Session Tracking'!C130</f>
        <v>0</v>
      </c>
      <c r="D131" s="184" t="str">
        <f>IF('Session Tracking'!D130,'Session Tracking'!D130,"")</f>
        <v/>
      </c>
      <c r="E131" s="184" t="str">
        <f>IF('Session Tracking'!E130,'Session Tracking'!E130,"")</f>
        <v/>
      </c>
      <c r="F131" s="123"/>
      <c r="G131" s="123"/>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3"/>
      <c r="AH131" s="124"/>
      <c r="AI131" s="124"/>
      <c r="AJ131" s="124"/>
      <c r="AK131" s="124"/>
      <c r="AL131" s="124"/>
      <c r="AM131" s="124"/>
      <c r="AN131" s="124"/>
      <c r="AO131" s="124"/>
      <c r="AP131" s="124"/>
      <c r="AQ131" s="124"/>
      <c r="AR131" s="124"/>
      <c r="AS131" s="124"/>
      <c r="AT131" s="124"/>
      <c r="AU131" s="124"/>
      <c r="AV131" s="124"/>
      <c r="AW131" s="124"/>
      <c r="AX131" s="124"/>
      <c r="AY131" s="124"/>
      <c r="AZ131" s="124"/>
      <c r="BA131" s="124"/>
      <c r="BB131" s="124"/>
      <c r="BC131" s="124"/>
      <c r="BD131" s="124"/>
      <c r="BE131" s="124"/>
      <c r="BF131" s="124"/>
      <c r="BH131" s="175" t="str">
        <f t="shared" si="42"/>
        <v/>
      </c>
      <c r="BI131" s="176" t="str">
        <f t="shared" si="43"/>
        <v/>
      </c>
      <c r="BJ131" s="240" t="str">
        <f t="shared" si="44"/>
        <v xml:space="preserve"> </v>
      </c>
      <c r="BK131" s="175" t="str">
        <f t="shared" si="45"/>
        <v/>
      </c>
      <c r="BL131" s="176" t="str">
        <f t="shared" si="46"/>
        <v/>
      </c>
      <c r="BM131" s="240" t="str">
        <f t="shared" si="47"/>
        <v xml:space="preserve"> </v>
      </c>
      <c r="BN131" s="175" t="str">
        <f t="shared" si="48"/>
        <v/>
      </c>
      <c r="BO131" s="176" t="str">
        <f t="shared" si="49"/>
        <v/>
      </c>
      <c r="BP131" s="240" t="str">
        <f t="shared" si="50"/>
        <v xml:space="preserve"> </v>
      </c>
      <c r="BQ131" s="175" t="str">
        <f t="shared" si="51"/>
        <v/>
      </c>
      <c r="BR131" s="176" t="str">
        <f t="shared" si="52"/>
        <v/>
      </c>
      <c r="BS131" s="224" t="str">
        <f t="shared" si="53"/>
        <v xml:space="preserve"> </v>
      </c>
      <c r="BT131" s="318" t="str">
        <f t="shared" si="54"/>
        <v/>
      </c>
      <c r="BU131" s="319" t="str">
        <f t="shared" si="55"/>
        <v/>
      </c>
      <c r="BV131" s="320" t="str">
        <f t="shared" si="56"/>
        <v xml:space="preserve"> </v>
      </c>
      <c r="BW131" s="175" t="str">
        <f t="shared" si="57"/>
        <v/>
      </c>
      <c r="BX131" s="176" t="str">
        <f t="shared" si="58"/>
        <v/>
      </c>
      <c r="BY131" s="240" t="str">
        <f t="shared" si="59"/>
        <v xml:space="preserve"> </v>
      </c>
      <c r="BZ131" s="175" t="str">
        <f>IF(COUNT(#REF!,#REF!,#REF!,#REF!)=4,(3-#REF!)+(3-#REF!)+#REF!+#REF!,"")</f>
        <v/>
      </c>
      <c r="CA131" s="176" t="str">
        <f>IF(COUNT(#REF!,#REF!,#REF!,#REF!)=4,(3-#REF!)+(3-#REF!)+#REF!+#REF!,"")</f>
        <v/>
      </c>
      <c r="CB131" s="240" t="str">
        <f t="shared" si="60"/>
        <v xml:space="preserve"> </v>
      </c>
      <c r="CC131" s="175" t="str">
        <f>IF(COUNT(#REF!,#REF!,#REF!)=3,(3-#REF!)+#REF!+(3-#REF!),"")</f>
        <v/>
      </c>
      <c r="CD131" s="176" t="str">
        <f>IF(COUNT(#REF!,#REF!,#REF!)=3,(3-#REF!)+#REF!+(3-#REF!),"")</f>
        <v/>
      </c>
      <c r="CE131" s="240" t="str">
        <f t="shared" si="61"/>
        <v xml:space="preserve"> </v>
      </c>
      <c r="CF131" s="185" t="str">
        <f t="shared" si="77"/>
        <v/>
      </c>
      <c r="CG131" s="186" t="str">
        <f t="shared" si="77"/>
        <v/>
      </c>
      <c r="CH131" s="181" t="str">
        <f t="shared" si="62"/>
        <v xml:space="preserve"> </v>
      </c>
      <c r="CI131" s="240">
        <f>'Session Tracking'!P130</f>
        <v>0</v>
      </c>
      <c r="CJ131" s="172"/>
      <c r="CK131" s="172">
        <f>COUNTIF('Session Tracking'!F130:O130,"Yes")</f>
        <v>0</v>
      </c>
      <c r="CL131" s="240">
        <f>COUNTIF('Session Tracking'!F130:O130,"No")</f>
        <v>0</v>
      </c>
      <c r="CM131" s="211">
        <f t="shared" si="63"/>
        <v>0</v>
      </c>
      <c r="CN131" s="240" t="str">
        <f t="shared" si="40"/>
        <v/>
      </c>
      <c r="CO131" s="240" t="str">
        <f t="shared" si="41"/>
        <v/>
      </c>
      <c r="CP131" s="240" t="str">
        <f t="shared" si="64"/>
        <v/>
      </c>
      <c r="CQ131" s="240" t="str">
        <f t="shared" si="65"/>
        <v/>
      </c>
      <c r="CR131" s="240" t="str">
        <f t="shared" si="66"/>
        <v/>
      </c>
      <c r="CS131" s="240" t="str">
        <f t="shared" si="67"/>
        <v/>
      </c>
      <c r="CT131" s="172" t="str">
        <f t="shared" si="68"/>
        <v/>
      </c>
      <c r="CU131" s="240" t="str">
        <f t="shared" si="69"/>
        <v/>
      </c>
      <c r="CV131" s="240" t="str">
        <f t="shared" si="70"/>
        <v/>
      </c>
      <c r="CW131" s="240" t="str">
        <f t="shared" si="71"/>
        <v/>
      </c>
      <c r="CX131" s="240" t="str">
        <f t="shared" si="72"/>
        <v/>
      </c>
      <c r="CY131" s="240" t="str">
        <f t="shared" si="73"/>
        <v/>
      </c>
      <c r="CZ131" s="240" t="str">
        <f t="shared" si="74"/>
        <v/>
      </c>
      <c r="DA131" s="240" t="str">
        <f t="shared" si="75"/>
        <v/>
      </c>
      <c r="DB131" s="173" t="str">
        <f t="shared" si="76"/>
        <v/>
      </c>
    </row>
    <row r="132" spans="1:106" x14ac:dyDescent="0.35">
      <c r="A132" s="182">
        <f>'Session Tracking'!A131</f>
        <v>0</v>
      </c>
      <c r="B132" s="183">
        <f>'Session Tracking'!T131</f>
        <v>0</v>
      </c>
      <c r="C132" s="183">
        <f>'Session Tracking'!C131</f>
        <v>0</v>
      </c>
      <c r="D132" s="184" t="str">
        <f>IF('Session Tracking'!D131,'Session Tracking'!D131,"")</f>
        <v/>
      </c>
      <c r="E132" s="184" t="str">
        <f>IF('Session Tracking'!E131,'Session Tracking'!E131,"")</f>
        <v/>
      </c>
      <c r="F132" s="121"/>
      <c r="G132" s="121"/>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1"/>
      <c r="AH132" s="122"/>
      <c r="AI132" s="122"/>
      <c r="AJ132" s="122"/>
      <c r="AK132" s="122"/>
      <c r="AL132" s="122"/>
      <c r="AM132" s="122"/>
      <c r="AN132" s="122"/>
      <c r="AO132" s="122"/>
      <c r="AP132" s="122"/>
      <c r="AQ132" s="122"/>
      <c r="AR132" s="122"/>
      <c r="AS132" s="122"/>
      <c r="AT132" s="122"/>
      <c r="AU132" s="122"/>
      <c r="AV132" s="122"/>
      <c r="AW132" s="122"/>
      <c r="AX132" s="122"/>
      <c r="AY132" s="122"/>
      <c r="AZ132" s="122"/>
      <c r="BA132" s="122"/>
      <c r="BB132" s="122"/>
      <c r="BC132" s="122"/>
      <c r="BD132" s="122"/>
      <c r="BE132" s="122"/>
      <c r="BF132" s="122"/>
      <c r="BH132" s="175" t="str">
        <f t="shared" si="42"/>
        <v/>
      </c>
      <c r="BI132" s="176" t="str">
        <f t="shared" si="43"/>
        <v/>
      </c>
      <c r="BJ132" s="240" t="str">
        <f t="shared" si="44"/>
        <v xml:space="preserve"> </v>
      </c>
      <c r="BK132" s="175" t="str">
        <f t="shared" si="45"/>
        <v/>
      </c>
      <c r="BL132" s="176" t="str">
        <f t="shared" si="46"/>
        <v/>
      </c>
      <c r="BM132" s="240" t="str">
        <f t="shared" si="47"/>
        <v xml:space="preserve"> </v>
      </c>
      <c r="BN132" s="175" t="str">
        <f t="shared" si="48"/>
        <v/>
      </c>
      <c r="BO132" s="176" t="str">
        <f t="shared" si="49"/>
        <v/>
      </c>
      <c r="BP132" s="240" t="str">
        <f t="shared" si="50"/>
        <v xml:space="preserve"> </v>
      </c>
      <c r="BQ132" s="175" t="str">
        <f t="shared" si="51"/>
        <v/>
      </c>
      <c r="BR132" s="176" t="str">
        <f t="shared" si="52"/>
        <v/>
      </c>
      <c r="BS132" s="224" t="str">
        <f t="shared" si="53"/>
        <v xml:space="preserve"> </v>
      </c>
      <c r="BT132" s="318" t="str">
        <f t="shared" si="54"/>
        <v/>
      </c>
      <c r="BU132" s="319" t="str">
        <f t="shared" si="55"/>
        <v/>
      </c>
      <c r="BV132" s="320" t="str">
        <f t="shared" si="56"/>
        <v xml:space="preserve"> </v>
      </c>
      <c r="BW132" s="175" t="str">
        <f t="shared" si="57"/>
        <v/>
      </c>
      <c r="BX132" s="176" t="str">
        <f t="shared" si="58"/>
        <v/>
      </c>
      <c r="BY132" s="240" t="str">
        <f t="shared" si="59"/>
        <v xml:space="preserve"> </v>
      </c>
      <c r="BZ132" s="175" t="str">
        <f>IF(COUNT(#REF!,#REF!,#REF!,#REF!)=4,(3-#REF!)+(3-#REF!)+#REF!+#REF!,"")</f>
        <v/>
      </c>
      <c r="CA132" s="176" t="str">
        <f>IF(COUNT(#REF!,#REF!,#REF!,#REF!)=4,(3-#REF!)+(3-#REF!)+#REF!+#REF!,"")</f>
        <v/>
      </c>
      <c r="CB132" s="240" t="str">
        <f t="shared" si="60"/>
        <v xml:space="preserve"> </v>
      </c>
      <c r="CC132" s="175" t="str">
        <f>IF(COUNT(#REF!,#REF!,#REF!)=3,(3-#REF!)+#REF!+(3-#REF!),"")</f>
        <v/>
      </c>
      <c r="CD132" s="176" t="str">
        <f>IF(COUNT(#REF!,#REF!,#REF!)=3,(3-#REF!)+#REF!+(3-#REF!),"")</f>
        <v/>
      </c>
      <c r="CE132" s="240" t="str">
        <f t="shared" si="61"/>
        <v xml:space="preserve"> </v>
      </c>
      <c r="CF132" s="185" t="str">
        <f t="shared" si="77"/>
        <v/>
      </c>
      <c r="CG132" s="186" t="str">
        <f t="shared" si="77"/>
        <v/>
      </c>
      <c r="CH132" s="181" t="str">
        <f t="shared" si="62"/>
        <v xml:space="preserve"> </v>
      </c>
      <c r="CI132" s="240">
        <f>'Session Tracking'!P131</f>
        <v>0</v>
      </c>
      <c r="CJ132" s="172"/>
      <c r="CK132" s="172">
        <f>COUNTIF('Session Tracking'!F131:O131,"Yes")</f>
        <v>0</v>
      </c>
      <c r="CL132" s="240">
        <f>COUNTIF('Session Tracking'!F131:O131,"No")</f>
        <v>0</v>
      </c>
      <c r="CM132" s="211">
        <f t="shared" si="63"/>
        <v>0</v>
      </c>
      <c r="CN132" s="240" t="str">
        <f t="shared" ref="CN132:CN195" si="78">IF(D132="","",INT((((YEAR(D132)-YEAR($CN$1))*12+MONTH(D132)-MONTH($CN$1)+1)+2)/3))</f>
        <v/>
      </c>
      <c r="CO132" s="240" t="str">
        <f t="shared" ref="CO132:CO195" si="79">IF(E132="","",INT((((YEAR(E132)-YEAR($CN$1))*12+MONTH(E132)-MONTH($CN$1)+1)+2)/3))</f>
        <v/>
      </c>
      <c r="CP132" s="240" t="str">
        <f t="shared" si="64"/>
        <v/>
      </c>
      <c r="CQ132" s="240" t="str">
        <f t="shared" si="65"/>
        <v/>
      </c>
      <c r="CR132" s="240" t="str">
        <f t="shared" si="66"/>
        <v/>
      </c>
      <c r="CS132" s="240" t="str">
        <f t="shared" si="67"/>
        <v/>
      </c>
      <c r="CT132" s="172" t="str">
        <f t="shared" si="68"/>
        <v/>
      </c>
      <c r="CU132" s="240" t="str">
        <f t="shared" si="69"/>
        <v/>
      </c>
      <c r="CV132" s="240" t="str">
        <f t="shared" si="70"/>
        <v/>
      </c>
      <c r="CW132" s="240" t="str">
        <f t="shared" si="71"/>
        <v/>
      </c>
      <c r="CX132" s="240" t="str">
        <f t="shared" si="72"/>
        <v/>
      </c>
      <c r="CY132" s="240" t="str">
        <f t="shared" si="73"/>
        <v/>
      </c>
      <c r="CZ132" s="240" t="str">
        <f t="shared" si="74"/>
        <v/>
      </c>
      <c r="DA132" s="240" t="str">
        <f t="shared" si="75"/>
        <v/>
      </c>
      <c r="DB132" s="173" t="str">
        <f t="shared" si="76"/>
        <v/>
      </c>
    </row>
    <row r="133" spans="1:106" x14ac:dyDescent="0.35">
      <c r="A133" s="182">
        <f>'Session Tracking'!A132</f>
        <v>0</v>
      </c>
      <c r="B133" s="183">
        <f>'Session Tracking'!T132</f>
        <v>0</v>
      </c>
      <c r="C133" s="183">
        <f>'Session Tracking'!C132</f>
        <v>0</v>
      </c>
      <c r="D133" s="184" t="str">
        <f>IF('Session Tracking'!D132,'Session Tracking'!D132,"")</f>
        <v/>
      </c>
      <c r="E133" s="184" t="str">
        <f>IF('Session Tracking'!E132,'Session Tracking'!E132,"")</f>
        <v/>
      </c>
      <c r="F133" s="123"/>
      <c r="G133" s="123"/>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3"/>
      <c r="AH133" s="124"/>
      <c r="AI133" s="124"/>
      <c r="AJ133" s="124"/>
      <c r="AK133" s="124"/>
      <c r="AL133" s="124"/>
      <c r="AM133" s="124"/>
      <c r="AN133" s="124"/>
      <c r="AO133" s="124"/>
      <c r="AP133" s="124"/>
      <c r="AQ133" s="124"/>
      <c r="AR133" s="124"/>
      <c r="AS133" s="124"/>
      <c r="AT133" s="124"/>
      <c r="AU133" s="124"/>
      <c r="AV133" s="124"/>
      <c r="AW133" s="124"/>
      <c r="AX133" s="124"/>
      <c r="AY133" s="124"/>
      <c r="AZ133" s="124"/>
      <c r="BA133" s="124"/>
      <c r="BB133" s="124"/>
      <c r="BC133" s="124"/>
      <c r="BD133" s="124"/>
      <c r="BE133" s="124"/>
      <c r="BF133" s="124"/>
      <c r="BH133" s="175" t="str">
        <f t="shared" ref="BH133:BH196" si="80">IF(COUNT(O133,J133,T133,W133,AE133)=5,O133+J133+T133+W133+AE133,"")</f>
        <v/>
      </c>
      <c r="BI133" s="176" t="str">
        <f t="shared" ref="BI133:BI196" si="81">IF(COUNT(AJ133,AO133,AT133,AW133,BE133)=5,AJ133+AO133+AT133+AW133+BE133,"")</f>
        <v/>
      </c>
      <c r="BJ133" s="240" t="str">
        <f t="shared" ref="BJ133:BJ196" si="82">IF(OR(BH133="",BI133="")," ",BI133-BH133)</f>
        <v xml:space="preserve"> </v>
      </c>
      <c r="BK133" s="175" t="str">
        <f t="shared" ref="BK133:BK196" si="83">IF(COUNT(L133,N133,S133,Y133,AC133)=5,(L133+(2-N133)+S133+Y133+AC133),"")</f>
        <v/>
      </c>
      <c r="BL133" s="176" t="str">
        <f t="shared" ref="BL133:BL196" si="84">IF(COUNT(AL133,AN133,AP133,AQ133,AT133)=5,AL133+(2-AN133)+AP133+AQ133+AT133,"")</f>
        <v/>
      </c>
      <c r="BM133" s="240" t="str">
        <f t="shared" ref="BM133:BM196" si="85">IF(OR(BK133="",BL133="")," ",BL133-BK133)</f>
        <v xml:space="preserve"> </v>
      </c>
      <c r="BN133" s="175" t="str">
        <f t="shared" ref="BN133:BN196" si="86">IF(COUNT(I133,Q133,V133,AB133,AF133)=5,I133+Q133+V133+(2-AB133)+(2-AF133),"")</f>
        <v/>
      </c>
      <c r="BO133" s="176" t="str">
        <f t="shared" ref="BO133:BO196" si="87">IF(COUNT(AI133,AQ133,AV133,BB133,BF133)=5,AI133+AQ133+AV133+(2-BB133)+(2-BF133),"")</f>
        <v/>
      </c>
      <c r="BP133" s="240" t="str">
        <f t="shared" ref="BP133:BP196" si="88">IF(OR(BN133="",BO133="")," ",BO133-BN133)</f>
        <v xml:space="preserve"> </v>
      </c>
      <c r="BQ133" s="175" t="str">
        <f t="shared" ref="BQ133:BQ196" si="89">IF(COUNT(M133,R133,U133,Z133,AD133)=5,M133+(2-R133)+(2-U133)+Z133+AD133,"")</f>
        <v/>
      </c>
      <c r="BR133" s="176" t="str">
        <f t="shared" ref="BR133:BR196" si="90">IF(COUNT(AM133,AR133,AU133,AZ133,BD133)=5,AM133+(2-AR133)+(2-AU133)+AZ133+BD133,"")</f>
        <v/>
      </c>
      <c r="BS133" s="224" t="str">
        <f t="shared" ref="BS133:BS196" si="91">IF(OR(BQ133="",BR133="")," ",BR133-BQ133)</f>
        <v xml:space="preserve"> </v>
      </c>
      <c r="BT133" s="318" t="str">
        <f t="shared" ref="BT133:BT196" si="92">IF(COUNT(H133,K133,P133,X133,AA133)=5,H133+K133+P133+X133+AA133,"")</f>
        <v/>
      </c>
      <c r="BU133" s="319" t="str">
        <f t="shared" ref="BU133:BU196" si="93">IF(COUNT(AH133,AK133,AP133,AX133,BA133)=5,AH133+AK133+AP133+AX133+BA133,"")</f>
        <v/>
      </c>
      <c r="BV133" s="320" t="str">
        <f t="shared" ref="BV133:BV196" si="94">IF(OR(BT133="",BU133="")," ",BU133-BT133)</f>
        <v xml:space="preserve"> </v>
      </c>
      <c r="BW133" s="175" t="str">
        <f t="shared" ref="BW133:BW196" si="95">IF(COUNT(H133:AF133)=25,H133+I133+J133+K133+L133+M133+(2-N133)+O133+P133+Q133+(2-R133)+S133+T133+(2-U133)+V133+W133+X133+Y133+Z133+AA133+(2-AB133)+AC133+AD133+AE133+(2-AF133),"")</f>
        <v/>
      </c>
      <c r="BX133" s="176" t="str">
        <f t="shared" ref="BX133:BX196" si="96">IF(COUNT(AH133:BF133)=25,AH133+AI133+AJ133+AK133+AL133+AM133+(2-AN133)+AO133+AP133+AQ133+(2-AR133)+AS133+AT133+(2-AU133)+AV133+AW133+AX133+AY133+AZ133+BA133+(2-BB133)+BC133+BD133+BE133+(2-BF133),"")</f>
        <v/>
      </c>
      <c r="BY133" s="240" t="str">
        <f t="shared" ref="BY133:BY196" si="97">IF(OR(BW133="",BX133="")," ",BX133-BW133)</f>
        <v xml:space="preserve"> </v>
      </c>
      <c r="BZ133" s="175" t="str">
        <f>IF(COUNT(#REF!,#REF!,#REF!,#REF!)=4,(3-#REF!)+(3-#REF!)+#REF!+#REF!,"")</f>
        <v/>
      </c>
      <c r="CA133" s="176" t="str">
        <f>IF(COUNT(#REF!,#REF!,#REF!,#REF!)=4,(3-#REF!)+(3-#REF!)+#REF!+#REF!,"")</f>
        <v/>
      </c>
      <c r="CB133" s="240" t="str">
        <f t="shared" ref="CB133:CB196" si="98">IF(OR(BZ133="",CA133="")," ",CA133-BZ133)</f>
        <v xml:space="preserve"> </v>
      </c>
      <c r="CC133" s="175" t="str">
        <f>IF(COUNT(#REF!,#REF!,#REF!)=3,(3-#REF!)+#REF!+(3-#REF!),"")</f>
        <v/>
      </c>
      <c r="CD133" s="176" t="str">
        <f>IF(COUNT(#REF!,#REF!,#REF!)=3,(3-#REF!)+#REF!+(3-#REF!),"")</f>
        <v/>
      </c>
      <c r="CE133" s="240" t="str">
        <f t="shared" ref="CE133:CE196" si="99">IF(OR(CC133="",CD133="")," ",CD133-CC133)</f>
        <v xml:space="preserve"> </v>
      </c>
      <c r="CF133" s="185" t="str">
        <f t="shared" si="77"/>
        <v/>
      </c>
      <c r="CG133" s="186" t="str">
        <f t="shared" si="77"/>
        <v/>
      </c>
      <c r="CH133" s="181" t="str">
        <f t="shared" ref="CH133:CH196" si="100">IF(OR(CF133="",CG133="")," ",CG133-CF133)</f>
        <v xml:space="preserve"> </v>
      </c>
      <c r="CI133" s="240">
        <f>'Session Tracking'!P132</f>
        <v>0</v>
      </c>
      <c r="CJ133" s="172"/>
      <c r="CK133" s="172">
        <f>COUNTIF('Session Tracking'!F132:O132,"Yes")</f>
        <v>0</v>
      </c>
      <c r="CL133" s="240">
        <f>COUNTIF('Session Tracking'!F132:O132,"No")</f>
        <v>0</v>
      </c>
      <c r="CM133" s="211">
        <f t="shared" ref="CM133:CM196" si="101">IF(AND(CK133+CL133&gt;0,CI133&lt;&gt;"N/A"),CK133/(CK133+CL133),0)</f>
        <v>0</v>
      </c>
      <c r="CN133" s="240" t="str">
        <f t="shared" si="78"/>
        <v/>
      </c>
      <c r="CO133" s="240" t="str">
        <f t="shared" si="79"/>
        <v/>
      </c>
      <c r="CP133" s="240" t="str">
        <f t="shared" ref="CP133:CP196" si="102">IF(AND(CO133&gt;0,CI133="yes"),CO133,"")</f>
        <v/>
      </c>
      <c r="CQ133" s="240" t="str">
        <f t="shared" ref="CQ133:CQ196" si="103">IF(CO133&gt;0,CO133,"")</f>
        <v/>
      </c>
      <c r="CR133" s="240" t="str">
        <f t="shared" ref="CR133:CR196" si="104">IF(AND(CO133&gt;0,CM133&gt;=0.75),CO133,"")</f>
        <v/>
      </c>
      <c r="CS133" s="240" t="str">
        <f t="shared" ref="CS133:CS196" si="105">IF(AND(COUNT(H133:AF133)&gt;=20,COUNT(AG133:BF133)&gt;=20),IF(AG133="","",INT((((YEAR(AG133)-YEAR($CN$1))*12+MONTH(AG133)-MONTH($CN$1)+1)+2)/3)),"")</f>
        <v/>
      </c>
      <c r="CT133" s="172" t="str">
        <f t="shared" ref="CT133:CT196" si="106">IF(AND($CS133&gt;0,BJ133&lt;0),$CS133,"")</f>
        <v/>
      </c>
      <c r="CU133" s="240" t="str">
        <f t="shared" ref="CU133:CU196" si="107">IF(AND($CS133&gt;0,BM133&lt;0),$CS133,"")</f>
        <v/>
      </c>
      <c r="CV133" s="240" t="str">
        <f t="shared" ref="CV133:CV196" si="108">IF(AND($CS133&gt;0,BP133&lt;0),$CS133,"")</f>
        <v/>
      </c>
      <c r="CW133" s="240" t="str">
        <f t="shared" ref="CW133:CW196" si="109">IF(AND($CS133&gt;0,BS133&lt;0),$CS133,"")</f>
        <v/>
      </c>
      <c r="CX133" s="240" t="str">
        <f t="shared" ref="CX133:CX196" si="110">IF(AND($CS133&gt;0,BV133&lt;0),$CS133,"")</f>
        <v/>
      </c>
      <c r="CY133" s="240" t="str">
        <f t="shared" ref="CY133:CY196" si="111">IF(AND($CS133&gt;0,BY133&lt;0),$CS133,"")</f>
        <v/>
      </c>
      <c r="CZ133" s="240" t="str">
        <f t="shared" ref="CZ133:CZ196" si="112">IF(AND($CS133&gt;0,BY133&lt;0),$CS133,"")</f>
        <v/>
      </c>
      <c r="DA133" s="240" t="str">
        <f t="shared" ref="DA133:DA196" si="113">IF(AND($CS133&gt;0,CB133&lt;0),$CS133,"")</f>
        <v/>
      </c>
      <c r="DB133" s="173" t="str">
        <f t="shared" ref="DB133:DB196" si="114">IF(AND($CS133&gt;0,CE133&lt;0),$CS133,"")</f>
        <v/>
      </c>
    </row>
    <row r="134" spans="1:106" x14ac:dyDescent="0.35">
      <c r="A134" s="182">
        <f>'Session Tracking'!A133</f>
        <v>0</v>
      </c>
      <c r="B134" s="183">
        <f>'Session Tracking'!T133</f>
        <v>0</v>
      </c>
      <c r="C134" s="183">
        <f>'Session Tracking'!C133</f>
        <v>0</v>
      </c>
      <c r="D134" s="184" t="str">
        <f>IF('Session Tracking'!D133,'Session Tracking'!D133,"")</f>
        <v/>
      </c>
      <c r="E134" s="184" t="str">
        <f>IF('Session Tracking'!E133,'Session Tracking'!E133,"")</f>
        <v/>
      </c>
      <c r="F134" s="121"/>
      <c r="G134" s="121"/>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1"/>
      <c r="AH134" s="122"/>
      <c r="AI134" s="122"/>
      <c r="AJ134" s="122"/>
      <c r="AK134" s="122"/>
      <c r="AL134" s="122"/>
      <c r="AM134" s="122"/>
      <c r="AN134" s="122"/>
      <c r="AO134" s="122"/>
      <c r="AP134" s="122"/>
      <c r="AQ134" s="122"/>
      <c r="AR134" s="122"/>
      <c r="AS134" s="122"/>
      <c r="AT134" s="122"/>
      <c r="AU134" s="122"/>
      <c r="AV134" s="122"/>
      <c r="AW134" s="122"/>
      <c r="AX134" s="122"/>
      <c r="AY134" s="122"/>
      <c r="AZ134" s="122"/>
      <c r="BA134" s="122"/>
      <c r="BB134" s="122"/>
      <c r="BC134" s="122"/>
      <c r="BD134" s="122"/>
      <c r="BE134" s="122"/>
      <c r="BF134" s="122"/>
      <c r="BH134" s="175" t="str">
        <f t="shared" si="80"/>
        <v/>
      </c>
      <c r="BI134" s="176" t="str">
        <f t="shared" si="81"/>
        <v/>
      </c>
      <c r="BJ134" s="240" t="str">
        <f t="shared" si="82"/>
        <v xml:space="preserve"> </v>
      </c>
      <c r="BK134" s="175" t="str">
        <f t="shared" si="83"/>
        <v/>
      </c>
      <c r="BL134" s="176" t="str">
        <f t="shared" si="84"/>
        <v/>
      </c>
      <c r="BM134" s="240" t="str">
        <f t="shared" si="85"/>
        <v xml:space="preserve"> </v>
      </c>
      <c r="BN134" s="175" t="str">
        <f t="shared" si="86"/>
        <v/>
      </c>
      <c r="BO134" s="176" t="str">
        <f t="shared" si="87"/>
        <v/>
      </c>
      <c r="BP134" s="240" t="str">
        <f t="shared" si="88"/>
        <v xml:space="preserve"> </v>
      </c>
      <c r="BQ134" s="175" t="str">
        <f t="shared" si="89"/>
        <v/>
      </c>
      <c r="BR134" s="176" t="str">
        <f t="shared" si="90"/>
        <v/>
      </c>
      <c r="BS134" s="224" t="str">
        <f t="shared" si="91"/>
        <v xml:space="preserve"> </v>
      </c>
      <c r="BT134" s="318" t="str">
        <f t="shared" si="92"/>
        <v/>
      </c>
      <c r="BU134" s="319" t="str">
        <f t="shared" si="93"/>
        <v/>
      </c>
      <c r="BV134" s="320" t="str">
        <f t="shared" si="94"/>
        <v xml:space="preserve"> </v>
      </c>
      <c r="BW134" s="175" t="str">
        <f t="shared" si="95"/>
        <v/>
      </c>
      <c r="BX134" s="176" t="str">
        <f t="shared" si="96"/>
        <v/>
      </c>
      <c r="BY134" s="240" t="str">
        <f t="shared" si="97"/>
        <v xml:space="preserve"> </v>
      </c>
      <c r="BZ134" s="175" t="str">
        <f>IF(COUNT(#REF!,#REF!,#REF!,#REF!)=4,(3-#REF!)+(3-#REF!)+#REF!+#REF!,"")</f>
        <v/>
      </c>
      <c r="CA134" s="176" t="str">
        <f>IF(COUNT(#REF!,#REF!,#REF!,#REF!)=4,(3-#REF!)+(3-#REF!)+#REF!+#REF!,"")</f>
        <v/>
      </c>
      <c r="CB134" s="240" t="str">
        <f t="shared" si="98"/>
        <v xml:space="preserve"> </v>
      </c>
      <c r="CC134" s="175" t="str">
        <f>IF(COUNT(#REF!,#REF!,#REF!)=3,(3-#REF!)+#REF!+(3-#REF!),"")</f>
        <v/>
      </c>
      <c r="CD134" s="176" t="str">
        <f>IF(COUNT(#REF!,#REF!,#REF!)=3,(3-#REF!)+#REF!+(3-#REF!),"")</f>
        <v/>
      </c>
      <c r="CE134" s="240" t="str">
        <f t="shared" si="99"/>
        <v xml:space="preserve"> </v>
      </c>
      <c r="CF134" s="185" t="str">
        <f t="shared" si="77"/>
        <v/>
      </c>
      <c r="CG134" s="186" t="str">
        <f t="shared" si="77"/>
        <v/>
      </c>
      <c r="CH134" s="181" t="str">
        <f t="shared" si="100"/>
        <v xml:space="preserve"> </v>
      </c>
      <c r="CI134" s="240">
        <f>'Session Tracking'!P133</f>
        <v>0</v>
      </c>
      <c r="CJ134" s="172"/>
      <c r="CK134" s="172">
        <f>COUNTIF('Session Tracking'!F133:O133,"Yes")</f>
        <v>0</v>
      </c>
      <c r="CL134" s="240">
        <f>COUNTIF('Session Tracking'!F133:O133,"No")</f>
        <v>0</v>
      </c>
      <c r="CM134" s="211">
        <f t="shared" si="101"/>
        <v>0</v>
      </c>
      <c r="CN134" s="240" t="str">
        <f t="shared" si="78"/>
        <v/>
      </c>
      <c r="CO134" s="240" t="str">
        <f t="shared" si="79"/>
        <v/>
      </c>
      <c r="CP134" s="240" t="str">
        <f t="shared" si="102"/>
        <v/>
      </c>
      <c r="CQ134" s="240" t="str">
        <f t="shared" si="103"/>
        <v/>
      </c>
      <c r="CR134" s="240" t="str">
        <f t="shared" si="104"/>
        <v/>
      </c>
      <c r="CS134" s="240" t="str">
        <f t="shared" si="105"/>
        <v/>
      </c>
      <c r="CT134" s="172" t="str">
        <f t="shared" si="106"/>
        <v/>
      </c>
      <c r="CU134" s="240" t="str">
        <f t="shared" si="107"/>
        <v/>
      </c>
      <c r="CV134" s="240" t="str">
        <f t="shared" si="108"/>
        <v/>
      </c>
      <c r="CW134" s="240" t="str">
        <f t="shared" si="109"/>
        <v/>
      </c>
      <c r="CX134" s="240" t="str">
        <f t="shared" si="110"/>
        <v/>
      </c>
      <c r="CY134" s="240" t="str">
        <f t="shared" si="111"/>
        <v/>
      </c>
      <c r="CZ134" s="240" t="str">
        <f t="shared" si="112"/>
        <v/>
      </c>
      <c r="DA134" s="240" t="str">
        <f t="shared" si="113"/>
        <v/>
      </c>
      <c r="DB134" s="173" t="str">
        <f t="shared" si="114"/>
        <v/>
      </c>
    </row>
    <row r="135" spans="1:106" x14ac:dyDescent="0.35">
      <c r="A135" s="182">
        <f>'Session Tracking'!A134</f>
        <v>0</v>
      </c>
      <c r="B135" s="183">
        <f>'Session Tracking'!T134</f>
        <v>0</v>
      </c>
      <c r="C135" s="183">
        <f>'Session Tracking'!C134</f>
        <v>0</v>
      </c>
      <c r="D135" s="184" t="str">
        <f>IF('Session Tracking'!D134,'Session Tracking'!D134,"")</f>
        <v/>
      </c>
      <c r="E135" s="184" t="str">
        <f>IF('Session Tracking'!E134,'Session Tracking'!E134,"")</f>
        <v/>
      </c>
      <c r="F135" s="123"/>
      <c r="G135" s="123"/>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3"/>
      <c r="AH135" s="124"/>
      <c r="AI135" s="124"/>
      <c r="AJ135" s="124"/>
      <c r="AK135" s="124"/>
      <c r="AL135" s="124"/>
      <c r="AM135" s="124"/>
      <c r="AN135" s="124"/>
      <c r="AO135" s="124"/>
      <c r="AP135" s="124"/>
      <c r="AQ135" s="124"/>
      <c r="AR135" s="124"/>
      <c r="AS135" s="124"/>
      <c r="AT135" s="124"/>
      <c r="AU135" s="124"/>
      <c r="AV135" s="124"/>
      <c r="AW135" s="124"/>
      <c r="AX135" s="124"/>
      <c r="AY135" s="124"/>
      <c r="AZ135" s="124"/>
      <c r="BA135" s="124"/>
      <c r="BB135" s="124"/>
      <c r="BC135" s="124"/>
      <c r="BD135" s="124"/>
      <c r="BE135" s="124"/>
      <c r="BF135" s="124"/>
      <c r="BH135" s="175" t="str">
        <f t="shared" si="80"/>
        <v/>
      </c>
      <c r="BI135" s="176" t="str">
        <f t="shared" si="81"/>
        <v/>
      </c>
      <c r="BJ135" s="240" t="str">
        <f t="shared" si="82"/>
        <v xml:space="preserve"> </v>
      </c>
      <c r="BK135" s="175" t="str">
        <f t="shared" si="83"/>
        <v/>
      </c>
      <c r="BL135" s="176" t="str">
        <f t="shared" si="84"/>
        <v/>
      </c>
      <c r="BM135" s="240" t="str">
        <f t="shared" si="85"/>
        <v xml:space="preserve"> </v>
      </c>
      <c r="BN135" s="175" t="str">
        <f t="shared" si="86"/>
        <v/>
      </c>
      <c r="BO135" s="176" t="str">
        <f t="shared" si="87"/>
        <v/>
      </c>
      <c r="BP135" s="240" t="str">
        <f t="shared" si="88"/>
        <v xml:space="preserve"> </v>
      </c>
      <c r="BQ135" s="175" t="str">
        <f t="shared" si="89"/>
        <v/>
      </c>
      <c r="BR135" s="176" t="str">
        <f t="shared" si="90"/>
        <v/>
      </c>
      <c r="BS135" s="224" t="str">
        <f t="shared" si="91"/>
        <v xml:space="preserve"> </v>
      </c>
      <c r="BT135" s="318" t="str">
        <f t="shared" si="92"/>
        <v/>
      </c>
      <c r="BU135" s="319" t="str">
        <f t="shared" si="93"/>
        <v/>
      </c>
      <c r="BV135" s="320" t="str">
        <f t="shared" si="94"/>
        <v xml:space="preserve"> </v>
      </c>
      <c r="BW135" s="175" t="str">
        <f t="shared" si="95"/>
        <v/>
      </c>
      <c r="BX135" s="176" t="str">
        <f t="shared" si="96"/>
        <v/>
      </c>
      <c r="BY135" s="240" t="str">
        <f t="shared" si="97"/>
        <v xml:space="preserve"> </v>
      </c>
      <c r="BZ135" s="175" t="str">
        <f>IF(COUNT(#REF!,#REF!,#REF!,#REF!)=4,(3-#REF!)+(3-#REF!)+#REF!+#REF!,"")</f>
        <v/>
      </c>
      <c r="CA135" s="176" t="str">
        <f>IF(COUNT(#REF!,#REF!,#REF!,#REF!)=4,(3-#REF!)+(3-#REF!)+#REF!+#REF!,"")</f>
        <v/>
      </c>
      <c r="CB135" s="240" t="str">
        <f t="shared" si="98"/>
        <v xml:space="preserve"> </v>
      </c>
      <c r="CC135" s="175" t="str">
        <f>IF(COUNT(#REF!,#REF!,#REF!)=3,(3-#REF!)+#REF!+(3-#REF!),"")</f>
        <v/>
      </c>
      <c r="CD135" s="176" t="str">
        <f>IF(COUNT(#REF!,#REF!,#REF!)=3,(3-#REF!)+#REF!+(3-#REF!),"")</f>
        <v/>
      </c>
      <c r="CE135" s="240" t="str">
        <f t="shared" si="99"/>
        <v xml:space="preserve"> </v>
      </c>
      <c r="CF135" s="185" t="str">
        <f t="shared" si="77"/>
        <v/>
      </c>
      <c r="CG135" s="186" t="str">
        <f t="shared" si="77"/>
        <v/>
      </c>
      <c r="CH135" s="181" t="str">
        <f t="shared" si="100"/>
        <v xml:space="preserve"> </v>
      </c>
      <c r="CI135" s="240">
        <f>'Session Tracking'!P134</f>
        <v>0</v>
      </c>
      <c r="CJ135" s="172"/>
      <c r="CK135" s="172">
        <f>COUNTIF('Session Tracking'!F134:O134,"Yes")</f>
        <v>0</v>
      </c>
      <c r="CL135" s="240">
        <f>COUNTIF('Session Tracking'!F134:O134,"No")</f>
        <v>0</v>
      </c>
      <c r="CM135" s="211">
        <f t="shared" si="101"/>
        <v>0</v>
      </c>
      <c r="CN135" s="240" t="str">
        <f t="shared" si="78"/>
        <v/>
      </c>
      <c r="CO135" s="240" t="str">
        <f t="shared" si="79"/>
        <v/>
      </c>
      <c r="CP135" s="240" t="str">
        <f t="shared" si="102"/>
        <v/>
      </c>
      <c r="CQ135" s="240" t="str">
        <f t="shared" si="103"/>
        <v/>
      </c>
      <c r="CR135" s="240" t="str">
        <f t="shared" si="104"/>
        <v/>
      </c>
      <c r="CS135" s="240" t="str">
        <f t="shared" si="105"/>
        <v/>
      </c>
      <c r="CT135" s="172" t="str">
        <f t="shared" si="106"/>
        <v/>
      </c>
      <c r="CU135" s="240" t="str">
        <f t="shared" si="107"/>
        <v/>
      </c>
      <c r="CV135" s="240" t="str">
        <f t="shared" si="108"/>
        <v/>
      </c>
      <c r="CW135" s="240" t="str">
        <f t="shared" si="109"/>
        <v/>
      </c>
      <c r="CX135" s="240" t="str">
        <f t="shared" si="110"/>
        <v/>
      </c>
      <c r="CY135" s="240" t="str">
        <f t="shared" si="111"/>
        <v/>
      </c>
      <c r="CZ135" s="240" t="str">
        <f t="shared" si="112"/>
        <v/>
      </c>
      <c r="DA135" s="240" t="str">
        <f t="shared" si="113"/>
        <v/>
      </c>
      <c r="DB135" s="173" t="str">
        <f t="shared" si="114"/>
        <v/>
      </c>
    </row>
    <row r="136" spans="1:106" x14ac:dyDescent="0.35">
      <c r="A136" s="182">
        <f>'Session Tracking'!A135</f>
        <v>0</v>
      </c>
      <c r="B136" s="183">
        <f>'Session Tracking'!T135</f>
        <v>0</v>
      </c>
      <c r="C136" s="183">
        <f>'Session Tracking'!C135</f>
        <v>0</v>
      </c>
      <c r="D136" s="184" t="str">
        <f>IF('Session Tracking'!D135,'Session Tracking'!D135,"")</f>
        <v/>
      </c>
      <c r="E136" s="184" t="str">
        <f>IF('Session Tracking'!E135,'Session Tracking'!E135,"")</f>
        <v/>
      </c>
      <c r="F136" s="121"/>
      <c r="G136" s="121"/>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1"/>
      <c r="AH136" s="122"/>
      <c r="AI136" s="122"/>
      <c r="AJ136" s="122"/>
      <c r="AK136" s="122"/>
      <c r="AL136" s="122"/>
      <c r="AM136" s="122"/>
      <c r="AN136" s="122"/>
      <c r="AO136" s="122"/>
      <c r="AP136" s="122"/>
      <c r="AQ136" s="122"/>
      <c r="AR136" s="122"/>
      <c r="AS136" s="122"/>
      <c r="AT136" s="122"/>
      <c r="AU136" s="122"/>
      <c r="AV136" s="122"/>
      <c r="AW136" s="122"/>
      <c r="AX136" s="122"/>
      <c r="AY136" s="122"/>
      <c r="AZ136" s="122"/>
      <c r="BA136" s="122"/>
      <c r="BB136" s="122"/>
      <c r="BC136" s="122"/>
      <c r="BD136" s="122"/>
      <c r="BE136" s="122"/>
      <c r="BF136" s="122"/>
      <c r="BH136" s="175" t="str">
        <f t="shared" si="80"/>
        <v/>
      </c>
      <c r="BI136" s="176" t="str">
        <f t="shared" si="81"/>
        <v/>
      </c>
      <c r="BJ136" s="240" t="str">
        <f t="shared" si="82"/>
        <v xml:space="preserve"> </v>
      </c>
      <c r="BK136" s="175" t="str">
        <f t="shared" si="83"/>
        <v/>
      </c>
      <c r="BL136" s="176" t="str">
        <f t="shared" si="84"/>
        <v/>
      </c>
      <c r="BM136" s="240" t="str">
        <f t="shared" si="85"/>
        <v xml:space="preserve"> </v>
      </c>
      <c r="BN136" s="175" t="str">
        <f t="shared" si="86"/>
        <v/>
      </c>
      <c r="BO136" s="176" t="str">
        <f t="shared" si="87"/>
        <v/>
      </c>
      <c r="BP136" s="240" t="str">
        <f t="shared" si="88"/>
        <v xml:space="preserve"> </v>
      </c>
      <c r="BQ136" s="175" t="str">
        <f t="shared" si="89"/>
        <v/>
      </c>
      <c r="BR136" s="176" t="str">
        <f t="shared" si="90"/>
        <v/>
      </c>
      <c r="BS136" s="224" t="str">
        <f t="shared" si="91"/>
        <v xml:space="preserve"> </v>
      </c>
      <c r="BT136" s="318" t="str">
        <f t="shared" si="92"/>
        <v/>
      </c>
      <c r="BU136" s="319" t="str">
        <f t="shared" si="93"/>
        <v/>
      </c>
      <c r="BV136" s="320" t="str">
        <f t="shared" si="94"/>
        <v xml:space="preserve"> </v>
      </c>
      <c r="BW136" s="175" t="str">
        <f t="shared" si="95"/>
        <v/>
      </c>
      <c r="BX136" s="176" t="str">
        <f t="shared" si="96"/>
        <v/>
      </c>
      <c r="BY136" s="240" t="str">
        <f t="shared" si="97"/>
        <v xml:space="preserve"> </v>
      </c>
      <c r="BZ136" s="175" t="str">
        <f>IF(COUNT(#REF!,#REF!,#REF!,#REF!)=4,(3-#REF!)+(3-#REF!)+#REF!+#REF!,"")</f>
        <v/>
      </c>
      <c r="CA136" s="176" t="str">
        <f>IF(COUNT(#REF!,#REF!,#REF!,#REF!)=4,(3-#REF!)+(3-#REF!)+#REF!+#REF!,"")</f>
        <v/>
      </c>
      <c r="CB136" s="240" t="str">
        <f t="shared" si="98"/>
        <v xml:space="preserve"> </v>
      </c>
      <c r="CC136" s="175" t="str">
        <f>IF(COUNT(#REF!,#REF!,#REF!)=3,(3-#REF!)+#REF!+(3-#REF!),"")</f>
        <v/>
      </c>
      <c r="CD136" s="176" t="str">
        <f>IF(COUNT(#REF!,#REF!,#REF!)=3,(3-#REF!)+#REF!+(3-#REF!),"")</f>
        <v/>
      </c>
      <c r="CE136" s="240" t="str">
        <f t="shared" si="99"/>
        <v xml:space="preserve"> </v>
      </c>
      <c r="CF136" s="185" t="str">
        <f t="shared" si="77"/>
        <v/>
      </c>
      <c r="CG136" s="186" t="str">
        <f t="shared" si="77"/>
        <v/>
      </c>
      <c r="CH136" s="181" t="str">
        <f t="shared" si="100"/>
        <v xml:space="preserve"> </v>
      </c>
      <c r="CI136" s="240">
        <f>'Session Tracking'!P135</f>
        <v>0</v>
      </c>
      <c r="CJ136" s="172"/>
      <c r="CK136" s="172">
        <f>COUNTIF('Session Tracking'!F135:O135,"Yes")</f>
        <v>0</v>
      </c>
      <c r="CL136" s="240">
        <f>COUNTIF('Session Tracking'!F135:O135,"No")</f>
        <v>0</v>
      </c>
      <c r="CM136" s="211">
        <f t="shared" si="101"/>
        <v>0</v>
      </c>
      <c r="CN136" s="240" t="str">
        <f t="shared" si="78"/>
        <v/>
      </c>
      <c r="CO136" s="240" t="str">
        <f t="shared" si="79"/>
        <v/>
      </c>
      <c r="CP136" s="240" t="str">
        <f t="shared" si="102"/>
        <v/>
      </c>
      <c r="CQ136" s="240" t="str">
        <f t="shared" si="103"/>
        <v/>
      </c>
      <c r="CR136" s="240" t="str">
        <f t="shared" si="104"/>
        <v/>
      </c>
      <c r="CS136" s="240" t="str">
        <f t="shared" si="105"/>
        <v/>
      </c>
      <c r="CT136" s="172" t="str">
        <f t="shared" si="106"/>
        <v/>
      </c>
      <c r="CU136" s="240" t="str">
        <f t="shared" si="107"/>
        <v/>
      </c>
      <c r="CV136" s="240" t="str">
        <f t="shared" si="108"/>
        <v/>
      </c>
      <c r="CW136" s="240" t="str">
        <f t="shared" si="109"/>
        <v/>
      </c>
      <c r="CX136" s="240" t="str">
        <f t="shared" si="110"/>
        <v/>
      </c>
      <c r="CY136" s="240" t="str">
        <f t="shared" si="111"/>
        <v/>
      </c>
      <c r="CZ136" s="240" t="str">
        <f t="shared" si="112"/>
        <v/>
      </c>
      <c r="DA136" s="240" t="str">
        <f t="shared" si="113"/>
        <v/>
      </c>
      <c r="DB136" s="173" t="str">
        <f t="shared" si="114"/>
        <v/>
      </c>
    </row>
    <row r="137" spans="1:106" x14ac:dyDescent="0.35">
      <c r="A137" s="182">
        <f>'Session Tracking'!A136</f>
        <v>0</v>
      </c>
      <c r="B137" s="183">
        <f>'Session Tracking'!T136</f>
        <v>0</v>
      </c>
      <c r="C137" s="183">
        <f>'Session Tracking'!C136</f>
        <v>0</v>
      </c>
      <c r="D137" s="184" t="str">
        <f>IF('Session Tracking'!D136,'Session Tracking'!D136,"")</f>
        <v/>
      </c>
      <c r="E137" s="184" t="str">
        <f>IF('Session Tracking'!E136,'Session Tracking'!E136,"")</f>
        <v/>
      </c>
      <c r="F137" s="123"/>
      <c r="G137" s="123"/>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3"/>
      <c r="AH137" s="124"/>
      <c r="AI137" s="124"/>
      <c r="AJ137" s="124"/>
      <c r="AK137" s="124"/>
      <c r="AL137" s="124"/>
      <c r="AM137" s="124"/>
      <c r="AN137" s="124"/>
      <c r="AO137" s="124"/>
      <c r="AP137" s="124"/>
      <c r="AQ137" s="124"/>
      <c r="AR137" s="124"/>
      <c r="AS137" s="124"/>
      <c r="AT137" s="124"/>
      <c r="AU137" s="124"/>
      <c r="AV137" s="124"/>
      <c r="AW137" s="124"/>
      <c r="AX137" s="124"/>
      <c r="AY137" s="124"/>
      <c r="AZ137" s="124"/>
      <c r="BA137" s="124"/>
      <c r="BB137" s="124"/>
      <c r="BC137" s="124"/>
      <c r="BD137" s="124"/>
      <c r="BE137" s="124"/>
      <c r="BF137" s="124"/>
      <c r="BH137" s="175" t="str">
        <f t="shared" si="80"/>
        <v/>
      </c>
      <c r="BI137" s="176" t="str">
        <f t="shared" si="81"/>
        <v/>
      </c>
      <c r="BJ137" s="240" t="str">
        <f t="shared" si="82"/>
        <v xml:space="preserve"> </v>
      </c>
      <c r="BK137" s="175" t="str">
        <f t="shared" si="83"/>
        <v/>
      </c>
      <c r="BL137" s="176" t="str">
        <f t="shared" si="84"/>
        <v/>
      </c>
      <c r="BM137" s="240" t="str">
        <f t="shared" si="85"/>
        <v xml:space="preserve"> </v>
      </c>
      <c r="BN137" s="175" t="str">
        <f t="shared" si="86"/>
        <v/>
      </c>
      <c r="BO137" s="176" t="str">
        <f t="shared" si="87"/>
        <v/>
      </c>
      <c r="BP137" s="240" t="str">
        <f t="shared" si="88"/>
        <v xml:space="preserve"> </v>
      </c>
      <c r="BQ137" s="175" t="str">
        <f t="shared" si="89"/>
        <v/>
      </c>
      <c r="BR137" s="176" t="str">
        <f t="shared" si="90"/>
        <v/>
      </c>
      <c r="BS137" s="224" t="str">
        <f t="shared" si="91"/>
        <v xml:space="preserve"> </v>
      </c>
      <c r="BT137" s="318" t="str">
        <f t="shared" si="92"/>
        <v/>
      </c>
      <c r="BU137" s="319" t="str">
        <f t="shared" si="93"/>
        <v/>
      </c>
      <c r="BV137" s="320" t="str">
        <f t="shared" si="94"/>
        <v xml:space="preserve"> </v>
      </c>
      <c r="BW137" s="175" t="str">
        <f t="shared" si="95"/>
        <v/>
      </c>
      <c r="BX137" s="176" t="str">
        <f t="shared" si="96"/>
        <v/>
      </c>
      <c r="BY137" s="240" t="str">
        <f t="shared" si="97"/>
        <v xml:space="preserve"> </v>
      </c>
      <c r="BZ137" s="175" t="str">
        <f>IF(COUNT(#REF!,#REF!,#REF!,#REF!)=4,(3-#REF!)+(3-#REF!)+#REF!+#REF!,"")</f>
        <v/>
      </c>
      <c r="CA137" s="176" t="str">
        <f>IF(COUNT(#REF!,#REF!,#REF!,#REF!)=4,(3-#REF!)+(3-#REF!)+#REF!+#REF!,"")</f>
        <v/>
      </c>
      <c r="CB137" s="240" t="str">
        <f t="shared" si="98"/>
        <v xml:space="preserve"> </v>
      </c>
      <c r="CC137" s="175" t="str">
        <f>IF(COUNT(#REF!,#REF!,#REF!)=3,(3-#REF!)+#REF!+(3-#REF!),"")</f>
        <v/>
      </c>
      <c r="CD137" s="176" t="str">
        <f>IF(COUNT(#REF!,#REF!,#REF!)=3,(3-#REF!)+#REF!+(3-#REF!),"")</f>
        <v/>
      </c>
      <c r="CE137" s="240" t="str">
        <f t="shared" si="99"/>
        <v xml:space="preserve"> </v>
      </c>
      <c r="CF137" s="185" t="str">
        <f t="shared" si="77"/>
        <v/>
      </c>
      <c r="CG137" s="186" t="str">
        <f t="shared" si="77"/>
        <v/>
      </c>
      <c r="CH137" s="181" t="str">
        <f t="shared" si="100"/>
        <v xml:space="preserve"> </v>
      </c>
      <c r="CI137" s="240">
        <f>'Session Tracking'!P136</f>
        <v>0</v>
      </c>
      <c r="CJ137" s="172"/>
      <c r="CK137" s="172">
        <f>COUNTIF('Session Tracking'!F136:O136,"Yes")</f>
        <v>0</v>
      </c>
      <c r="CL137" s="240">
        <f>COUNTIF('Session Tracking'!F136:O136,"No")</f>
        <v>0</v>
      </c>
      <c r="CM137" s="211">
        <f t="shared" si="101"/>
        <v>0</v>
      </c>
      <c r="CN137" s="240" t="str">
        <f t="shared" si="78"/>
        <v/>
      </c>
      <c r="CO137" s="240" t="str">
        <f t="shared" si="79"/>
        <v/>
      </c>
      <c r="CP137" s="240" t="str">
        <f t="shared" si="102"/>
        <v/>
      </c>
      <c r="CQ137" s="240" t="str">
        <f t="shared" si="103"/>
        <v/>
      </c>
      <c r="CR137" s="240" t="str">
        <f t="shared" si="104"/>
        <v/>
      </c>
      <c r="CS137" s="240" t="str">
        <f t="shared" si="105"/>
        <v/>
      </c>
      <c r="CT137" s="172" t="str">
        <f t="shared" si="106"/>
        <v/>
      </c>
      <c r="CU137" s="240" t="str">
        <f t="shared" si="107"/>
        <v/>
      </c>
      <c r="CV137" s="240" t="str">
        <f t="shared" si="108"/>
        <v/>
      </c>
      <c r="CW137" s="240" t="str">
        <f t="shared" si="109"/>
        <v/>
      </c>
      <c r="CX137" s="240" t="str">
        <f t="shared" si="110"/>
        <v/>
      </c>
      <c r="CY137" s="240" t="str">
        <f t="shared" si="111"/>
        <v/>
      </c>
      <c r="CZ137" s="240" t="str">
        <f t="shared" si="112"/>
        <v/>
      </c>
      <c r="DA137" s="240" t="str">
        <f t="shared" si="113"/>
        <v/>
      </c>
      <c r="DB137" s="173" t="str">
        <f t="shared" si="114"/>
        <v/>
      </c>
    </row>
    <row r="138" spans="1:106" x14ac:dyDescent="0.35">
      <c r="A138" s="182">
        <f>'Session Tracking'!A137</f>
        <v>0</v>
      </c>
      <c r="B138" s="183">
        <f>'Session Tracking'!T137</f>
        <v>0</v>
      </c>
      <c r="C138" s="183">
        <f>'Session Tracking'!C137</f>
        <v>0</v>
      </c>
      <c r="D138" s="184" t="str">
        <f>IF('Session Tracking'!D137,'Session Tracking'!D137,"")</f>
        <v/>
      </c>
      <c r="E138" s="184" t="str">
        <f>IF('Session Tracking'!E137,'Session Tracking'!E137,"")</f>
        <v/>
      </c>
      <c r="F138" s="121"/>
      <c r="G138" s="121"/>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1"/>
      <c r="AH138" s="122"/>
      <c r="AI138" s="122"/>
      <c r="AJ138" s="122"/>
      <c r="AK138" s="122"/>
      <c r="AL138" s="122"/>
      <c r="AM138" s="122"/>
      <c r="AN138" s="122"/>
      <c r="AO138" s="122"/>
      <c r="AP138" s="122"/>
      <c r="AQ138" s="122"/>
      <c r="AR138" s="122"/>
      <c r="AS138" s="122"/>
      <c r="AT138" s="122"/>
      <c r="AU138" s="122"/>
      <c r="AV138" s="122"/>
      <c r="AW138" s="122"/>
      <c r="AX138" s="122"/>
      <c r="AY138" s="122"/>
      <c r="AZ138" s="122"/>
      <c r="BA138" s="122"/>
      <c r="BB138" s="122"/>
      <c r="BC138" s="122"/>
      <c r="BD138" s="122"/>
      <c r="BE138" s="122"/>
      <c r="BF138" s="122"/>
      <c r="BH138" s="175" t="str">
        <f t="shared" si="80"/>
        <v/>
      </c>
      <c r="BI138" s="176" t="str">
        <f t="shared" si="81"/>
        <v/>
      </c>
      <c r="BJ138" s="240" t="str">
        <f t="shared" si="82"/>
        <v xml:space="preserve"> </v>
      </c>
      <c r="BK138" s="175" t="str">
        <f t="shared" si="83"/>
        <v/>
      </c>
      <c r="BL138" s="176" t="str">
        <f t="shared" si="84"/>
        <v/>
      </c>
      <c r="BM138" s="240" t="str">
        <f t="shared" si="85"/>
        <v xml:space="preserve"> </v>
      </c>
      <c r="BN138" s="175" t="str">
        <f t="shared" si="86"/>
        <v/>
      </c>
      <c r="BO138" s="176" t="str">
        <f t="shared" si="87"/>
        <v/>
      </c>
      <c r="BP138" s="240" t="str">
        <f t="shared" si="88"/>
        <v xml:space="preserve"> </v>
      </c>
      <c r="BQ138" s="175" t="str">
        <f t="shared" si="89"/>
        <v/>
      </c>
      <c r="BR138" s="176" t="str">
        <f t="shared" si="90"/>
        <v/>
      </c>
      <c r="BS138" s="224" t="str">
        <f t="shared" si="91"/>
        <v xml:space="preserve"> </v>
      </c>
      <c r="BT138" s="318" t="str">
        <f t="shared" si="92"/>
        <v/>
      </c>
      <c r="BU138" s="319" t="str">
        <f t="shared" si="93"/>
        <v/>
      </c>
      <c r="BV138" s="320" t="str">
        <f t="shared" si="94"/>
        <v xml:space="preserve"> </v>
      </c>
      <c r="BW138" s="175" t="str">
        <f t="shared" si="95"/>
        <v/>
      </c>
      <c r="BX138" s="176" t="str">
        <f t="shared" si="96"/>
        <v/>
      </c>
      <c r="BY138" s="240" t="str">
        <f t="shared" si="97"/>
        <v xml:space="preserve"> </v>
      </c>
      <c r="BZ138" s="175" t="str">
        <f>IF(COUNT(#REF!,#REF!,#REF!,#REF!)=4,(3-#REF!)+(3-#REF!)+#REF!+#REF!,"")</f>
        <v/>
      </c>
      <c r="CA138" s="176" t="str">
        <f>IF(COUNT(#REF!,#REF!,#REF!,#REF!)=4,(3-#REF!)+(3-#REF!)+#REF!+#REF!,"")</f>
        <v/>
      </c>
      <c r="CB138" s="240" t="str">
        <f t="shared" si="98"/>
        <v xml:space="preserve"> </v>
      </c>
      <c r="CC138" s="175" t="str">
        <f>IF(COUNT(#REF!,#REF!,#REF!)=3,(3-#REF!)+#REF!+(3-#REF!),"")</f>
        <v/>
      </c>
      <c r="CD138" s="176" t="str">
        <f>IF(COUNT(#REF!,#REF!,#REF!)=3,(3-#REF!)+#REF!+(3-#REF!),"")</f>
        <v/>
      </c>
      <c r="CE138" s="240" t="str">
        <f t="shared" si="99"/>
        <v xml:space="preserve"> </v>
      </c>
      <c r="CF138" s="185" t="str">
        <f t="shared" si="77"/>
        <v/>
      </c>
      <c r="CG138" s="186" t="str">
        <f t="shared" si="77"/>
        <v/>
      </c>
      <c r="CH138" s="181" t="str">
        <f t="shared" si="100"/>
        <v xml:space="preserve"> </v>
      </c>
      <c r="CI138" s="240">
        <f>'Session Tracking'!P137</f>
        <v>0</v>
      </c>
      <c r="CJ138" s="172"/>
      <c r="CK138" s="172">
        <f>COUNTIF('Session Tracking'!F137:O137,"Yes")</f>
        <v>0</v>
      </c>
      <c r="CL138" s="240">
        <f>COUNTIF('Session Tracking'!F137:O137,"No")</f>
        <v>0</v>
      </c>
      <c r="CM138" s="211">
        <f t="shared" si="101"/>
        <v>0</v>
      </c>
      <c r="CN138" s="240" t="str">
        <f t="shared" si="78"/>
        <v/>
      </c>
      <c r="CO138" s="240" t="str">
        <f t="shared" si="79"/>
        <v/>
      </c>
      <c r="CP138" s="240" t="str">
        <f t="shared" si="102"/>
        <v/>
      </c>
      <c r="CQ138" s="240" t="str">
        <f t="shared" si="103"/>
        <v/>
      </c>
      <c r="CR138" s="240" t="str">
        <f t="shared" si="104"/>
        <v/>
      </c>
      <c r="CS138" s="240" t="str">
        <f t="shared" si="105"/>
        <v/>
      </c>
      <c r="CT138" s="172" t="str">
        <f t="shared" si="106"/>
        <v/>
      </c>
      <c r="CU138" s="240" t="str">
        <f t="shared" si="107"/>
        <v/>
      </c>
      <c r="CV138" s="240" t="str">
        <f t="shared" si="108"/>
        <v/>
      </c>
      <c r="CW138" s="240" t="str">
        <f t="shared" si="109"/>
        <v/>
      </c>
      <c r="CX138" s="240" t="str">
        <f t="shared" si="110"/>
        <v/>
      </c>
      <c r="CY138" s="240" t="str">
        <f t="shared" si="111"/>
        <v/>
      </c>
      <c r="CZ138" s="240" t="str">
        <f t="shared" si="112"/>
        <v/>
      </c>
      <c r="DA138" s="240" t="str">
        <f t="shared" si="113"/>
        <v/>
      </c>
      <c r="DB138" s="173" t="str">
        <f t="shared" si="114"/>
        <v/>
      </c>
    </row>
    <row r="139" spans="1:106" x14ac:dyDescent="0.35">
      <c r="A139" s="182">
        <f>'Session Tracking'!A138</f>
        <v>0</v>
      </c>
      <c r="B139" s="183">
        <f>'Session Tracking'!T138</f>
        <v>0</v>
      </c>
      <c r="C139" s="183">
        <f>'Session Tracking'!C138</f>
        <v>0</v>
      </c>
      <c r="D139" s="184" t="str">
        <f>IF('Session Tracking'!D138,'Session Tracking'!D138,"")</f>
        <v/>
      </c>
      <c r="E139" s="184" t="str">
        <f>IF('Session Tracking'!E138,'Session Tracking'!E138,"")</f>
        <v/>
      </c>
      <c r="F139" s="123"/>
      <c r="G139" s="123"/>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3"/>
      <c r="AH139" s="124"/>
      <c r="AI139" s="124"/>
      <c r="AJ139" s="124"/>
      <c r="AK139" s="124"/>
      <c r="AL139" s="124"/>
      <c r="AM139" s="124"/>
      <c r="AN139" s="124"/>
      <c r="AO139" s="124"/>
      <c r="AP139" s="124"/>
      <c r="AQ139" s="124"/>
      <c r="AR139" s="124"/>
      <c r="AS139" s="124"/>
      <c r="AT139" s="124"/>
      <c r="AU139" s="124"/>
      <c r="AV139" s="124"/>
      <c r="AW139" s="124"/>
      <c r="AX139" s="124"/>
      <c r="AY139" s="124"/>
      <c r="AZ139" s="124"/>
      <c r="BA139" s="124"/>
      <c r="BB139" s="124"/>
      <c r="BC139" s="124"/>
      <c r="BD139" s="124"/>
      <c r="BE139" s="124"/>
      <c r="BF139" s="124"/>
      <c r="BH139" s="175" t="str">
        <f t="shared" si="80"/>
        <v/>
      </c>
      <c r="BI139" s="176" t="str">
        <f t="shared" si="81"/>
        <v/>
      </c>
      <c r="BJ139" s="240" t="str">
        <f t="shared" si="82"/>
        <v xml:space="preserve"> </v>
      </c>
      <c r="BK139" s="175" t="str">
        <f t="shared" si="83"/>
        <v/>
      </c>
      <c r="BL139" s="176" t="str">
        <f t="shared" si="84"/>
        <v/>
      </c>
      <c r="BM139" s="240" t="str">
        <f t="shared" si="85"/>
        <v xml:space="preserve"> </v>
      </c>
      <c r="BN139" s="175" t="str">
        <f t="shared" si="86"/>
        <v/>
      </c>
      <c r="BO139" s="176" t="str">
        <f t="shared" si="87"/>
        <v/>
      </c>
      <c r="BP139" s="240" t="str">
        <f t="shared" si="88"/>
        <v xml:space="preserve"> </v>
      </c>
      <c r="BQ139" s="175" t="str">
        <f t="shared" si="89"/>
        <v/>
      </c>
      <c r="BR139" s="176" t="str">
        <f t="shared" si="90"/>
        <v/>
      </c>
      <c r="BS139" s="224" t="str">
        <f t="shared" si="91"/>
        <v xml:space="preserve"> </v>
      </c>
      <c r="BT139" s="318" t="str">
        <f t="shared" si="92"/>
        <v/>
      </c>
      <c r="BU139" s="319" t="str">
        <f t="shared" si="93"/>
        <v/>
      </c>
      <c r="BV139" s="320" t="str">
        <f t="shared" si="94"/>
        <v xml:space="preserve"> </v>
      </c>
      <c r="BW139" s="175" t="str">
        <f t="shared" si="95"/>
        <v/>
      </c>
      <c r="BX139" s="176" t="str">
        <f t="shared" si="96"/>
        <v/>
      </c>
      <c r="BY139" s="240" t="str">
        <f t="shared" si="97"/>
        <v xml:space="preserve"> </v>
      </c>
      <c r="BZ139" s="175" t="str">
        <f>IF(COUNT(#REF!,#REF!,#REF!,#REF!)=4,(3-#REF!)+(3-#REF!)+#REF!+#REF!,"")</f>
        <v/>
      </c>
      <c r="CA139" s="176" t="str">
        <f>IF(COUNT(#REF!,#REF!,#REF!,#REF!)=4,(3-#REF!)+(3-#REF!)+#REF!+#REF!,"")</f>
        <v/>
      </c>
      <c r="CB139" s="240" t="str">
        <f t="shared" si="98"/>
        <v xml:space="preserve"> </v>
      </c>
      <c r="CC139" s="175" t="str">
        <f>IF(COUNT(#REF!,#REF!,#REF!)=3,(3-#REF!)+#REF!+(3-#REF!),"")</f>
        <v/>
      </c>
      <c r="CD139" s="176" t="str">
        <f>IF(COUNT(#REF!,#REF!,#REF!)=3,(3-#REF!)+#REF!+(3-#REF!),"")</f>
        <v/>
      </c>
      <c r="CE139" s="240" t="str">
        <f t="shared" si="99"/>
        <v xml:space="preserve"> </v>
      </c>
      <c r="CF139" s="185" t="str">
        <f t="shared" si="77"/>
        <v/>
      </c>
      <c r="CG139" s="186" t="str">
        <f t="shared" si="77"/>
        <v/>
      </c>
      <c r="CH139" s="181" t="str">
        <f t="shared" si="100"/>
        <v xml:space="preserve"> </v>
      </c>
      <c r="CI139" s="240">
        <f>'Session Tracking'!P138</f>
        <v>0</v>
      </c>
      <c r="CJ139" s="172"/>
      <c r="CK139" s="172">
        <f>COUNTIF('Session Tracking'!F138:O138,"Yes")</f>
        <v>0</v>
      </c>
      <c r="CL139" s="240">
        <f>COUNTIF('Session Tracking'!F138:O138,"No")</f>
        <v>0</v>
      </c>
      <c r="CM139" s="211">
        <f t="shared" si="101"/>
        <v>0</v>
      </c>
      <c r="CN139" s="240" t="str">
        <f t="shared" si="78"/>
        <v/>
      </c>
      <c r="CO139" s="240" t="str">
        <f t="shared" si="79"/>
        <v/>
      </c>
      <c r="CP139" s="240" t="str">
        <f t="shared" si="102"/>
        <v/>
      </c>
      <c r="CQ139" s="240" t="str">
        <f t="shared" si="103"/>
        <v/>
      </c>
      <c r="CR139" s="240" t="str">
        <f t="shared" si="104"/>
        <v/>
      </c>
      <c r="CS139" s="240" t="str">
        <f t="shared" si="105"/>
        <v/>
      </c>
      <c r="CT139" s="172" t="str">
        <f t="shared" si="106"/>
        <v/>
      </c>
      <c r="CU139" s="240" t="str">
        <f t="shared" si="107"/>
        <v/>
      </c>
      <c r="CV139" s="240" t="str">
        <f t="shared" si="108"/>
        <v/>
      </c>
      <c r="CW139" s="240" t="str">
        <f t="shared" si="109"/>
        <v/>
      </c>
      <c r="CX139" s="240" t="str">
        <f t="shared" si="110"/>
        <v/>
      </c>
      <c r="CY139" s="240" t="str">
        <f t="shared" si="111"/>
        <v/>
      </c>
      <c r="CZ139" s="240" t="str">
        <f t="shared" si="112"/>
        <v/>
      </c>
      <c r="DA139" s="240" t="str">
        <f t="shared" si="113"/>
        <v/>
      </c>
      <c r="DB139" s="173" t="str">
        <f t="shared" si="114"/>
        <v/>
      </c>
    </row>
    <row r="140" spans="1:106" x14ac:dyDescent="0.35">
      <c r="A140" s="182">
        <f>'Session Tracking'!A139</f>
        <v>0</v>
      </c>
      <c r="B140" s="183">
        <f>'Session Tracking'!T139</f>
        <v>0</v>
      </c>
      <c r="C140" s="183">
        <f>'Session Tracking'!C139</f>
        <v>0</v>
      </c>
      <c r="D140" s="184" t="str">
        <f>IF('Session Tracking'!D139,'Session Tracking'!D139,"")</f>
        <v/>
      </c>
      <c r="E140" s="184" t="str">
        <f>IF('Session Tracking'!E139,'Session Tracking'!E139,"")</f>
        <v/>
      </c>
      <c r="F140" s="121"/>
      <c r="G140" s="121"/>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1"/>
      <c r="AH140" s="122"/>
      <c r="AI140" s="122"/>
      <c r="AJ140" s="122"/>
      <c r="AK140" s="122"/>
      <c r="AL140" s="122"/>
      <c r="AM140" s="122"/>
      <c r="AN140" s="122"/>
      <c r="AO140" s="122"/>
      <c r="AP140" s="122"/>
      <c r="AQ140" s="122"/>
      <c r="AR140" s="122"/>
      <c r="AS140" s="122"/>
      <c r="AT140" s="122"/>
      <c r="AU140" s="122"/>
      <c r="AV140" s="122"/>
      <c r="AW140" s="122"/>
      <c r="AX140" s="122"/>
      <c r="AY140" s="122"/>
      <c r="AZ140" s="122"/>
      <c r="BA140" s="122"/>
      <c r="BB140" s="122"/>
      <c r="BC140" s="122"/>
      <c r="BD140" s="122"/>
      <c r="BE140" s="122"/>
      <c r="BF140" s="122"/>
      <c r="BH140" s="175" t="str">
        <f t="shared" si="80"/>
        <v/>
      </c>
      <c r="BI140" s="176" t="str">
        <f t="shared" si="81"/>
        <v/>
      </c>
      <c r="BJ140" s="240" t="str">
        <f t="shared" si="82"/>
        <v xml:space="preserve"> </v>
      </c>
      <c r="BK140" s="175" t="str">
        <f t="shared" si="83"/>
        <v/>
      </c>
      <c r="BL140" s="176" t="str">
        <f t="shared" si="84"/>
        <v/>
      </c>
      <c r="BM140" s="240" t="str">
        <f t="shared" si="85"/>
        <v xml:space="preserve"> </v>
      </c>
      <c r="BN140" s="175" t="str">
        <f t="shared" si="86"/>
        <v/>
      </c>
      <c r="BO140" s="176" t="str">
        <f t="shared" si="87"/>
        <v/>
      </c>
      <c r="BP140" s="240" t="str">
        <f t="shared" si="88"/>
        <v xml:space="preserve"> </v>
      </c>
      <c r="BQ140" s="175" t="str">
        <f t="shared" si="89"/>
        <v/>
      </c>
      <c r="BR140" s="176" t="str">
        <f t="shared" si="90"/>
        <v/>
      </c>
      <c r="BS140" s="224" t="str">
        <f t="shared" si="91"/>
        <v xml:space="preserve"> </v>
      </c>
      <c r="BT140" s="318" t="str">
        <f t="shared" si="92"/>
        <v/>
      </c>
      <c r="BU140" s="319" t="str">
        <f t="shared" si="93"/>
        <v/>
      </c>
      <c r="BV140" s="320" t="str">
        <f t="shared" si="94"/>
        <v xml:space="preserve"> </v>
      </c>
      <c r="BW140" s="175" t="str">
        <f t="shared" si="95"/>
        <v/>
      </c>
      <c r="BX140" s="176" t="str">
        <f t="shared" si="96"/>
        <v/>
      </c>
      <c r="BY140" s="240" t="str">
        <f t="shared" si="97"/>
        <v xml:space="preserve"> </v>
      </c>
      <c r="BZ140" s="175" t="str">
        <f>IF(COUNT(#REF!,#REF!,#REF!,#REF!)=4,(3-#REF!)+(3-#REF!)+#REF!+#REF!,"")</f>
        <v/>
      </c>
      <c r="CA140" s="176" t="str">
        <f>IF(COUNT(#REF!,#REF!,#REF!,#REF!)=4,(3-#REF!)+(3-#REF!)+#REF!+#REF!,"")</f>
        <v/>
      </c>
      <c r="CB140" s="240" t="str">
        <f t="shared" si="98"/>
        <v xml:space="preserve"> </v>
      </c>
      <c r="CC140" s="175" t="str">
        <f>IF(COUNT(#REF!,#REF!,#REF!)=3,(3-#REF!)+#REF!+(3-#REF!),"")</f>
        <v/>
      </c>
      <c r="CD140" s="176" t="str">
        <f>IF(COUNT(#REF!,#REF!,#REF!)=3,(3-#REF!)+#REF!+(3-#REF!),"")</f>
        <v/>
      </c>
      <c r="CE140" s="240" t="str">
        <f t="shared" si="99"/>
        <v xml:space="preserve"> </v>
      </c>
      <c r="CF140" s="185" t="str">
        <f t="shared" si="77"/>
        <v/>
      </c>
      <c r="CG140" s="186" t="str">
        <f t="shared" si="77"/>
        <v/>
      </c>
      <c r="CH140" s="181" t="str">
        <f t="shared" si="100"/>
        <v xml:space="preserve"> </v>
      </c>
      <c r="CI140" s="240">
        <f>'Session Tracking'!P139</f>
        <v>0</v>
      </c>
      <c r="CJ140" s="172"/>
      <c r="CK140" s="172">
        <f>COUNTIF('Session Tracking'!F139:O139,"Yes")</f>
        <v>0</v>
      </c>
      <c r="CL140" s="240">
        <f>COUNTIF('Session Tracking'!F139:O139,"No")</f>
        <v>0</v>
      </c>
      <c r="CM140" s="211">
        <f t="shared" si="101"/>
        <v>0</v>
      </c>
      <c r="CN140" s="240" t="str">
        <f t="shared" si="78"/>
        <v/>
      </c>
      <c r="CO140" s="240" t="str">
        <f t="shared" si="79"/>
        <v/>
      </c>
      <c r="CP140" s="240" t="str">
        <f t="shared" si="102"/>
        <v/>
      </c>
      <c r="CQ140" s="240" t="str">
        <f t="shared" si="103"/>
        <v/>
      </c>
      <c r="CR140" s="240" t="str">
        <f t="shared" si="104"/>
        <v/>
      </c>
      <c r="CS140" s="240" t="str">
        <f t="shared" si="105"/>
        <v/>
      </c>
      <c r="CT140" s="172" t="str">
        <f t="shared" si="106"/>
        <v/>
      </c>
      <c r="CU140" s="240" t="str">
        <f t="shared" si="107"/>
        <v/>
      </c>
      <c r="CV140" s="240" t="str">
        <f t="shared" si="108"/>
        <v/>
      </c>
      <c r="CW140" s="240" t="str">
        <f t="shared" si="109"/>
        <v/>
      </c>
      <c r="CX140" s="240" t="str">
        <f t="shared" si="110"/>
        <v/>
      </c>
      <c r="CY140" s="240" t="str">
        <f t="shared" si="111"/>
        <v/>
      </c>
      <c r="CZ140" s="240" t="str">
        <f t="shared" si="112"/>
        <v/>
      </c>
      <c r="DA140" s="240" t="str">
        <f t="shared" si="113"/>
        <v/>
      </c>
      <c r="DB140" s="173" t="str">
        <f t="shared" si="114"/>
        <v/>
      </c>
    </row>
    <row r="141" spans="1:106" x14ac:dyDescent="0.35">
      <c r="A141" s="182">
        <f>'Session Tracking'!A140</f>
        <v>0</v>
      </c>
      <c r="B141" s="183">
        <f>'Session Tracking'!T140</f>
        <v>0</v>
      </c>
      <c r="C141" s="183">
        <f>'Session Tracking'!C140</f>
        <v>0</v>
      </c>
      <c r="D141" s="184" t="str">
        <f>IF('Session Tracking'!D140,'Session Tracking'!D140,"")</f>
        <v/>
      </c>
      <c r="E141" s="184" t="str">
        <f>IF('Session Tracking'!E140,'Session Tracking'!E140,"")</f>
        <v/>
      </c>
      <c r="F141" s="123"/>
      <c r="G141" s="123"/>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3"/>
      <c r="AH141" s="124"/>
      <c r="AI141" s="124"/>
      <c r="AJ141" s="124"/>
      <c r="AK141" s="124"/>
      <c r="AL141" s="124"/>
      <c r="AM141" s="124"/>
      <c r="AN141" s="124"/>
      <c r="AO141" s="124"/>
      <c r="AP141" s="124"/>
      <c r="AQ141" s="124"/>
      <c r="AR141" s="124"/>
      <c r="AS141" s="124"/>
      <c r="AT141" s="124"/>
      <c r="AU141" s="124"/>
      <c r="AV141" s="124"/>
      <c r="AW141" s="124"/>
      <c r="AX141" s="124"/>
      <c r="AY141" s="124"/>
      <c r="AZ141" s="124"/>
      <c r="BA141" s="124"/>
      <c r="BB141" s="124"/>
      <c r="BC141" s="124"/>
      <c r="BD141" s="124"/>
      <c r="BE141" s="124"/>
      <c r="BF141" s="124"/>
      <c r="BH141" s="175" t="str">
        <f t="shared" si="80"/>
        <v/>
      </c>
      <c r="BI141" s="176" t="str">
        <f t="shared" si="81"/>
        <v/>
      </c>
      <c r="BJ141" s="240" t="str">
        <f t="shared" si="82"/>
        <v xml:space="preserve"> </v>
      </c>
      <c r="BK141" s="175" t="str">
        <f t="shared" si="83"/>
        <v/>
      </c>
      <c r="BL141" s="176" t="str">
        <f t="shared" si="84"/>
        <v/>
      </c>
      <c r="BM141" s="240" t="str">
        <f t="shared" si="85"/>
        <v xml:space="preserve"> </v>
      </c>
      <c r="BN141" s="175" t="str">
        <f t="shared" si="86"/>
        <v/>
      </c>
      <c r="BO141" s="176" t="str">
        <f t="shared" si="87"/>
        <v/>
      </c>
      <c r="BP141" s="240" t="str">
        <f t="shared" si="88"/>
        <v xml:space="preserve"> </v>
      </c>
      <c r="BQ141" s="175" t="str">
        <f t="shared" si="89"/>
        <v/>
      </c>
      <c r="BR141" s="176" t="str">
        <f t="shared" si="90"/>
        <v/>
      </c>
      <c r="BS141" s="224" t="str">
        <f t="shared" si="91"/>
        <v xml:space="preserve"> </v>
      </c>
      <c r="BT141" s="318" t="str">
        <f t="shared" si="92"/>
        <v/>
      </c>
      <c r="BU141" s="319" t="str">
        <f t="shared" si="93"/>
        <v/>
      </c>
      <c r="BV141" s="320" t="str">
        <f t="shared" si="94"/>
        <v xml:space="preserve"> </v>
      </c>
      <c r="BW141" s="175" t="str">
        <f t="shared" si="95"/>
        <v/>
      </c>
      <c r="BX141" s="176" t="str">
        <f t="shared" si="96"/>
        <v/>
      </c>
      <c r="BY141" s="240" t="str">
        <f t="shared" si="97"/>
        <v xml:space="preserve"> </v>
      </c>
      <c r="BZ141" s="175" t="str">
        <f>IF(COUNT(#REF!,#REF!,#REF!,#REF!)=4,(3-#REF!)+(3-#REF!)+#REF!+#REF!,"")</f>
        <v/>
      </c>
      <c r="CA141" s="176" t="str">
        <f>IF(COUNT(#REF!,#REF!,#REF!,#REF!)=4,(3-#REF!)+(3-#REF!)+#REF!+#REF!,"")</f>
        <v/>
      </c>
      <c r="CB141" s="240" t="str">
        <f t="shared" si="98"/>
        <v xml:space="preserve"> </v>
      </c>
      <c r="CC141" s="175" t="str">
        <f>IF(COUNT(#REF!,#REF!,#REF!)=3,(3-#REF!)+#REF!+(3-#REF!),"")</f>
        <v/>
      </c>
      <c r="CD141" s="176" t="str">
        <f>IF(COUNT(#REF!,#REF!,#REF!)=3,(3-#REF!)+#REF!+(3-#REF!),"")</f>
        <v/>
      </c>
      <c r="CE141" s="240" t="str">
        <f t="shared" si="99"/>
        <v xml:space="preserve"> </v>
      </c>
      <c r="CF141" s="185" t="str">
        <f t="shared" si="77"/>
        <v/>
      </c>
      <c r="CG141" s="186" t="str">
        <f t="shared" si="77"/>
        <v/>
      </c>
      <c r="CH141" s="181" t="str">
        <f t="shared" si="100"/>
        <v xml:space="preserve"> </v>
      </c>
      <c r="CI141" s="240">
        <f>'Session Tracking'!P140</f>
        <v>0</v>
      </c>
      <c r="CJ141" s="172"/>
      <c r="CK141" s="172">
        <f>COUNTIF('Session Tracking'!F140:O140,"Yes")</f>
        <v>0</v>
      </c>
      <c r="CL141" s="240">
        <f>COUNTIF('Session Tracking'!F140:O140,"No")</f>
        <v>0</v>
      </c>
      <c r="CM141" s="211">
        <f t="shared" si="101"/>
        <v>0</v>
      </c>
      <c r="CN141" s="240" t="str">
        <f t="shared" si="78"/>
        <v/>
      </c>
      <c r="CO141" s="240" t="str">
        <f t="shared" si="79"/>
        <v/>
      </c>
      <c r="CP141" s="240" t="str">
        <f t="shared" si="102"/>
        <v/>
      </c>
      <c r="CQ141" s="240" t="str">
        <f t="shared" si="103"/>
        <v/>
      </c>
      <c r="CR141" s="240" t="str">
        <f t="shared" si="104"/>
        <v/>
      </c>
      <c r="CS141" s="240" t="str">
        <f t="shared" si="105"/>
        <v/>
      </c>
      <c r="CT141" s="172" t="str">
        <f t="shared" si="106"/>
        <v/>
      </c>
      <c r="CU141" s="240" t="str">
        <f t="shared" si="107"/>
        <v/>
      </c>
      <c r="CV141" s="240" t="str">
        <f t="shared" si="108"/>
        <v/>
      </c>
      <c r="CW141" s="240" t="str">
        <f t="shared" si="109"/>
        <v/>
      </c>
      <c r="CX141" s="240" t="str">
        <f t="shared" si="110"/>
        <v/>
      </c>
      <c r="CY141" s="240" t="str">
        <f t="shared" si="111"/>
        <v/>
      </c>
      <c r="CZ141" s="240" t="str">
        <f t="shared" si="112"/>
        <v/>
      </c>
      <c r="DA141" s="240" t="str">
        <f t="shared" si="113"/>
        <v/>
      </c>
      <c r="DB141" s="173" t="str">
        <f t="shared" si="114"/>
        <v/>
      </c>
    </row>
    <row r="142" spans="1:106" x14ac:dyDescent="0.35">
      <c r="A142" s="182">
        <f>'Session Tracking'!A141</f>
        <v>0</v>
      </c>
      <c r="B142" s="183">
        <f>'Session Tracking'!T141</f>
        <v>0</v>
      </c>
      <c r="C142" s="183">
        <f>'Session Tracking'!C141</f>
        <v>0</v>
      </c>
      <c r="D142" s="184" t="str">
        <f>IF('Session Tracking'!D141,'Session Tracking'!D141,"")</f>
        <v/>
      </c>
      <c r="E142" s="184" t="str">
        <f>IF('Session Tracking'!E141,'Session Tracking'!E141,"")</f>
        <v/>
      </c>
      <c r="F142" s="121"/>
      <c r="G142" s="121"/>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1"/>
      <c r="AH142" s="122"/>
      <c r="AI142" s="122"/>
      <c r="AJ142" s="122"/>
      <c r="AK142" s="122"/>
      <c r="AL142" s="122"/>
      <c r="AM142" s="122"/>
      <c r="AN142" s="122"/>
      <c r="AO142" s="122"/>
      <c r="AP142" s="122"/>
      <c r="AQ142" s="122"/>
      <c r="AR142" s="122"/>
      <c r="AS142" s="122"/>
      <c r="AT142" s="122"/>
      <c r="AU142" s="122"/>
      <c r="AV142" s="122"/>
      <c r="AW142" s="122"/>
      <c r="AX142" s="122"/>
      <c r="AY142" s="122"/>
      <c r="AZ142" s="122"/>
      <c r="BA142" s="122"/>
      <c r="BB142" s="122"/>
      <c r="BC142" s="122"/>
      <c r="BD142" s="122"/>
      <c r="BE142" s="122"/>
      <c r="BF142" s="122"/>
      <c r="BH142" s="175" t="str">
        <f t="shared" si="80"/>
        <v/>
      </c>
      <c r="BI142" s="176" t="str">
        <f t="shared" si="81"/>
        <v/>
      </c>
      <c r="BJ142" s="240" t="str">
        <f t="shared" si="82"/>
        <v xml:space="preserve"> </v>
      </c>
      <c r="BK142" s="175" t="str">
        <f t="shared" si="83"/>
        <v/>
      </c>
      <c r="BL142" s="176" t="str">
        <f t="shared" si="84"/>
        <v/>
      </c>
      <c r="BM142" s="240" t="str">
        <f t="shared" si="85"/>
        <v xml:space="preserve"> </v>
      </c>
      <c r="BN142" s="175" t="str">
        <f t="shared" si="86"/>
        <v/>
      </c>
      <c r="BO142" s="176" t="str">
        <f t="shared" si="87"/>
        <v/>
      </c>
      <c r="BP142" s="240" t="str">
        <f t="shared" si="88"/>
        <v xml:space="preserve"> </v>
      </c>
      <c r="BQ142" s="175" t="str">
        <f t="shared" si="89"/>
        <v/>
      </c>
      <c r="BR142" s="176" t="str">
        <f t="shared" si="90"/>
        <v/>
      </c>
      <c r="BS142" s="224" t="str">
        <f t="shared" si="91"/>
        <v xml:space="preserve"> </v>
      </c>
      <c r="BT142" s="318" t="str">
        <f t="shared" si="92"/>
        <v/>
      </c>
      <c r="BU142" s="319" t="str">
        <f t="shared" si="93"/>
        <v/>
      </c>
      <c r="BV142" s="320" t="str">
        <f t="shared" si="94"/>
        <v xml:space="preserve"> </v>
      </c>
      <c r="BW142" s="175" t="str">
        <f t="shared" si="95"/>
        <v/>
      </c>
      <c r="BX142" s="176" t="str">
        <f t="shared" si="96"/>
        <v/>
      </c>
      <c r="BY142" s="240" t="str">
        <f t="shared" si="97"/>
        <v xml:space="preserve"> </v>
      </c>
      <c r="BZ142" s="175" t="str">
        <f>IF(COUNT(#REF!,#REF!,#REF!,#REF!)=4,(3-#REF!)+(3-#REF!)+#REF!+#REF!,"")</f>
        <v/>
      </c>
      <c r="CA142" s="176" t="str">
        <f>IF(COUNT(#REF!,#REF!,#REF!,#REF!)=4,(3-#REF!)+(3-#REF!)+#REF!+#REF!,"")</f>
        <v/>
      </c>
      <c r="CB142" s="240" t="str">
        <f t="shared" si="98"/>
        <v xml:space="preserve"> </v>
      </c>
      <c r="CC142" s="175" t="str">
        <f>IF(COUNT(#REF!,#REF!,#REF!)=3,(3-#REF!)+#REF!+(3-#REF!),"")</f>
        <v/>
      </c>
      <c r="CD142" s="176" t="str">
        <f>IF(COUNT(#REF!,#REF!,#REF!)=3,(3-#REF!)+#REF!+(3-#REF!),"")</f>
        <v/>
      </c>
      <c r="CE142" s="240" t="str">
        <f t="shared" si="99"/>
        <v xml:space="preserve"> </v>
      </c>
      <c r="CF142" s="185" t="str">
        <f t="shared" si="77"/>
        <v/>
      </c>
      <c r="CG142" s="186" t="str">
        <f t="shared" si="77"/>
        <v/>
      </c>
      <c r="CH142" s="181" t="str">
        <f t="shared" si="100"/>
        <v xml:space="preserve"> </v>
      </c>
      <c r="CI142" s="240">
        <f>'Session Tracking'!P141</f>
        <v>0</v>
      </c>
      <c r="CJ142" s="172"/>
      <c r="CK142" s="172">
        <f>COUNTIF('Session Tracking'!F141:O141,"Yes")</f>
        <v>0</v>
      </c>
      <c r="CL142" s="240">
        <f>COUNTIF('Session Tracking'!F141:O141,"No")</f>
        <v>0</v>
      </c>
      <c r="CM142" s="211">
        <f t="shared" si="101"/>
        <v>0</v>
      </c>
      <c r="CN142" s="240" t="str">
        <f t="shared" si="78"/>
        <v/>
      </c>
      <c r="CO142" s="240" t="str">
        <f t="shared" si="79"/>
        <v/>
      </c>
      <c r="CP142" s="240" t="str">
        <f t="shared" si="102"/>
        <v/>
      </c>
      <c r="CQ142" s="240" t="str">
        <f t="shared" si="103"/>
        <v/>
      </c>
      <c r="CR142" s="240" t="str">
        <f t="shared" si="104"/>
        <v/>
      </c>
      <c r="CS142" s="240" t="str">
        <f t="shared" si="105"/>
        <v/>
      </c>
      <c r="CT142" s="172" t="str">
        <f t="shared" si="106"/>
        <v/>
      </c>
      <c r="CU142" s="240" t="str">
        <f t="shared" si="107"/>
        <v/>
      </c>
      <c r="CV142" s="240" t="str">
        <f t="shared" si="108"/>
        <v/>
      </c>
      <c r="CW142" s="240" t="str">
        <f t="shared" si="109"/>
        <v/>
      </c>
      <c r="CX142" s="240" t="str">
        <f t="shared" si="110"/>
        <v/>
      </c>
      <c r="CY142" s="240" t="str">
        <f t="shared" si="111"/>
        <v/>
      </c>
      <c r="CZ142" s="240" t="str">
        <f t="shared" si="112"/>
        <v/>
      </c>
      <c r="DA142" s="240" t="str">
        <f t="shared" si="113"/>
        <v/>
      </c>
      <c r="DB142" s="173" t="str">
        <f t="shared" si="114"/>
        <v/>
      </c>
    </row>
    <row r="143" spans="1:106" x14ac:dyDescent="0.35">
      <c r="A143" s="182">
        <f>'Session Tracking'!A142</f>
        <v>0</v>
      </c>
      <c r="B143" s="183">
        <f>'Session Tracking'!T142</f>
        <v>0</v>
      </c>
      <c r="C143" s="183">
        <f>'Session Tracking'!C142</f>
        <v>0</v>
      </c>
      <c r="D143" s="184" t="str">
        <f>IF('Session Tracking'!D142,'Session Tracking'!D142,"")</f>
        <v/>
      </c>
      <c r="E143" s="184" t="str">
        <f>IF('Session Tracking'!E142,'Session Tracking'!E142,"")</f>
        <v/>
      </c>
      <c r="F143" s="123"/>
      <c r="G143" s="123"/>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3"/>
      <c r="AH143" s="124"/>
      <c r="AI143" s="124"/>
      <c r="AJ143" s="124"/>
      <c r="AK143" s="124"/>
      <c r="AL143" s="124"/>
      <c r="AM143" s="124"/>
      <c r="AN143" s="124"/>
      <c r="AO143" s="124"/>
      <c r="AP143" s="124"/>
      <c r="AQ143" s="124"/>
      <c r="AR143" s="124"/>
      <c r="AS143" s="124"/>
      <c r="AT143" s="124"/>
      <c r="AU143" s="124"/>
      <c r="AV143" s="124"/>
      <c r="AW143" s="124"/>
      <c r="AX143" s="124"/>
      <c r="AY143" s="124"/>
      <c r="AZ143" s="124"/>
      <c r="BA143" s="124"/>
      <c r="BB143" s="124"/>
      <c r="BC143" s="124"/>
      <c r="BD143" s="124"/>
      <c r="BE143" s="124"/>
      <c r="BF143" s="124"/>
      <c r="BH143" s="175" t="str">
        <f t="shared" si="80"/>
        <v/>
      </c>
      <c r="BI143" s="176" t="str">
        <f t="shared" si="81"/>
        <v/>
      </c>
      <c r="BJ143" s="240" t="str">
        <f t="shared" si="82"/>
        <v xml:space="preserve"> </v>
      </c>
      <c r="BK143" s="175" t="str">
        <f t="shared" si="83"/>
        <v/>
      </c>
      <c r="BL143" s="176" t="str">
        <f t="shared" si="84"/>
        <v/>
      </c>
      <c r="BM143" s="240" t="str">
        <f t="shared" si="85"/>
        <v xml:space="preserve"> </v>
      </c>
      <c r="BN143" s="175" t="str">
        <f t="shared" si="86"/>
        <v/>
      </c>
      <c r="BO143" s="176" t="str">
        <f t="shared" si="87"/>
        <v/>
      </c>
      <c r="BP143" s="240" t="str">
        <f t="shared" si="88"/>
        <v xml:space="preserve"> </v>
      </c>
      <c r="BQ143" s="175" t="str">
        <f t="shared" si="89"/>
        <v/>
      </c>
      <c r="BR143" s="176" t="str">
        <f t="shared" si="90"/>
        <v/>
      </c>
      <c r="BS143" s="224" t="str">
        <f t="shared" si="91"/>
        <v xml:space="preserve"> </v>
      </c>
      <c r="BT143" s="318" t="str">
        <f t="shared" si="92"/>
        <v/>
      </c>
      <c r="BU143" s="319" t="str">
        <f t="shared" si="93"/>
        <v/>
      </c>
      <c r="BV143" s="320" t="str">
        <f t="shared" si="94"/>
        <v xml:space="preserve"> </v>
      </c>
      <c r="BW143" s="175" t="str">
        <f t="shared" si="95"/>
        <v/>
      </c>
      <c r="BX143" s="176" t="str">
        <f t="shared" si="96"/>
        <v/>
      </c>
      <c r="BY143" s="240" t="str">
        <f t="shared" si="97"/>
        <v xml:space="preserve"> </v>
      </c>
      <c r="BZ143" s="175" t="str">
        <f>IF(COUNT(#REF!,#REF!,#REF!,#REF!)=4,(3-#REF!)+(3-#REF!)+#REF!+#REF!,"")</f>
        <v/>
      </c>
      <c r="CA143" s="176" t="str">
        <f>IF(COUNT(#REF!,#REF!,#REF!,#REF!)=4,(3-#REF!)+(3-#REF!)+#REF!+#REF!,"")</f>
        <v/>
      </c>
      <c r="CB143" s="240" t="str">
        <f t="shared" si="98"/>
        <v xml:space="preserve"> </v>
      </c>
      <c r="CC143" s="175" t="str">
        <f>IF(COUNT(#REF!,#REF!,#REF!)=3,(3-#REF!)+#REF!+(3-#REF!),"")</f>
        <v/>
      </c>
      <c r="CD143" s="176" t="str">
        <f>IF(COUNT(#REF!,#REF!,#REF!)=3,(3-#REF!)+#REF!+(3-#REF!),"")</f>
        <v/>
      </c>
      <c r="CE143" s="240" t="str">
        <f t="shared" si="99"/>
        <v xml:space="preserve"> </v>
      </c>
      <c r="CF143" s="185" t="str">
        <f t="shared" si="77"/>
        <v/>
      </c>
      <c r="CG143" s="186" t="str">
        <f t="shared" si="77"/>
        <v/>
      </c>
      <c r="CH143" s="181" t="str">
        <f t="shared" si="100"/>
        <v xml:space="preserve"> </v>
      </c>
      <c r="CI143" s="240">
        <f>'Session Tracking'!P142</f>
        <v>0</v>
      </c>
      <c r="CJ143" s="172"/>
      <c r="CK143" s="172">
        <f>COUNTIF('Session Tracking'!F142:O142,"Yes")</f>
        <v>0</v>
      </c>
      <c r="CL143" s="240">
        <f>COUNTIF('Session Tracking'!F142:O142,"No")</f>
        <v>0</v>
      </c>
      <c r="CM143" s="211">
        <f t="shared" si="101"/>
        <v>0</v>
      </c>
      <c r="CN143" s="240" t="str">
        <f t="shared" si="78"/>
        <v/>
      </c>
      <c r="CO143" s="240" t="str">
        <f t="shared" si="79"/>
        <v/>
      </c>
      <c r="CP143" s="240" t="str">
        <f t="shared" si="102"/>
        <v/>
      </c>
      <c r="CQ143" s="240" t="str">
        <f t="shared" si="103"/>
        <v/>
      </c>
      <c r="CR143" s="240" t="str">
        <f t="shared" si="104"/>
        <v/>
      </c>
      <c r="CS143" s="240" t="str">
        <f t="shared" si="105"/>
        <v/>
      </c>
      <c r="CT143" s="172" t="str">
        <f t="shared" si="106"/>
        <v/>
      </c>
      <c r="CU143" s="240" t="str">
        <f t="shared" si="107"/>
        <v/>
      </c>
      <c r="CV143" s="240" t="str">
        <f t="shared" si="108"/>
        <v/>
      </c>
      <c r="CW143" s="240" t="str">
        <f t="shared" si="109"/>
        <v/>
      </c>
      <c r="CX143" s="240" t="str">
        <f t="shared" si="110"/>
        <v/>
      </c>
      <c r="CY143" s="240" t="str">
        <f t="shared" si="111"/>
        <v/>
      </c>
      <c r="CZ143" s="240" t="str">
        <f t="shared" si="112"/>
        <v/>
      </c>
      <c r="DA143" s="240" t="str">
        <f t="shared" si="113"/>
        <v/>
      </c>
      <c r="DB143" s="173" t="str">
        <f t="shared" si="114"/>
        <v/>
      </c>
    </row>
    <row r="144" spans="1:106" x14ac:dyDescent="0.35">
      <c r="A144" s="182">
        <f>'Session Tracking'!A143</f>
        <v>0</v>
      </c>
      <c r="B144" s="183">
        <f>'Session Tracking'!T143</f>
        <v>0</v>
      </c>
      <c r="C144" s="183">
        <f>'Session Tracking'!C143</f>
        <v>0</v>
      </c>
      <c r="D144" s="184" t="str">
        <f>IF('Session Tracking'!D143,'Session Tracking'!D143,"")</f>
        <v/>
      </c>
      <c r="E144" s="184" t="str">
        <f>IF('Session Tracking'!E143,'Session Tracking'!E143,"")</f>
        <v/>
      </c>
      <c r="F144" s="121"/>
      <c r="G144" s="121"/>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1"/>
      <c r="AH144" s="122"/>
      <c r="AI144" s="122"/>
      <c r="AJ144" s="122"/>
      <c r="AK144" s="122"/>
      <c r="AL144" s="122"/>
      <c r="AM144" s="122"/>
      <c r="AN144" s="122"/>
      <c r="AO144" s="122"/>
      <c r="AP144" s="122"/>
      <c r="AQ144" s="122"/>
      <c r="AR144" s="122"/>
      <c r="AS144" s="122"/>
      <c r="AT144" s="122"/>
      <c r="AU144" s="122"/>
      <c r="AV144" s="122"/>
      <c r="AW144" s="122"/>
      <c r="AX144" s="122"/>
      <c r="AY144" s="122"/>
      <c r="AZ144" s="122"/>
      <c r="BA144" s="122"/>
      <c r="BB144" s="122"/>
      <c r="BC144" s="122"/>
      <c r="BD144" s="122"/>
      <c r="BE144" s="122"/>
      <c r="BF144" s="122"/>
      <c r="BH144" s="175" t="str">
        <f t="shared" si="80"/>
        <v/>
      </c>
      <c r="BI144" s="176" t="str">
        <f t="shared" si="81"/>
        <v/>
      </c>
      <c r="BJ144" s="240" t="str">
        <f t="shared" si="82"/>
        <v xml:space="preserve"> </v>
      </c>
      <c r="BK144" s="175" t="str">
        <f t="shared" si="83"/>
        <v/>
      </c>
      <c r="BL144" s="176" t="str">
        <f t="shared" si="84"/>
        <v/>
      </c>
      <c r="BM144" s="240" t="str">
        <f t="shared" si="85"/>
        <v xml:space="preserve"> </v>
      </c>
      <c r="BN144" s="175" t="str">
        <f t="shared" si="86"/>
        <v/>
      </c>
      <c r="BO144" s="176" t="str">
        <f t="shared" si="87"/>
        <v/>
      </c>
      <c r="BP144" s="240" t="str">
        <f t="shared" si="88"/>
        <v xml:space="preserve"> </v>
      </c>
      <c r="BQ144" s="175" t="str">
        <f t="shared" si="89"/>
        <v/>
      </c>
      <c r="BR144" s="176" t="str">
        <f t="shared" si="90"/>
        <v/>
      </c>
      <c r="BS144" s="224" t="str">
        <f t="shared" si="91"/>
        <v xml:space="preserve"> </v>
      </c>
      <c r="BT144" s="318" t="str">
        <f t="shared" si="92"/>
        <v/>
      </c>
      <c r="BU144" s="319" t="str">
        <f t="shared" si="93"/>
        <v/>
      </c>
      <c r="BV144" s="320" t="str">
        <f t="shared" si="94"/>
        <v xml:space="preserve"> </v>
      </c>
      <c r="BW144" s="175" t="str">
        <f t="shared" si="95"/>
        <v/>
      </c>
      <c r="BX144" s="176" t="str">
        <f t="shared" si="96"/>
        <v/>
      </c>
      <c r="BY144" s="240" t="str">
        <f t="shared" si="97"/>
        <v xml:space="preserve"> </v>
      </c>
      <c r="BZ144" s="175" t="str">
        <f>IF(COUNT(#REF!,#REF!,#REF!,#REF!)=4,(3-#REF!)+(3-#REF!)+#REF!+#REF!,"")</f>
        <v/>
      </c>
      <c r="CA144" s="176" t="str">
        <f>IF(COUNT(#REF!,#REF!,#REF!,#REF!)=4,(3-#REF!)+(3-#REF!)+#REF!+#REF!,"")</f>
        <v/>
      </c>
      <c r="CB144" s="240" t="str">
        <f t="shared" si="98"/>
        <v xml:space="preserve"> </v>
      </c>
      <c r="CC144" s="175" t="str">
        <f>IF(COUNT(#REF!,#REF!,#REF!)=3,(3-#REF!)+#REF!+(3-#REF!),"")</f>
        <v/>
      </c>
      <c r="CD144" s="176" t="str">
        <f>IF(COUNT(#REF!,#REF!,#REF!)=3,(3-#REF!)+#REF!+(3-#REF!),"")</f>
        <v/>
      </c>
      <c r="CE144" s="240" t="str">
        <f t="shared" si="99"/>
        <v xml:space="preserve"> </v>
      </c>
      <c r="CF144" s="185" t="str">
        <f t="shared" si="77"/>
        <v/>
      </c>
      <c r="CG144" s="186" t="str">
        <f t="shared" si="77"/>
        <v/>
      </c>
      <c r="CH144" s="181" t="str">
        <f t="shared" si="100"/>
        <v xml:space="preserve"> </v>
      </c>
      <c r="CI144" s="240">
        <f>'Session Tracking'!P143</f>
        <v>0</v>
      </c>
      <c r="CJ144" s="172"/>
      <c r="CK144" s="172">
        <f>COUNTIF('Session Tracking'!F143:O143,"Yes")</f>
        <v>0</v>
      </c>
      <c r="CL144" s="240">
        <f>COUNTIF('Session Tracking'!F143:O143,"No")</f>
        <v>0</v>
      </c>
      <c r="CM144" s="211">
        <f t="shared" si="101"/>
        <v>0</v>
      </c>
      <c r="CN144" s="240" t="str">
        <f t="shared" si="78"/>
        <v/>
      </c>
      <c r="CO144" s="240" t="str">
        <f t="shared" si="79"/>
        <v/>
      </c>
      <c r="CP144" s="240" t="str">
        <f t="shared" si="102"/>
        <v/>
      </c>
      <c r="CQ144" s="240" t="str">
        <f t="shared" si="103"/>
        <v/>
      </c>
      <c r="CR144" s="240" t="str">
        <f t="shared" si="104"/>
        <v/>
      </c>
      <c r="CS144" s="240" t="str">
        <f t="shared" si="105"/>
        <v/>
      </c>
      <c r="CT144" s="172" t="str">
        <f t="shared" si="106"/>
        <v/>
      </c>
      <c r="CU144" s="240" t="str">
        <f t="shared" si="107"/>
        <v/>
      </c>
      <c r="CV144" s="240" t="str">
        <f t="shared" si="108"/>
        <v/>
      </c>
      <c r="CW144" s="240" t="str">
        <f t="shared" si="109"/>
        <v/>
      </c>
      <c r="CX144" s="240" t="str">
        <f t="shared" si="110"/>
        <v/>
      </c>
      <c r="CY144" s="240" t="str">
        <f t="shared" si="111"/>
        <v/>
      </c>
      <c r="CZ144" s="240" t="str">
        <f t="shared" si="112"/>
        <v/>
      </c>
      <c r="DA144" s="240" t="str">
        <f t="shared" si="113"/>
        <v/>
      </c>
      <c r="DB144" s="173" t="str">
        <f t="shared" si="114"/>
        <v/>
      </c>
    </row>
    <row r="145" spans="1:106" x14ac:dyDescent="0.35">
      <c r="A145" s="182">
        <f>'Session Tracking'!A144</f>
        <v>0</v>
      </c>
      <c r="B145" s="183">
        <f>'Session Tracking'!T144</f>
        <v>0</v>
      </c>
      <c r="C145" s="183">
        <f>'Session Tracking'!C144</f>
        <v>0</v>
      </c>
      <c r="D145" s="184" t="str">
        <f>IF('Session Tracking'!D144,'Session Tracking'!D144,"")</f>
        <v/>
      </c>
      <c r="E145" s="184" t="str">
        <f>IF('Session Tracking'!E144,'Session Tracking'!E144,"")</f>
        <v/>
      </c>
      <c r="F145" s="123"/>
      <c r="G145" s="123"/>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3"/>
      <c r="AH145" s="124"/>
      <c r="AI145" s="124"/>
      <c r="AJ145" s="124"/>
      <c r="AK145" s="124"/>
      <c r="AL145" s="124"/>
      <c r="AM145" s="124"/>
      <c r="AN145" s="124"/>
      <c r="AO145" s="124"/>
      <c r="AP145" s="124"/>
      <c r="AQ145" s="124"/>
      <c r="AR145" s="124"/>
      <c r="AS145" s="124"/>
      <c r="AT145" s="124"/>
      <c r="AU145" s="124"/>
      <c r="AV145" s="124"/>
      <c r="AW145" s="124"/>
      <c r="AX145" s="124"/>
      <c r="AY145" s="124"/>
      <c r="AZ145" s="124"/>
      <c r="BA145" s="124"/>
      <c r="BB145" s="124"/>
      <c r="BC145" s="124"/>
      <c r="BD145" s="124"/>
      <c r="BE145" s="124"/>
      <c r="BF145" s="124"/>
      <c r="BH145" s="175" t="str">
        <f t="shared" si="80"/>
        <v/>
      </c>
      <c r="BI145" s="176" t="str">
        <f t="shared" si="81"/>
        <v/>
      </c>
      <c r="BJ145" s="240" t="str">
        <f t="shared" si="82"/>
        <v xml:space="preserve"> </v>
      </c>
      <c r="BK145" s="175" t="str">
        <f t="shared" si="83"/>
        <v/>
      </c>
      <c r="BL145" s="176" t="str">
        <f t="shared" si="84"/>
        <v/>
      </c>
      <c r="BM145" s="240" t="str">
        <f t="shared" si="85"/>
        <v xml:space="preserve"> </v>
      </c>
      <c r="BN145" s="175" t="str">
        <f t="shared" si="86"/>
        <v/>
      </c>
      <c r="BO145" s="176" t="str">
        <f t="shared" si="87"/>
        <v/>
      </c>
      <c r="BP145" s="240" t="str">
        <f t="shared" si="88"/>
        <v xml:space="preserve"> </v>
      </c>
      <c r="BQ145" s="175" t="str">
        <f t="shared" si="89"/>
        <v/>
      </c>
      <c r="BR145" s="176" t="str">
        <f t="shared" si="90"/>
        <v/>
      </c>
      <c r="BS145" s="224" t="str">
        <f t="shared" si="91"/>
        <v xml:space="preserve"> </v>
      </c>
      <c r="BT145" s="318" t="str">
        <f t="shared" si="92"/>
        <v/>
      </c>
      <c r="BU145" s="319" t="str">
        <f t="shared" si="93"/>
        <v/>
      </c>
      <c r="BV145" s="320" t="str">
        <f t="shared" si="94"/>
        <v xml:space="preserve"> </v>
      </c>
      <c r="BW145" s="175" t="str">
        <f t="shared" si="95"/>
        <v/>
      </c>
      <c r="BX145" s="176" t="str">
        <f t="shared" si="96"/>
        <v/>
      </c>
      <c r="BY145" s="240" t="str">
        <f t="shared" si="97"/>
        <v xml:space="preserve"> </v>
      </c>
      <c r="BZ145" s="175" t="str">
        <f>IF(COUNT(#REF!,#REF!,#REF!,#REF!)=4,(3-#REF!)+(3-#REF!)+#REF!+#REF!,"")</f>
        <v/>
      </c>
      <c r="CA145" s="176" t="str">
        <f>IF(COUNT(#REF!,#REF!,#REF!,#REF!)=4,(3-#REF!)+(3-#REF!)+#REF!+#REF!,"")</f>
        <v/>
      </c>
      <c r="CB145" s="240" t="str">
        <f t="shared" si="98"/>
        <v xml:space="preserve"> </v>
      </c>
      <c r="CC145" s="175" t="str">
        <f>IF(COUNT(#REF!,#REF!,#REF!)=3,(3-#REF!)+#REF!+(3-#REF!),"")</f>
        <v/>
      </c>
      <c r="CD145" s="176" t="str">
        <f>IF(COUNT(#REF!,#REF!,#REF!)=3,(3-#REF!)+#REF!+(3-#REF!),"")</f>
        <v/>
      </c>
      <c r="CE145" s="240" t="str">
        <f t="shared" si="99"/>
        <v xml:space="preserve"> </v>
      </c>
      <c r="CF145" s="185" t="str">
        <f t="shared" si="77"/>
        <v/>
      </c>
      <c r="CG145" s="186" t="str">
        <f t="shared" si="77"/>
        <v/>
      </c>
      <c r="CH145" s="181" t="str">
        <f t="shared" si="100"/>
        <v xml:space="preserve"> </v>
      </c>
      <c r="CI145" s="240">
        <f>'Session Tracking'!P144</f>
        <v>0</v>
      </c>
      <c r="CJ145" s="172"/>
      <c r="CK145" s="172">
        <f>COUNTIF('Session Tracking'!F144:O144,"Yes")</f>
        <v>0</v>
      </c>
      <c r="CL145" s="240">
        <f>COUNTIF('Session Tracking'!F144:O144,"No")</f>
        <v>0</v>
      </c>
      <c r="CM145" s="211">
        <f t="shared" si="101"/>
        <v>0</v>
      </c>
      <c r="CN145" s="240" t="str">
        <f t="shared" si="78"/>
        <v/>
      </c>
      <c r="CO145" s="240" t="str">
        <f t="shared" si="79"/>
        <v/>
      </c>
      <c r="CP145" s="240" t="str">
        <f t="shared" si="102"/>
        <v/>
      </c>
      <c r="CQ145" s="240" t="str">
        <f t="shared" si="103"/>
        <v/>
      </c>
      <c r="CR145" s="240" t="str">
        <f t="shared" si="104"/>
        <v/>
      </c>
      <c r="CS145" s="240" t="str">
        <f t="shared" si="105"/>
        <v/>
      </c>
      <c r="CT145" s="172" t="str">
        <f t="shared" si="106"/>
        <v/>
      </c>
      <c r="CU145" s="240" t="str">
        <f t="shared" si="107"/>
        <v/>
      </c>
      <c r="CV145" s="240" t="str">
        <f t="shared" si="108"/>
        <v/>
      </c>
      <c r="CW145" s="240" t="str">
        <f t="shared" si="109"/>
        <v/>
      </c>
      <c r="CX145" s="240" t="str">
        <f t="shared" si="110"/>
        <v/>
      </c>
      <c r="CY145" s="240" t="str">
        <f t="shared" si="111"/>
        <v/>
      </c>
      <c r="CZ145" s="240" t="str">
        <f t="shared" si="112"/>
        <v/>
      </c>
      <c r="DA145" s="240" t="str">
        <f t="shared" si="113"/>
        <v/>
      </c>
      <c r="DB145" s="173" t="str">
        <f t="shared" si="114"/>
        <v/>
      </c>
    </row>
    <row r="146" spans="1:106" x14ac:dyDescent="0.35">
      <c r="A146" s="182">
        <f>'Session Tracking'!A145</f>
        <v>0</v>
      </c>
      <c r="B146" s="183">
        <f>'Session Tracking'!T145</f>
        <v>0</v>
      </c>
      <c r="C146" s="183">
        <f>'Session Tracking'!C145</f>
        <v>0</v>
      </c>
      <c r="D146" s="184" t="str">
        <f>IF('Session Tracking'!D145,'Session Tracking'!D145,"")</f>
        <v/>
      </c>
      <c r="E146" s="184" t="str">
        <f>IF('Session Tracking'!E145,'Session Tracking'!E145,"")</f>
        <v/>
      </c>
      <c r="F146" s="121"/>
      <c r="G146" s="121"/>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1"/>
      <c r="AH146" s="122"/>
      <c r="AI146" s="122"/>
      <c r="AJ146" s="122"/>
      <c r="AK146" s="122"/>
      <c r="AL146" s="122"/>
      <c r="AM146" s="122"/>
      <c r="AN146" s="122"/>
      <c r="AO146" s="122"/>
      <c r="AP146" s="122"/>
      <c r="AQ146" s="122"/>
      <c r="AR146" s="122"/>
      <c r="AS146" s="122"/>
      <c r="AT146" s="122"/>
      <c r="AU146" s="122"/>
      <c r="AV146" s="122"/>
      <c r="AW146" s="122"/>
      <c r="AX146" s="122"/>
      <c r="AY146" s="122"/>
      <c r="AZ146" s="122"/>
      <c r="BA146" s="122"/>
      <c r="BB146" s="122"/>
      <c r="BC146" s="122"/>
      <c r="BD146" s="122"/>
      <c r="BE146" s="122"/>
      <c r="BF146" s="122"/>
      <c r="BH146" s="175" t="str">
        <f t="shared" si="80"/>
        <v/>
      </c>
      <c r="BI146" s="176" t="str">
        <f t="shared" si="81"/>
        <v/>
      </c>
      <c r="BJ146" s="240" t="str">
        <f t="shared" si="82"/>
        <v xml:space="preserve"> </v>
      </c>
      <c r="BK146" s="175" t="str">
        <f t="shared" si="83"/>
        <v/>
      </c>
      <c r="BL146" s="176" t="str">
        <f t="shared" si="84"/>
        <v/>
      </c>
      <c r="BM146" s="240" t="str">
        <f t="shared" si="85"/>
        <v xml:space="preserve"> </v>
      </c>
      <c r="BN146" s="175" t="str">
        <f t="shared" si="86"/>
        <v/>
      </c>
      <c r="BO146" s="176" t="str">
        <f t="shared" si="87"/>
        <v/>
      </c>
      <c r="BP146" s="240" t="str">
        <f t="shared" si="88"/>
        <v xml:space="preserve"> </v>
      </c>
      <c r="BQ146" s="175" t="str">
        <f t="shared" si="89"/>
        <v/>
      </c>
      <c r="BR146" s="176" t="str">
        <f t="shared" si="90"/>
        <v/>
      </c>
      <c r="BS146" s="224" t="str">
        <f t="shared" si="91"/>
        <v xml:space="preserve"> </v>
      </c>
      <c r="BT146" s="318" t="str">
        <f t="shared" si="92"/>
        <v/>
      </c>
      <c r="BU146" s="319" t="str">
        <f t="shared" si="93"/>
        <v/>
      </c>
      <c r="BV146" s="320" t="str">
        <f t="shared" si="94"/>
        <v xml:space="preserve"> </v>
      </c>
      <c r="BW146" s="175" t="str">
        <f t="shared" si="95"/>
        <v/>
      </c>
      <c r="BX146" s="176" t="str">
        <f t="shared" si="96"/>
        <v/>
      </c>
      <c r="BY146" s="240" t="str">
        <f t="shared" si="97"/>
        <v xml:space="preserve"> </v>
      </c>
      <c r="BZ146" s="175" t="str">
        <f>IF(COUNT(#REF!,#REF!,#REF!,#REF!)=4,(3-#REF!)+(3-#REF!)+#REF!+#REF!,"")</f>
        <v/>
      </c>
      <c r="CA146" s="176" t="str">
        <f>IF(COUNT(#REF!,#REF!,#REF!,#REF!)=4,(3-#REF!)+(3-#REF!)+#REF!+#REF!,"")</f>
        <v/>
      </c>
      <c r="CB146" s="240" t="str">
        <f t="shared" si="98"/>
        <v xml:space="preserve"> </v>
      </c>
      <c r="CC146" s="175" t="str">
        <f>IF(COUNT(#REF!,#REF!,#REF!)=3,(3-#REF!)+#REF!+(3-#REF!),"")</f>
        <v/>
      </c>
      <c r="CD146" s="176" t="str">
        <f>IF(COUNT(#REF!,#REF!,#REF!)=3,(3-#REF!)+#REF!+(3-#REF!),"")</f>
        <v/>
      </c>
      <c r="CE146" s="240" t="str">
        <f t="shared" si="99"/>
        <v xml:space="preserve"> </v>
      </c>
      <c r="CF146" s="185" t="str">
        <f t="shared" si="77"/>
        <v/>
      </c>
      <c r="CG146" s="186" t="str">
        <f t="shared" si="77"/>
        <v/>
      </c>
      <c r="CH146" s="181" t="str">
        <f t="shared" si="100"/>
        <v xml:space="preserve"> </v>
      </c>
      <c r="CI146" s="240">
        <f>'Session Tracking'!P145</f>
        <v>0</v>
      </c>
      <c r="CJ146" s="172"/>
      <c r="CK146" s="172">
        <f>COUNTIF('Session Tracking'!F145:O145,"Yes")</f>
        <v>0</v>
      </c>
      <c r="CL146" s="240">
        <f>COUNTIF('Session Tracking'!F145:O145,"No")</f>
        <v>0</v>
      </c>
      <c r="CM146" s="211">
        <f t="shared" si="101"/>
        <v>0</v>
      </c>
      <c r="CN146" s="240" t="str">
        <f t="shared" si="78"/>
        <v/>
      </c>
      <c r="CO146" s="240" t="str">
        <f t="shared" si="79"/>
        <v/>
      </c>
      <c r="CP146" s="240" t="str">
        <f t="shared" si="102"/>
        <v/>
      </c>
      <c r="CQ146" s="240" t="str">
        <f t="shared" si="103"/>
        <v/>
      </c>
      <c r="CR146" s="240" t="str">
        <f t="shared" si="104"/>
        <v/>
      </c>
      <c r="CS146" s="240" t="str">
        <f t="shared" si="105"/>
        <v/>
      </c>
      <c r="CT146" s="172" t="str">
        <f t="shared" si="106"/>
        <v/>
      </c>
      <c r="CU146" s="240" t="str">
        <f t="shared" si="107"/>
        <v/>
      </c>
      <c r="CV146" s="240" t="str">
        <f t="shared" si="108"/>
        <v/>
      </c>
      <c r="CW146" s="240" t="str">
        <f t="shared" si="109"/>
        <v/>
      </c>
      <c r="CX146" s="240" t="str">
        <f t="shared" si="110"/>
        <v/>
      </c>
      <c r="CY146" s="240" t="str">
        <f t="shared" si="111"/>
        <v/>
      </c>
      <c r="CZ146" s="240" t="str">
        <f t="shared" si="112"/>
        <v/>
      </c>
      <c r="DA146" s="240" t="str">
        <f t="shared" si="113"/>
        <v/>
      </c>
      <c r="DB146" s="173" t="str">
        <f t="shared" si="114"/>
        <v/>
      </c>
    </row>
    <row r="147" spans="1:106" x14ac:dyDescent="0.35">
      <c r="A147" s="182">
        <f>'Session Tracking'!A146</f>
        <v>0</v>
      </c>
      <c r="B147" s="183">
        <f>'Session Tracking'!T146</f>
        <v>0</v>
      </c>
      <c r="C147" s="183">
        <f>'Session Tracking'!C146</f>
        <v>0</v>
      </c>
      <c r="D147" s="184" t="str">
        <f>IF('Session Tracking'!D146,'Session Tracking'!D146,"")</f>
        <v/>
      </c>
      <c r="E147" s="184" t="str">
        <f>IF('Session Tracking'!E146,'Session Tracking'!E146,"")</f>
        <v/>
      </c>
      <c r="F147" s="123"/>
      <c r="G147" s="123"/>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3"/>
      <c r="AH147" s="124"/>
      <c r="AI147" s="124"/>
      <c r="AJ147" s="124"/>
      <c r="AK147" s="124"/>
      <c r="AL147" s="124"/>
      <c r="AM147" s="124"/>
      <c r="AN147" s="124"/>
      <c r="AO147" s="124"/>
      <c r="AP147" s="124"/>
      <c r="AQ147" s="124"/>
      <c r="AR147" s="124"/>
      <c r="AS147" s="124"/>
      <c r="AT147" s="124"/>
      <c r="AU147" s="124"/>
      <c r="AV147" s="124"/>
      <c r="AW147" s="124"/>
      <c r="AX147" s="124"/>
      <c r="AY147" s="124"/>
      <c r="AZ147" s="124"/>
      <c r="BA147" s="124"/>
      <c r="BB147" s="124"/>
      <c r="BC147" s="124"/>
      <c r="BD147" s="124"/>
      <c r="BE147" s="124"/>
      <c r="BF147" s="124"/>
      <c r="BH147" s="175" t="str">
        <f t="shared" si="80"/>
        <v/>
      </c>
      <c r="BI147" s="176" t="str">
        <f t="shared" si="81"/>
        <v/>
      </c>
      <c r="BJ147" s="240" t="str">
        <f t="shared" si="82"/>
        <v xml:space="preserve"> </v>
      </c>
      <c r="BK147" s="175" t="str">
        <f t="shared" si="83"/>
        <v/>
      </c>
      <c r="BL147" s="176" t="str">
        <f t="shared" si="84"/>
        <v/>
      </c>
      <c r="BM147" s="240" t="str">
        <f t="shared" si="85"/>
        <v xml:space="preserve"> </v>
      </c>
      <c r="BN147" s="175" t="str">
        <f t="shared" si="86"/>
        <v/>
      </c>
      <c r="BO147" s="176" t="str">
        <f t="shared" si="87"/>
        <v/>
      </c>
      <c r="BP147" s="240" t="str">
        <f t="shared" si="88"/>
        <v xml:space="preserve"> </v>
      </c>
      <c r="BQ147" s="175" t="str">
        <f t="shared" si="89"/>
        <v/>
      </c>
      <c r="BR147" s="176" t="str">
        <f t="shared" si="90"/>
        <v/>
      </c>
      <c r="BS147" s="224" t="str">
        <f t="shared" si="91"/>
        <v xml:space="preserve"> </v>
      </c>
      <c r="BT147" s="318" t="str">
        <f t="shared" si="92"/>
        <v/>
      </c>
      <c r="BU147" s="319" t="str">
        <f t="shared" si="93"/>
        <v/>
      </c>
      <c r="BV147" s="320" t="str">
        <f t="shared" si="94"/>
        <v xml:space="preserve"> </v>
      </c>
      <c r="BW147" s="175" t="str">
        <f t="shared" si="95"/>
        <v/>
      </c>
      <c r="BX147" s="176" t="str">
        <f t="shared" si="96"/>
        <v/>
      </c>
      <c r="BY147" s="240" t="str">
        <f t="shared" si="97"/>
        <v xml:space="preserve"> </v>
      </c>
      <c r="BZ147" s="175" t="str">
        <f>IF(COUNT(#REF!,#REF!,#REF!,#REF!)=4,(3-#REF!)+(3-#REF!)+#REF!+#REF!,"")</f>
        <v/>
      </c>
      <c r="CA147" s="176" t="str">
        <f>IF(COUNT(#REF!,#REF!,#REF!,#REF!)=4,(3-#REF!)+(3-#REF!)+#REF!+#REF!,"")</f>
        <v/>
      </c>
      <c r="CB147" s="240" t="str">
        <f t="shared" si="98"/>
        <v xml:space="preserve"> </v>
      </c>
      <c r="CC147" s="175" t="str">
        <f>IF(COUNT(#REF!,#REF!,#REF!)=3,(3-#REF!)+#REF!+(3-#REF!),"")</f>
        <v/>
      </c>
      <c r="CD147" s="176" t="str">
        <f>IF(COUNT(#REF!,#REF!,#REF!)=3,(3-#REF!)+#REF!+(3-#REF!),"")</f>
        <v/>
      </c>
      <c r="CE147" s="240" t="str">
        <f t="shared" si="99"/>
        <v xml:space="preserve"> </v>
      </c>
      <c r="CF147" s="185" t="str">
        <f t="shared" si="77"/>
        <v/>
      </c>
      <c r="CG147" s="186" t="str">
        <f t="shared" si="77"/>
        <v/>
      </c>
      <c r="CH147" s="181" t="str">
        <f t="shared" si="100"/>
        <v xml:space="preserve"> </v>
      </c>
      <c r="CI147" s="240">
        <f>'Session Tracking'!P146</f>
        <v>0</v>
      </c>
      <c r="CJ147" s="172"/>
      <c r="CK147" s="172">
        <f>COUNTIF('Session Tracking'!F146:O146,"Yes")</f>
        <v>0</v>
      </c>
      <c r="CL147" s="240">
        <f>COUNTIF('Session Tracking'!F146:O146,"No")</f>
        <v>0</v>
      </c>
      <c r="CM147" s="211">
        <f t="shared" si="101"/>
        <v>0</v>
      </c>
      <c r="CN147" s="240" t="str">
        <f t="shared" si="78"/>
        <v/>
      </c>
      <c r="CO147" s="240" t="str">
        <f t="shared" si="79"/>
        <v/>
      </c>
      <c r="CP147" s="240" t="str">
        <f t="shared" si="102"/>
        <v/>
      </c>
      <c r="CQ147" s="240" t="str">
        <f t="shared" si="103"/>
        <v/>
      </c>
      <c r="CR147" s="240" t="str">
        <f t="shared" si="104"/>
        <v/>
      </c>
      <c r="CS147" s="240" t="str">
        <f t="shared" si="105"/>
        <v/>
      </c>
      <c r="CT147" s="172" t="str">
        <f t="shared" si="106"/>
        <v/>
      </c>
      <c r="CU147" s="240" t="str">
        <f t="shared" si="107"/>
        <v/>
      </c>
      <c r="CV147" s="240" t="str">
        <f t="shared" si="108"/>
        <v/>
      </c>
      <c r="CW147" s="240" t="str">
        <f t="shared" si="109"/>
        <v/>
      </c>
      <c r="CX147" s="240" t="str">
        <f t="shared" si="110"/>
        <v/>
      </c>
      <c r="CY147" s="240" t="str">
        <f t="shared" si="111"/>
        <v/>
      </c>
      <c r="CZ147" s="240" t="str">
        <f t="shared" si="112"/>
        <v/>
      </c>
      <c r="DA147" s="240" t="str">
        <f t="shared" si="113"/>
        <v/>
      </c>
      <c r="DB147" s="173" t="str">
        <f t="shared" si="114"/>
        <v/>
      </c>
    </row>
    <row r="148" spans="1:106" x14ac:dyDescent="0.35">
      <c r="A148" s="182">
        <f>'Session Tracking'!A147</f>
        <v>0</v>
      </c>
      <c r="B148" s="183">
        <f>'Session Tracking'!T147</f>
        <v>0</v>
      </c>
      <c r="C148" s="183">
        <f>'Session Tracking'!C147</f>
        <v>0</v>
      </c>
      <c r="D148" s="184" t="str">
        <f>IF('Session Tracking'!D147,'Session Tracking'!D147,"")</f>
        <v/>
      </c>
      <c r="E148" s="184" t="str">
        <f>IF('Session Tracking'!E147,'Session Tracking'!E147,"")</f>
        <v/>
      </c>
      <c r="F148" s="121"/>
      <c r="G148" s="121"/>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1"/>
      <c r="AH148" s="122"/>
      <c r="AI148" s="122"/>
      <c r="AJ148" s="122"/>
      <c r="AK148" s="122"/>
      <c r="AL148" s="122"/>
      <c r="AM148" s="122"/>
      <c r="AN148" s="122"/>
      <c r="AO148" s="122"/>
      <c r="AP148" s="122"/>
      <c r="AQ148" s="122"/>
      <c r="AR148" s="122"/>
      <c r="AS148" s="122"/>
      <c r="AT148" s="122"/>
      <c r="AU148" s="122"/>
      <c r="AV148" s="122"/>
      <c r="AW148" s="122"/>
      <c r="AX148" s="122"/>
      <c r="AY148" s="122"/>
      <c r="AZ148" s="122"/>
      <c r="BA148" s="122"/>
      <c r="BB148" s="122"/>
      <c r="BC148" s="122"/>
      <c r="BD148" s="122"/>
      <c r="BE148" s="122"/>
      <c r="BF148" s="122"/>
      <c r="BH148" s="175" t="str">
        <f t="shared" si="80"/>
        <v/>
      </c>
      <c r="BI148" s="176" t="str">
        <f t="shared" si="81"/>
        <v/>
      </c>
      <c r="BJ148" s="240" t="str">
        <f t="shared" si="82"/>
        <v xml:space="preserve"> </v>
      </c>
      <c r="BK148" s="175" t="str">
        <f t="shared" si="83"/>
        <v/>
      </c>
      <c r="BL148" s="176" t="str">
        <f t="shared" si="84"/>
        <v/>
      </c>
      <c r="BM148" s="240" t="str">
        <f t="shared" si="85"/>
        <v xml:space="preserve"> </v>
      </c>
      <c r="BN148" s="175" t="str">
        <f t="shared" si="86"/>
        <v/>
      </c>
      <c r="BO148" s="176" t="str">
        <f t="shared" si="87"/>
        <v/>
      </c>
      <c r="BP148" s="240" t="str">
        <f t="shared" si="88"/>
        <v xml:space="preserve"> </v>
      </c>
      <c r="BQ148" s="175" t="str">
        <f t="shared" si="89"/>
        <v/>
      </c>
      <c r="BR148" s="176" t="str">
        <f t="shared" si="90"/>
        <v/>
      </c>
      <c r="BS148" s="224" t="str">
        <f t="shared" si="91"/>
        <v xml:space="preserve"> </v>
      </c>
      <c r="BT148" s="318" t="str">
        <f t="shared" si="92"/>
        <v/>
      </c>
      <c r="BU148" s="319" t="str">
        <f t="shared" si="93"/>
        <v/>
      </c>
      <c r="BV148" s="320" t="str">
        <f t="shared" si="94"/>
        <v xml:space="preserve"> </v>
      </c>
      <c r="BW148" s="175" t="str">
        <f t="shared" si="95"/>
        <v/>
      </c>
      <c r="BX148" s="176" t="str">
        <f t="shared" si="96"/>
        <v/>
      </c>
      <c r="BY148" s="240" t="str">
        <f t="shared" si="97"/>
        <v xml:space="preserve"> </v>
      </c>
      <c r="BZ148" s="175" t="str">
        <f>IF(COUNT(#REF!,#REF!,#REF!,#REF!)=4,(3-#REF!)+(3-#REF!)+#REF!+#REF!,"")</f>
        <v/>
      </c>
      <c r="CA148" s="176" t="str">
        <f>IF(COUNT(#REF!,#REF!,#REF!,#REF!)=4,(3-#REF!)+(3-#REF!)+#REF!+#REF!,"")</f>
        <v/>
      </c>
      <c r="CB148" s="240" t="str">
        <f t="shared" si="98"/>
        <v xml:space="preserve"> </v>
      </c>
      <c r="CC148" s="175" t="str">
        <f>IF(COUNT(#REF!,#REF!,#REF!)=3,(3-#REF!)+#REF!+(3-#REF!),"")</f>
        <v/>
      </c>
      <c r="CD148" s="176" t="str">
        <f>IF(COUNT(#REF!,#REF!,#REF!)=3,(3-#REF!)+#REF!+(3-#REF!),"")</f>
        <v/>
      </c>
      <c r="CE148" s="240" t="str">
        <f t="shared" si="99"/>
        <v xml:space="preserve"> </v>
      </c>
      <c r="CF148" s="185" t="str">
        <f t="shared" si="77"/>
        <v/>
      </c>
      <c r="CG148" s="186" t="str">
        <f t="shared" si="77"/>
        <v/>
      </c>
      <c r="CH148" s="181" t="str">
        <f t="shared" si="100"/>
        <v xml:space="preserve"> </v>
      </c>
      <c r="CI148" s="240">
        <f>'Session Tracking'!P147</f>
        <v>0</v>
      </c>
      <c r="CJ148" s="172"/>
      <c r="CK148" s="172">
        <f>COUNTIF('Session Tracking'!F147:O147,"Yes")</f>
        <v>0</v>
      </c>
      <c r="CL148" s="240">
        <f>COUNTIF('Session Tracking'!F147:O147,"No")</f>
        <v>0</v>
      </c>
      <c r="CM148" s="211">
        <f t="shared" si="101"/>
        <v>0</v>
      </c>
      <c r="CN148" s="240" t="str">
        <f t="shared" si="78"/>
        <v/>
      </c>
      <c r="CO148" s="240" t="str">
        <f t="shared" si="79"/>
        <v/>
      </c>
      <c r="CP148" s="240" t="str">
        <f t="shared" si="102"/>
        <v/>
      </c>
      <c r="CQ148" s="240" t="str">
        <f t="shared" si="103"/>
        <v/>
      </c>
      <c r="CR148" s="240" t="str">
        <f t="shared" si="104"/>
        <v/>
      </c>
      <c r="CS148" s="240" t="str">
        <f t="shared" si="105"/>
        <v/>
      </c>
      <c r="CT148" s="172" t="str">
        <f t="shared" si="106"/>
        <v/>
      </c>
      <c r="CU148" s="240" t="str">
        <f t="shared" si="107"/>
        <v/>
      </c>
      <c r="CV148" s="240" t="str">
        <f t="shared" si="108"/>
        <v/>
      </c>
      <c r="CW148" s="240" t="str">
        <f t="shared" si="109"/>
        <v/>
      </c>
      <c r="CX148" s="240" t="str">
        <f t="shared" si="110"/>
        <v/>
      </c>
      <c r="CY148" s="240" t="str">
        <f t="shared" si="111"/>
        <v/>
      </c>
      <c r="CZ148" s="240" t="str">
        <f t="shared" si="112"/>
        <v/>
      </c>
      <c r="DA148" s="240" t="str">
        <f t="shared" si="113"/>
        <v/>
      </c>
      <c r="DB148" s="173" t="str">
        <f t="shared" si="114"/>
        <v/>
      </c>
    </row>
    <row r="149" spans="1:106" x14ac:dyDescent="0.35">
      <c r="A149" s="182">
        <f>'Session Tracking'!A148</f>
        <v>0</v>
      </c>
      <c r="B149" s="183">
        <f>'Session Tracking'!T148</f>
        <v>0</v>
      </c>
      <c r="C149" s="183">
        <f>'Session Tracking'!C148</f>
        <v>0</v>
      </c>
      <c r="D149" s="184" t="str">
        <f>IF('Session Tracking'!D148,'Session Tracking'!D148,"")</f>
        <v/>
      </c>
      <c r="E149" s="184" t="str">
        <f>IF('Session Tracking'!E148,'Session Tracking'!E148,"")</f>
        <v/>
      </c>
      <c r="F149" s="123"/>
      <c r="G149" s="123"/>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3"/>
      <c r="AH149" s="124"/>
      <c r="AI149" s="124"/>
      <c r="AJ149" s="124"/>
      <c r="AK149" s="124"/>
      <c r="AL149" s="124"/>
      <c r="AM149" s="124"/>
      <c r="AN149" s="124"/>
      <c r="AO149" s="124"/>
      <c r="AP149" s="124"/>
      <c r="AQ149" s="124"/>
      <c r="AR149" s="124"/>
      <c r="AS149" s="124"/>
      <c r="AT149" s="124"/>
      <c r="AU149" s="124"/>
      <c r="AV149" s="124"/>
      <c r="AW149" s="124"/>
      <c r="AX149" s="124"/>
      <c r="AY149" s="124"/>
      <c r="AZ149" s="124"/>
      <c r="BA149" s="124"/>
      <c r="BB149" s="124"/>
      <c r="BC149" s="124"/>
      <c r="BD149" s="124"/>
      <c r="BE149" s="124"/>
      <c r="BF149" s="124"/>
      <c r="BH149" s="175" t="str">
        <f t="shared" si="80"/>
        <v/>
      </c>
      <c r="BI149" s="176" t="str">
        <f t="shared" si="81"/>
        <v/>
      </c>
      <c r="BJ149" s="240" t="str">
        <f t="shared" si="82"/>
        <v xml:space="preserve"> </v>
      </c>
      <c r="BK149" s="175" t="str">
        <f t="shared" si="83"/>
        <v/>
      </c>
      <c r="BL149" s="176" t="str">
        <f t="shared" si="84"/>
        <v/>
      </c>
      <c r="BM149" s="240" t="str">
        <f t="shared" si="85"/>
        <v xml:space="preserve"> </v>
      </c>
      <c r="BN149" s="175" t="str">
        <f t="shared" si="86"/>
        <v/>
      </c>
      <c r="BO149" s="176" t="str">
        <f t="shared" si="87"/>
        <v/>
      </c>
      <c r="BP149" s="240" t="str">
        <f t="shared" si="88"/>
        <v xml:space="preserve"> </v>
      </c>
      <c r="BQ149" s="175" t="str">
        <f t="shared" si="89"/>
        <v/>
      </c>
      <c r="BR149" s="176" t="str">
        <f t="shared" si="90"/>
        <v/>
      </c>
      <c r="BS149" s="224" t="str">
        <f t="shared" si="91"/>
        <v xml:space="preserve"> </v>
      </c>
      <c r="BT149" s="318" t="str">
        <f t="shared" si="92"/>
        <v/>
      </c>
      <c r="BU149" s="319" t="str">
        <f t="shared" si="93"/>
        <v/>
      </c>
      <c r="BV149" s="320" t="str">
        <f t="shared" si="94"/>
        <v xml:space="preserve"> </v>
      </c>
      <c r="BW149" s="175" t="str">
        <f t="shared" si="95"/>
        <v/>
      </c>
      <c r="BX149" s="176" t="str">
        <f t="shared" si="96"/>
        <v/>
      </c>
      <c r="BY149" s="240" t="str">
        <f t="shared" si="97"/>
        <v xml:space="preserve"> </v>
      </c>
      <c r="BZ149" s="175" t="str">
        <f>IF(COUNT(#REF!,#REF!,#REF!,#REF!)=4,(3-#REF!)+(3-#REF!)+#REF!+#REF!,"")</f>
        <v/>
      </c>
      <c r="CA149" s="176" t="str">
        <f>IF(COUNT(#REF!,#REF!,#REF!,#REF!)=4,(3-#REF!)+(3-#REF!)+#REF!+#REF!,"")</f>
        <v/>
      </c>
      <c r="CB149" s="240" t="str">
        <f t="shared" si="98"/>
        <v xml:space="preserve"> </v>
      </c>
      <c r="CC149" s="175" t="str">
        <f>IF(COUNT(#REF!,#REF!,#REF!)=3,(3-#REF!)+#REF!+(3-#REF!),"")</f>
        <v/>
      </c>
      <c r="CD149" s="176" t="str">
        <f>IF(COUNT(#REF!,#REF!,#REF!)=3,(3-#REF!)+#REF!+(3-#REF!),"")</f>
        <v/>
      </c>
      <c r="CE149" s="240" t="str">
        <f t="shared" si="99"/>
        <v xml:space="preserve"> </v>
      </c>
      <c r="CF149" s="185" t="str">
        <f t="shared" si="77"/>
        <v/>
      </c>
      <c r="CG149" s="186" t="str">
        <f t="shared" si="77"/>
        <v/>
      </c>
      <c r="CH149" s="181" t="str">
        <f t="shared" si="100"/>
        <v xml:space="preserve"> </v>
      </c>
      <c r="CI149" s="240">
        <f>'Session Tracking'!P148</f>
        <v>0</v>
      </c>
      <c r="CJ149" s="172"/>
      <c r="CK149" s="172">
        <f>COUNTIF('Session Tracking'!F148:O148,"Yes")</f>
        <v>0</v>
      </c>
      <c r="CL149" s="240">
        <f>COUNTIF('Session Tracking'!F148:O148,"No")</f>
        <v>0</v>
      </c>
      <c r="CM149" s="211">
        <f t="shared" si="101"/>
        <v>0</v>
      </c>
      <c r="CN149" s="240" t="str">
        <f t="shared" si="78"/>
        <v/>
      </c>
      <c r="CO149" s="240" t="str">
        <f t="shared" si="79"/>
        <v/>
      </c>
      <c r="CP149" s="240" t="str">
        <f t="shared" si="102"/>
        <v/>
      </c>
      <c r="CQ149" s="240" t="str">
        <f t="shared" si="103"/>
        <v/>
      </c>
      <c r="CR149" s="240" t="str">
        <f t="shared" si="104"/>
        <v/>
      </c>
      <c r="CS149" s="240" t="str">
        <f t="shared" si="105"/>
        <v/>
      </c>
      <c r="CT149" s="172" t="str">
        <f t="shared" si="106"/>
        <v/>
      </c>
      <c r="CU149" s="240" t="str">
        <f t="shared" si="107"/>
        <v/>
      </c>
      <c r="CV149" s="240" t="str">
        <f t="shared" si="108"/>
        <v/>
      </c>
      <c r="CW149" s="240" t="str">
        <f t="shared" si="109"/>
        <v/>
      </c>
      <c r="CX149" s="240" t="str">
        <f t="shared" si="110"/>
        <v/>
      </c>
      <c r="CY149" s="240" t="str">
        <f t="shared" si="111"/>
        <v/>
      </c>
      <c r="CZ149" s="240" t="str">
        <f t="shared" si="112"/>
        <v/>
      </c>
      <c r="DA149" s="240" t="str">
        <f t="shared" si="113"/>
        <v/>
      </c>
      <c r="DB149" s="173" t="str">
        <f t="shared" si="114"/>
        <v/>
      </c>
    </row>
    <row r="150" spans="1:106" x14ac:dyDescent="0.35">
      <c r="A150" s="182">
        <f>'Session Tracking'!A149</f>
        <v>0</v>
      </c>
      <c r="B150" s="183">
        <f>'Session Tracking'!T149</f>
        <v>0</v>
      </c>
      <c r="C150" s="183">
        <f>'Session Tracking'!C149</f>
        <v>0</v>
      </c>
      <c r="D150" s="184" t="str">
        <f>IF('Session Tracking'!D149,'Session Tracking'!D149,"")</f>
        <v/>
      </c>
      <c r="E150" s="184" t="str">
        <f>IF('Session Tracking'!E149,'Session Tracking'!E149,"")</f>
        <v/>
      </c>
      <c r="F150" s="121"/>
      <c r="G150" s="121"/>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1"/>
      <c r="AH150" s="122"/>
      <c r="AI150" s="122"/>
      <c r="AJ150" s="122"/>
      <c r="AK150" s="122"/>
      <c r="AL150" s="122"/>
      <c r="AM150" s="122"/>
      <c r="AN150" s="122"/>
      <c r="AO150" s="122"/>
      <c r="AP150" s="122"/>
      <c r="AQ150" s="122"/>
      <c r="AR150" s="122"/>
      <c r="AS150" s="122"/>
      <c r="AT150" s="122"/>
      <c r="AU150" s="122"/>
      <c r="AV150" s="122"/>
      <c r="AW150" s="122"/>
      <c r="AX150" s="122"/>
      <c r="AY150" s="122"/>
      <c r="AZ150" s="122"/>
      <c r="BA150" s="122"/>
      <c r="BB150" s="122"/>
      <c r="BC150" s="122"/>
      <c r="BD150" s="122"/>
      <c r="BE150" s="122"/>
      <c r="BF150" s="122"/>
      <c r="BH150" s="175" t="str">
        <f t="shared" si="80"/>
        <v/>
      </c>
      <c r="BI150" s="176" t="str">
        <f t="shared" si="81"/>
        <v/>
      </c>
      <c r="BJ150" s="240" t="str">
        <f t="shared" si="82"/>
        <v xml:space="preserve"> </v>
      </c>
      <c r="BK150" s="175" t="str">
        <f t="shared" si="83"/>
        <v/>
      </c>
      <c r="BL150" s="176" t="str">
        <f t="shared" si="84"/>
        <v/>
      </c>
      <c r="BM150" s="240" t="str">
        <f t="shared" si="85"/>
        <v xml:space="preserve"> </v>
      </c>
      <c r="BN150" s="175" t="str">
        <f t="shared" si="86"/>
        <v/>
      </c>
      <c r="BO150" s="176" t="str">
        <f t="shared" si="87"/>
        <v/>
      </c>
      <c r="BP150" s="240" t="str">
        <f t="shared" si="88"/>
        <v xml:space="preserve"> </v>
      </c>
      <c r="BQ150" s="175" t="str">
        <f t="shared" si="89"/>
        <v/>
      </c>
      <c r="BR150" s="176" t="str">
        <f t="shared" si="90"/>
        <v/>
      </c>
      <c r="BS150" s="224" t="str">
        <f t="shared" si="91"/>
        <v xml:space="preserve"> </v>
      </c>
      <c r="BT150" s="318" t="str">
        <f t="shared" si="92"/>
        <v/>
      </c>
      <c r="BU150" s="319" t="str">
        <f t="shared" si="93"/>
        <v/>
      </c>
      <c r="BV150" s="320" t="str">
        <f t="shared" si="94"/>
        <v xml:space="preserve"> </v>
      </c>
      <c r="BW150" s="175" t="str">
        <f t="shared" si="95"/>
        <v/>
      </c>
      <c r="BX150" s="176" t="str">
        <f t="shared" si="96"/>
        <v/>
      </c>
      <c r="BY150" s="240" t="str">
        <f t="shared" si="97"/>
        <v xml:space="preserve"> </v>
      </c>
      <c r="BZ150" s="175" t="str">
        <f>IF(COUNT(#REF!,#REF!,#REF!,#REF!)=4,(3-#REF!)+(3-#REF!)+#REF!+#REF!,"")</f>
        <v/>
      </c>
      <c r="CA150" s="176" t="str">
        <f>IF(COUNT(#REF!,#REF!,#REF!,#REF!)=4,(3-#REF!)+(3-#REF!)+#REF!+#REF!,"")</f>
        <v/>
      </c>
      <c r="CB150" s="240" t="str">
        <f t="shared" si="98"/>
        <v xml:space="preserve"> </v>
      </c>
      <c r="CC150" s="175" t="str">
        <f>IF(COUNT(#REF!,#REF!,#REF!)=3,(3-#REF!)+#REF!+(3-#REF!),"")</f>
        <v/>
      </c>
      <c r="CD150" s="176" t="str">
        <f>IF(COUNT(#REF!,#REF!,#REF!)=3,(3-#REF!)+#REF!+(3-#REF!),"")</f>
        <v/>
      </c>
      <c r="CE150" s="240" t="str">
        <f t="shared" si="99"/>
        <v xml:space="preserve"> </v>
      </c>
      <c r="CF150" s="185" t="str">
        <f t="shared" si="77"/>
        <v/>
      </c>
      <c r="CG150" s="186" t="str">
        <f t="shared" si="77"/>
        <v/>
      </c>
      <c r="CH150" s="181" t="str">
        <f t="shared" si="100"/>
        <v xml:space="preserve"> </v>
      </c>
      <c r="CI150" s="240">
        <f>'Session Tracking'!P149</f>
        <v>0</v>
      </c>
      <c r="CJ150" s="172"/>
      <c r="CK150" s="172">
        <f>COUNTIF('Session Tracking'!F149:O149,"Yes")</f>
        <v>0</v>
      </c>
      <c r="CL150" s="240">
        <f>COUNTIF('Session Tracking'!F149:O149,"No")</f>
        <v>0</v>
      </c>
      <c r="CM150" s="211">
        <f t="shared" si="101"/>
        <v>0</v>
      </c>
      <c r="CN150" s="240" t="str">
        <f t="shared" si="78"/>
        <v/>
      </c>
      <c r="CO150" s="240" t="str">
        <f t="shared" si="79"/>
        <v/>
      </c>
      <c r="CP150" s="240" t="str">
        <f t="shared" si="102"/>
        <v/>
      </c>
      <c r="CQ150" s="240" t="str">
        <f t="shared" si="103"/>
        <v/>
      </c>
      <c r="CR150" s="240" t="str">
        <f t="shared" si="104"/>
        <v/>
      </c>
      <c r="CS150" s="240" t="str">
        <f t="shared" si="105"/>
        <v/>
      </c>
      <c r="CT150" s="172" t="str">
        <f t="shared" si="106"/>
        <v/>
      </c>
      <c r="CU150" s="240" t="str">
        <f t="shared" si="107"/>
        <v/>
      </c>
      <c r="CV150" s="240" t="str">
        <f t="shared" si="108"/>
        <v/>
      </c>
      <c r="CW150" s="240" t="str">
        <f t="shared" si="109"/>
        <v/>
      </c>
      <c r="CX150" s="240" t="str">
        <f t="shared" si="110"/>
        <v/>
      </c>
      <c r="CY150" s="240" t="str">
        <f t="shared" si="111"/>
        <v/>
      </c>
      <c r="CZ150" s="240" t="str">
        <f t="shared" si="112"/>
        <v/>
      </c>
      <c r="DA150" s="240" t="str">
        <f t="shared" si="113"/>
        <v/>
      </c>
      <c r="DB150" s="173" t="str">
        <f t="shared" si="114"/>
        <v/>
      </c>
    </row>
    <row r="151" spans="1:106" x14ac:dyDescent="0.35">
      <c r="A151" s="182">
        <f>'Session Tracking'!A150</f>
        <v>0</v>
      </c>
      <c r="B151" s="183">
        <f>'Session Tracking'!T150</f>
        <v>0</v>
      </c>
      <c r="C151" s="183">
        <f>'Session Tracking'!C150</f>
        <v>0</v>
      </c>
      <c r="D151" s="184" t="str">
        <f>IF('Session Tracking'!D150,'Session Tracking'!D150,"")</f>
        <v/>
      </c>
      <c r="E151" s="184" t="str">
        <f>IF('Session Tracking'!E150,'Session Tracking'!E150,"")</f>
        <v/>
      </c>
      <c r="F151" s="123"/>
      <c r="G151" s="123"/>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3"/>
      <c r="AH151" s="124"/>
      <c r="AI151" s="124"/>
      <c r="AJ151" s="124"/>
      <c r="AK151" s="124"/>
      <c r="AL151" s="124"/>
      <c r="AM151" s="124"/>
      <c r="AN151" s="124"/>
      <c r="AO151" s="124"/>
      <c r="AP151" s="124"/>
      <c r="AQ151" s="124"/>
      <c r="AR151" s="124"/>
      <c r="AS151" s="124"/>
      <c r="AT151" s="124"/>
      <c r="AU151" s="124"/>
      <c r="AV151" s="124"/>
      <c r="AW151" s="124"/>
      <c r="AX151" s="124"/>
      <c r="AY151" s="124"/>
      <c r="AZ151" s="124"/>
      <c r="BA151" s="124"/>
      <c r="BB151" s="124"/>
      <c r="BC151" s="124"/>
      <c r="BD151" s="124"/>
      <c r="BE151" s="124"/>
      <c r="BF151" s="124"/>
      <c r="BH151" s="175" t="str">
        <f t="shared" si="80"/>
        <v/>
      </c>
      <c r="BI151" s="176" t="str">
        <f t="shared" si="81"/>
        <v/>
      </c>
      <c r="BJ151" s="240" t="str">
        <f t="shared" si="82"/>
        <v xml:space="preserve"> </v>
      </c>
      <c r="BK151" s="175" t="str">
        <f t="shared" si="83"/>
        <v/>
      </c>
      <c r="BL151" s="176" t="str">
        <f t="shared" si="84"/>
        <v/>
      </c>
      <c r="BM151" s="240" t="str">
        <f t="shared" si="85"/>
        <v xml:space="preserve"> </v>
      </c>
      <c r="BN151" s="175" t="str">
        <f t="shared" si="86"/>
        <v/>
      </c>
      <c r="BO151" s="176" t="str">
        <f t="shared" si="87"/>
        <v/>
      </c>
      <c r="BP151" s="240" t="str">
        <f t="shared" si="88"/>
        <v xml:space="preserve"> </v>
      </c>
      <c r="BQ151" s="175" t="str">
        <f t="shared" si="89"/>
        <v/>
      </c>
      <c r="BR151" s="176" t="str">
        <f t="shared" si="90"/>
        <v/>
      </c>
      <c r="BS151" s="224" t="str">
        <f t="shared" si="91"/>
        <v xml:space="preserve"> </v>
      </c>
      <c r="BT151" s="318" t="str">
        <f t="shared" si="92"/>
        <v/>
      </c>
      <c r="BU151" s="319" t="str">
        <f t="shared" si="93"/>
        <v/>
      </c>
      <c r="BV151" s="320" t="str">
        <f t="shared" si="94"/>
        <v xml:space="preserve"> </v>
      </c>
      <c r="BW151" s="175" t="str">
        <f t="shared" si="95"/>
        <v/>
      </c>
      <c r="BX151" s="176" t="str">
        <f t="shared" si="96"/>
        <v/>
      </c>
      <c r="BY151" s="240" t="str">
        <f t="shared" si="97"/>
        <v xml:space="preserve"> </v>
      </c>
      <c r="BZ151" s="175" t="str">
        <f>IF(COUNT(#REF!,#REF!,#REF!,#REF!)=4,(3-#REF!)+(3-#REF!)+#REF!+#REF!,"")</f>
        <v/>
      </c>
      <c r="CA151" s="176" t="str">
        <f>IF(COUNT(#REF!,#REF!,#REF!,#REF!)=4,(3-#REF!)+(3-#REF!)+#REF!+#REF!,"")</f>
        <v/>
      </c>
      <c r="CB151" s="240" t="str">
        <f t="shared" si="98"/>
        <v xml:space="preserve"> </v>
      </c>
      <c r="CC151" s="175" t="str">
        <f>IF(COUNT(#REF!,#REF!,#REF!)=3,(3-#REF!)+#REF!+(3-#REF!),"")</f>
        <v/>
      </c>
      <c r="CD151" s="176" t="str">
        <f>IF(COUNT(#REF!,#REF!,#REF!)=3,(3-#REF!)+#REF!+(3-#REF!),"")</f>
        <v/>
      </c>
      <c r="CE151" s="240" t="str">
        <f t="shared" si="99"/>
        <v xml:space="preserve"> </v>
      </c>
      <c r="CF151" s="185" t="str">
        <f t="shared" ref="CF151:CG214" si="115">IF(COUNT(BW151,BZ151,CC151)=3,BW151+BZ151+CC151,"")</f>
        <v/>
      </c>
      <c r="CG151" s="186" t="str">
        <f t="shared" si="115"/>
        <v/>
      </c>
      <c r="CH151" s="181" t="str">
        <f t="shared" si="100"/>
        <v xml:space="preserve"> </v>
      </c>
      <c r="CI151" s="240">
        <f>'Session Tracking'!P150</f>
        <v>0</v>
      </c>
      <c r="CJ151" s="172"/>
      <c r="CK151" s="172">
        <f>COUNTIF('Session Tracking'!F150:O150,"Yes")</f>
        <v>0</v>
      </c>
      <c r="CL151" s="240">
        <f>COUNTIF('Session Tracking'!F150:O150,"No")</f>
        <v>0</v>
      </c>
      <c r="CM151" s="211">
        <f t="shared" si="101"/>
        <v>0</v>
      </c>
      <c r="CN151" s="240" t="str">
        <f t="shared" si="78"/>
        <v/>
      </c>
      <c r="CO151" s="240" t="str">
        <f t="shared" si="79"/>
        <v/>
      </c>
      <c r="CP151" s="240" t="str">
        <f t="shared" si="102"/>
        <v/>
      </c>
      <c r="CQ151" s="240" t="str">
        <f t="shared" si="103"/>
        <v/>
      </c>
      <c r="CR151" s="240" t="str">
        <f t="shared" si="104"/>
        <v/>
      </c>
      <c r="CS151" s="240" t="str">
        <f t="shared" si="105"/>
        <v/>
      </c>
      <c r="CT151" s="172" t="str">
        <f t="shared" si="106"/>
        <v/>
      </c>
      <c r="CU151" s="240" t="str">
        <f t="shared" si="107"/>
        <v/>
      </c>
      <c r="CV151" s="240" t="str">
        <f t="shared" si="108"/>
        <v/>
      </c>
      <c r="CW151" s="240" t="str">
        <f t="shared" si="109"/>
        <v/>
      </c>
      <c r="CX151" s="240" t="str">
        <f t="shared" si="110"/>
        <v/>
      </c>
      <c r="CY151" s="240" t="str">
        <f t="shared" si="111"/>
        <v/>
      </c>
      <c r="CZ151" s="240" t="str">
        <f t="shared" si="112"/>
        <v/>
      </c>
      <c r="DA151" s="240" t="str">
        <f t="shared" si="113"/>
        <v/>
      </c>
      <c r="DB151" s="173" t="str">
        <f t="shared" si="114"/>
        <v/>
      </c>
    </row>
    <row r="152" spans="1:106" x14ac:dyDescent="0.35">
      <c r="A152" s="182">
        <f>'Session Tracking'!A151</f>
        <v>0</v>
      </c>
      <c r="B152" s="183">
        <f>'Session Tracking'!T151</f>
        <v>0</v>
      </c>
      <c r="C152" s="183">
        <f>'Session Tracking'!C151</f>
        <v>0</v>
      </c>
      <c r="D152" s="184" t="str">
        <f>IF('Session Tracking'!D151,'Session Tracking'!D151,"")</f>
        <v/>
      </c>
      <c r="E152" s="184" t="str">
        <f>IF('Session Tracking'!E151,'Session Tracking'!E151,"")</f>
        <v/>
      </c>
      <c r="F152" s="121"/>
      <c r="G152" s="121"/>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1"/>
      <c r="AH152" s="122"/>
      <c r="AI152" s="122"/>
      <c r="AJ152" s="122"/>
      <c r="AK152" s="122"/>
      <c r="AL152" s="122"/>
      <c r="AM152" s="122"/>
      <c r="AN152" s="122"/>
      <c r="AO152" s="122"/>
      <c r="AP152" s="122"/>
      <c r="AQ152" s="122"/>
      <c r="AR152" s="122"/>
      <c r="AS152" s="122"/>
      <c r="AT152" s="122"/>
      <c r="AU152" s="122"/>
      <c r="AV152" s="122"/>
      <c r="AW152" s="122"/>
      <c r="AX152" s="122"/>
      <c r="AY152" s="122"/>
      <c r="AZ152" s="122"/>
      <c r="BA152" s="122"/>
      <c r="BB152" s="122"/>
      <c r="BC152" s="122"/>
      <c r="BD152" s="122"/>
      <c r="BE152" s="122"/>
      <c r="BF152" s="122"/>
      <c r="BH152" s="175" t="str">
        <f t="shared" si="80"/>
        <v/>
      </c>
      <c r="BI152" s="176" t="str">
        <f t="shared" si="81"/>
        <v/>
      </c>
      <c r="BJ152" s="240" t="str">
        <f t="shared" si="82"/>
        <v xml:space="preserve"> </v>
      </c>
      <c r="BK152" s="175" t="str">
        <f t="shared" si="83"/>
        <v/>
      </c>
      <c r="BL152" s="176" t="str">
        <f t="shared" si="84"/>
        <v/>
      </c>
      <c r="BM152" s="240" t="str">
        <f t="shared" si="85"/>
        <v xml:space="preserve"> </v>
      </c>
      <c r="BN152" s="175" t="str">
        <f t="shared" si="86"/>
        <v/>
      </c>
      <c r="BO152" s="176" t="str">
        <f t="shared" si="87"/>
        <v/>
      </c>
      <c r="BP152" s="240" t="str">
        <f t="shared" si="88"/>
        <v xml:space="preserve"> </v>
      </c>
      <c r="BQ152" s="175" t="str">
        <f t="shared" si="89"/>
        <v/>
      </c>
      <c r="BR152" s="176" t="str">
        <f t="shared" si="90"/>
        <v/>
      </c>
      <c r="BS152" s="224" t="str">
        <f t="shared" si="91"/>
        <v xml:space="preserve"> </v>
      </c>
      <c r="BT152" s="318" t="str">
        <f t="shared" si="92"/>
        <v/>
      </c>
      <c r="BU152" s="319" t="str">
        <f t="shared" si="93"/>
        <v/>
      </c>
      <c r="BV152" s="320" t="str">
        <f t="shared" si="94"/>
        <v xml:space="preserve"> </v>
      </c>
      <c r="BW152" s="175" t="str">
        <f t="shared" si="95"/>
        <v/>
      </c>
      <c r="BX152" s="176" t="str">
        <f t="shared" si="96"/>
        <v/>
      </c>
      <c r="BY152" s="240" t="str">
        <f t="shared" si="97"/>
        <v xml:space="preserve"> </v>
      </c>
      <c r="BZ152" s="175" t="str">
        <f>IF(COUNT(#REF!,#REF!,#REF!,#REF!)=4,(3-#REF!)+(3-#REF!)+#REF!+#REF!,"")</f>
        <v/>
      </c>
      <c r="CA152" s="176" t="str">
        <f>IF(COUNT(#REF!,#REF!,#REF!,#REF!)=4,(3-#REF!)+(3-#REF!)+#REF!+#REF!,"")</f>
        <v/>
      </c>
      <c r="CB152" s="240" t="str">
        <f t="shared" si="98"/>
        <v xml:space="preserve"> </v>
      </c>
      <c r="CC152" s="175" t="str">
        <f>IF(COUNT(#REF!,#REF!,#REF!)=3,(3-#REF!)+#REF!+(3-#REF!),"")</f>
        <v/>
      </c>
      <c r="CD152" s="176" t="str">
        <f>IF(COUNT(#REF!,#REF!,#REF!)=3,(3-#REF!)+#REF!+(3-#REF!),"")</f>
        <v/>
      </c>
      <c r="CE152" s="240" t="str">
        <f t="shared" si="99"/>
        <v xml:space="preserve"> </v>
      </c>
      <c r="CF152" s="185" t="str">
        <f t="shared" si="115"/>
        <v/>
      </c>
      <c r="CG152" s="186" t="str">
        <f t="shared" si="115"/>
        <v/>
      </c>
      <c r="CH152" s="181" t="str">
        <f t="shared" si="100"/>
        <v xml:space="preserve"> </v>
      </c>
      <c r="CI152" s="240">
        <f>'Session Tracking'!P151</f>
        <v>0</v>
      </c>
      <c r="CJ152" s="172"/>
      <c r="CK152" s="172">
        <f>COUNTIF('Session Tracking'!F151:O151,"Yes")</f>
        <v>0</v>
      </c>
      <c r="CL152" s="240">
        <f>COUNTIF('Session Tracking'!F151:O151,"No")</f>
        <v>0</v>
      </c>
      <c r="CM152" s="211">
        <f t="shared" si="101"/>
        <v>0</v>
      </c>
      <c r="CN152" s="240" t="str">
        <f t="shared" si="78"/>
        <v/>
      </c>
      <c r="CO152" s="240" t="str">
        <f t="shared" si="79"/>
        <v/>
      </c>
      <c r="CP152" s="240" t="str">
        <f t="shared" si="102"/>
        <v/>
      </c>
      <c r="CQ152" s="240" t="str">
        <f t="shared" si="103"/>
        <v/>
      </c>
      <c r="CR152" s="240" t="str">
        <f t="shared" si="104"/>
        <v/>
      </c>
      <c r="CS152" s="240" t="str">
        <f t="shared" si="105"/>
        <v/>
      </c>
      <c r="CT152" s="172" t="str">
        <f t="shared" si="106"/>
        <v/>
      </c>
      <c r="CU152" s="240" t="str">
        <f t="shared" si="107"/>
        <v/>
      </c>
      <c r="CV152" s="240" t="str">
        <f t="shared" si="108"/>
        <v/>
      </c>
      <c r="CW152" s="240" t="str">
        <f t="shared" si="109"/>
        <v/>
      </c>
      <c r="CX152" s="240" t="str">
        <f t="shared" si="110"/>
        <v/>
      </c>
      <c r="CY152" s="240" t="str">
        <f t="shared" si="111"/>
        <v/>
      </c>
      <c r="CZ152" s="240" t="str">
        <f t="shared" si="112"/>
        <v/>
      </c>
      <c r="DA152" s="240" t="str">
        <f t="shared" si="113"/>
        <v/>
      </c>
      <c r="DB152" s="173" t="str">
        <f t="shared" si="114"/>
        <v/>
      </c>
    </row>
    <row r="153" spans="1:106" x14ac:dyDescent="0.35">
      <c r="A153" s="182">
        <f>'Session Tracking'!A152</f>
        <v>0</v>
      </c>
      <c r="B153" s="183">
        <f>'Session Tracking'!T152</f>
        <v>0</v>
      </c>
      <c r="C153" s="183">
        <f>'Session Tracking'!C152</f>
        <v>0</v>
      </c>
      <c r="D153" s="184" t="str">
        <f>IF('Session Tracking'!D152,'Session Tracking'!D152,"")</f>
        <v/>
      </c>
      <c r="E153" s="184" t="str">
        <f>IF('Session Tracking'!E152,'Session Tracking'!E152,"")</f>
        <v/>
      </c>
      <c r="F153" s="123"/>
      <c r="G153" s="123"/>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3"/>
      <c r="AH153" s="124"/>
      <c r="AI153" s="124"/>
      <c r="AJ153" s="124"/>
      <c r="AK153" s="124"/>
      <c r="AL153" s="124"/>
      <c r="AM153" s="124"/>
      <c r="AN153" s="124"/>
      <c r="AO153" s="124"/>
      <c r="AP153" s="124"/>
      <c r="AQ153" s="124"/>
      <c r="AR153" s="124"/>
      <c r="AS153" s="124"/>
      <c r="AT153" s="124"/>
      <c r="AU153" s="124"/>
      <c r="AV153" s="124"/>
      <c r="AW153" s="124"/>
      <c r="AX153" s="124"/>
      <c r="AY153" s="124"/>
      <c r="AZ153" s="124"/>
      <c r="BA153" s="124"/>
      <c r="BB153" s="124"/>
      <c r="BC153" s="124"/>
      <c r="BD153" s="124"/>
      <c r="BE153" s="124"/>
      <c r="BF153" s="124"/>
      <c r="BH153" s="175" t="str">
        <f t="shared" si="80"/>
        <v/>
      </c>
      <c r="BI153" s="176" t="str">
        <f t="shared" si="81"/>
        <v/>
      </c>
      <c r="BJ153" s="240" t="str">
        <f t="shared" si="82"/>
        <v xml:space="preserve"> </v>
      </c>
      <c r="BK153" s="175" t="str">
        <f t="shared" si="83"/>
        <v/>
      </c>
      <c r="BL153" s="176" t="str">
        <f t="shared" si="84"/>
        <v/>
      </c>
      <c r="BM153" s="240" t="str">
        <f t="shared" si="85"/>
        <v xml:space="preserve"> </v>
      </c>
      <c r="BN153" s="175" t="str">
        <f t="shared" si="86"/>
        <v/>
      </c>
      <c r="BO153" s="176" t="str">
        <f t="shared" si="87"/>
        <v/>
      </c>
      <c r="BP153" s="240" t="str">
        <f t="shared" si="88"/>
        <v xml:space="preserve"> </v>
      </c>
      <c r="BQ153" s="175" t="str">
        <f t="shared" si="89"/>
        <v/>
      </c>
      <c r="BR153" s="176" t="str">
        <f t="shared" si="90"/>
        <v/>
      </c>
      <c r="BS153" s="224" t="str">
        <f t="shared" si="91"/>
        <v xml:space="preserve"> </v>
      </c>
      <c r="BT153" s="318" t="str">
        <f t="shared" si="92"/>
        <v/>
      </c>
      <c r="BU153" s="319" t="str">
        <f t="shared" si="93"/>
        <v/>
      </c>
      <c r="BV153" s="320" t="str">
        <f t="shared" si="94"/>
        <v xml:space="preserve"> </v>
      </c>
      <c r="BW153" s="175" t="str">
        <f t="shared" si="95"/>
        <v/>
      </c>
      <c r="BX153" s="176" t="str">
        <f t="shared" si="96"/>
        <v/>
      </c>
      <c r="BY153" s="240" t="str">
        <f t="shared" si="97"/>
        <v xml:space="preserve"> </v>
      </c>
      <c r="BZ153" s="175" t="str">
        <f>IF(COUNT(#REF!,#REF!,#REF!,#REF!)=4,(3-#REF!)+(3-#REF!)+#REF!+#REF!,"")</f>
        <v/>
      </c>
      <c r="CA153" s="176" t="str">
        <f>IF(COUNT(#REF!,#REF!,#REF!,#REF!)=4,(3-#REF!)+(3-#REF!)+#REF!+#REF!,"")</f>
        <v/>
      </c>
      <c r="CB153" s="240" t="str">
        <f t="shared" si="98"/>
        <v xml:space="preserve"> </v>
      </c>
      <c r="CC153" s="175" t="str">
        <f>IF(COUNT(#REF!,#REF!,#REF!)=3,(3-#REF!)+#REF!+(3-#REF!),"")</f>
        <v/>
      </c>
      <c r="CD153" s="176" t="str">
        <f>IF(COUNT(#REF!,#REF!,#REF!)=3,(3-#REF!)+#REF!+(3-#REF!),"")</f>
        <v/>
      </c>
      <c r="CE153" s="240" t="str">
        <f t="shared" si="99"/>
        <v xml:space="preserve"> </v>
      </c>
      <c r="CF153" s="185" t="str">
        <f t="shared" si="115"/>
        <v/>
      </c>
      <c r="CG153" s="186" t="str">
        <f t="shared" si="115"/>
        <v/>
      </c>
      <c r="CH153" s="181" t="str">
        <f t="shared" si="100"/>
        <v xml:space="preserve"> </v>
      </c>
      <c r="CI153" s="240">
        <f>'Session Tracking'!P152</f>
        <v>0</v>
      </c>
      <c r="CJ153" s="172"/>
      <c r="CK153" s="172">
        <f>COUNTIF('Session Tracking'!F152:O152,"Yes")</f>
        <v>0</v>
      </c>
      <c r="CL153" s="240">
        <f>COUNTIF('Session Tracking'!F152:O152,"No")</f>
        <v>0</v>
      </c>
      <c r="CM153" s="211">
        <f t="shared" si="101"/>
        <v>0</v>
      </c>
      <c r="CN153" s="240" t="str">
        <f t="shared" si="78"/>
        <v/>
      </c>
      <c r="CO153" s="240" t="str">
        <f t="shared" si="79"/>
        <v/>
      </c>
      <c r="CP153" s="240" t="str">
        <f t="shared" si="102"/>
        <v/>
      </c>
      <c r="CQ153" s="240" t="str">
        <f t="shared" si="103"/>
        <v/>
      </c>
      <c r="CR153" s="240" t="str">
        <f t="shared" si="104"/>
        <v/>
      </c>
      <c r="CS153" s="240" t="str">
        <f t="shared" si="105"/>
        <v/>
      </c>
      <c r="CT153" s="172" t="str">
        <f t="shared" si="106"/>
        <v/>
      </c>
      <c r="CU153" s="240" t="str">
        <f t="shared" si="107"/>
        <v/>
      </c>
      <c r="CV153" s="240" t="str">
        <f t="shared" si="108"/>
        <v/>
      </c>
      <c r="CW153" s="240" t="str">
        <f t="shared" si="109"/>
        <v/>
      </c>
      <c r="CX153" s="240" t="str">
        <f t="shared" si="110"/>
        <v/>
      </c>
      <c r="CY153" s="240" t="str">
        <f t="shared" si="111"/>
        <v/>
      </c>
      <c r="CZ153" s="240" t="str">
        <f t="shared" si="112"/>
        <v/>
      </c>
      <c r="DA153" s="240" t="str">
        <f t="shared" si="113"/>
        <v/>
      </c>
      <c r="DB153" s="173" t="str">
        <f t="shared" si="114"/>
        <v/>
      </c>
    </row>
    <row r="154" spans="1:106" x14ac:dyDescent="0.35">
      <c r="A154" s="182">
        <f>'Session Tracking'!A153</f>
        <v>0</v>
      </c>
      <c r="B154" s="183">
        <f>'Session Tracking'!T153</f>
        <v>0</v>
      </c>
      <c r="C154" s="183">
        <f>'Session Tracking'!C153</f>
        <v>0</v>
      </c>
      <c r="D154" s="184" t="str">
        <f>IF('Session Tracking'!D153,'Session Tracking'!D153,"")</f>
        <v/>
      </c>
      <c r="E154" s="184" t="str">
        <f>IF('Session Tracking'!E153,'Session Tracking'!E153,"")</f>
        <v/>
      </c>
      <c r="F154" s="121"/>
      <c r="G154" s="121"/>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1"/>
      <c r="AH154" s="122"/>
      <c r="AI154" s="122"/>
      <c r="AJ154" s="122"/>
      <c r="AK154" s="122"/>
      <c r="AL154" s="122"/>
      <c r="AM154" s="122"/>
      <c r="AN154" s="122"/>
      <c r="AO154" s="122"/>
      <c r="AP154" s="122"/>
      <c r="AQ154" s="122"/>
      <c r="AR154" s="122"/>
      <c r="AS154" s="122"/>
      <c r="AT154" s="122"/>
      <c r="AU154" s="122"/>
      <c r="AV154" s="122"/>
      <c r="AW154" s="122"/>
      <c r="AX154" s="122"/>
      <c r="AY154" s="122"/>
      <c r="AZ154" s="122"/>
      <c r="BA154" s="122"/>
      <c r="BB154" s="122"/>
      <c r="BC154" s="122"/>
      <c r="BD154" s="122"/>
      <c r="BE154" s="122"/>
      <c r="BF154" s="122"/>
      <c r="BH154" s="175" t="str">
        <f t="shared" si="80"/>
        <v/>
      </c>
      <c r="BI154" s="176" t="str">
        <f t="shared" si="81"/>
        <v/>
      </c>
      <c r="BJ154" s="240" t="str">
        <f t="shared" si="82"/>
        <v xml:space="preserve"> </v>
      </c>
      <c r="BK154" s="175" t="str">
        <f t="shared" si="83"/>
        <v/>
      </c>
      <c r="BL154" s="176" t="str">
        <f t="shared" si="84"/>
        <v/>
      </c>
      <c r="BM154" s="240" t="str">
        <f t="shared" si="85"/>
        <v xml:space="preserve"> </v>
      </c>
      <c r="BN154" s="175" t="str">
        <f t="shared" si="86"/>
        <v/>
      </c>
      <c r="BO154" s="176" t="str">
        <f t="shared" si="87"/>
        <v/>
      </c>
      <c r="BP154" s="240" t="str">
        <f t="shared" si="88"/>
        <v xml:space="preserve"> </v>
      </c>
      <c r="BQ154" s="175" t="str">
        <f t="shared" si="89"/>
        <v/>
      </c>
      <c r="BR154" s="176" t="str">
        <f t="shared" si="90"/>
        <v/>
      </c>
      <c r="BS154" s="224" t="str">
        <f t="shared" si="91"/>
        <v xml:space="preserve"> </v>
      </c>
      <c r="BT154" s="318" t="str">
        <f t="shared" si="92"/>
        <v/>
      </c>
      <c r="BU154" s="319" t="str">
        <f t="shared" si="93"/>
        <v/>
      </c>
      <c r="BV154" s="320" t="str">
        <f t="shared" si="94"/>
        <v xml:space="preserve"> </v>
      </c>
      <c r="BW154" s="175" t="str">
        <f t="shared" si="95"/>
        <v/>
      </c>
      <c r="BX154" s="176" t="str">
        <f t="shared" si="96"/>
        <v/>
      </c>
      <c r="BY154" s="240" t="str">
        <f t="shared" si="97"/>
        <v xml:space="preserve"> </v>
      </c>
      <c r="BZ154" s="175" t="str">
        <f>IF(COUNT(#REF!,#REF!,#REF!,#REF!)=4,(3-#REF!)+(3-#REF!)+#REF!+#REF!,"")</f>
        <v/>
      </c>
      <c r="CA154" s="176" t="str">
        <f>IF(COUNT(#REF!,#REF!,#REF!,#REF!)=4,(3-#REF!)+(3-#REF!)+#REF!+#REF!,"")</f>
        <v/>
      </c>
      <c r="CB154" s="240" t="str">
        <f t="shared" si="98"/>
        <v xml:space="preserve"> </v>
      </c>
      <c r="CC154" s="175" t="str">
        <f>IF(COUNT(#REF!,#REF!,#REF!)=3,(3-#REF!)+#REF!+(3-#REF!),"")</f>
        <v/>
      </c>
      <c r="CD154" s="176" t="str">
        <f>IF(COUNT(#REF!,#REF!,#REF!)=3,(3-#REF!)+#REF!+(3-#REF!),"")</f>
        <v/>
      </c>
      <c r="CE154" s="240" t="str">
        <f t="shared" si="99"/>
        <v xml:space="preserve"> </v>
      </c>
      <c r="CF154" s="185" t="str">
        <f t="shared" si="115"/>
        <v/>
      </c>
      <c r="CG154" s="186" t="str">
        <f t="shared" si="115"/>
        <v/>
      </c>
      <c r="CH154" s="181" t="str">
        <f t="shared" si="100"/>
        <v xml:space="preserve"> </v>
      </c>
      <c r="CI154" s="240">
        <f>'Session Tracking'!P153</f>
        <v>0</v>
      </c>
      <c r="CJ154" s="172"/>
      <c r="CK154" s="172">
        <f>COUNTIF('Session Tracking'!F153:O153,"Yes")</f>
        <v>0</v>
      </c>
      <c r="CL154" s="240">
        <f>COUNTIF('Session Tracking'!F153:O153,"No")</f>
        <v>0</v>
      </c>
      <c r="CM154" s="211">
        <f t="shared" si="101"/>
        <v>0</v>
      </c>
      <c r="CN154" s="240" t="str">
        <f t="shared" si="78"/>
        <v/>
      </c>
      <c r="CO154" s="240" t="str">
        <f t="shared" si="79"/>
        <v/>
      </c>
      <c r="CP154" s="240" t="str">
        <f t="shared" si="102"/>
        <v/>
      </c>
      <c r="CQ154" s="240" t="str">
        <f t="shared" si="103"/>
        <v/>
      </c>
      <c r="CR154" s="240" t="str">
        <f t="shared" si="104"/>
        <v/>
      </c>
      <c r="CS154" s="240" t="str">
        <f t="shared" si="105"/>
        <v/>
      </c>
      <c r="CT154" s="172" t="str">
        <f t="shared" si="106"/>
        <v/>
      </c>
      <c r="CU154" s="240" t="str">
        <f t="shared" si="107"/>
        <v/>
      </c>
      <c r="CV154" s="240" t="str">
        <f t="shared" si="108"/>
        <v/>
      </c>
      <c r="CW154" s="240" t="str">
        <f t="shared" si="109"/>
        <v/>
      </c>
      <c r="CX154" s="240" t="str">
        <f t="shared" si="110"/>
        <v/>
      </c>
      <c r="CY154" s="240" t="str">
        <f t="shared" si="111"/>
        <v/>
      </c>
      <c r="CZ154" s="240" t="str">
        <f t="shared" si="112"/>
        <v/>
      </c>
      <c r="DA154" s="240" t="str">
        <f t="shared" si="113"/>
        <v/>
      </c>
      <c r="DB154" s="173" t="str">
        <f t="shared" si="114"/>
        <v/>
      </c>
    </row>
    <row r="155" spans="1:106" x14ac:dyDescent="0.35">
      <c r="A155" s="182">
        <f>'Session Tracking'!A154</f>
        <v>0</v>
      </c>
      <c r="B155" s="183">
        <f>'Session Tracking'!T154</f>
        <v>0</v>
      </c>
      <c r="C155" s="183">
        <f>'Session Tracking'!C154</f>
        <v>0</v>
      </c>
      <c r="D155" s="184" t="str">
        <f>IF('Session Tracking'!D154,'Session Tracking'!D154,"")</f>
        <v/>
      </c>
      <c r="E155" s="184" t="str">
        <f>IF('Session Tracking'!E154,'Session Tracking'!E154,"")</f>
        <v/>
      </c>
      <c r="F155" s="123"/>
      <c r="G155" s="123"/>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3"/>
      <c r="AH155" s="124"/>
      <c r="AI155" s="124"/>
      <c r="AJ155" s="124"/>
      <c r="AK155" s="124"/>
      <c r="AL155" s="124"/>
      <c r="AM155" s="124"/>
      <c r="AN155" s="124"/>
      <c r="AO155" s="124"/>
      <c r="AP155" s="124"/>
      <c r="AQ155" s="124"/>
      <c r="AR155" s="124"/>
      <c r="AS155" s="124"/>
      <c r="AT155" s="124"/>
      <c r="AU155" s="124"/>
      <c r="AV155" s="124"/>
      <c r="AW155" s="124"/>
      <c r="AX155" s="124"/>
      <c r="AY155" s="124"/>
      <c r="AZ155" s="124"/>
      <c r="BA155" s="124"/>
      <c r="BB155" s="124"/>
      <c r="BC155" s="124"/>
      <c r="BD155" s="124"/>
      <c r="BE155" s="124"/>
      <c r="BF155" s="124"/>
      <c r="BH155" s="175" t="str">
        <f t="shared" si="80"/>
        <v/>
      </c>
      <c r="BI155" s="176" t="str">
        <f t="shared" si="81"/>
        <v/>
      </c>
      <c r="BJ155" s="240" t="str">
        <f t="shared" si="82"/>
        <v xml:space="preserve"> </v>
      </c>
      <c r="BK155" s="175" t="str">
        <f t="shared" si="83"/>
        <v/>
      </c>
      <c r="BL155" s="176" t="str">
        <f t="shared" si="84"/>
        <v/>
      </c>
      <c r="BM155" s="240" t="str">
        <f t="shared" si="85"/>
        <v xml:space="preserve"> </v>
      </c>
      <c r="BN155" s="175" t="str">
        <f t="shared" si="86"/>
        <v/>
      </c>
      <c r="BO155" s="176" t="str">
        <f t="shared" si="87"/>
        <v/>
      </c>
      <c r="BP155" s="240" t="str">
        <f t="shared" si="88"/>
        <v xml:space="preserve"> </v>
      </c>
      <c r="BQ155" s="175" t="str">
        <f t="shared" si="89"/>
        <v/>
      </c>
      <c r="BR155" s="176" t="str">
        <f t="shared" si="90"/>
        <v/>
      </c>
      <c r="BS155" s="224" t="str">
        <f t="shared" si="91"/>
        <v xml:space="preserve"> </v>
      </c>
      <c r="BT155" s="318" t="str">
        <f t="shared" si="92"/>
        <v/>
      </c>
      <c r="BU155" s="319" t="str">
        <f t="shared" si="93"/>
        <v/>
      </c>
      <c r="BV155" s="320" t="str">
        <f t="shared" si="94"/>
        <v xml:space="preserve"> </v>
      </c>
      <c r="BW155" s="175" t="str">
        <f t="shared" si="95"/>
        <v/>
      </c>
      <c r="BX155" s="176" t="str">
        <f t="shared" si="96"/>
        <v/>
      </c>
      <c r="BY155" s="240" t="str">
        <f t="shared" si="97"/>
        <v xml:space="preserve"> </v>
      </c>
      <c r="BZ155" s="175" t="str">
        <f>IF(COUNT(#REF!,#REF!,#REF!,#REF!)=4,(3-#REF!)+(3-#REF!)+#REF!+#REF!,"")</f>
        <v/>
      </c>
      <c r="CA155" s="176" t="str">
        <f>IF(COUNT(#REF!,#REF!,#REF!,#REF!)=4,(3-#REF!)+(3-#REF!)+#REF!+#REF!,"")</f>
        <v/>
      </c>
      <c r="CB155" s="240" t="str">
        <f t="shared" si="98"/>
        <v xml:space="preserve"> </v>
      </c>
      <c r="CC155" s="175" t="str">
        <f>IF(COUNT(#REF!,#REF!,#REF!)=3,(3-#REF!)+#REF!+(3-#REF!),"")</f>
        <v/>
      </c>
      <c r="CD155" s="176" t="str">
        <f>IF(COUNT(#REF!,#REF!,#REF!)=3,(3-#REF!)+#REF!+(3-#REF!),"")</f>
        <v/>
      </c>
      <c r="CE155" s="240" t="str">
        <f t="shared" si="99"/>
        <v xml:space="preserve"> </v>
      </c>
      <c r="CF155" s="185" t="str">
        <f t="shared" si="115"/>
        <v/>
      </c>
      <c r="CG155" s="186" t="str">
        <f t="shared" si="115"/>
        <v/>
      </c>
      <c r="CH155" s="181" t="str">
        <f t="shared" si="100"/>
        <v xml:space="preserve"> </v>
      </c>
      <c r="CI155" s="240">
        <f>'Session Tracking'!P154</f>
        <v>0</v>
      </c>
      <c r="CJ155" s="172"/>
      <c r="CK155" s="172">
        <f>COUNTIF('Session Tracking'!F154:O154,"Yes")</f>
        <v>0</v>
      </c>
      <c r="CL155" s="240">
        <f>COUNTIF('Session Tracking'!F154:O154,"No")</f>
        <v>0</v>
      </c>
      <c r="CM155" s="211">
        <f t="shared" si="101"/>
        <v>0</v>
      </c>
      <c r="CN155" s="240" t="str">
        <f t="shared" si="78"/>
        <v/>
      </c>
      <c r="CO155" s="240" t="str">
        <f t="shared" si="79"/>
        <v/>
      </c>
      <c r="CP155" s="240" t="str">
        <f t="shared" si="102"/>
        <v/>
      </c>
      <c r="CQ155" s="240" t="str">
        <f t="shared" si="103"/>
        <v/>
      </c>
      <c r="CR155" s="240" t="str">
        <f t="shared" si="104"/>
        <v/>
      </c>
      <c r="CS155" s="240" t="str">
        <f t="shared" si="105"/>
        <v/>
      </c>
      <c r="CT155" s="172" t="str">
        <f t="shared" si="106"/>
        <v/>
      </c>
      <c r="CU155" s="240" t="str">
        <f t="shared" si="107"/>
        <v/>
      </c>
      <c r="CV155" s="240" t="str">
        <f t="shared" si="108"/>
        <v/>
      </c>
      <c r="CW155" s="240" t="str">
        <f t="shared" si="109"/>
        <v/>
      </c>
      <c r="CX155" s="240" t="str">
        <f t="shared" si="110"/>
        <v/>
      </c>
      <c r="CY155" s="240" t="str">
        <f t="shared" si="111"/>
        <v/>
      </c>
      <c r="CZ155" s="240" t="str">
        <f t="shared" si="112"/>
        <v/>
      </c>
      <c r="DA155" s="240" t="str">
        <f t="shared" si="113"/>
        <v/>
      </c>
      <c r="DB155" s="173" t="str">
        <f t="shared" si="114"/>
        <v/>
      </c>
    </row>
    <row r="156" spans="1:106" x14ac:dyDescent="0.35">
      <c r="A156" s="182">
        <f>'Session Tracking'!A155</f>
        <v>0</v>
      </c>
      <c r="B156" s="183">
        <f>'Session Tracking'!T155</f>
        <v>0</v>
      </c>
      <c r="C156" s="183">
        <f>'Session Tracking'!C155</f>
        <v>0</v>
      </c>
      <c r="D156" s="184" t="str">
        <f>IF('Session Tracking'!D155,'Session Tracking'!D155,"")</f>
        <v/>
      </c>
      <c r="E156" s="184" t="str">
        <f>IF('Session Tracking'!E155,'Session Tracking'!E155,"")</f>
        <v/>
      </c>
      <c r="F156" s="121"/>
      <c r="G156" s="121"/>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1"/>
      <c r="AH156" s="122"/>
      <c r="AI156" s="122"/>
      <c r="AJ156" s="122"/>
      <c r="AK156" s="122"/>
      <c r="AL156" s="122"/>
      <c r="AM156" s="122"/>
      <c r="AN156" s="122"/>
      <c r="AO156" s="122"/>
      <c r="AP156" s="122"/>
      <c r="AQ156" s="122"/>
      <c r="AR156" s="122"/>
      <c r="AS156" s="122"/>
      <c r="AT156" s="122"/>
      <c r="AU156" s="122"/>
      <c r="AV156" s="122"/>
      <c r="AW156" s="122"/>
      <c r="AX156" s="122"/>
      <c r="AY156" s="122"/>
      <c r="AZ156" s="122"/>
      <c r="BA156" s="122"/>
      <c r="BB156" s="122"/>
      <c r="BC156" s="122"/>
      <c r="BD156" s="122"/>
      <c r="BE156" s="122"/>
      <c r="BF156" s="122"/>
      <c r="BH156" s="175" t="str">
        <f t="shared" si="80"/>
        <v/>
      </c>
      <c r="BI156" s="176" t="str">
        <f t="shared" si="81"/>
        <v/>
      </c>
      <c r="BJ156" s="240" t="str">
        <f t="shared" si="82"/>
        <v xml:space="preserve"> </v>
      </c>
      <c r="BK156" s="175" t="str">
        <f t="shared" si="83"/>
        <v/>
      </c>
      <c r="BL156" s="176" t="str">
        <f t="shared" si="84"/>
        <v/>
      </c>
      <c r="BM156" s="240" t="str">
        <f t="shared" si="85"/>
        <v xml:space="preserve"> </v>
      </c>
      <c r="BN156" s="175" t="str">
        <f t="shared" si="86"/>
        <v/>
      </c>
      <c r="BO156" s="176" t="str">
        <f t="shared" si="87"/>
        <v/>
      </c>
      <c r="BP156" s="240" t="str">
        <f t="shared" si="88"/>
        <v xml:space="preserve"> </v>
      </c>
      <c r="BQ156" s="175" t="str">
        <f t="shared" si="89"/>
        <v/>
      </c>
      <c r="BR156" s="176" t="str">
        <f t="shared" si="90"/>
        <v/>
      </c>
      <c r="BS156" s="224" t="str">
        <f t="shared" si="91"/>
        <v xml:space="preserve"> </v>
      </c>
      <c r="BT156" s="318" t="str">
        <f t="shared" si="92"/>
        <v/>
      </c>
      <c r="BU156" s="319" t="str">
        <f t="shared" si="93"/>
        <v/>
      </c>
      <c r="BV156" s="320" t="str">
        <f t="shared" si="94"/>
        <v xml:space="preserve"> </v>
      </c>
      <c r="BW156" s="175" t="str">
        <f t="shared" si="95"/>
        <v/>
      </c>
      <c r="BX156" s="176" t="str">
        <f t="shared" si="96"/>
        <v/>
      </c>
      <c r="BY156" s="240" t="str">
        <f t="shared" si="97"/>
        <v xml:space="preserve"> </v>
      </c>
      <c r="BZ156" s="175" t="str">
        <f>IF(COUNT(#REF!,#REF!,#REF!,#REF!)=4,(3-#REF!)+(3-#REF!)+#REF!+#REF!,"")</f>
        <v/>
      </c>
      <c r="CA156" s="176" t="str">
        <f>IF(COUNT(#REF!,#REF!,#REF!,#REF!)=4,(3-#REF!)+(3-#REF!)+#REF!+#REF!,"")</f>
        <v/>
      </c>
      <c r="CB156" s="240" t="str">
        <f t="shared" si="98"/>
        <v xml:space="preserve"> </v>
      </c>
      <c r="CC156" s="175" t="str">
        <f>IF(COUNT(#REF!,#REF!,#REF!)=3,(3-#REF!)+#REF!+(3-#REF!),"")</f>
        <v/>
      </c>
      <c r="CD156" s="176" t="str">
        <f>IF(COUNT(#REF!,#REF!,#REF!)=3,(3-#REF!)+#REF!+(3-#REF!),"")</f>
        <v/>
      </c>
      <c r="CE156" s="240" t="str">
        <f t="shared" si="99"/>
        <v xml:space="preserve"> </v>
      </c>
      <c r="CF156" s="185" t="str">
        <f t="shared" si="115"/>
        <v/>
      </c>
      <c r="CG156" s="186" t="str">
        <f t="shared" si="115"/>
        <v/>
      </c>
      <c r="CH156" s="181" t="str">
        <f t="shared" si="100"/>
        <v xml:space="preserve"> </v>
      </c>
      <c r="CI156" s="240">
        <f>'Session Tracking'!P155</f>
        <v>0</v>
      </c>
      <c r="CJ156" s="172"/>
      <c r="CK156" s="172">
        <f>COUNTIF('Session Tracking'!F155:O155,"Yes")</f>
        <v>0</v>
      </c>
      <c r="CL156" s="240">
        <f>COUNTIF('Session Tracking'!F155:O155,"No")</f>
        <v>0</v>
      </c>
      <c r="CM156" s="211">
        <f t="shared" si="101"/>
        <v>0</v>
      </c>
      <c r="CN156" s="240" t="str">
        <f t="shared" si="78"/>
        <v/>
      </c>
      <c r="CO156" s="240" t="str">
        <f t="shared" si="79"/>
        <v/>
      </c>
      <c r="CP156" s="240" t="str">
        <f t="shared" si="102"/>
        <v/>
      </c>
      <c r="CQ156" s="240" t="str">
        <f t="shared" si="103"/>
        <v/>
      </c>
      <c r="CR156" s="240" t="str">
        <f t="shared" si="104"/>
        <v/>
      </c>
      <c r="CS156" s="240" t="str">
        <f t="shared" si="105"/>
        <v/>
      </c>
      <c r="CT156" s="172" t="str">
        <f t="shared" si="106"/>
        <v/>
      </c>
      <c r="CU156" s="240" t="str">
        <f t="shared" si="107"/>
        <v/>
      </c>
      <c r="CV156" s="240" t="str">
        <f t="shared" si="108"/>
        <v/>
      </c>
      <c r="CW156" s="240" t="str">
        <f t="shared" si="109"/>
        <v/>
      </c>
      <c r="CX156" s="240" t="str">
        <f t="shared" si="110"/>
        <v/>
      </c>
      <c r="CY156" s="240" t="str">
        <f t="shared" si="111"/>
        <v/>
      </c>
      <c r="CZ156" s="240" t="str">
        <f t="shared" si="112"/>
        <v/>
      </c>
      <c r="DA156" s="240" t="str">
        <f t="shared" si="113"/>
        <v/>
      </c>
      <c r="DB156" s="173" t="str">
        <f t="shared" si="114"/>
        <v/>
      </c>
    </row>
    <row r="157" spans="1:106" x14ac:dyDescent="0.35">
      <c r="A157" s="182">
        <f>'Session Tracking'!A156</f>
        <v>0</v>
      </c>
      <c r="B157" s="183">
        <f>'Session Tracking'!T156</f>
        <v>0</v>
      </c>
      <c r="C157" s="183">
        <f>'Session Tracking'!C156</f>
        <v>0</v>
      </c>
      <c r="D157" s="184" t="str">
        <f>IF('Session Tracking'!D156,'Session Tracking'!D156,"")</f>
        <v/>
      </c>
      <c r="E157" s="184" t="str">
        <f>IF('Session Tracking'!E156,'Session Tracking'!E156,"")</f>
        <v/>
      </c>
      <c r="F157" s="123"/>
      <c r="G157" s="123"/>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3"/>
      <c r="AH157" s="124"/>
      <c r="AI157" s="124"/>
      <c r="AJ157" s="124"/>
      <c r="AK157" s="124"/>
      <c r="AL157" s="124"/>
      <c r="AM157" s="124"/>
      <c r="AN157" s="124"/>
      <c r="AO157" s="124"/>
      <c r="AP157" s="124"/>
      <c r="AQ157" s="124"/>
      <c r="AR157" s="124"/>
      <c r="AS157" s="124"/>
      <c r="AT157" s="124"/>
      <c r="AU157" s="124"/>
      <c r="AV157" s="124"/>
      <c r="AW157" s="124"/>
      <c r="AX157" s="124"/>
      <c r="AY157" s="124"/>
      <c r="AZ157" s="124"/>
      <c r="BA157" s="124"/>
      <c r="BB157" s="124"/>
      <c r="BC157" s="124"/>
      <c r="BD157" s="124"/>
      <c r="BE157" s="124"/>
      <c r="BF157" s="124"/>
      <c r="BH157" s="175" t="str">
        <f t="shared" si="80"/>
        <v/>
      </c>
      <c r="BI157" s="176" t="str">
        <f t="shared" si="81"/>
        <v/>
      </c>
      <c r="BJ157" s="240" t="str">
        <f t="shared" si="82"/>
        <v xml:space="preserve"> </v>
      </c>
      <c r="BK157" s="175" t="str">
        <f t="shared" si="83"/>
        <v/>
      </c>
      <c r="BL157" s="176" t="str">
        <f t="shared" si="84"/>
        <v/>
      </c>
      <c r="BM157" s="240" t="str">
        <f t="shared" si="85"/>
        <v xml:space="preserve"> </v>
      </c>
      <c r="BN157" s="175" t="str">
        <f t="shared" si="86"/>
        <v/>
      </c>
      <c r="BO157" s="176" t="str">
        <f t="shared" si="87"/>
        <v/>
      </c>
      <c r="BP157" s="240" t="str">
        <f t="shared" si="88"/>
        <v xml:space="preserve"> </v>
      </c>
      <c r="BQ157" s="175" t="str">
        <f t="shared" si="89"/>
        <v/>
      </c>
      <c r="BR157" s="176" t="str">
        <f t="shared" si="90"/>
        <v/>
      </c>
      <c r="BS157" s="224" t="str">
        <f t="shared" si="91"/>
        <v xml:space="preserve"> </v>
      </c>
      <c r="BT157" s="318" t="str">
        <f t="shared" si="92"/>
        <v/>
      </c>
      <c r="BU157" s="319" t="str">
        <f t="shared" si="93"/>
        <v/>
      </c>
      <c r="BV157" s="320" t="str">
        <f t="shared" si="94"/>
        <v xml:space="preserve"> </v>
      </c>
      <c r="BW157" s="175" t="str">
        <f t="shared" si="95"/>
        <v/>
      </c>
      <c r="BX157" s="176" t="str">
        <f t="shared" si="96"/>
        <v/>
      </c>
      <c r="BY157" s="240" t="str">
        <f t="shared" si="97"/>
        <v xml:space="preserve"> </v>
      </c>
      <c r="BZ157" s="175" t="str">
        <f>IF(COUNT(#REF!,#REF!,#REF!,#REF!)=4,(3-#REF!)+(3-#REF!)+#REF!+#REF!,"")</f>
        <v/>
      </c>
      <c r="CA157" s="176" t="str">
        <f>IF(COUNT(#REF!,#REF!,#REF!,#REF!)=4,(3-#REF!)+(3-#REF!)+#REF!+#REF!,"")</f>
        <v/>
      </c>
      <c r="CB157" s="240" t="str">
        <f t="shared" si="98"/>
        <v xml:space="preserve"> </v>
      </c>
      <c r="CC157" s="175" t="str">
        <f>IF(COUNT(#REF!,#REF!,#REF!)=3,(3-#REF!)+#REF!+(3-#REF!),"")</f>
        <v/>
      </c>
      <c r="CD157" s="176" t="str">
        <f>IF(COUNT(#REF!,#REF!,#REF!)=3,(3-#REF!)+#REF!+(3-#REF!),"")</f>
        <v/>
      </c>
      <c r="CE157" s="240" t="str">
        <f t="shared" si="99"/>
        <v xml:space="preserve"> </v>
      </c>
      <c r="CF157" s="185" t="str">
        <f t="shared" si="115"/>
        <v/>
      </c>
      <c r="CG157" s="186" t="str">
        <f t="shared" si="115"/>
        <v/>
      </c>
      <c r="CH157" s="181" t="str">
        <f t="shared" si="100"/>
        <v xml:space="preserve"> </v>
      </c>
      <c r="CI157" s="240">
        <f>'Session Tracking'!P156</f>
        <v>0</v>
      </c>
      <c r="CJ157" s="172"/>
      <c r="CK157" s="172">
        <f>COUNTIF('Session Tracking'!F156:O156,"Yes")</f>
        <v>0</v>
      </c>
      <c r="CL157" s="240">
        <f>COUNTIF('Session Tracking'!F156:O156,"No")</f>
        <v>0</v>
      </c>
      <c r="CM157" s="211">
        <f t="shared" si="101"/>
        <v>0</v>
      </c>
      <c r="CN157" s="240" t="str">
        <f t="shared" si="78"/>
        <v/>
      </c>
      <c r="CO157" s="240" t="str">
        <f t="shared" si="79"/>
        <v/>
      </c>
      <c r="CP157" s="240" t="str">
        <f t="shared" si="102"/>
        <v/>
      </c>
      <c r="CQ157" s="240" t="str">
        <f t="shared" si="103"/>
        <v/>
      </c>
      <c r="CR157" s="240" t="str">
        <f t="shared" si="104"/>
        <v/>
      </c>
      <c r="CS157" s="240" t="str">
        <f t="shared" si="105"/>
        <v/>
      </c>
      <c r="CT157" s="172" t="str">
        <f t="shared" si="106"/>
        <v/>
      </c>
      <c r="CU157" s="240" t="str">
        <f t="shared" si="107"/>
        <v/>
      </c>
      <c r="CV157" s="240" t="str">
        <f t="shared" si="108"/>
        <v/>
      </c>
      <c r="CW157" s="240" t="str">
        <f t="shared" si="109"/>
        <v/>
      </c>
      <c r="CX157" s="240" t="str">
        <f t="shared" si="110"/>
        <v/>
      </c>
      <c r="CY157" s="240" t="str">
        <f t="shared" si="111"/>
        <v/>
      </c>
      <c r="CZ157" s="240" t="str">
        <f t="shared" si="112"/>
        <v/>
      </c>
      <c r="DA157" s="240" t="str">
        <f t="shared" si="113"/>
        <v/>
      </c>
      <c r="DB157" s="173" t="str">
        <f t="shared" si="114"/>
        <v/>
      </c>
    </row>
    <row r="158" spans="1:106" x14ac:dyDescent="0.35">
      <c r="A158" s="182">
        <f>'Session Tracking'!A157</f>
        <v>0</v>
      </c>
      <c r="B158" s="183">
        <f>'Session Tracking'!T157</f>
        <v>0</v>
      </c>
      <c r="C158" s="183">
        <f>'Session Tracking'!C157</f>
        <v>0</v>
      </c>
      <c r="D158" s="184" t="str">
        <f>IF('Session Tracking'!D157,'Session Tracking'!D157,"")</f>
        <v/>
      </c>
      <c r="E158" s="184" t="str">
        <f>IF('Session Tracking'!E157,'Session Tracking'!E157,"")</f>
        <v/>
      </c>
      <c r="F158" s="121"/>
      <c r="G158" s="121"/>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1"/>
      <c r="AH158" s="122"/>
      <c r="AI158" s="122"/>
      <c r="AJ158" s="122"/>
      <c r="AK158" s="122"/>
      <c r="AL158" s="122"/>
      <c r="AM158" s="122"/>
      <c r="AN158" s="122"/>
      <c r="AO158" s="122"/>
      <c r="AP158" s="122"/>
      <c r="AQ158" s="122"/>
      <c r="AR158" s="122"/>
      <c r="AS158" s="122"/>
      <c r="AT158" s="122"/>
      <c r="AU158" s="122"/>
      <c r="AV158" s="122"/>
      <c r="AW158" s="122"/>
      <c r="AX158" s="122"/>
      <c r="AY158" s="122"/>
      <c r="AZ158" s="122"/>
      <c r="BA158" s="122"/>
      <c r="BB158" s="122"/>
      <c r="BC158" s="122"/>
      <c r="BD158" s="122"/>
      <c r="BE158" s="122"/>
      <c r="BF158" s="122"/>
      <c r="BH158" s="175" t="str">
        <f t="shared" si="80"/>
        <v/>
      </c>
      <c r="BI158" s="176" t="str">
        <f t="shared" si="81"/>
        <v/>
      </c>
      <c r="BJ158" s="240" t="str">
        <f t="shared" si="82"/>
        <v xml:space="preserve"> </v>
      </c>
      <c r="BK158" s="175" t="str">
        <f t="shared" si="83"/>
        <v/>
      </c>
      <c r="BL158" s="176" t="str">
        <f t="shared" si="84"/>
        <v/>
      </c>
      <c r="BM158" s="240" t="str">
        <f t="shared" si="85"/>
        <v xml:space="preserve"> </v>
      </c>
      <c r="BN158" s="175" t="str">
        <f t="shared" si="86"/>
        <v/>
      </c>
      <c r="BO158" s="176" t="str">
        <f t="shared" si="87"/>
        <v/>
      </c>
      <c r="BP158" s="240" t="str">
        <f t="shared" si="88"/>
        <v xml:space="preserve"> </v>
      </c>
      <c r="BQ158" s="175" t="str">
        <f t="shared" si="89"/>
        <v/>
      </c>
      <c r="BR158" s="176" t="str">
        <f t="shared" si="90"/>
        <v/>
      </c>
      <c r="BS158" s="224" t="str">
        <f t="shared" si="91"/>
        <v xml:space="preserve"> </v>
      </c>
      <c r="BT158" s="318" t="str">
        <f t="shared" si="92"/>
        <v/>
      </c>
      <c r="BU158" s="319" t="str">
        <f t="shared" si="93"/>
        <v/>
      </c>
      <c r="BV158" s="320" t="str">
        <f t="shared" si="94"/>
        <v xml:space="preserve"> </v>
      </c>
      <c r="BW158" s="175" t="str">
        <f t="shared" si="95"/>
        <v/>
      </c>
      <c r="BX158" s="176" t="str">
        <f t="shared" si="96"/>
        <v/>
      </c>
      <c r="BY158" s="240" t="str">
        <f t="shared" si="97"/>
        <v xml:space="preserve"> </v>
      </c>
      <c r="BZ158" s="175" t="str">
        <f>IF(COUNT(#REF!,#REF!,#REF!,#REF!)=4,(3-#REF!)+(3-#REF!)+#REF!+#REF!,"")</f>
        <v/>
      </c>
      <c r="CA158" s="176" t="str">
        <f>IF(COUNT(#REF!,#REF!,#REF!,#REF!)=4,(3-#REF!)+(3-#REF!)+#REF!+#REF!,"")</f>
        <v/>
      </c>
      <c r="CB158" s="240" t="str">
        <f t="shared" si="98"/>
        <v xml:space="preserve"> </v>
      </c>
      <c r="CC158" s="175" t="str">
        <f>IF(COUNT(#REF!,#REF!,#REF!)=3,(3-#REF!)+#REF!+(3-#REF!),"")</f>
        <v/>
      </c>
      <c r="CD158" s="176" t="str">
        <f>IF(COUNT(#REF!,#REF!,#REF!)=3,(3-#REF!)+#REF!+(3-#REF!),"")</f>
        <v/>
      </c>
      <c r="CE158" s="240" t="str">
        <f t="shared" si="99"/>
        <v xml:space="preserve"> </v>
      </c>
      <c r="CF158" s="185" t="str">
        <f t="shared" si="115"/>
        <v/>
      </c>
      <c r="CG158" s="186" t="str">
        <f t="shared" si="115"/>
        <v/>
      </c>
      <c r="CH158" s="181" t="str">
        <f t="shared" si="100"/>
        <v xml:space="preserve"> </v>
      </c>
      <c r="CI158" s="240">
        <f>'Session Tracking'!P157</f>
        <v>0</v>
      </c>
      <c r="CJ158" s="172"/>
      <c r="CK158" s="172">
        <f>COUNTIF('Session Tracking'!F157:O157,"Yes")</f>
        <v>0</v>
      </c>
      <c r="CL158" s="240">
        <f>COUNTIF('Session Tracking'!F157:O157,"No")</f>
        <v>0</v>
      </c>
      <c r="CM158" s="211">
        <f t="shared" si="101"/>
        <v>0</v>
      </c>
      <c r="CN158" s="240" t="str">
        <f t="shared" si="78"/>
        <v/>
      </c>
      <c r="CO158" s="240" t="str">
        <f t="shared" si="79"/>
        <v/>
      </c>
      <c r="CP158" s="240" t="str">
        <f t="shared" si="102"/>
        <v/>
      </c>
      <c r="CQ158" s="240" t="str">
        <f t="shared" si="103"/>
        <v/>
      </c>
      <c r="CR158" s="240" t="str">
        <f t="shared" si="104"/>
        <v/>
      </c>
      <c r="CS158" s="240" t="str">
        <f t="shared" si="105"/>
        <v/>
      </c>
      <c r="CT158" s="172" t="str">
        <f t="shared" si="106"/>
        <v/>
      </c>
      <c r="CU158" s="240" t="str">
        <f t="shared" si="107"/>
        <v/>
      </c>
      <c r="CV158" s="240" t="str">
        <f t="shared" si="108"/>
        <v/>
      </c>
      <c r="CW158" s="240" t="str">
        <f t="shared" si="109"/>
        <v/>
      </c>
      <c r="CX158" s="240" t="str">
        <f t="shared" si="110"/>
        <v/>
      </c>
      <c r="CY158" s="240" t="str">
        <f t="shared" si="111"/>
        <v/>
      </c>
      <c r="CZ158" s="240" t="str">
        <f t="shared" si="112"/>
        <v/>
      </c>
      <c r="DA158" s="240" t="str">
        <f t="shared" si="113"/>
        <v/>
      </c>
      <c r="DB158" s="173" t="str">
        <f t="shared" si="114"/>
        <v/>
      </c>
    </row>
    <row r="159" spans="1:106" x14ac:dyDescent="0.35">
      <c r="A159" s="182">
        <f>'Session Tracking'!A158</f>
        <v>0</v>
      </c>
      <c r="B159" s="183">
        <f>'Session Tracking'!T158</f>
        <v>0</v>
      </c>
      <c r="C159" s="183">
        <f>'Session Tracking'!C158</f>
        <v>0</v>
      </c>
      <c r="D159" s="184" t="str">
        <f>IF('Session Tracking'!D158,'Session Tracking'!D158,"")</f>
        <v/>
      </c>
      <c r="E159" s="184" t="str">
        <f>IF('Session Tracking'!E158,'Session Tracking'!E158,"")</f>
        <v/>
      </c>
      <c r="F159" s="123"/>
      <c r="G159" s="123"/>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3"/>
      <c r="AH159" s="124"/>
      <c r="AI159" s="124"/>
      <c r="AJ159" s="124"/>
      <c r="AK159" s="124"/>
      <c r="AL159" s="124"/>
      <c r="AM159" s="124"/>
      <c r="AN159" s="124"/>
      <c r="AO159" s="124"/>
      <c r="AP159" s="124"/>
      <c r="AQ159" s="124"/>
      <c r="AR159" s="124"/>
      <c r="AS159" s="124"/>
      <c r="AT159" s="124"/>
      <c r="AU159" s="124"/>
      <c r="AV159" s="124"/>
      <c r="AW159" s="124"/>
      <c r="AX159" s="124"/>
      <c r="AY159" s="124"/>
      <c r="AZ159" s="124"/>
      <c r="BA159" s="124"/>
      <c r="BB159" s="124"/>
      <c r="BC159" s="124"/>
      <c r="BD159" s="124"/>
      <c r="BE159" s="124"/>
      <c r="BF159" s="124"/>
      <c r="BH159" s="175" t="str">
        <f t="shared" si="80"/>
        <v/>
      </c>
      <c r="BI159" s="176" t="str">
        <f t="shared" si="81"/>
        <v/>
      </c>
      <c r="BJ159" s="240" t="str">
        <f t="shared" si="82"/>
        <v xml:space="preserve"> </v>
      </c>
      <c r="BK159" s="175" t="str">
        <f t="shared" si="83"/>
        <v/>
      </c>
      <c r="BL159" s="176" t="str">
        <f t="shared" si="84"/>
        <v/>
      </c>
      <c r="BM159" s="240" t="str">
        <f t="shared" si="85"/>
        <v xml:space="preserve"> </v>
      </c>
      <c r="BN159" s="175" t="str">
        <f t="shared" si="86"/>
        <v/>
      </c>
      <c r="BO159" s="176" t="str">
        <f t="shared" si="87"/>
        <v/>
      </c>
      <c r="BP159" s="240" t="str">
        <f t="shared" si="88"/>
        <v xml:space="preserve"> </v>
      </c>
      <c r="BQ159" s="175" t="str">
        <f t="shared" si="89"/>
        <v/>
      </c>
      <c r="BR159" s="176" t="str">
        <f t="shared" si="90"/>
        <v/>
      </c>
      <c r="BS159" s="224" t="str">
        <f t="shared" si="91"/>
        <v xml:space="preserve"> </v>
      </c>
      <c r="BT159" s="318" t="str">
        <f t="shared" si="92"/>
        <v/>
      </c>
      <c r="BU159" s="319" t="str">
        <f t="shared" si="93"/>
        <v/>
      </c>
      <c r="BV159" s="320" t="str">
        <f t="shared" si="94"/>
        <v xml:space="preserve"> </v>
      </c>
      <c r="BW159" s="175" t="str">
        <f t="shared" si="95"/>
        <v/>
      </c>
      <c r="BX159" s="176" t="str">
        <f t="shared" si="96"/>
        <v/>
      </c>
      <c r="BY159" s="240" t="str">
        <f t="shared" si="97"/>
        <v xml:space="preserve"> </v>
      </c>
      <c r="BZ159" s="175" t="str">
        <f>IF(COUNT(#REF!,#REF!,#REF!,#REF!)=4,(3-#REF!)+(3-#REF!)+#REF!+#REF!,"")</f>
        <v/>
      </c>
      <c r="CA159" s="176" t="str">
        <f>IF(COUNT(#REF!,#REF!,#REF!,#REF!)=4,(3-#REF!)+(3-#REF!)+#REF!+#REF!,"")</f>
        <v/>
      </c>
      <c r="CB159" s="240" t="str">
        <f t="shared" si="98"/>
        <v xml:space="preserve"> </v>
      </c>
      <c r="CC159" s="175" t="str">
        <f>IF(COUNT(#REF!,#REF!,#REF!)=3,(3-#REF!)+#REF!+(3-#REF!),"")</f>
        <v/>
      </c>
      <c r="CD159" s="176" t="str">
        <f>IF(COUNT(#REF!,#REF!,#REF!)=3,(3-#REF!)+#REF!+(3-#REF!),"")</f>
        <v/>
      </c>
      <c r="CE159" s="240" t="str">
        <f t="shared" si="99"/>
        <v xml:space="preserve"> </v>
      </c>
      <c r="CF159" s="185" t="str">
        <f t="shared" si="115"/>
        <v/>
      </c>
      <c r="CG159" s="186" t="str">
        <f t="shared" si="115"/>
        <v/>
      </c>
      <c r="CH159" s="181" t="str">
        <f t="shared" si="100"/>
        <v xml:space="preserve"> </v>
      </c>
      <c r="CI159" s="240">
        <f>'Session Tracking'!P158</f>
        <v>0</v>
      </c>
      <c r="CJ159" s="172"/>
      <c r="CK159" s="172">
        <f>COUNTIF('Session Tracking'!F158:O158,"Yes")</f>
        <v>0</v>
      </c>
      <c r="CL159" s="240">
        <f>COUNTIF('Session Tracking'!F158:O158,"No")</f>
        <v>0</v>
      </c>
      <c r="CM159" s="211">
        <f t="shared" si="101"/>
        <v>0</v>
      </c>
      <c r="CN159" s="240" t="str">
        <f t="shared" si="78"/>
        <v/>
      </c>
      <c r="CO159" s="240" t="str">
        <f t="shared" si="79"/>
        <v/>
      </c>
      <c r="CP159" s="240" t="str">
        <f t="shared" si="102"/>
        <v/>
      </c>
      <c r="CQ159" s="240" t="str">
        <f t="shared" si="103"/>
        <v/>
      </c>
      <c r="CR159" s="240" t="str">
        <f t="shared" si="104"/>
        <v/>
      </c>
      <c r="CS159" s="240" t="str">
        <f t="shared" si="105"/>
        <v/>
      </c>
      <c r="CT159" s="172" t="str">
        <f t="shared" si="106"/>
        <v/>
      </c>
      <c r="CU159" s="240" t="str">
        <f t="shared" si="107"/>
        <v/>
      </c>
      <c r="CV159" s="240" t="str">
        <f t="shared" si="108"/>
        <v/>
      </c>
      <c r="CW159" s="240" t="str">
        <f t="shared" si="109"/>
        <v/>
      </c>
      <c r="CX159" s="240" t="str">
        <f t="shared" si="110"/>
        <v/>
      </c>
      <c r="CY159" s="240" t="str">
        <f t="shared" si="111"/>
        <v/>
      </c>
      <c r="CZ159" s="240" t="str">
        <f t="shared" si="112"/>
        <v/>
      </c>
      <c r="DA159" s="240" t="str">
        <f t="shared" si="113"/>
        <v/>
      </c>
      <c r="DB159" s="173" t="str">
        <f t="shared" si="114"/>
        <v/>
      </c>
    </row>
    <row r="160" spans="1:106" x14ac:dyDescent="0.35">
      <c r="A160" s="182">
        <f>'Session Tracking'!A159</f>
        <v>0</v>
      </c>
      <c r="B160" s="183">
        <f>'Session Tracking'!T159</f>
        <v>0</v>
      </c>
      <c r="C160" s="183">
        <f>'Session Tracking'!C159</f>
        <v>0</v>
      </c>
      <c r="D160" s="184" t="str">
        <f>IF('Session Tracking'!D159,'Session Tracking'!D159,"")</f>
        <v/>
      </c>
      <c r="E160" s="184" t="str">
        <f>IF('Session Tracking'!E159,'Session Tracking'!E159,"")</f>
        <v/>
      </c>
      <c r="F160" s="121"/>
      <c r="G160" s="121"/>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1"/>
      <c r="AH160" s="122"/>
      <c r="AI160" s="122"/>
      <c r="AJ160" s="122"/>
      <c r="AK160" s="122"/>
      <c r="AL160" s="122"/>
      <c r="AM160" s="122"/>
      <c r="AN160" s="122"/>
      <c r="AO160" s="122"/>
      <c r="AP160" s="122"/>
      <c r="AQ160" s="122"/>
      <c r="AR160" s="122"/>
      <c r="AS160" s="122"/>
      <c r="AT160" s="122"/>
      <c r="AU160" s="122"/>
      <c r="AV160" s="122"/>
      <c r="AW160" s="122"/>
      <c r="AX160" s="122"/>
      <c r="AY160" s="122"/>
      <c r="AZ160" s="122"/>
      <c r="BA160" s="122"/>
      <c r="BB160" s="122"/>
      <c r="BC160" s="122"/>
      <c r="BD160" s="122"/>
      <c r="BE160" s="122"/>
      <c r="BF160" s="122"/>
      <c r="BH160" s="175" t="str">
        <f t="shared" si="80"/>
        <v/>
      </c>
      <c r="BI160" s="176" t="str">
        <f t="shared" si="81"/>
        <v/>
      </c>
      <c r="BJ160" s="240" t="str">
        <f t="shared" si="82"/>
        <v xml:space="preserve"> </v>
      </c>
      <c r="BK160" s="175" t="str">
        <f t="shared" si="83"/>
        <v/>
      </c>
      <c r="BL160" s="176" t="str">
        <f t="shared" si="84"/>
        <v/>
      </c>
      <c r="BM160" s="240" t="str">
        <f t="shared" si="85"/>
        <v xml:space="preserve"> </v>
      </c>
      <c r="BN160" s="175" t="str">
        <f t="shared" si="86"/>
        <v/>
      </c>
      <c r="BO160" s="176" t="str">
        <f t="shared" si="87"/>
        <v/>
      </c>
      <c r="BP160" s="240" t="str">
        <f t="shared" si="88"/>
        <v xml:space="preserve"> </v>
      </c>
      <c r="BQ160" s="175" t="str">
        <f t="shared" si="89"/>
        <v/>
      </c>
      <c r="BR160" s="176" t="str">
        <f t="shared" si="90"/>
        <v/>
      </c>
      <c r="BS160" s="224" t="str">
        <f t="shared" si="91"/>
        <v xml:space="preserve"> </v>
      </c>
      <c r="BT160" s="318" t="str">
        <f t="shared" si="92"/>
        <v/>
      </c>
      <c r="BU160" s="319" t="str">
        <f t="shared" si="93"/>
        <v/>
      </c>
      <c r="BV160" s="320" t="str">
        <f t="shared" si="94"/>
        <v xml:space="preserve"> </v>
      </c>
      <c r="BW160" s="175" t="str">
        <f t="shared" si="95"/>
        <v/>
      </c>
      <c r="BX160" s="176" t="str">
        <f t="shared" si="96"/>
        <v/>
      </c>
      <c r="BY160" s="240" t="str">
        <f t="shared" si="97"/>
        <v xml:space="preserve"> </v>
      </c>
      <c r="BZ160" s="175" t="str">
        <f>IF(COUNT(#REF!,#REF!,#REF!,#REF!)=4,(3-#REF!)+(3-#REF!)+#REF!+#REF!,"")</f>
        <v/>
      </c>
      <c r="CA160" s="176" t="str">
        <f>IF(COUNT(#REF!,#REF!,#REF!,#REF!)=4,(3-#REF!)+(3-#REF!)+#REF!+#REF!,"")</f>
        <v/>
      </c>
      <c r="CB160" s="240" t="str">
        <f t="shared" si="98"/>
        <v xml:space="preserve"> </v>
      </c>
      <c r="CC160" s="175" t="str">
        <f>IF(COUNT(#REF!,#REF!,#REF!)=3,(3-#REF!)+#REF!+(3-#REF!),"")</f>
        <v/>
      </c>
      <c r="CD160" s="176" t="str">
        <f>IF(COUNT(#REF!,#REF!,#REF!)=3,(3-#REF!)+#REF!+(3-#REF!),"")</f>
        <v/>
      </c>
      <c r="CE160" s="240" t="str">
        <f t="shared" si="99"/>
        <v xml:space="preserve"> </v>
      </c>
      <c r="CF160" s="185" t="str">
        <f t="shared" si="115"/>
        <v/>
      </c>
      <c r="CG160" s="186" t="str">
        <f t="shared" si="115"/>
        <v/>
      </c>
      <c r="CH160" s="181" t="str">
        <f t="shared" si="100"/>
        <v xml:space="preserve"> </v>
      </c>
      <c r="CI160" s="240">
        <f>'Session Tracking'!P159</f>
        <v>0</v>
      </c>
      <c r="CJ160" s="172"/>
      <c r="CK160" s="172">
        <f>COUNTIF('Session Tracking'!F159:O159,"Yes")</f>
        <v>0</v>
      </c>
      <c r="CL160" s="240">
        <f>COUNTIF('Session Tracking'!F159:O159,"No")</f>
        <v>0</v>
      </c>
      <c r="CM160" s="211">
        <f t="shared" si="101"/>
        <v>0</v>
      </c>
      <c r="CN160" s="240" t="str">
        <f t="shared" si="78"/>
        <v/>
      </c>
      <c r="CO160" s="240" t="str">
        <f t="shared" si="79"/>
        <v/>
      </c>
      <c r="CP160" s="240" t="str">
        <f t="shared" si="102"/>
        <v/>
      </c>
      <c r="CQ160" s="240" t="str">
        <f t="shared" si="103"/>
        <v/>
      </c>
      <c r="CR160" s="240" t="str">
        <f t="shared" si="104"/>
        <v/>
      </c>
      <c r="CS160" s="240" t="str">
        <f t="shared" si="105"/>
        <v/>
      </c>
      <c r="CT160" s="172" t="str">
        <f t="shared" si="106"/>
        <v/>
      </c>
      <c r="CU160" s="240" t="str">
        <f t="shared" si="107"/>
        <v/>
      </c>
      <c r="CV160" s="240" t="str">
        <f t="shared" si="108"/>
        <v/>
      </c>
      <c r="CW160" s="240" t="str">
        <f t="shared" si="109"/>
        <v/>
      </c>
      <c r="CX160" s="240" t="str">
        <f t="shared" si="110"/>
        <v/>
      </c>
      <c r="CY160" s="240" t="str">
        <f t="shared" si="111"/>
        <v/>
      </c>
      <c r="CZ160" s="240" t="str">
        <f t="shared" si="112"/>
        <v/>
      </c>
      <c r="DA160" s="240" t="str">
        <f t="shared" si="113"/>
        <v/>
      </c>
      <c r="DB160" s="173" t="str">
        <f t="shared" si="114"/>
        <v/>
      </c>
    </row>
    <row r="161" spans="1:106" x14ac:dyDescent="0.35">
      <c r="A161" s="182">
        <f>'Session Tracking'!A160</f>
        <v>0</v>
      </c>
      <c r="B161" s="183">
        <f>'Session Tracking'!T160</f>
        <v>0</v>
      </c>
      <c r="C161" s="183">
        <f>'Session Tracking'!C160</f>
        <v>0</v>
      </c>
      <c r="D161" s="184" t="str">
        <f>IF('Session Tracking'!D160,'Session Tracking'!D160,"")</f>
        <v/>
      </c>
      <c r="E161" s="184" t="str">
        <f>IF('Session Tracking'!E160,'Session Tracking'!E160,"")</f>
        <v/>
      </c>
      <c r="F161" s="123"/>
      <c r="G161" s="123"/>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3"/>
      <c r="AH161" s="124"/>
      <c r="AI161" s="124"/>
      <c r="AJ161" s="124"/>
      <c r="AK161" s="124"/>
      <c r="AL161" s="124"/>
      <c r="AM161" s="124"/>
      <c r="AN161" s="124"/>
      <c r="AO161" s="124"/>
      <c r="AP161" s="124"/>
      <c r="AQ161" s="124"/>
      <c r="AR161" s="124"/>
      <c r="AS161" s="124"/>
      <c r="AT161" s="124"/>
      <c r="AU161" s="124"/>
      <c r="AV161" s="124"/>
      <c r="AW161" s="124"/>
      <c r="AX161" s="124"/>
      <c r="AY161" s="124"/>
      <c r="AZ161" s="124"/>
      <c r="BA161" s="124"/>
      <c r="BB161" s="124"/>
      <c r="BC161" s="124"/>
      <c r="BD161" s="124"/>
      <c r="BE161" s="124"/>
      <c r="BF161" s="124"/>
      <c r="BH161" s="175" t="str">
        <f t="shared" si="80"/>
        <v/>
      </c>
      <c r="BI161" s="176" t="str">
        <f t="shared" si="81"/>
        <v/>
      </c>
      <c r="BJ161" s="240" t="str">
        <f t="shared" si="82"/>
        <v xml:space="preserve"> </v>
      </c>
      <c r="BK161" s="175" t="str">
        <f t="shared" si="83"/>
        <v/>
      </c>
      <c r="BL161" s="176" t="str">
        <f t="shared" si="84"/>
        <v/>
      </c>
      <c r="BM161" s="240" t="str">
        <f t="shared" si="85"/>
        <v xml:space="preserve"> </v>
      </c>
      <c r="BN161" s="175" t="str">
        <f t="shared" si="86"/>
        <v/>
      </c>
      <c r="BO161" s="176" t="str">
        <f t="shared" si="87"/>
        <v/>
      </c>
      <c r="BP161" s="240" t="str">
        <f t="shared" si="88"/>
        <v xml:space="preserve"> </v>
      </c>
      <c r="BQ161" s="175" t="str">
        <f t="shared" si="89"/>
        <v/>
      </c>
      <c r="BR161" s="176" t="str">
        <f t="shared" si="90"/>
        <v/>
      </c>
      <c r="BS161" s="224" t="str">
        <f t="shared" si="91"/>
        <v xml:space="preserve"> </v>
      </c>
      <c r="BT161" s="318" t="str">
        <f t="shared" si="92"/>
        <v/>
      </c>
      <c r="BU161" s="319" t="str">
        <f t="shared" si="93"/>
        <v/>
      </c>
      <c r="BV161" s="320" t="str">
        <f t="shared" si="94"/>
        <v xml:space="preserve"> </v>
      </c>
      <c r="BW161" s="175" t="str">
        <f t="shared" si="95"/>
        <v/>
      </c>
      <c r="BX161" s="176" t="str">
        <f t="shared" si="96"/>
        <v/>
      </c>
      <c r="BY161" s="240" t="str">
        <f t="shared" si="97"/>
        <v xml:space="preserve"> </v>
      </c>
      <c r="BZ161" s="175" t="str">
        <f>IF(COUNT(#REF!,#REF!,#REF!,#REF!)=4,(3-#REF!)+(3-#REF!)+#REF!+#REF!,"")</f>
        <v/>
      </c>
      <c r="CA161" s="176" t="str">
        <f>IF(COUNT(#REF!,#REF!,#REF!,#REF!)=4,(3-#REF!)+(3-#REF!)+#REF!+#REF!,"")</f>
        <v/>
      </c>
      <c r="CB161" s="240" t="str">
        <f t="shared" si="98"/>
        <v xml:space="preserve"> </v>
      </c>
      <c r="CC161" s="175" t="str">
        <f>IF(COUNT(#REF!,#REF!,#REF!)=3,(3-#REF!)+#REF!+(3-#REF!),"")</f>
        <v/>
      </c>
      <c r="CD161" s="176" t="str">
        <f>IF(COUNT(#REF!,#REF!,#REF!)=3,(3-#REF!)+#REF!+(3-#REF!),"")</f>
        <v/>
      </c>
      <c r="CE161" s="240" t="str">
        <f t="shared" si="99"/>
        <v xml:space="preserve"> </v>
      </c>
      <c r="CF161" s="185" t="str">
        <f t="shared" si="115"/>
        <v/>
      </c>
      <c r="CG161" s="186" t="str">
        <f t="shared" si="115"/>
        <v/>
      </c>
      <c r="CH161" s="181" t="str">
        <f t="shared" si="100"/>
        <v xml:space="preserve"> </v>
      </c>
      <c r="CI161" s="240">
        <f>'Session Tracking'!P160</f>
        <v>0</v>
      </c>
      <c r="CJ161" s="172"/>
      <c r="CK161" s="172">
        <f>COUNTIF('Session Tracking'!F160:O160,"Yes")</f>
        <v>0</v>
      </c>
      <c r="CL161" s="240">
        <f>COUNTIF('Session Tracking'!F160:O160,"No")</f>
        <v>0</v>
      </c>
      <c r="CM161" s="211">
        <f t="shared" si="101"/>
        <v>0</v>
      </c>
      <c r="CN161" s="240" t="str">
        <f t="shared" si="78"/>
        <v/>
      </c>
      <c r="CO161" s="240" t="str">
        <f t="shared" si="79"/>
        <v/>
      </c>
      <c r="CP161" s="240" t="str">
        <f t="shared" si="102"/>
        <v/>
      </c>
      <c r="CQ161" s="240" t="str">
        <f t="shared" si="103"/>
        <v/>
      </c>
      <c r="CR161" s="240" t="str">
        <f t="shared" si="104"/>
        <v/>
      </c>
      <c r="CS161" s="240" t="str">
        <f t="shared" si="105"/>
        <v/>
      </c>
      <c r="CT161" s="172" t="str">
        <f t="shared" si="106"/>
        <v/>
      </c>
      <c r="CU161" s="240" t="str">
        <f t="shared" si="107"/>
        <v/>
      </c>
      <c r="CV161" s="240" t="str">
        <f t="shared" si="108"/>
        <v/>
      </c>
      <c r="CW161" s="240" t="str">
        <f t="shared" si="109"/>
        <v/>
      </c>
      <c r="CX161" s="240" t="str">
        <f t="shared" si="110"/>
        <v/>
      </c>
      <c r="CY161" s="240" t="str">
        <f t="shared" si="111"/>
        <v/>
      </c>
      <c r="CZ161" s="240" t="str">
        <f t="shared" si="112"/>
        <v/>
      </c>
      <c r="DA161" s="240" t="str">
        <f t="shared" si="113"/>
        <v/>
      </c>
      <c r="DB161" s="173" t="str">
        <f t="shared" si="114"/>
        <v/>
      </c>
    </row>
    <row r="162" spans="1:106" x14ac:dyDescent="0.35">
      <c r="A162" s="182">
        <f>'Session Tracking'!A161</f>
        <v>0</v>
      </c>
      <c r="B162" s="183">
        <f>'Session Tracking'!T161</f>
        <v>0</v>
      </c>
      <c r="C162" s="183">
        <f>'Session Tracking'!C161</f>
        <v>0</v>
      </c>
      <c r="D162" s="184" t="str">
        <f>IF('Session Tracking'!D161,'Session Tracking'!D161,"")</f>
        <v/>
      </c>
      <c r="E162" s="184" t="str">
        <f>IF('Session Tracking'!E161,'Session Tracking'!E161,"")</f>
        <v/>
      </c>
      <c r="F162" s="121"/>
      <c r="G162" s="121"/>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1"/>
      <c r="AH162" s="122"/>
      <c r="AI162" s="122"/>
      <c r="AJ162" s="122"/>
      <c r="AK162" s="122"/>
      <c r="AL162" s="122"/>
      <c r="AM162" s="122"/>
      <c r="AN162" s="122"/>
      <c r="AO162" s="122"/>
      <c r="AP162" s="122"/>
      <c r="AQ162" s="122"/>
      <c r="AR162" s="122"/>
      <c r="AS162" s="122"/>
      <c r="AT162" s="122"/>
      <c r="AU162" s="122"/>
      <c r="AV162" s="122"/>
      <c r="AW162" s="122"/>
      <c r="AX162" s="122"/>
      <c r="AY162" s="122"/>
      <c r="AZ162" s="122"/>
      <c r="BA162" s="122"/>
      <c r="BB162" s="122"/>
      <c r="BC162" s="122"/>
      <c r="BD162" s="122"/>
      <c r="BE162" s="122"/>
      <c r="BF162" s="122"/>
      <c r="BH162" s="175" t="str">
        <f t="shared" si="80"/>
        <v/>
      </c>
      <c r="BI162" s="176" t="str">
        <f t="shared" si="81"/>
        <v/>
      </c>
      <c r="BJ162" s="240" t="str">
        <f t="shared" si="82"/>
        <v xml:space="preserve"> </v>
      </c>
      <c r="BK162" s="175" t="str">
        <f t="shared" si="83"/>
        <v/>
      </c>
      <c r="BL162" s="176" t="str">
        <f t="shared" si="84"/>
        <v/>
      </c>
      <c r="BM162" s="240" t="str">
        <f t="shared" si="85"/>
        <v xml:space="preserve"> </v>
      </c>
      <c r="BN162" s="175" t="str">
        <f t="shared" si="86"/>
        <v/>
      </c>
      <c r="BO162" s="176" t="str">
        <f t="shared" si="87"/>
        <v/>
      </c>
      <c r="BP162" s="240" t="str">
        <f t="shared" si="88"/>
        <v xml:space="preserve"> </v>
      </c>
      <c r="BQ162" s="175" t="str">
        <f t="shared" si="89"/>
        <v/>
      </c>
      <c r="BR162" s="176" t="str">
        <f t="shared" si="90"/>
        <v/>
      </c>
      <c r="BS162" s="224" t="str">
        <f t="shared" si="91"/>
        <v xml:space="preserve"> </v>
      </c>
      <c r="BT162" s="318" t="str">
        <f t="shared" si="92"/>
        <v/>
      </c>
      <c r="BU162" s="319" t="str">
        <f t="shared" si="93"/>
        <v/>
      </c>
      <c r="BV162" s="320" t="str">
        <f t="shared" si="94"/>
        <v xml:space="preserve"> </v>
      </c>
      <c r="BW162" s="175" t="str">
        <f t="shared" si="95"/>
        <v/>
      </c>
      <c r="BX162" s="176" t="str">
        <f t="shared" si="96"/>
        <v/>
      </c>
      <c r="BY162" s="240" t="str">
        <f t="shared" si="97"/>
        <v xml:space="preserve"> </v>
      </c>
      <c r="BZ162" s="175" t="str">
        <f>IF(COUNT(#REF!,#REF!,#REF!,#REF!)=4,(3-#REF!)+(3-#REF!)+#REF!+#REF!,"")</f>
        <v/>
      </c>
      <c r="CA162" s="176" t="str">
        <f>IF(COUNT(#REF!,#REF!,#REF!,#REF!)=4,(3-#REF!)+(3-#REF!)+#REF!+#REF!,"")</f>
        <v/>
      </c>
      <c r="CB162" s="240" t="str">
        <f t="shared" si="98"/>
        <v xml:space="preserve"> </v>
      </c>
      <c r="CC162" s="175" t="str">
        <f>IF(COUNT(#REF!,#REF!,#REF!)=3,(3-#REF!)+#REF!+(3-#REF!),"")</f>
        <v/>
      </c>
      <c r="CD162" s="176" t="str">
        <f>IF(COUNT(#REF!,#REF!,#REF!)=3,(3-#REF!)+#REF!+(3-#REF!),"")</f>
        <v/>
      </c>
      <c r="CE162" s="240" t="str">
        <f t="shared" si="99"/>
        <v xml:space="preserve"> </v>
      </c>
      <c r="CF162" s="185" t="str">
        <f t="shared" si="115"/>
        <v/>
      </c>
      <c r="CG162" s="186" t="str">
        <f t="shared" si="115"/>
        <v/>
      </c>
      <c r="CH162" s="181" t="str">
        <f t="shared" si="100"/>
        <v xml:space="preserve"> </v>
      </c>
      <c r="CI162" s="240">
        <f>'Session Tracking'!P161</f>
        <v>0</v>
      </c>
      <c r="CJ162" s="172"/>
      <c r="CK162" s="172">
        <f>COUNTIF('Session Tracking'!F161:O161,"Yes")</f>
        <v>0</v>
      </c>
      <c r="CL162" s="240">
        <f>COUNTIF('Session Tracking'!F161:O161,"No")</f>
        <v>0</v>
      </c>
      <c r="CM162" s="211">
        <f t="shared" si="101"/>
        <v>0</v>
      </c>
      <c r="CN162" s="240" t="str">
        <f t="shared" si="78"/>
        <v/>
      </c>
      <c r="CO162" s="240" t="str">
        <f t="shared" si="79"/>
        <v/>
      </c>
      <c r="CP162" s="240" t="str">
        <f t="shared" si="102"/>
        <v/>
      </c>
      <c r="CQ162" s="240" t="str">
        <f t="shared" si="103"/>
        <v/>
      </c>
      <c r="CR162" s="240" t="str">
        <f t="shared" si="104"/>
        <v/>
      </c>
      <c r="CS162" s="240" t="str">
        <f t="shared" si="105"/>
        <v/>
      </c>
      <c r="CT162" s="172" t="str">
        <f t="shared" si="106"/>
        <v/>
      </c>
      <c r="CU162" s="240" t="str">
        <f t="shared" si="107"/>
        <v/>
      </c>
      <c r="CV162" s="240" t="str">
        <f t="shared" si="108"/>
        <v/>
      </c>
      <c r="CW162" s="240" t="str">
        <f t="shared" si="109"/>
        <v/>
      </c>
      <c r="CX162" s="240" t="str">
        <f t="shared" si="110"/>
        <v/>
      </c>
      <c r="CY162" s="240" t="str">
        <f t="shared" si="111"/>
        <v/>
      </c>
      <c r="CZ162" s="240" t="str">
        <f t="shared" si="112"/>
        <v/>
      </c>
      <c r="DA162" s="240" t="str">
        <f t="shared" si="113"/>
        <v/>
      </c>
      <c r="DB162" s="173" t="str">
        <f t="shared" si="114"/>
        <v/>
      </c>
    </row>
    <row r="163" spans="1:106" x14ac:dyDescent="0.35">
      <c r="A163" s="182">
        <f>'Session Tracking'!A162</f>
        <v>0</v>
      </c>
      <c r="B163" s="183">
        <f>'Session Tracking'!T162</f>
        <v>0</v>
      </c>
      <c r="C163" s="183">
        <f>'Session Tracking'!C162</f>
        <v>0</v>
      </c>
      <c r="D163" s="184" t="str">
        <f>IF('Session Tracking'!D162,'Session Tracking'!D162,"")</f>
        <v/>
      </c>
      <c r="E163" s="184" t="str">
        <f>IF('Session Tracking'!E162,'Session Tracking'!E162,"")</f>
        <v/>
      </c>
      <c r="F163" s="123"/>
      <c r="G163" s="123"/>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3"/>
      <c r="AH163" s="124"/>
      <c r="AI163" s="124"/>
      <c r="AJ163" s="124"/>
      <c r="AK163" s="124"/>
      <c r="AL163" s="124"/>
      <c r="AM163" s="124"/>
      <c r="AN163" s="124"/>
      <c r="AO163" s="124"/>
      <c r="AP163" s="124"/>
      <c r="AQ163" s="124"/>
      <c r="AR163" s="124"/>
      <c r="AS163" s="124"/>
      <c r="AT163" s="124"/>
      <c r="AU163" s="124"/>
      <c r="AV163" s="124"/>
      <c r="AW163" s="124"/>
      <c r="AX163" s="124"/>
      <c r="AY163" s="124"/>
      <c r="AZ163" s="124"/>
      <c r="BA163" s="124"/>
      <c r="BB163" s="124"/>
      <c r="BC163" s="124"/>
      <c r="BD163" s="124"/>
      <c r="BE163" s="124"/>
      <c r="BF163" s="124"/>
      <c r="BH163" s="175" t="str">
        <f t="shared" si="80"/>
        <v/>
      </c>
      <c r="BI163" s="176" t="str">
        <f t="shared" si="81"/>
        <v/>
      </c>
      <c r="BJ163" s="240" t="str">
        <f t="shared" si="82"/>
        <v xml:space="preserve"> </v>
      </c>
      <c r="BK163" s="175" t="str">
        <f t="shared" si="83"/>
        <v/>
      </c>
      <c r="BL163" s="176" t="str">
        <f t="shared" si="84"/>
        <v/>
      </c>
      <c r="BM163" s="240" t="str">
        <f t="shared" si="85"/>
        <v xml:space="preserve"> </v>
      </c>
      <c r="BN163" s="175" t="str">
        <f t="shared" si="86"/>
        <v/>
      </c>
      <c r="BO163" s="176" t="str">
        <f t="shared" si="87"/>
        <v/>
      </c>
      <c r="BP163" s="240" t="str">
        <f t="shared" si="88"/>
        <v xml:space="preserve"> </v>
      </c>
      <c r="BQ163" s="175" t="str">
        <f t="shared" si="89"/>
        <v/>
      </c>
      <c r="BR163" s="176" t="str">
        <f t="shared" si="90"/>
        <v/>
      </c>
      <c r="BS163" s="224" t="str">
        <f t="shared" si="91"/>
        <v xml:space="preserve"> </v>
      </c>
      <c r="BT163" s="318" t="str">
        <f t="shared" si="92"/>
        <v/>
      </c>
      <c r="BU163" s="319" t="str">
        <f t="shared" si="93"/>
        <v/>
      </c>
      <c r="BV163" s="320" t="str">
        <f t="shared" si="94"/>
        <v xml:space="preserve"> </v>
      </c>
      <c r="BW163" s="175" t="str">
        <f t="shared" si="95"/>
        <v/>
      </c>
      <c r="BX163" s="176" t="str">
        <f t="shared" si="96"/>
        <v/>
      </c>
      <c r="BY163" s="240" t="str">
        <f t="shared" si="97"/>
        <v xml:space="preserve"> </v>
      </c>
      <c r="BZ163" s="175" t="str">
        <f>IF(COUNT(#REF!,#REF!,#REF!,#REF!)=4,(3-#REF!)+(3-#REF!)+#REF!+#REF!,"")</f>
        <v/>
      </c>
      <c r="CA163" s="176" t="str">
        <f>IF(COUNT(#REF!,#REF!,#REF!,#REF!)=4,(3-#REF!)+(3-#REF!)+#REF!+#REF!,"")</f>
        <v/>
      </c>
      <c r="CB163" s="240" t="str">
        <f t="shared" si="98"/>
        <v xml:space="preserve"> </v>
      </c>
      <c r="CC163" s="175" t="str">
        <f>IF(COUNT(#REF!,#REF!,#REF!)=3,(3-#REF!)+#REF!+(3-#REF!),"")</f>
        <v/>
      </c>
      <c r="CD163" s="176" t="str">
        <f>IF(COUNT(#REF!,#REF!,#REF!)=3,(3-#REF!)+#REF!+(3-#REF!),"")</f>
        <v/>
      </c>
      <c r="CE163" s="240" t="str">
        <f t="shared" si="99"/>
        <v xml:space="preserve"> </v>
      </c>
      <c r="CF163" s="185" t="str">
        <f t="shared" si="115"/>
        <v/>
      </c>
      <c r="CG163" s="186" t="str">
        <f t="shared" si="115"/>
        <v/>
      </c>
      <c r="CH163" s="181" t="str">
        <f t="shared" si="100"/>
        <v xml:space="preserve"> </v>
      </c>
      <c r="CI163" s="240">
        <f>'Session Tracking'!P162</f>
        <v>0</v>
      </c>
      <c r="CJ163" s="172"/>
      <c r="CK163" s="172">
        <f>COUNTIF('Session Tracking'!F162:O162,"Yes")</f>
        <v>0</v>
      </c>
      <c r="CL163" s="240">
        <f>COUNTIF('Session Tracking'!F162:O162,"No")</f>
        <v>0</v>
      </c>
      <c r="CM163" s="211">
        <f t="shared" si="101"/>
        <v>0</v>
      </c>
      <c r="CN163" s="240" t="str">
        <f t="shared" si="78"/>
        <v/>
      </c>
      <c r="CO163" s="240" t="str">
        <f t="shared" si="79"/>
        <v/>
      </c>
      <c r="CP163" s="240" t="str">
        <f t="shared" si="102"/>
        <v/>
      </c>
      <c r="CQ163" s="240" t="str">
        <f t="shared" si="103"/>
        <v/>
      </c>
      <c r="CR163" s="240" t="str">
        <f t="shared" si="104"/>
        <v/>
      </c>
      <c r="CS163" s="240" t="str">
        <f t="shared" si="105"/>
        <v/>
      </c>
      <c r="CT163" s="172" t="str">
        <f t="shared" si="106"/>
        <v/>
      </c>
      <c r="CU163" s="240" t="str">
        <f t="shared" si="107"/>
        <v/>
      </c>
      <c r="CV163" s="240" t="str">
        <f t="shared" si="108"/>
        <v/>
      </c>
      <c r="CW163" s="240" t="str">
        <f t="shared" si="109"/>
        <v/>
      </c>
      <c r="CX163" s="240" t="str">
        <f t="shared" si="110"/>
        <v/>
      </c>
      <c r="CY163" s="240" t="str">
        <f t="shared" si="111"/>
        <v/>
      </c>
      <c r="CZ163" s="240" t="str">
        <f t="shared" si="112"/>
        <v/>
      </c>
      <c r="DA163" s="240" t="str">
        <f t="shared" si="113"/>
        <v/>
      </c>
      <c r="DB163" s="173" t="str">
        <f t="shared" si="114"/>
        <v/>
      </c>
    </row>
    <row r="164" spans="1:106" x14ac:dyDescent="0.35">
      <c r="A164" s="182">
        <f>'Session Tracking'!A163</f>
        <v>0</v>
      </c>
      <c r="B164" s="183">
        <f>'Session Tracking'!T163</f>
        <v>0</v>
      </c>
      <c r="C164" s="183">
        <f>'Session Tracking'!C163</f>
        <v>0</v>
      </c>
      <c r="D164" s="184" t="str">
        <f>IF('Session Tracking'!D163,'Session Tracking'!D163,"")</f>
        <v/>
      </c>
      <c r="E164" s="184" t="str">
        <f>IF('Session Tracking'!E163,'Session Tracking'!E163,"")</f>
        <v/>
      </c>
      <c r="F164" s="121"/>
      <c r="G164" s="121"/>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1"/>
      <c r="AH164" s="122"/>
      <c r="AI164" s="122"/>
      <c r="AJ164" s="122"/>
      <c r="AK164" s="122"/>
      <c r="AL164" s="122"/>
      <c r="AM164" s="122"/>
      <c r="AN164" s="122"/>
      <c r="AO164" s="122"/>
      <c r="AP164" s="122"/>
      <c r="AQ164" s="122"/>
      <c r="AR164" s="122"/>
      <c r="AS164" s="122"/>
      <c r="AT164" s="122"/>
      <c r="AU164" s="122"/>
      <c r="AV164" s="122"/>
      <c r="AW164" s="122"/>
      <c r="AX164" s="122"/>
      <c r="AY164" s="122"/>
      <c r="AZ164" s="122"/>
      <c r="BA164" s="122"/>
      <c r="BB164" s="122"/>
      <c r="BC164" s="122"/>
      <c r="BD164" s="122"/>
      <c r="BE164" s="122"/>
      <c r="BF164" s="122"/>
      <c r="BH164" s="175" t="str">
        <f t="shared" si="80"/>
        <v/>
      </c>
      <c r="BI164" s="176" t="str">
        <f t="shared" si="81"/>
        <v/>
      </c>
      <c r="BJ164" s="240" t="str">
        <f t="shared" si="82"/>
        <v xml:space="preserve"> </v>
      </c>
      <c r="BK164" s="175" t="str">
        <f t="shared" si="83"/>
        <v/>
      </c>
      <c r="BL164" s="176" t="str">
        <f t="shared" si="84"/>
        <v/>
      </c>
      <c r="BM164" s="240" t="str">
        <f t="shared" si="85"/>
        <v xml:space="preserve"> </v>
      </c>
      <c r="BN164" s="175" t="str">
        <f t="shared" si="86"/>
        <v/>
      </c>
      <c r="BO164" s="176" t="str">
        <f t="shared" si="87"/>
        <v/>
      </c>
      <c r="BP164" s="240" t="str">
        <f t="shared" si="88"/>
        <v xml:space="preserve"> </v>
      </c>
      <c r="BQ164" s="175" t="str">
        <f t="shared" si="89"/>
        <v/>
      </c>
      <c r="BR164" s="176" t="str">
        <f t="shared" si="90"/>
        <v/>
      </c>
      <c r="BS164" s="224" t="str">
        <f t="shared" si="91"/>
        <v xml:space="preserve"> </v>
      </c>
      <c r="BT164" s="318" t="str">
        <f t="shared" si="92"/>
        <v/>
      </c>
      <c r="BU164" s="319" t="str">
        <f t="shared" si="93"/>
        <v/>
      </c>
      <c r="BV164" s="320" t="str">
        <f t="shared" si="94"/>
        <v xml:space="preserve"> </v>
      </c>
      <c r="BW164" s="175" t="str">
        <f t="shared" si="95"/>
        <v/>
      </c>
      <c r="BX164" s="176" t="str">
        <f t="shared" si="96"/>
        <v/>
      </c>
      <c r="BY164" s="240" t="str">
        <f t="shared" si="97"/>
        <v xml:space="preserve"> </v>
      </c>
      <c r="BZ164" s="175" t="str">
        <f>IF(COUNT(#REF!,#REF!,#REF!,#REF!)=4,(3-#REF!)+(3-#REF!)+#REF!+#REF!,"")</f>
        <v/>
      </c>
      <c r="CA164" s="176" t="str">
        <f>IF(COUNT(#REF!,#REF!,#REF!,#REF!)=4,(3-#REF!)+(3-#REF!)+#REF!+#REF!,"")</f>
        <v/>
      </c>
      <c r="CB164" s="240" t="str">
        <f t="shared" si="98"/>
        <v xml:space="preserve"> </v>
      </c>
      <c r="CC164" s="175" t="str">
        <f>IF(COUNT(#REF!,#REF!,#REF!)=3,(3-#REF!)+#REF!+(3-#REF!),"")</f>
        <v/>
      </c>
      <c r="CD164" s="176" t="str">
        <f>IF(COUNT(#REF!,#REF!,#REF!)=3,(3-#REF!)+#REF!+(3-#REF!),"")</f>
        <v/>
      </c>
      <c r="CE164" s="240" t="str">
        <f t="shared" si="99"/>
        <v xml:space="preserve"> </v>
      </c>
      <c r="CF164" s="185" t="str">
        <f t="shared" si="115"/>
        <v/>
      </c>
      <c r="CG164" s="186" t="str">
        <f t="shared" si="115"/>
        <v/>
      </c>
      <c r="CH164" s="181" t="str">
        <f t="shared" si="100"/>
        <v xml:space="preserve"> </v>
      </c>
      <c r="CI164" s="240">
        <f>'Session Tracking'!P163</f>
        <v>0</v>
      </c>
      <c r="CJ164" s="172"/>
      <c r="CK164" s="172">
        <f>COUNTIF('Session Tracking'!F163:O163,"Yes")</f>
        <v>0</v>
      </c>
      <c r="CL164" s="240">
        <f>COUNTIF('Session Tracking'!F163:O163,"No")</f>
        <v>0</v>
      </c>
      <c r="CM164" s="211">
        <f t="shared" si="101"/>
        <v>0</v>
      </c>
      <c r="CN164" s="240" t="str">
        <f t="shared" si="78"/>
        <v/>
      </c>
      <c r="CO164" s="240" t="str">
        <f t="shared" si="79"/>
        <v/>
      </c>
      <c r="CP164" s="240" t="str">
        <f t="shared" si="102"/>
        <v/>
      </c>
      <c r="CQ164" s="240" t="str">
        <f t="shared" si="103"/>
        <v/>
      </c>
      <c r="CR164" s="240" t="str">
        <f t="shared" si="104"/>
        <v/>
      </c>
      <c r="CS164" s="240" t="str">
        <f t="shared" si="105"/>
        <v/>
      </c>
      <c r="CT164" s="172" t="str">
        <f t="shared" si="106"/>
        <v/>
      </c>
      <c r="CU164" s="240" t="str">
        <f t="shared" si="107"/>
        <v/>
      </c>
      <c r="CV164" s="240" t="str">
        <f t="shared" si="108"/>
        <v/>
      </c>
      <c r="CW164" s="240" t="str">
        <f t="shared" si="109"/>
        <v/>
      </c>
      <c r="CX164" s="240" t="str">
        <f t="shared" si="110"/>
        <v/>
      </c>
      <c r="CY164" s="240" t="str">
        <f t="shared" si="111"/>
        <v/>
      </c>
      <c r="CZ164" s="240" t="str">
        <f t="shared" si="112"/>
        <v/>
      </c>
      <c r="DA164" s="240" t="str">
        <f t="shared" si="113"/>
        <v/>
      </c>
      <c r="DB164" s="173" t="str">
        <f t="shared" si="114"/>
        <v/>
      </c>
    </row>
    <row r="165" spans="1:106" x14ac:dyDescent="0.35">
      <c r="A165" s="182">
        <f>'Session Tracking'!A164</f>
        <v>0</v>
      </c>
      <c r="B165" s="183">
        <f>'Session Tracking'!T164</f>
        <v>0</v>
      </c>
      <c r="C165" s="183">
        <f>'Session Tracking'!C164</f>
        <v>0</v>
      </c>
      <c r="D165" s="184" t="str">
        <f>IF('Session Tracking'!D164,'Session Tracking'!D164,"")</f>
        <v/>
      </c>
      <c r="E165" s="184" t="str">
        <f>IF('Session Tracking'!E164,'Session Tracking'!E164,"")</f>
        <v/>
      </c>
      <c r="F165" s="123"/>
      <c r="G165" s="123"/>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3"/>
      <c r="AH165" s="124"/>
      <c r="AI165" s="124"/>
      <c r="AJ165" s="124"/>
      <c r="AK165" s="124"/>
      <c r="AL165" s="124"/>
      <c r="AM165" s="124"/>
      <c r="AN165" s="124"/>
      <c r="AO165" s="124"/>
      <c r="AP165" s="124"/>
      <c r="AQ165" s="124"/>
      <c r="AR165" s="124"/>
      <c r="AS165" s="124"/>
      <c r="AT165" s="124"/>
      <c r="AU165" s="124"/>
      <c r="AV165" s="124"/>
      <c r="AW165" s="124"/>
      <c r="AX165" s="124"/>
      <c r="AY165" s="124"/>
      <c r="AZ165" s="124"/>
      <c r="BA165" s="124"/>
      <c r="BB165" s="124"/>
      <c r="BC165" s="124"/>
      <c r="BD165" s="124"/>
      <c r="BE165" s="124"/>
      <c r="BF165" s="124"/>
      <c r="BH165" s="175" t="str">
        <f t="shared" si="80"/>
        <v/>
      </c>
      <c r="BI165" s="176" t="str">
        <f t="shared" si="81"/>
        <v/>
      </c>
      <c r="BJ165" s="240" t="str">
        <f t="shared" si="82"/>
        <v xml:space="preserve"> </v>
      </c>
      <c r="BK165" s="175" t="str">
        <f t="shared" si="83"/>
        <v/>
      </c>
      <c r="BL165" s="176" t="str">
        <f t="shared" si="84"/>
        <v/>
      </c>
      <c r="BM165" s="240" t="str">
        <f t="shared" si="85"/>
        <v xml:space="preserve"> </v>
      </c>
      <c r="BN165" s="175" t="str">
        <f t="shared" si="86"/>
        <v/>
      </c>
      <c r="BO165" s="176" t="str">
        <f t="shared" si="87"/>
        <v/>
      </c>
      <c r="BP165" s="240" t="str">
        <f t="shared" si="88"/>
        <v xml:space="preserve"> </v>
      </c>
      <c r="BQ165" s="175" t="str">
        <f t="shared" si="89"/>
        <v/>
      </c>
      <c r="BR165" s="176" t="str">
        <f t="shared" si="90"/>
        <v/>
      </c>
      <c r="BS165" s="224" t="str">
        <f t="shared" si="91"/>
        <v xml:space="preserve"> </v>
      </c>
      <c r="BT165" s="318" t="str">
        <f t="shared" si="92"/>
        <v/>
      </c>
      <c r="BU165" s="319" t="str">
        <f t="shared" si="93"/>
        <v/>
      </c>
      <c r="BV165" s="320" t="str">
        <f t="shared" si="94"/>
        <v xml:space="preserve"> </v>
      </c>
      <c r="BW165" s="175" t="str">
        <f t="shared" si="95"/>
        <v/>
      </c>
      <c r="BX165" s="176" t="str">
        <f t="shared" si="96"/>
        <v/>
      </c>
      <c r="BY165" s="240" t="str">
        <f t="shared" si="97"/>
        <v xml:space="preserve"> </v>
      </c>
      <c r="BZ165" s="175" t="str">
        <f>IF(COUNT(#REF!,#REF!,#REF!,#REF!)=4,(3-#REF!)+(3-#REF!)+#REF!+#REF!,"")</f>
        <v/>
      </c>
      <c r="CA165" s="176" t="str">
        <f>IF(COUNT(#REF!,#REF!,#REF!,#REF!)=4,(3-#REF!)+(3-#REF!)+#REF!+#REF!,"")</f>
        <v/>
      </c>
      <c r="CB165" s="240" t="str">
        <f t="shared" si="98"/>
        <v xml:space="preserve"> </v>
      </c>
      <c r="CC165" s="175" t="str">
        <f>IF(COUNT(#REF!,#REF!,#REF!)=3,(3-#REF!)+#REF!+(3-#REF!),"")</f>
        <v/>
      </c>
      <c r="CD165" s="176" t="str">
        <f>IF(COUNT(#REF!,#REF!,#REF!)=3,(3-#REF!)+#REF!+(3-#REF!),"")</f>
        <v/>
      </c>
      <c r="CE165" s="240" t="str">
        <f t="shared" si="99"/>
        <v xml:space="preserve"> </v>
      </c>
      <c r="CF165" s="185" t="str">
        <f t="shared" si="115"/>
        <v/>
      </c>
      <c r="CG165" s="186" t="str">
        <f t="shared" si="115"/>
        <v/>
      </c>
      <c r="CH165" s="181" t="str">
        <f t="shared" si="100"/>
        <v xml:space="preserve"> </v>
      </c>
      <c r="CI165" s="240">
        <f>'Session Tracking'!P164</f>
        <v>0</v>
      </c>
      <c r="CJ165" s="172"/>
      <c r="CK165" s="172">
        <f>COUNTIF('Session Tracking'!F164:O164,"Yes")</f>
        <v>0</v>
      </c>
      <c r="CL165" s="240">
        <f>COUNTIF('Session Tracking'!F164:O164,"No")</f>
        <v>0</v>
      </c>
      <c r="CM165" s="211">
        <f t="shared" si="101"/>
        <v>0</v>
      </c>
      <c r="CN165" s="240" t="str">
        <f t="shared" si="78"/>
        <v/>
      </c>
      <c r="CO165" s="240" t="str">
        <f t="shared" si="79"/>
        <v/>
      </c>
      <c r="CP165" s="240" t="str">
        <f t="shared" si="102"/>
        <v/>
      </c>
      <c r="CQ165" s="240" t="str">
        <f t="shared" si="103"/>
        <v/>
      </c>
      <c r="CR165" s="240" t="str">
        <f t="shared" si="104"/>
        <v/>
      </c>
      <c r="CS165" s="240" t="str">
        <f t="shared" si="105"/>
        <v/>
      </c>
      <c r="CT165" s="172" t="str">
        <f t="shared" si="106"/>
        <v/>
      </c>
      <c r="CU165" s="240" t="str">
        <f t="shared" si="107"/>
        <v/>
      </c>
      <c r="CV165" s="240" t="str">
        <f t="shared" si="108"/>
        <v/>
      </c>
      <c r="CW165" s="240" t="str">
        <f t="shared" si="109"/>
        <v/>
      </c>
      <c r="CX165" s="240" t="str">
        <f t="shared" si="110"/>
        <v/>
      </c>
      <c r="CY165" s="240" t="str">
        <f t="shared" si="111"/>
        <v/>
      </c>
      <c r="CZ165" s="240" t="str">
        <f t="shared" si="112"/>
        <v/>
      </c>
      <c r="DA165" s="240" t="str">
        <f t="shared" si="113"/>
        <v/>
      </c>
      <c r="DB165" s="173" t="str">
        <f t="shared" si="114"/>
        <v/>
      </c>
    </row>
    <row r="166" spans="1:106" x14ac:dyDescent="0.35">
      <c r="A166" s="182">
        <f>'Session Tracking'!A165</f>
        <v>0</v>
      </c>
      <c r="B166" s="183">
        <f>'Session Tracking'!T165</f>
        <v>0</v>
      </c>
      <c r="C166" s="183">
        <f>'Session Tracking'!C165</f>
        <v>0</v>
      </c>
      <c r="D166" s="184" t="str">
        <f>IF('Session Tracking'!D165,'Session Tracking'!D165,"")</f>
        <v/>
      </c>
      <c r="E166" s="184" t="str">
        <f>IF('Session Tracking'!E165,'Session Tracking'!E165,"")</f>
        <v/>
      </c>
      <c r="F166" s="121"/>
      <c r="G166" s="121"/>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1"/>
      <c r="AH166" s="122"/>
      <c r="AI166" s="122"/>
      <c r="AJ166" s="122"/>
      <c r="AK166" s="122"/>
      <c r="AL166" s="122"/>
      <c r="AM166" s="122"/>
      <c r="AN166" s="122"/>
      <c r="AO166" s="122"/>
      <c r="AP166" s="122"/>
      <c r="AQ166" s="122"/>
      <c r="AR166" s="122"/>
      <c r="AS166" s="122"/>
      <c r="AT166" s="122"/>
      <c r="AU166" s="122"/>
      <c r="AV166" s="122"/>
      <c r="AW166" s="122"/>
      <c r="AX166" s="122"/>
      <c r="AY166" s="122"/>
      <c r="AZ166" s="122"/>
      <c r="BA166" s="122"/>
      <c r="BB166" s="122"/>
      <c r="BC166" s="122"/>
      <c r="BD166" s="122"/>
      <c r="BE166" s="122"/>
      <c r="BF166" s="122"/>
      <c r="BH166" s="175" t="str">
        <f t="shared" si="80"/>
        <v/>
      </c>
      <c r="BI166" s="176" t="str">
        <f t="shared" si="81"/>
        <v/>
      </c>
      <c r="BJ166" s="240" t="str">
        <f t="shared" si="82"/>
        <v xml:space="preserve"> </v>
      </c>
      <c r="BK166" s="175" t="str">
        <f t="shared" si="83"/>
        <v/>
      </c>
      <c r="BL166" s="176" t="str">
        <f t="shared" si="84"/>
        <v/>
      </c>
      <c r="BM166" s="240" t="str">
        <f t="shared" si="85"/>
        <v xml:space="preserve"> </v>
      </c>
      <c r="BN166" s="175" t="str">
        <f t="shared" si="86"/>
        <v/>
      </c>
      <c r="BO166" s="176" t="str">
        <f t="shared" si="87"/>
        <v/>
      </c>
      <c r="BP166" s="240" t="str">
        <f t="shared" si="88"/>
        <v xml:space="preserve"> </v>
      </c>
      <c r="BQ166" s="175" t="str">
        <f t="shared" si="89"/>
        <v/>
      </c>
      <c r="BR166" s="176" t="str">
        <f t="shared" si="90"/>
        <v/>
      </c>
      <c r="BS166" s="224" t="str">
        <f t="shared" si="91"/>
        <v xml:space="preserve"> </v>
      </c>
      <c r="BT166" s="318" t="str">
        <f t="shared" si="92"/>
        <v/>
      </c>
      <c r="BU166" s="319" t="str">
        <f t="shared" si="93"/>
        <v/>
      </c>
      <c r="BV166" s="320" t="str">
        <f t="shared" si="94"/>
        <v xml:space="preserve"> </v>
      </c>
      <c r="BW166" s="175" t="str">
        <f t="shared" si="95"/>
        <v/>
      </c>
      <c r="BX166" s="176" t="str">
        <f t="shared" si="96"/>
        <v/>
      </c>
      <c r="BY166" s="240" t="str">
        <f t="shared" si="97"/>
        <v xml:space="preserve"> </v>
      </c>
      <c r="BZ166" s="175" t="str">
        <f>IF(COUNT(#REF!,#REF!,#REF!,#REF!)=4,(3-#REF!)+(3-#REF!)+#REF!+#REF!,"")</f>
        <v/>
      </c>
      <c r="CA166" s="176" t="str">
        <f>IF(COUNT(#REF!,#REF!,#REF!,#REF!)=4,(3-#REF!)+(3-#REF!)+#REF!+#REF!,"")</f>
        <v/>
      </c>
      <c r="CB166" s="240" t="str">
        <f t="shared" si="98"/>
        <v xml:space="preserve"> </v>
      </c>
      <c r="CC166" s="175" t="str">
        <f>IF(COUNT(#REF!,#REF!,#REF!)=3,(3-#REF!)+#REF!+(3-#REF!),"")</f>
        <v/>
      </c>
      <c r="CD166" s="176" t="str">
        <f>IF(COUNT(#REF!,#REF!,#REF!)=3,(3-#REF!)+#REF!+(3-#REF!),"")</f>
        <v/>
      </c>
      <c r="CE166" s="240" t="str">
        <f t="shared" si="99"/>
        <v xml:space="preserve"> </v>
      </c>
      <c r="CF166" s="185" t="str">
        <f t="shared" si="115"/>
        <v/>
      </c>
      <c r="CG166" s="186" t="str">
        <f t="shared" si="115"/>
        <v/>
      </c>
      <c r="CH166" s="181" t="str">
        <f t="shared" si="100"/>
        <v xml:space="preserve"> </v>
      </c>
      <c r="CI166" s="240">
        <f>'Session Tracking'!P165</f>
        <v>0</v>
      </c>
      <c r="CJ166" s="172"/>
      <c r="CK166" s="172">
        <f>COUNTIF('Session Tracking'!F165:O165,"Yes")</f>
        <v>0</v>
      </c>
      <c r="CL166" s="240">
        <f>COUNTIF('Session Tracking'!F165:O165,"No")</f>
        <v>0</v>
      </c>
      <c r="CM166" s="211">
        <f t="shared" si="101"/>
        <v>0</v>
      </c>
      <c r="CN166" s="240" t="str">
        <f t="shared" si="78"/>
        <v/>
      </c>
      <c r="CO166" s="240" t="str">
        <f t="shared" si="79"/>
        <v/>
      </c>
      <c r="CP166" s="240" t="str">
        <f t="shared" si="102"/>
        <v/>
      </c>
      <c r="CQ166" s="240" t="str">
        <f t="shared" si="103"/>
        <v/>
      </c>
      <c r="CR166" s="240" t="str">
        <f t="shared" si="104"/>
        <v/>
      </c>
      <c r="CS166" s="240" t="str">
        <f t="shared" si="105"/>
        <v/>
      </c>
      <c r="CT166" s="172" t="str">
        <f t="shared" si="106"/>
        <v/>
      </c>
      <c r="CU166" s="240" t="str">
        <f t="shared" si="107"/>
        <v/>
      </c>
      <c r="CV166" s="240" t="str">
        <f t="shared" si="108"/>
        <v/>
      </c>
      <c r="CW166" s="240" t="str">
        <f t="shared" si="109"/>
        <v/>
      </c>
      <c r="CX166" s="240" t="str">
        <f t="shared" si="110"/>
        <v/>
      </c>
      <c r="CY166" s="240" t="str">
        <f t="shared" si="111"/>
        <v/>
      </c>
      <c r="CZ166" s="240" t="str">
        <f t="shared" si="112"/>
        <v/>
      </c>
      <c r="DA166" s="240" t="str">
        <f t="shared" si="113"/>
        <v/>
      </c>
      <c r="DB166" s="173" t="str">
        <f t="shared" si="114"/>
        <v/>
      </c>
    </row>
    <row r="167" spans="1:106" x14ac:dyDescent="0.35">
      <c r="A167" s="182">
        <f>'Session Tracking'!A166</f>
        <v>0</v>
      </c>
      <c r="B167" s="183">
        <f>'Session Tracking'!T166</f>
        <v>0</v>
      </c>
      <c r="C167" s="183">
        <f>'Session Tracking'!C166</f>
        <v>0</v>
      </c>
      <c r="D167" s="184" t="str">
        <f>IF('Session Tracking'!D166,'Session Tracking'!D166,"")</f>
        <v/>
      </c>
      <c r="E167" s="184" t="str">
        <f>IF('Session Tracking'!E166,'Session Tracking'!E166,"")</f>
        <v/>
      </c>
      <c r="F167" s="123"/>
      <c r="G167" s="123"/>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3"/>
      <c r="AH167" s="124"/>
      <c r="AI167" s="124"/>
      <c r="AJ167" s="124"/>
      <c r="AK167" s="124"/>
      <c r="AL167" s="124"/>
      <c r="AM167" s="124"/>
      <c r="AN167" s="124"/>
      <c r="AO167" s="124"/>
      <c r="AP167" s="124"/>
      <c r="AQ167" s="124"/>
      <c r="AR167" s="124"/>
      <c r="AS167" s="124"/>
      <c r="AT167" s="124"/>
      <c r="AU167" s="124"/>
      <c r="AV167" s="124"/>
      <c r="AW167" s="124"/>
      <c r="AX167" s="124"/>
      <c r="AY167" s="124"/>
      <c r="AZ167" s="124"/>
      <c r="BA167" s="124"/>
      <c r="BB167" s="124"/>
      <c r="BC167" s="124"/>
      <c r="BD167" s="124"/>
      <c r="BE167" s="124"/>
      <c r="BF167" s="124"/>
      <c r="BH167" s="175" t="str">
        <f t="shared" si="80"/>
        <v/>
      </c>
      <c r="BI167" s="176" t="str">
        <f t="shared" si="81"/>
        <v/>
      </c>
      <c r="BJ167" s="240" t="str">
        <f t="shared" si="82"/>
        <v xml:space="preserve"> </v>
      </c>
      <c r="BK167" s="175" t="str">
        <f t="shared" si="83"/>
        <v/>
      </c>
      <c r="BL167" s="176" t="str">
        <f t="shared" si="84"/>
        <v/>
      </c>
      <c r="BM167" s="240" t="str">
        <f t="shared" si="85"/>
        <v xml:space="preserve"> </v>
      </c>
      <c r="BN167" s="175" t="str">
        <f t="shared" si="86"/>
        <v/>
      </c>
      <c r="BO167" s="176" t="str">
        <f t="shared" si="87"/>
        <v/>
      </c>
      <c r="BP167" s="240" t="str">
        <f t="shared" si="88"/>
        <v xml:space="preserve"> </v>
      </c>
      <c r="BQ167" s="175" t="str">
        <f t="shared" si="89"/>
        <v/>
      </c>
      <c r="BR167" s="176" t="str">
        <f t="shared" si="90"/>
        <v/>
      </c>
      <c r="BS167" s="224" t="str">
        <f t="shared" si="91"/>
        <v xml:space="preserve"> </v>
      </c>
      <c r="BT167" s="318" t="str">
        <f t="shared" si="92"/>
        <v/>
      </c>
      <c r="BU167" s="319" t="str">
        <f t="shared" si="93"/>
        <v/>
      </c>
      <c r="BV167" s="320" t="str">
        <f t="shared" si="94"/>
        <v xml:space="preserve"> </v>
      </c>
      <c r="BW167" s="175" t="str">
        <f t="shared" si="95"/>
        <v/>
      </c>
      <c r="BX167" s="176" t="str">
        <f t="shared" si="96"/>
        <v/>
      </c>
      <c r="BY167" s="240" t="str">
        <f t="shared" si="97"/>
        <v xml:space="preserve"> </v>
      </c>
      <c r="BZ167" s="175" t="str">
        <f>IF(COUNT(#REF!,#REF!,#REF!,#REF!)=4,(3-#REF!)+(3-#REF!)+#REF!+#REF!,"")</f>
        <v/>
      </c>
      <c r="CA167" s="176" t="str">
        <f>IF(COUNT(#REF!,#REF!,#REF!,#REF!)=4,(3-#REF!)+(3-#REF!)+#REF!+#REF!,"")</f>
        <v/>
      </c>
      <c r="CB167" s="240" t="str">
        <f t="shared" si="98"/>
        <v xml:space="preserve"> </v>
      </c>
      <c r="CC167" s="175" t="str">
        <f>IF(COUNT(#REF!,#REF!,#REF!)=3,(3-#REF!)+#REF!+(3-#REF!),"")</f>
        <v/>
      </c>
      <c r="CD167" s="176" t="str">
        <f>IF(COUNT(#REF!,#REF!,#REF!)=3,(3-#REF!)+#REF!+(3-#REF!),"")</f>
        <v/>
      </c>
      <c r="CE167" s="240" t="str">
        <f t="shared" si="99"/>
        <v xml:space="preserve"> </v>
      </c>
      <c r="CF167" s="185" t="str">
        <f t="shared" si="115"/>
        <v/>
      </c>
      <c r="CG167" s="186" t="str">
        <f t="shared" si="115"/>
        <v/>
      </c>
      <c r="CH167" s="181" t="str">
        <f t="shared" si="100"/>
        <v xml:space="preserve"> </v>
      </c>
      <c r="CI167" s="240">
        <f>'Session Tracking'!P166</f>
        <v>0</v>
      </c>
      <c r="CJ167" s="172"/>
      <c r="CK167" s="172">
        <f>COUNTIF('Session Tracking'!F166:O166,"Yes")</f>
        <v>0</v>
      </c>
      <c r="CL167" s="240">
        <f>COUNTIF('Session Tracking'!F166:O166,"No")</f>
        <v>0</v>
      </c>
      <c r="CM167" s="211">
        <f t="shared" si="101"/>
        <v>0</v>
      </c>
      <c r="CN167" s="240" t="str">
        <f t="shared" si="78"/>
        <v/>
      </c>
      <c r="CO167" s="240" t="str">
        <f t="shared" si="79"/>
        <v/>
      </c>
      <c r="CP167" s="240" t="str">
        <f t="shared" si="102"/>
        <v/>
      </c>
      <c r="CQ167" s="240" t="str">
        <f t="shared" si="103"/>
        <v/>
      </c>
      <c r="CR167" s="240" t="str">
        <f t="shared" si="104"/>
        <v/>
      </c>
      <c r="CS167" s="240" t="str">
        <f t="shared" si="105"/>
        <v/>
      </c>
      <c r="CT167" s="172" t="str">
        <f t="shared" si="106"/>
        <v/>
      </c>
      <c r="CU167" s="240" t="str">
        <f t="shared" si="107"/>
        <v/>
      </c>
      <c r="CV167" s="240" t="str">
        <f t="shared" si="108"/>
        <v/>
      </c>
      <c r="CW167" s="240" t="str">
        <f t="shared" si="109"/>
        <v/>
      </c>
      <c r="CX167" s="240" t="str">
        <f t="shared" si="110"/>
        <v/>
      </c>
      <c r="CY167" s="240" t="str">
        <f t="shared" si="111"/>
        <v/>
      </c>
      <c r="CZ167" s="240" t="str">
        <f t="shared" si="112"/>
        <v/>
      </c>
      <c r="DA167" s="240" t="str">
        <f t="shared" si="113"/>
        <v/>
      </c>
      <c r="DB167" s="173" t="str">
        <f t="shared" si="114"/>
        <v/>
      </c>
    </row>
    <row r="168" spans="1:106" x14ac:dyDescent="0.35">
      <c r="A168" s="182">
        <f>'Session Tracking'!A167</f>
        <v>0</v>
      </c>
      <c r="B168" s="183">
        <f>'Session Tracking'!T167</f>
        <v>0</v>
      </c>
      <c r="C168" s="183">
        <f>'Session Tracking'!C167</f>
        <v>0</v>
      </c>
      <c r="D168" s="184" t="str">
        <f>IF('Session Tracking'!D167,'Session Tracking'!D167,"")</f>
        <v/>
      </c>
      <c r="E168" s="184" t="str">
        <f>IF('Session Tracking'!E167,'Session Tracking'!E167,"")</f>
        <v/>
      </c>
      <c r="F168" s="121"/>
      <c r="G168" s="121"/>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1"/>
      <c r="AH168" s="122"/>
      <c r="AI168" s="122"/>
      <c r="AJ168" s="122"/>
      <c r="AK168" s="122"/>
      <c r="AL168" s="122"/>
      <c r="AM168" s="122"/>
      <c r="AN168" s="122"/>
      <c r="AO168" s="122"/>
      <c r="AP168" s="122"/>
      <c r="AQ168" s="122"/>
      <c r="AR168" s="122"/>
      <c r="AS168" s="122"/>
      <c r="AT168" s="122"/>
      <c r="AU168" s="122"/>
      <c r="AV168" s="122"/>
      <c r="AW168" s="122"/>
      <c r="AX168" s="122"/>
      <c r="AY168" s="122"/>
      <c r="AZ168" s="122"/>
      <c r="BA168" s="122"/>
      <c r="BB168" s="122"/>
      <c r="BC168" s="122"/>
      <c r="BD168" s="122"/>
      <c r="BE168" s="122"/>
      <c r="BF168" s="122"/>
      <c r="BH168" s="175" t="str">
        <f t="shared" si="80"/>
        <v/>
      </c>
      <c r="BI168" s="176" t="str">
        <f t="shared" si="81"/>
        <v/>
      </c>
      <c r="BJ168" s="240" t="str">
        <f t="shared" si="82"/>
        <v xml:space="preserve"> </v>
      </c>
      <c r="BK168" s="175" t="str">
        <f t="shared" si="83"/>
        <v/>
      </c>
      <c r="BL168" s="176" t="str">
        <f t="shared" si="84"/>
        <v/>
      </c>
      <c r="BM168" s="240" t="str">
        <f t="shared" si="85"/>
        <v xml:space="preserve"> </v>
      </c>
      <c r="BN168" s="175" t="str">
        <f t="shared" si="86"/>
        <v/>
      </c>
      <c r="BO168" s="176" t="str">
        <f t="shared" si="87"/>
        <v/>
      </c>
      <c r="BP168" s="240" t="str">
        <f t="shared" si="88"/>
        <v xml:space="preserve"> </v>
      </c>
      <c r="BQ168" s="175" t="str">
        <f t="shared" si="89"/>
        <v/>
      </c>
      <c r="BR168" s="176" t="str">
        <f t="shared" si="90"/>
        <v/>
      </c>
      <c r="BS168" s="224" t="str">
        <f t="shared" si="91"/>
        <v xml:space="preserve"> </v>
      </c>
      <c r="BT168" s="318" t="str">
        <f t="shared" si="92"/>
        <v/>
      </c>
      <c r="BU168" s="319" t="str">
        <f t="shared" si="93"/>
        <v/>
      </c>
      <c r="BV168" s="320" t="str">
        <f t="shared" si="94"/>
        <v xml:space="preserve"> </v>
      </c>
      <c r="BW168" s="175" t="str">
        <f t="shared" si="95"/>
        <v/>
      </c>
      <c r="BX168" s="176" t="str">
        <f t="shared" si="96"/>
        <v/>
      </c>
      <c r="BY168" s="240" t="str">
        <f t="shared" si="97"/>
        <v xml:space="preserve"> </v>
      </c>
      <c r="BZ168" s="175" t="str">
        <f>IF(COUNT(#REF!,#REF!,#REF!,#REF!)=4,(3-#REF!)+(3-#REF!)+#REF!+#REF!,"")</f>
        <v/>
      </c>
      <c r="CA168" s="176" t="str">
        <f>IF(COUNT(#REF!,#REF!,#REF!,#REF!)=4,(3-#REF!)+(3-#REF!)+#REF!+#REF!,"")</f>
        <v/>
      </c>
      <c r="CB168" s="240" t="str">
        <f t="shared" si="98"/>
        <v xml:space="preserve"> </v>
      </c>
      <c r="CC168" s="175" t="str">
        <f>IF(COUNT(#REF!,#REF!,#REF!)=3,(3-#REF!)+#REF!+(3-#REF!),"")</f>
        <v/>
      </c>
      <c r="CD168" s="176" t="str">
        <f>IF(COUNT(#REF!,#REF!,#REF!)=3,(3-#REF!)+#REF!+(3-#REF!),"")</f>
        <v/>
      </c>
      <c r="CE168" s="240" t="str">
        <f t="shared" si="99"/>
        <v xml:space="preserve"> </v>
      </c>
      <c r="CF168" s="185" t="str">
        <f t="shared" si="115"/>
        <v/>
      </c>
      <c r="CG168" s="186" t="str">
        <f t="shared" si="115"/>
        <v/>
      </c>
      <c r="CH168" s="181" t="str">
        <f t="shared" si="100"/>
        <v xml:space="preserve"> </v>
      </c>
      <c r="CI168" s="240">
        <f>'Session Tracking'!P167</f>
        <v>0</v>
      </c>
      <c r="CJ168" s="172"/>
      <c r="CK168" s="172">
        <f>COUNTIF('Session Tracking'!F167:O167,"Yes")</f>
        <v>0</v>
      </c>
      <c r="CL168" s="240">
        <f>COUNTIF('Session Tracking'!F167:O167,"No")</f>
        <v>0</v>
      </c>
      <c r="CM168" s="211">
        <f t="shared" si="101"/>
        <v>0</v>
      </c>
      <c r="CN168" s="240" t="str">
        <f t="shared" si="78"/>
        <v/>
      </c>
      <c r="CO168" s="240" t="str">
        <f t="shared" si="79"/>
        <v/>
      </c>
      <c r="CP168" s="240" t="str">
        <f t="shared" si="102"/>
        <v/>
      </c>
      <c r="CQ168" s="240" t="str">
        <f t="shared" si="103"/>
        <v/>
      </c>
      <c r="CR168" s="240" t="str">
        <f t="shared" si="104"/>
        <v/>
      </c>
      <c r="CS168" s="240" t="str">
        <f t="shared" si="105"/>
        <v/>
      </c>
      <c r="CT168" s="172" t="str">
        <f t="shared" si="106"/>
        <v/>
      </c>
      <c r="CU168" s="240" t="str">
        <f t="shared" si="107"/>
        <v/>
      </c>
      <c r="CV168" s="240" t="str">
        <f t="shared" si="108"/>
        <v/>
      </c>
      <c r="CW168" s="240" t="str">
        <f t="shared" si="109"/>
        <v/>
      </c>
      <c r="CX168" s="240" t="str">
        <f t="shared" si="110"/>
        <v/>
      </c>
      <c r="CY168" s="240" t="str">
        <f t="shared" si="111"/>
        <v/>
      </c>
      <c r="CZ168" s="240" t="str">
        <f t="shared" si="112"/>
        <v/>
      </c>
      <c r="DA168" s="240" t="str">
        <f t="shared" si="113"/>
        <v/>
      </c>
      <c r="DB168" s="173" t="str">
        <f t="shared" si="114"/>
        <v/>
      </c>
    </row>
    <row r="169" spans="1:106" x14ac:dyDescent="0.35">
      <c r="A169" s="182">
        <f>'Session Tracking'!A168</f>
        <v>0</v>
      </c>
      <c r="B169" s="183">
        <f>'Session Tracking'!T168</f>
        <v>0</v>
      </c>
      <c r="C169" s="183">
        <f>'Session Tracking'!C168</f>
        <v>0</v>
      </c>
      <c r="D169" s="184" t="str">
        <f>IF('Session Tracking'!D168,'Session Tracking'!D168,"")</f>
        <v/>
      </c>
      <c r="E169" s="184" t="str">
        <f>IF('Session Tracking'!E168,'Session Tracking'!E168,"")</f>
        <v/>
      </c>
      <c r="F169" s="123"/>
      <c r="G169" s="123"/>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3"/>
      <c r="AH169" s="124"/>
      <c r="AI169" s="124"/>
      <c r="AJ169" s="124"/>
      <c r="AK169" s="124"/>
      <c r="AL169" s="124"/>
      <c r="AM169" s="124"/>
      <c r="AN169" s="124"/>
      <c r="AO169" s="124"/>
      <c r="AP169" s="124"/>
      <c r="AQ169" s="124"/>
      <c r="AR169" s="124"/>
      <c r="AS169" s="124"/>
      <c r="AT169" s="124"/>
      <c r="AU169" s="124"/>
      <c r="AV169" s="124"/>
      <c r="AW169" s="124"/>
      <c r="AX169" s="124"/>
      <c r="AY169" s="124"/>
      <c r="AZ169" s="124"/>
      <c r="BA169" s="124"/>
      <c r="BB169" s="124"/>
      <c r="BC169" s="124"/>
      <c r="BD169" s="124"/>
      <c r="BE169" s="124"/>
      <c r="BF169" s="124"/>
      <c r="BH169" s="175" t="str">
        <f t="shared" si="80"/>
        <v/>
      </c>
      <c r="BI169" s="176" t="str">
        <f t="shared" si="81"/>
        <v/>
      </c>
      <c r="BJ169" s="240" t="str">
        <f t="shared" si="82"/>
        <v xml:space="preserve"> </v>
      </c>
      <c r="BK169" s="175" t="str">
        <f t="shared" si="83"/>
        <v/>
      </c>
      <c r="BL169" s="176" t="str">
        <f t="shared" si="84"/>
        <v/>
      </c>
      <c r="BM169" s="240" t="str">
        <f t="shared" si="85"/>
        <v xml:space="preserve"> </v>
      </c>
      <c r="BN169" s="175" t="str">
        <f t="shared" si="86"/>
        <v/>
      </c>
      <c r="BO169" s="176" t="str">
        <f t="shared" si="87"/>
        <v/>
      </c>
      <c r="BP169" s="240" t="str">
        <f t="shared" si="88"/>
        <v xml:space="preserve"> </v>
      </c>
      <c r="BQ169" s="175" t="str">
        <f t="shared" si="89"/>
        <v/>
      </c>
      <c r="BR169" s="176" t="str">
        <f t="shared" si="90"/>
        <v/>
      </c>
      <c r="BS169" s="224" t="str">
        <f t="shared" si="91"/>
        <v xml:space="preserve"> </v>
      </c>
      <c r="BT169" s="318" t="str">
        <f t="shared" si="92"/>
        <v/>
      </c>
      <c r="BU169" s="319" t="str">
        <f t="shared" si="93"/>
        <v/>
      </c>
      <c r="BV169" s="320" t="str">
        <f t="shared" si="94"/>
        <v xml:space="preserve"> </v>
      </c>
      <c r="BW169" s="175" t="str">
        <f t="shared" si="95"/>
        <v/>
      </c>
      <c r="BX169" s="176" t="str">
        <f t="shared" si="96"/>
        <v/>
      </c>
      <c r="BY169" s="240" t="str">
        <f t="shared" si="97"/>
        <v xml:space="preserve"> </v>
      </c>
      <c r="BZ169" s="175" t="str">
        <f>IF(COUNT(#REF!,#REF!,#REF!,#REF!)=4,(3-#REF!)+(3-#REF!)+#REF!+#REF!,"")</f>
        <v/>
      </c>
      <c r="CA169" s="176" t="str">
        <f>IF(COUNT(#REF!,#REF!,#REF!,#REF!)=4,(3-#REF!)+(3-#REF!)+#REF!+#REF!,"")</f>
        <v/>
      </c>
      <c r="CB169" s="240" t="str">
        <f t="shared" si="98"/>
        <v xml:space="preserve"> </v>
      </c>
      <c r="CC169" s="175" t="str">
        <f>IF(COUNT(#REF!,#REF!,#REF!)=3,(3-#REF!)+#REF!+(3-#REF!),"")</f>
        <v/>
      </c>
      <c r="CD169" s="176" t="str">
        <f>IF(COUNT(#REF!,#REF!,#REF!)=3,(3-#REF!)+#REF!+(3-#REF!),"")</f>
        <v/>
      </c>
      <c r="CE169" s="240" t="str">
        <f t="shared" si="99"/>
        <v xml:space="preserve"> </v>
      </c>
      <c r="CF169" s="185" t="str">
        <f t="shared" si="115"/>
        <v/>
      </c>
      <c r="CG169" s="186" t="str">
        <f t="shared" si="115"/>
        <v/>
      </c>
      <c r="CH169" s="181" t="str">
        <f t="shared" si="100"/>
        <v xml:space="preserve"> </v>
      </c>
      <c r="CI169" s="240">
        <f>'Session Tracking'!P168</f>
        <v>0</v>
      </c>
      <c r="CJ169" s="172"/>
      <c r="CK169" s="172">
        <f>COUNTIF('Session Tracking'!F168:O168,"Yes")</f>
        <v>0</v>
      </c>
      <c r="CL169" s="240">
        <f>COUNTIF('Session Tracking'!F168:O168,"No")</f>
        <v>0</v>
      </c>
      <c r="CM169" s="211">
        <f t="shared" si="101"/>
        <v>0</v>
      </c>
      <c r="CN169" s="240" t="str">
        <f t="shared" si="78"/>
        <v/>
      </c>
      <c r="CO169" s="240" t="str">
        <f t="shared" si="79"/>
        <v/>
      </c>
      <c r="CP169" s="240" t="str">
        <f t="shared" si="102"/>
        <v/>
      </c>
      <c r="CQ169" s="240" t="str">
        <f t="shared" si="103"/>
        <v/>
      </c>
      <c r="CR169" s="240" t="str">
        <f t="shared" si="104"/>
        <v/>
      </c>
      <c r="CS169" s="240" t="str">
        <f t="shared" si="105"/>
        <v/>
      </c>
      <c r="CT169" s="172" t="str">
        <f t="shared" si="106"/>
        <v/>
      </c>
      <c r="CU169" s="240" t="str">
        <f t="shared" si="107"/>
        <v/>
      </c>
      <c r="CV169" s="240" t="str">
        <f t="shared" si="108"/>
        <v/>
      </c>
      <c r="CW169" s="240" t="str">
        <f t="shared" si="109"/>
        <v/>
      </c>
      <c r="CX169" s="240" t="str">
        <f t="shared" si="110"/>
        <v/>
      </c>
      <c r="CY169" s="240" t="str">
        <f t="shared" si="111"/>
        <v/>
      </c>
      <c r="CZ169" s="240" t="str">
        <f t="shared" si="112"/>
        <v/>
      </c>
      <c r="DA169" s="240" t="str">
        <f t="shared" si="113"/>
        <v/>
      </c>
      <c r="DB169" s="173" t="str">
        <f t="shared" si="114"/>
        <v/>
      </c>
    </row>
    <row r="170" spans="1:106" x14ac:dyDescent="0.35">
      <c r="A170" s="182">
        <f>'Session Tracking'!A169</f>
        <v>0</v>
      </c>
      <c r="B170" s="183">
        <f>'Session Tracking'!T169</f>
        <v>0</v>
      </c>
      <c r="C170" s="183">
        <f>'Session Tracking'!C169</f>
        <v>0</v>
      </c>
      <c r="D170" s="184" t="str">
        <f>IF('Session Tracking'!D169,'Session Tracking'!D169,"")</f>
        <v/>
      </c>
      <c r="E170" s="184" t="str">
        <f>IF('Session Tracking'!E169,'Session Tracking'!E169,"")</f>
        <v/>
      </c>
      <c r="F170" s="121"/>
      <c r="G170" s="121"/>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1"/>
      <c r="AH170" s="122"/>
      <c r="AI170" s="122"/>
      <c r="AJ170" s="122"/>
      <c r="AK170" s="122"/>
      <c r="AL170" s="122"/>
      <c r="AM170" s="122"/>
      <c r="AN170" s="122"/>
      <c r="AO170" s="122"/>
      <c r="AP170" s="122"/>
      <c r="AQ170" s="122"/>
      <c r="AR170" s="122"/>
      <c r="AS170" s="122"/>
      <c r="AT170" s="122"/>
      <c r="AU170" s="122"/>
      <c r="AV170" s="122"/>
      <c r="AW170" s="122"/>
      <c r="AX170" s="122"/>
      <c r="AY170" s="122"/>
      <c r="AZ170" s="122"/>
      <c r="BA170" s="122"/>
      <c r="BB170" s="122"/>
      <c r="BC170" s="122"/>
      <c r="BD170" s="122"/>
      <c r="BE170" s="122"/>
      <c r="BF170" s="122"/>
      <c r="BH170" s="175" t="str">
        <f t="shared" si="80"/>
        <v/>
      </c>
      <c r="BI170" s="176" t="str">
        <f t="shared" si="81"/>
        <v/>
      </c>
      <c r="BJ170" s="240" t="str">
        <f t="shared" si="82"/>
        <v xml:space="preserve"> </v>
      </c>
      <c r="BK170" s="175" t="str">
        <f t="shared" si="83"/>
        <v/>
      </c>
      <c r="BL170" s="176" t="str">
        <f t="shared" si="84"/>
        <v/>
      </c>
      <c r="BM170" s="240" t="str">
        <f t="shared" si="85"/>
        <v xml:space="preserve"> </v>
      </c>
      <c r="BN170" s="175" t="str">
        <f t="shared" si="86"/>
        <v/>
      </c>
      <c r="BO170" s="176" t="str">
        <f t="shared" si="87"/>
        <v/>
      </c>
      <c r="BP170" s="240" t="str">
        <f t="shared" si="88"/>
        <v xml:space="preserve"> </v>
      </c>
      <c r="BQ170" s="175" t="str">
        <f t="shared" si="89"/>
        <v/>
      </c>
      <c r="BR170" s="176" t="str">
        <f t="shared" si="90"/>
        <v/>
      </c>
      <c r="BS170" s="224" t="str">
        <f t="shared" si="91"/>
        <v xml:space="preserve"> </v>
      </c>
      <c r="BT170" s="318" t="str">
        <f t="shared" si="92"/>
        <v/>
      </c>
      <c r="BU170" s="319" t="str">
        <f t="shared" si="93"/>
        <v/>
      </c>
      <c r="BV170" s="320" t="str">
        <f t="shared" si="94"/>
        <v xml:space="preserve"> </v>
      </c>
      <c r="BW170" s="175" t="str">
        <f t="shared" si="95"/>
        <v/>
      </c>
      <c r="BX170" s="176" t="str">
        <f t="shared" si="96"/>
        <v/>
      </c>
      <c r="BY170" s="240" t="str">
        <f t="shared" si="97"/>
        <v xml:space="preserve"> </v>
      </c>
      <c r="BZ170" s="175" t="str">
        <f>IF(COUNT(#REF!,#REF!,#REF!,#REF!)=4,(3-#REF!)+(3-#REF!)+#REF!+#REF!,"")</f>
        <v/>
      </c>
      <c r="CA170" s="176" t="str">
        <f>IF(COUNT(#REF!,#REF!,#REF!,#REF!)=4,(3-#REF!)+(3-#REF!)+#REF!+#REF!,"")</f>
        <v/>
      </c>
      <c r="CB170" s="240" t="str">
        <f t="shared" si="98"/>
        <v xml:space="preserve"> </v>
      </c>
      <c r="CC170" s="175" t="str">
        <f>IF(COUNT(#REF!,#REF!,#REF!)=3,(3-#REF!)+#REF!+(3-#REF!),"")</f>
        <v/>
      </c>
      <c r="CD170" s="176" t="str">
        <f>IF(COUNT(#REF!,#REF!,#REF!)=3,(3-#REF!)+#REF!+(3-#REF!),"")</f>
        <v/>
      </c>
      <c r="CE170" s="240" t="str">
        <f t="shared" si="99"/>
        <v xml:space="preserve"> </v>
      </c>
      <c r="CF170" s="185" t="str">
        <f t="shared" si="115"/>
        <v/>
      </c>
      <c r="CG170" s="186" t="str">
        <f t="shared" si="115"/>
        <v/>
      </c>
      <c r="CH170" s="181" t="str">
        <f t="shared" si="100"/>
        <v xml:space="preserve"> </v>
      </c>
      <c r="CI170" s="240">
        <f>'Session Tracking'!P169</f>
        <v>0</v>
      </c>
      <c r="CJ170" s="172"/>
      <c r="CK170" s="172">
        <f>COUNTIF('Session Tracking'!F169:O169,"Yes")</f>
        <v>0</v>
      </c>
      <c r="CL170" s="240">
        <f>COUNTIF('Session Tracking'!F169:O169,"No")</f>
        <v>0</v>
      </c>
      <c r="CM170" s="211">
        <f t="shared" si="101"/>
        <v>0</v>
      </c>
      <c r="CN170" s="240" t="str">
        <f t="shared" si="78"/>
        <v/>
      </c>
      <c r="CO170" s="240" t="str">
        <f t="shared" si="79"/>
        <v/>
      </c>
      <c r="CP170" s="240" t="str">
        <f t="shared" si="102"/>
        <v/>
      </c>
      <c r="CQ170" s="240" t="str">
        <f t="shared" si="103"/>
        <v/>
      </c>
      <c r="CR170" s="240" t="str">
        <f t="shared" si="104"/>
        <v/>
      </c>
      <c r="CS170" s="240" t="str">
        <f t="shared" si="105"/>
        <v/>
      </c>
      <c r="CT170" s="172" t="str">
        <f t="shared" si="106"/>
        <v/>
      </c>
      <c r="CU170" s="240" t="str">
        <f t="shared" si="107"/>
        <v/>
      </c>
      <c r="CV170" s="240" t="str">
        <f t="shared" si="108"/>
        <v/>
      </c>
      <c r="CW170" s="240" t="str">
        <f t="shared" si="109"/>
        <v/>
      </c>
      <c r="CX170" s="240" t="str">
        <f t="shared" si="110"/>
        <v/>
      </c>
      <c r="CY170" s="240" t="str">
        <f t="shared" si="111"/>
        <v/>
      </c>
      <c r="CZ170" s="240" t="str">
        <f t="shared" si="112"/>
        <v/>
      </c>
      <c r="DA170" s="240" t="str">
        <f t="shared" si="113"/>
        <v/>
      </c>
      <c r="DB170" s="173" t="str">
        <f t="shared" si="114"/>
        <v/>
      </c>
    </row>
    <row r="171" spans="1:106" x14ac:dyDescent="0.35">
      <c r="A171" s="182">
        <f>'Session Tracking'!A170</f>
        <v>0</v>
      </c>
      <c r="B171" s="183">
        <f>'Session Tracking'!T170</f>
        <v>0</v>
      </c>
      <c r="C171" s="183">
        <f>'Session Tracking'!C170</f>
        <v>0</v>
      </c>
      <c r="D171" s="184" t="str">
        <f>IF('Session Tracking'!D170,'Session Tracking'!D170,"")</f>
        <v/>
      </c>
      <c r="E171" s="184" t="str">
        <f>IF('Session Tracking'!E170,'Session Tracking'!E170,"")</f>
        <v/>
      </c>
      <c r="F171" s="123"/>
      <c r="G171" s="123"/>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3"/>
      <c r="AH171" s="124"/>
      <c r="AI171" s="124"/>
      <c r="AJ171" s="124"/>
      <c r="AK171" s="124"/>
      <c r="AL171" s="124"/>
      <c r="AM171" s="124"/>
      <c r="AN171" s="124"/>
      <c r="AO171" s="124"/>
      <c r="AP171" s="124"/>
      <c r="AQ171" s="124"/>
      <c r="AR171" s="124"/>
      <c r="AS171" s="124"/>
      <c r="AT171" s="124"/>
      <c r="AU171" s="124"/>
      <c r="AV171" s="124"/>
      <c r="AW171" s="124"/>
      <c r="AX171" s="124"/>
      <c r="AY171" s="124"/>
      <c r="AZ171" s="124"/>
      <c r="BA171" s="124"/>
      <c r="BB171" s="124"/>
      <c r="BC171" s="124"/>
      <c r="BD171" s="124"/>
      <c r="BE171" s="124"/>
      <c r="BF171" s="124"/>
      <c r="BH171" s="175" t="str">
        <f t="shared" si="80"/>
        <v/>
      </c>
      <c r="BI171" s="176" t="str">
        <f t="shared" si="81"/>
        <v/>
      </c>
      <c r="BJ171" s="240" t="str">
        <f t="shared" si="82"/>
        <v xml:space="preserve"> </v>
      </c>
      <c r="BK171" s="175" t="str">
        <f t="shared" si="83"/>
        <v/>
      </c>
      <c r="BL171" s="176" t="str">
        <f t="shared" si="84"/>
        <v/>
      </c>
      <c r="BM171" s="240" t="str">
        <f t="shared" si="85"/>
        <v xml:space="preserve"> </v>
      </c>
      <c r="BN171" s="175" t="str">
        <f t="shared" si="86"/>
        <v/>
      </c>
      <c r="BO171" s="176" t="str">
        <f t="shared" si="87"/>
        <v/>
      </c>
      <c r="BP171" s="240" t="str">
        <f t="shared" si="88"/>
        <v xml:space="preserve"> </v>
      </c>
      <c r="BQ171" s="175" t="str">
        <f t="shared" si="89"/>
        <v/>
      </c>
      <c r="BR171" s="176" t="str">
        <f t="shared" si="90"/>
        <v/>
      </c>
      <c r="BS171" s="224" t="str">
        <f t="shared" si="91"/>
        <v xml:space="preserve"> </v>
      </c>
      <c r="BT171" s="318" t="str">
        <f t="shared" si="92"/>
        <v/>
      </c>
      <c r="BU171" s="319" t="str">
        <f t="shared" si="93"/>
        <v/>
      </c>
      <c r="BV171" s="320" t="str">
        <f t="shared" si="94"/>
        <v xml:space="preserve"> </v>
      </c>
      <c r="BW171" s="175" t="str">
        <f t="shared" si="95"/>
        <v/>
      </c>
      <c r="BX171" s="176" t="str">
        <f t="shared" si="96"/>
        <v/>
      </c>
      <c r="BY171" s="240" t="str">
        <f t="shared" si="97"/>
        <v xml:space="preserve"> </v>
      </c>
      <c r="BZ171" s="175" t="str">
        <f>IF(COUNT(#REF!,#REF!,#REF!,#REF!)=4,(3-#REF!)+(3-#REF!)+#REF!+#REF!,"")</f>
        <v/>
      </c>
      <c r="CA171" s="176" t="str">
        <f>IF(COUNT(#REF!,#REF!,#REF!,#REF!)=4,(3-#REF!)+(3-#REF!)+#REF!+#REF!,"")</f>
        <v/>
      </c>
      <c r="CB171" s="240" t="str">
        <f t="shared" si="98"/>
        <v xml:space="preserve"> </v>
      </c>
      <c r="CC171" s="175" t="str">
        <f>IF(COUNT(#REF!,#REF!,#REF!)=3,(3-#REF!)+#REF!+(3-#REF!),"")</f>
        <v/>
      </c>
      <c r="CD171" s="176" t="str">
        <f>IF(COUNT(#REF!,#REF!,#REF!)=3,(3-#REF!)+#REF!+(3-#REF!),"")</f>
        <v/>
      </c>
      <c r="CE171" s="240" t="str">
        <f t="shared" si="99"/>
        <v xml:space="preserve"> </v>
      </c>
      <c r="CF171" s="185" t="str">
        <f t="shared" si="115"/>
        <v/>
      </c>
      <c r="CG171" s="186" t="str">
        <f t="shared" si="115"/>
        <v/>
      </c>
      <c r="CH171" s="181" t="str">
        <f t="shared" si="100"/>
        <v xml:space="preserve"> </v>
      </c>
      <c r="CI171" s="240">
        <f>'Session Tracking'!P170</f>
        <v>0</v>
      </c>
      <c r="CJ171" s="172"/>
      <c r="CK171" s="172">
        <f>COUNTIF('Session Tracking'!F170:O170,"Yes")</f>
        <v>0</v>
      </c>
      <c r="CL171" s="240">
        <f>COUNTIF('Session Tracking'!F170:O170,"No")</f>
        <v>0</v>
      </c>
      <c r="CM171" s="211">
        <f t="shared" si="101"/>
        <v>0</v>
      </c>
      <c r="CN171" s="240" t="str">
        <f t="shared" si="78"/>
        <v/>
      </c>
      <c r="CO171" s="240" t="str">
        <f t="shared" si="79"/>
        <v/>
      </c>
      <c r="CP171" s="240" t="str">
        <f t="shared" si="102"/>
        <v/>
      </c>
      <c r="CQ171" s="240" t="str">
        <f t="shared" si="103"/>
        <v/>
      </c>
      <c r="CR171" s="240" t="str">
        <f t="shared" si="104"/>
        <v/>
      </c>
      <c r="CS171" s="240" t="str">
        <f t="shared" si="105"/>
        <v/>
      </c>
      <c r="CT171" s="172" t="str">
        <f t="shared" si="106"/>
        <v/>
      </c>
      <c r="CU171" s="240" t="str">
        <f t="shared" si="107"/>
        <v/>
      </c>
      <c r="CV171" s="240" t="str">
        <f t="shared" si="108"/>
        <v/>
      </c>
      <c r="CW171" s="240" t="str">
        <f t="shared" si="109"/>
        <v/>
      </c>
      <c r="CX171" s="240" t="str">
        <f t="shared" si="110"/>
        <v/>
      </c>
      <c r="CY171" s="240" t="str">
        <f t="shared" si="111"/>
        <v/>
      </c>
      <c r="CZ171" s="240" t="str">
        <f t="shared" si="112"/>
        <v/>
      </c>
      <c r="DA171" s="240" t="str">
        <f t="shared" si="113"/>
        <v/>
      </c>
      <c r="DB171" s="173" t="str">
        <f t="shared" si="114"/>
        <v/>
      </c>
    </row>
    <row r="172" spans="1:106" x14ac:dyDescent="0.35">
      <c r="A172" s="182">
        <f>'Session Tracking'!A171</f>
        <v>0</v>
      </c>
      <c r="B172" s="183">
        <f>'Session Tracking'!T171</f>
        <v>0</v>
      </c>
      <c r="C172" s="183">
        <f>'Session Tracking'!C171</f>
        <v>0</v>
      </c>
      <c r="D172" s="184" t="str">
        <f>IF('Session Tracking'!D171,'Session Tracking'!D171,"")</f>
        <v/>
      </c>
      <c r="E172" s="184" t="str">
        <f>IF('Session Tracking'!E171,'Session Tracking'!E171,"")</f>
        <v/>
      </c>
      <c r="F172" s="121"/>
      <c r="G172" s="121"/>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1"/>
      <c r="AH172" s="122"/>
      <c r="AI172" s="122"/>
      <c r="AJ172" s="122"/>
      <c r="AK172" s="122"/>
      <c r="AL172" s="122"/>
      <c r="AM172" s="122"/>
      <c r="AN172" s="122"/>
      <c r="AO172" s="122"/>
      <c r="AP172" s="122"/>
      <c r="AQ172" s="122"/>
      <c r="AR172" s="122"/>
      <c r="AS172" s="122"/>
      <c r="AT172" s="122"/>
      <c r="AU172" s="122"/>
      <c r="AV172" s="122"/>
      <c r="AW172" s="122"/>
      <c r="AX172" s="122"/>
      <c r="AY172" s="122"/>
      <c r="AZ172" s="122"/>
      <c r="BA172" s="122"/>
      <c r="BB172" s="122"/>
      <c r="BC172" s="122"/>
      <c r="BD172" s="122"/>
      <c r="BE172" s="122"/>
      <c r="BF172" s="122"/>
      <c r="BH172" s="175" t="str">
        <f t="shared" si="80"/>
        <v/>
      </c>
      <c r="BI172" s="176" t="str">
        <f t="shared" si="81"/>
        <v/>
      </c>
      <c r="BJ172" s="240" t="str">
        <f t="shared" si="82"/>
        <v xml:space="preserve"> </v>
      </c>
      <c r="BK172" s="175" t="str">
        <f t="shared" si="83"/>
        <v/>
      </c>
      <c r="BL172" s="176" t="str">
        <f t="shared" si="84"/>
        <v/>
      </c>
      <c r="BM172" s="240" t="str">
        <f t="shared" si="85"/>
        <v xml:space="preserve"> </v>
      </c>
      <c r="BN172" s="175" t="str">
        <f t="shared" si="86"/>
        <v/>
      </c>
      <c r="BO172" s="176" t="str">
        <f t="shared" si="87"/>
        <v/>
      </c>
      <c r="BP172" s="240" t="str">
        <f t="shared" si="88"/>
        <v xml:space="preserve"> </v>
      </c>
      <c r="BQ172" s="175" t="str">
        <f t="shared" si="89"/>
        <v/>
      </c>
      <c r="BR172" s="176" t="str">
        <f t="shared" si="90"/>
        <v/>
      </c>
      <c r="BS172" s="224" t="str">
        <f t="shared" si="91"/>
        <v xml:space="preserve"> </v>
      </c>
      <c r="BT172" s="318" t="str">
        <f t="shared" si="92"/>
        <v/>
      </c>
      <c r="BU172" s="319" t="str">
        <f t="shared" si="93"/>
        <v/>
      </c>
      <c r="BV172" s="320" t="str">
        <f t="shared" si="94"/>
        <v xml:space="preserve"> </v>
      </c>
      <c r="BW172" s="175" t="str">
        <f t="shared" si="95"/>
        <v/>
      </c>
      <c r="BX172" s="176" t="str">
        <f t="shared" si="96"/>
        <v/>
      </c>
      <c r="BY172" s="240" t="str">
        <f t="shared" si="97"/>
        <v xml:space="preserve"> </v>
      </c>
      <c r="BZ172" s="175" t="str">
        <f>IF(COUNT(#REF!,#REF!,#REF!,#REF!)=4,(3-#REF!)+(3-#REF!)+#REF!+#REF!,"")</f>
        <v/>
      </c>
      <c r="CA172" s="176" t="str">
        <f>IF(COUNT(#REF!,#REF!,#REF!,#REF!)=4,(3-#REF!)+(3-#REF!)+#REF!+#REF!,"")</f>
        <v/>
      </c>
      <c r="CB172" s="240" t="str">
        <f t="shared" si="98"/>
        <v xml:space="preserve"> </v>
      </c>
      <c r="CC172" s="175" t="str">
        <f>IF(COUNT(#REF!,#REF!,#REF!)=3,(3-#REF!)+#REF!+(3-#REF!),"")</f>
        <v/>
      </c>
      <c r="CD172" s="176" t="str">
        <f>IF(COUNT(#REF!,#REF!,#REF!)=3,(3-#REF!)+#REF!+(3-#REF!),"")</f>
        <v/>
      </c>
      <c r="CE172" s="240" t="str">
        <f t="shared" si="99"/>
        <v xml:space="preserve"> </v>
      </c>
      <c r="CF172" s="185" t="str">
        <f t="shared" si="115"/>
        <v/>
      </c>
      <c r="CG172" s="186" t="str">
        <f t="shared" si="115"/>
        <v/>
      </c>
      <c r="CH172" s="181" t="str">
        <f t="shared" si="100"/>
        <v xml:space="preserve"> </v>
      </c>
      <c r="CI172" s="240">
        <f>'Session Tracking'!P171</f>
        <v>0</v>
      </c>
      <c r="CJ172" s="172"/>
      <c r="CK172" s="172">
        <f>COUNTIF('Session Tracking'!F171:O171,"Yes")</f>
        <v>0</v>
      </c>
      <c r="CL172" s="240">
        <f>COUNTIF('Session Tracking'!F171:O171,"No")</f>
        <v>0</v>
      </c>
      <c r="CM172" s="211">
        <f t="shared" si="101"/>
        <v>0</v>
      </c>
      <c r="CN172" s="240" t="str">
        <f t="shared" si="78"/>
        <v/>
      </c>
      <c r="CO172" s="240" t="str">
        <f t="shared" si="79"/>
        <v/>
      </c>
      <c r="CP172" s="240" t="str">
        <f t="shared" si="102"/>
        <v/>
      </c>
      <c r="CQ172" s="240" t="str">
        <f t="shared" si="103"/>
        <v/>
      </c>
      <c r="CR172" s="240" t="str">
        <f t="shared" si="104"/>
        <v/>
      </c>
      <c r="CS172" s="240" t="str">
        <f t="shared" si="105"/>
        <v/>
      </c>
      <c r="CT172" s="172" t="str">
        <f t="shared" si="106"/>
        <v/>
      </c>
      <c r="CU172" s="240" t="str">
        <f t="shared" si="107"/>
        <v/>
      </c>
      <c r="CV172" s="240" t="str">
        <f t="shared" si="108"/>
        <v/>
      </c>
      <c r="CW172" s="240" t="str">
        <f t="shared" si="109"/>
        <v/>
      </c>
      <c r="CX172" s="240" t="str">
        <f t="shared" si="110"/>
        <v/>
      </c>
      <c r="CY172" s="240" t="str">
        <f t="shared" si="111"/>
        <v/>
      </c>
      <c r="CZ172" s="240" t="str">
        <f t="shared" si="112"/>
        <v/>
      </c>
      <c r="DA172" s="240" t="str">
        <f t="shared" si="113"/>
        <v/>
      </c>
      <c r="DB172" s="173" t="str">
        <f t="shared" si="114"/>
        <v/>
      </c>
    </row>
    <row r="173" spans="1:106" x14ac:dyDescent="0.35">
      <c r="A173" s="182">
        <f>'Session Tracking'!A172</f>
        <v>0</v>
      </c>
      <c r="B173" s="183">
        <f>'Session Tracking'!T172</f>
        <v>0</v>
      </c>
      <c r="C173" s="183">
        <f>'Session Tracking'!C172</f>
        <v>0</v>
      </c>
      <c r="D173" s="184" t="str">
        <f>IF('Session Tracking'!D172,'Session Tracking'!D172,"")</f>
        <v/>
      </c>
      <c r="E173" s="184" t="str">
        <f>IF('Session Tracking'!E172,'Session Tracking'!E172,"")</f>
        <v/>
      </c>
      <c r="F173" s="123"/>
      <c r="G173" s="123"/>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3"/>
      <c r="AH173" s="124"/>
      <c r="AI173" s="124"/>
      <c r="AJ173" s="124"/>
      <c r="AK173" s="124"/>
      <c r="AL173" s="124"/>
      <c r="AM173" s="124"/>
      <c r="AN173" s="124"/>
      <c r="AO173" s="124"/>
      <c r="AP173" s="124"/>
      <c r="AQ173" s="124"/>
      <c r="AR173" s="124"/>
      <c r="AS173" s="124"/>
      <c r="AT173" s="124"/>
      <c r="AU173" s="124"/>
      <c r="AV173" s="124"/>
      <c r="AW173" s="124"/>
      <c r="AX173" s="124"/>
      <c r="AY173" s="124"/>
      <c r="AZ173" s="124"/>
      <c r="BA173" s="124"/>
      <c r="BB173" s="124"/>
      <c r="BC173" s="124"/>
      <c r="BD173" s="124"/>
      <c r="BE173" s="124"/>
      <c r="BF173" s="124"/>
      <c r="BH173" s="175" t="str">
        <f t="shared" si="80"/>
        <v/>
      </c>
      <c r="BI173" s="176" t="str">
        <f t="shared" si="81"/>
        <v/>
      </c>
      <c r="BJ173" s="240" t="str">
        <f t="shared" si="82"/>
        <v xml:space="preserve"> </v>
      </c>
      <c r="BK173" s="175" t="str">
        <f t="shared" si="83"/>
        <v/>
      </c>
      <c r="BL173" s="176" t="str">
        <f t="shared" si="84"/>
        <v/>
      </c>
      <c r="BM173" s="240" t="str">
        <f t="shared" si="85"/>
        <v xml:space="preserve"> </v>
      </c>
      <c r="BN173" s="175" t="str">
        <f t="shared" si="86"/>
        <v/>
      </c>
      <c r="BO173" s="176" t="str">
        <f t="shared" si="87"/>
        <v/>
      </c>
      <c r="BP173" s="240" t="str">
        <f t="shared" si="88"/>
        <v xml:space="preserve"> </v>
      </c>
      <c r="BQ173" s="175" t="str">
        <f t="shared" si="89"/>
        <v/>
      </c>
      <c r="BR173" s="176" t="str">
        <f t="shared" si="90"/>
        <v/>
      </c>
      <c r="BS173" s="224" t="str">
        <f t="shared" si="91"/>
        <v xml:space="preserve"> </v>
      </c>
      <c r="BT173" s="318" t="str">
        <f t="shared" si="92"/>
        <v/>
      </c>
      <c r="BU173" s="319" t="str">
        <f t="shared" si="93"/>
        <v/>
      </c>
      <c r="BV173" s="320" t="str">
        <f t="shared" si="94"/>
        <v xml:space="preserve"> </v>
      </c>
      <c r="BW173" s="175" t="str">
        <f t="shared" si="95"/>
        <v/>
      </c>
      <c r="BX173" s="176" t="str">
        <f t="shared" si="96"/>
        <v/>
      </c>
      <c r="BY173" s="240" t="str">
        <f t="shared" si="97"/>
        <v xml:space="preserve"> </v>
      </c>
      <c r="BZ173" s="175" t="str">
        <f>IF(COUNT(#REF!,#REF!,#REF!,#REF!)=4,(3-#REF!)+(3-#REF!)+#REF!+#REF!,"")</f>
        <v/>
      </c>
      <c r="CA173" s="176" t="str">
        <f>IF(COUNT(#REF!,#REF!,#REF!,#REF!)=4,(3-#REF!)+(3-#REF!)+#REF!+#REF!,"")</f>
        <v/>
      </c>
      <c r="CB173" s="240" t="str">
        <f t="shared" si="98"/>
        <v xml:space="preserve"> </v>
      </c>
      <c r="CC173" s="175" t="str">
        <f>IF(COUNT(#REF!,#REF!,#REF!)=3,(3-#REF!)+#REF!+(3-#REF!),"")</f>
        <v/>
      </c>
      <c r="CD173" s="176" t="str">
        <f>IF(COUNT(#REF!,#REF!,#REF!)=3,(3-#REF!)+#REF!+(3-#REF!),"")</f>
        <v/>
      </c>
      <c r="CE173" s="240" t="str">
        <f t="shared" si="99"/>
        <v xml:space="preserve"> </v>
      </c>
      <c r="CF173" s="185" t="str">
        <f t="shared" si="115"/>
        <v/>
      </c>
      <c r="CG173" s="186" t="str">
        <f t="shared" si="115"/>
        <v/>
      </c>
      <c r="CH173" s="181" t="str">
        <f t="shared" si="100"/>
        <v xml:space="preserve"> </v>
      </c>
      <c r="CI173" s="240">
        <f>'Session Tracking'!P172</f>
        <v>0</v>
      </c>
      <c r="CJ173" s="172"/>
      <c r="CK173" s="172">
        <f>COUNTIF('Session Tracking'!F172:O172,"Yes")</f>
        <v>0</v>
      </c>
      <c r="CL173" s="240">
        <f>COUNTIF('Session Tracking'!F172:O172,"No")</f>
        <v>0</v>
      </c>
      <c r="CM173" s="211">
        <f t="shared" si="101"/>
        <v>0</v>
      </c>
      <c r="CN173" s="240" t="str">
        <f t="shared" si="78"/>
        <v/>
      </c>
      <c r="CO173" s="240" t="str">
        <f t="shared" si="79"/>
        <v/>
      </c>
      <c r="CP173" s="240" t="str">
        <f t="shared" si="102"/>
        <v/>
      </c>
      <c r="CQ173" s="240" t="str">
        <f t="shared" si="103"/>
        <v/>
      </c>
      <c r="CR173" s="240" t="str">
        <f t="shared" si="104"/>
        <v/>
      </c>
      <c r="CS173" s="240" t="str">
        <f t="shared" si="105"/>
        <v/>
      </c>
      <c r="CT173" s="172" t="str">
        <f t="shared" si="106"/>
        <v/>
      </c>
      <c r="CU173" s="240" t="str">
        <f t="shared" si="107"/>
        <v/>
      </c>
      <c r="CV173" s="240" t="str">
        <f t="shared" si="108"/>
        <v/>
      </c>
      <c r="CW173" s="240" t="str">
        <f t="shared" si="109"/>
        <v/>
      </c>
      <c r="CX173" s="240" t="str">
        <f t="shared" si="110"/>
        <v/>
      </c>
      <c r="CY173" s="240" t="str">
        <f t="shared" si="111"/>
        <v/>
      </c>
      <c r="CZ173" s="240" t="str">
        <f t="shared" si="112"/>
        <v/>
      </c>
      <c r="DA173" s="240" t="str">
        <f t="shared" si="113"/>
        <v/>
      </c>
      <c r="DB173" s="173" t="str">
        <f t="shared" si="114"/>
        <v/>
      </c>
    </row>
    <row r="174" spans="1:106" x14ac:dyDescent="0.35">
      <c r="A174" s="182">
        <f>'Session Tracking'!A173</f>
        <v>0</v>
      </c>
      <c r="B174" s="183">
        <f>'Session Tracking'!T173</f>
        <v>0</v>
      </c>
      <c r="C174" s="183">
        <f>'Session Tracking'!C173</f>
        <v>0</v>
      </c>
      <c r="D174" s="184" t="str">
        <f>IF('Session Tracking'!D173,'Session Tracking'!D173,"")</f>
        <v/>
      </c>
      <c r="E174" s="184" t="str">
        <f>IF('Session Tracking'!E173,'Session Tracking'!E173,"")</f>
        <v/>
      </c>
      <c r="F174" s="121"/>
      <c r="G174" s="121"/>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1"/>
      <c r="AH174" s="122"/>
      <c r="AI174" s="122"/>
      <c r="AJ174" s="122"/>
      <c r="AK174" s="122"/>
      <c r="AL174" s="122"/>
      <c r="AM174" s="122"/>
      <c r="AN174" s="122"/>
      <c r="AO174" s="122"/>
      <c r="AP174" s="122"/>
      <c r="AQ174" s="122"/>
      <c r="AR174" s="122"/>
      <c r="AS174" s="122"/>
      <c r="AT174" s="122"/>
      <c r="AU174" s="122"/>
      <c r="AV174" s="122"/>
      <c r="AW174" s="122"/>
      <c r="AX174" s="122"/>
      <c r="AY174" s="122"/>
      <c r="AZ174" s="122"/>
      <c r="BA174" s="122"/>
      <c r="BB174" s="122"/>
      <c r="BC174" s="122"/>
      <c r="BD174" s="122"/>
      <c r="BE174" s="122"/>
      <c r="BF174" s="122"/>
      <c r="BH174" s="175" t="str">
        <f t="shared" si="80"/>
        <v/>
      </c>
      <c r="BI174" s="176" t="str">
        <f t="shared" si="81"/>
        <v/>
      </c>
      <c r="BJ174" s="240" t="str">
        <f t="shared" si="82"/>
        <v xml:space="preserve"> </v>
      </c>
      <c r="BK174" s="175" t="str">
        <f t="shared" si="83"/>
        <v/>
      </c>
      <c r="BL174" s="176" t="str">
        <f t="shared" si="84"/>
        <v/>
      </c>
      <c r="BM174" s="240" t="str">
        <f t="shared" si="85"/>
        <v xml:space="preserve"> </v>
      </c>
      <c r="BN174" s="175" t="str">
        <f t="shared" si="86"/>
        <v/>
      </c>
      <c r="BO174" s="176" t="str">
        <f t="shared" si="87"/>
        <v/>
      </c>
      <c r="BP174" s="240" t="str">
        <f t="shared" si="88"/>
        <v xml:space="preserve"> </v>
      </c>
      <c r="BQ174" s="175" t="str">
        <f t="shared" si="89"/>
        <v/>
      </c>
      <c r="BR174" s="176" t="str">
        <f t="shared" si="90"/>
        <v/>
      </c>
      <c r="BS174" s="224" t="str">
        <f t="shared" si="91"/>
        <v xml:space="preserve"> </v>
      </c>
      <c r="BT174" s="318" t="str">
        <f t="shared" si="92"/>
        <v/>
      </c>
      <c r="BU174" s="319" t="str">
        <f t="shared" si="93"/>
        <v/>
      </c>
      <c r="BV174" s="320" t="str">
        <f t="shared" si="94"/>
        <v xml:space="preserve"> </v>
      </c>
      <c r="BW174" s="175" t="str">
        <f t="shared" si="95"/>
        <v/>
      </c>
      <c r="BX174" s="176" t="str">
        <f t="shared" si="96"/>
        <v/>
      </c>
      <c r="BY174" s="240" t="str">
        <f t="shared" si="97"/>
        <v xml:space="preserve"> </v>
      </c>
      <c r="BZ174" s="175" t="str">
        <f>IF(COUNT(#REF!,#REF!,#REF!,#REF!)=4,(3-#REF!)+(3-#REF!)+#REF!+#REF!,"")</f>
        <v/>
      </c>
      <c r="CA174" s="176" t="str">
        <f>IF(COUNT(#REF!,#REF!,#REF!,#REF!)=4,(3-#REF!)+(3-#REF!)+#REF!+#REF!,"")</f>
        <v/>
      </c>
      <c r="CB174" s="240" t="str">
        <f t="shared" si="98"/>
        <v xml:space="preserve"> </v>
      </c>
      <c r="CC174" s="175" t="str">
        <f>IF(COUNT(#REF!,#REF!,#REF!)=3,(3-#REF!)+#REF!+(3-#REF!),"")</f>
        <v/>
      </c>
      <c r="CD174" s="176" t="str">
        <f>IF(COUNT(#REF!,#REF!,#REF!)=3,(3-#REF!)+#REF!+(3-#REF!),"")</f>
        <v/>
      </c>
      <c r="CE174" s="240" t="str">
        <f t="shared" si="99"/>
        <v xml:space="preserve"> </v>
      </c>
      <c r="CF174" s="185" t="str">
        <f t="shared" si="115"/>
        <v/>
      </c>
      <c r="CG174" s="186" t="str">
        <f t="shared" si="115"/>
        <v/>
      </c>
      <c r="CH174" s="181" t="str">
        <f t="shared" si="100"/>
        <v xml:space="preserve"> </v>
      </c>
      <c r="CI174" s="240">
        <f>'Session Tracking'!P173</f>
        <v>0</v>
      </c>
      <c r="CJ174" s="172"/>
      <c r="CK174" s="172">
        <f>COUNTIF('Session Tracking'!F173:O173,"Yes")</f>
        <v>0</v>
      </c>
      <c r="CL174" s="240">
        <f>COUNTIF('Session Tracking'!F173:O173,"No")</f>
        <v>0</v>
      </c>
      <c r="CM174" s="211">
        <f t="shared" si="101"/>
        <v>0</v>
      </c>
      <c r="CN174" s="240" t="str">
        <f t="shared" si="78"/>
        <v/>
      </c>
      <c r="CO174" s="240" t="str">
        <f t="shared" si="79"/>
        <v/>
      </c>
      <c r="CP174" s="240" t="str">
        <f t="shared" si="102"/>
        <v/>
      </c>
      <c r="CQ174" s="240" t="str">
        <f t="shared" si="103"/>
        <v/>
      </c>
      <c r="CR174" s="240" t="str">
        <f t="shared" si="104"/>
        <v/>
      </c>
      <c r="CS174" s="240" t="str">
        <f t="shared" si="105"/>
        <v/>
      </c>
      <c r="CT174" s="172" t="str">
        <f t="shared" si="106"/>
        <v/>
      </c>
      <c r="CU174" s="240" t="str">
        <f t="shared" si="107"/>
        <v/>
      </c>
      <c r="CV174" s="240" t="str">
        <f t="shared" si="108"/>
        <v/>
      </c>
      <c r="CW174" s="240" t="str">
        <f t="shared" si="109"/>
        <v/>
      </c>
      <c r="CX174" s="240" t="str">
        <f t="shared" si="110"/>
        <v/>
      </c>
      <c r="CY174" s="240" t="str">
        <f t="shared" si="111"/>
        <v/>
      </c>
      <c r="CZ174" s="240" t="str">
        <f t="shared" si="112"/>
        <v/>
      </c>
      <c r="DA174" s="240" t="str">
        <f t="shared" si="113"/>
        <v/>
      </c>
      <c r="DB174" s="173" t="str">
        <f t="shared" si="114"/>
        <v/>
      </c>
    </row>
    <row r="175" spans="1:106" x14ac:dyDescent="0.35">
      <c r="A175" s="182">
        <f>'Session Tracking'!A174</f>
        <v>0</v>
      </c>
      <c r="B175" s="183">
        <f>'Session Tracking'!T174</f>
        <v>0</v>
      </c>
      <c r="C175" s="183">
        <f>'Session Tracking'!C174</f>
        <v>0</v>
      </c>
      <c r="D175" s="184" t="str">
        <f>IF('Session Tracking'!D174,'Session Tracking'!D174,"")</f>
        <v/>
      </c>
      <c r="E175" s="184" t="str">
        <f>IF('Session Tracking'!E174,'Session Tracking'!E174,"")</f>
        <v/>
      </c>
      <c r="F175" s="123"/>
      <c r="G175" s="123"/>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3"/>
      <c r="AH175" s="124"/>
      <c r="AI175" s="124"/>
      <c r="AJ175" s="124"/>
      <c r="AK175" s="124"/>
      <c r="AL175" s="124"/>
      <c r="AM175" s="124"/>
      <c r="AN175" s="124"/>
      <c r="AO175" s="124"/>
      <c r="AP175" s="124"/>
      <c r="AQ175" s="124"/>
      <c r="AR175" s="124"/>
      <c r="AS175" s="124"/>
      <c r="AT175" s="124"/>
      <c r="AU175" s="124"/>
      <c r="AV175" s="124"/>
      <c r="AW175" s="124"/>
      <c r="AX175" s="124"/>
      <c r="AY175" s="124"/>
      <c r="AZ175" s="124"/>
      <c r="BA175" s="124"/>
      <c r="BB175" s="124"/>
      <c r="BC175" s="124"/>
      <c r="BD175" s="124"/>
      <c r="BE175" s="124"/>
      <c r="BF175" s="124"/>
      <c r="BH175" s="175" t="str">
        <f t="shared" si="80"/>
        <v/>
      </c>
      <c r="BI175" s="176" t="str">
        <f t="shared" si="81"/>
        <v/>
      </c>
      <c r="BJ175" s="240" t="str">
        <f t="shared" si="82"/>
        <v xml:space="preserve"> </v>
      </c>
      <c r="BK175" s="175" t="str">
        <f t="shared" si="83"/>
        <v/>
      </c>
      <c r="BL175" s="176" t="str">
        <f t="shared" si="84"/>
        <v/>
      </c>
      <c r="BM175" s="240" t="str">
        <f t="shared" si="85"/>
        <v xml:space="preserve"> </v>
      </c>
      <c r="BN175" s="175" t="str">
        <f t="shared" si="86"/>
        <v/>
      </c>
      <c r="BO175" s="176" t="str">
        <f t="shared" si="87"/>
        <v/>
      </c>
      <c r="BP175" s="240" t="str">
        <f t="shared" si="88"/>
        <v xml:space="preserve"> </v>
      </c>
      <c r="BQ175" s="175" t="str">
        <f t="shared" si="89"/>
        <v/>
      </c>
      <c r="BR175" s="176" t="str">
        <f t="shared" si="90"/>
        <v/>
      </c>
      <c r="BS175" s="224" t="str">
        <f t="shared" si="91"/>
        <v xml:space="preserve"> </v>
      </c>
      <c r="BT175" s="318" t="str">
        <f t="shared" si="92"/>
        <v/>
      </c>
      <c r="BU175" s="319" t="str">
        <f t="shared" si="93"/>
        <v/>
      </c>
      <c r="BV175" s="320" t="str">
        <f t="shared" si="94"/>
        <v xml:space="preserve"> </v>
      </c>
      <c r="BW175" s="175" t="str">
        <f t="shared" si="95"/>
        <v/>
      </c>
      <c r="BX175" s="176" t="str">
        <f t="shared" si="96"/>
        <v/>
      </c>
      <c r="BY175" s="240" t="str">
        <f t="shared" si="97"/>
        <v xml:space="preserve"> </v>
      </c>
      <c r="BZ175" s="175" t="str">
        <f>IF(COUNT(#REF!,#REF!,#REF!,#REF!)=4,(3-#REF!)+(3-#REF!)+#REF!+#REF!,"")</f>
        <v/>
      </c>
      <c r="CA175" s="176" t="str">
        <f>IF(COUNT(#REF!,#REF!,#REF!,#REF!)=4,(3-#REF!)+(3-#REF!)+#REF!+#REF!,"")</f>
        <v/>
      </c>
      <c r="CB175" s="240" t="str">
        <f t="shared" si="98"/>
        <v xml:space="preserve"> </v>
      </c>
      <c r="CC175" s="175" t="str">
        <f>IF(COUNT(#REF!,#REF!,#REF!)=3,(3-#REF!)+#REF!+(3-#REF!),"")</f>
        <v/>
      </c>
      <c r="CD175" s="176" t="str">
        <f>IF(COUNT(#REF!,#REF!,#REF!)=3,(3-#REF!)+#REF!+(3-#REF!),"")</f>
        <v/>
      </c>
      <c r="CE175" s="240" t="str">
        <f t="shared" si="99"/>
        <v xml:space="preserve"> </v>
      </c>
      <c r="CF175" s="185" t="str">
        <f t="shared" si="115"/>
        <v/>
      </c>
      <c r="CG175" s="186" t="str">
        <f t="shared" si="115"/>
        <v/>
      </c>
      <c r="CH175" s="181" t="str">
        <f t="shared" si="100"/>
        <v xml:space="preserve"> </v>
      </c>
      <c r="CI175" s="240">
        <f>'Session Tracking'!P174</f>
        <v>0</v>
      </c>
      <c r="CJ175" s="172"/>
      <c r="CK175" s="172">
        <f>COUNTIF('Session Tracking'!F174:O174,"Yes")</f>
        <v>0</v>
      </c>
      <c r="CL175" s="240">
        <f>COUNTIF('Session Tracking'!F174:O174,"No")</f>
        <v>0</v>
      </c>
      <c r="CM175" s="211">
        <f t="shared" si="101"/>
        <v>0</v>
      </c>
      <c r="CN175" s="240" t="str">
        <f t="shared" si="78"/>
        <v/>
      </c>
      <c r="CO175" s="240" t="str">
        <f t="shared" si="79"/>
        <v/>
      </c>
      <c r="CP175" s="240" t="str">
        <f t="shared" si="102"/>
        <v/>
      </c>
      <c r="CQ175" s="240" t="str">
        <f t="shared" si="103"/>
        <v/>
      </c>
      <c r="CR175" s="240" t="str">
        <f t="shared" si="104"/>
        <v/>
      </c>
      <c r="CS175" s="240" t="str">
        <f t="shared" si="105"/>
        <v/>
      </c>
      <c r="CT175" s="172" t="str">
        <f t="shared" si="106"/>
        <v/>
      </c>
      <c r="CU175" s="240" t="str">
        <f t="shared" si="107"/>
        <v/>
      </c>
      <c r="CV175" s="240" t="str">
        <f t="shared" si="108"/>
        <v/>
      </c>
      <c r="CW175" s="240" t="str">
        <f t="shared" si="109"/>
        <v/>
      </c>
      <c r="CX175" s="240" t="str">
        <f t="shared" si="110"/>
        <v/>
      </c>
      <c r="CY175" s="240" t="str">
        <f t="shared" si="111"/>
        <v/>
      </c>
      <c r="CZ175" s="240" t="str">
        <f t="shared" si="112"/>
        <v/>
      </c>
      <c r="DA175" s="240" t="str">
        <f t="shared" si="113"/>
        <v/>
      </c>
      <c r="DB175" s="173" t="str">
        <f t="shared" si="114"/>
        <v/>
      </c>
    </row>
    <row r="176" spans="1:106" x14ac:dyDescent="0.35">
      <c r="A176" s="182">
        <f>'Session Tracking'!A175</f>
        <v>0</v>
      </c>
      <c r="B176" s="183">
        <f>'Session Tracking'!T175</f>
        <v>0</v>
      </c>
      <c r="C176" s="183">
        <f>'Session Tracking'!C175</f>
        <v>0</v>
      </c>
      <c r="D176" s="184" t="str">
        <f>IF('Session Tracking'!D175,'Session Tracking'!D175,"")</f>
        <v/>
      </c>
      <c r="E176" s="184" t="str">
        <f>IF('Session Tracking'!E175,'Session Tracking'!E175,"")</f>
        <v/>
      </c>
      <c r="F176" s="121"/>
      <c r="G176" s="121"/>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1"/>
      <c r="AH176" s="122"/>
      <c r="AI176" s="122"/>
      <c r="AJ176" s="122"/>
      <c r="AK176" s="122"/>
      <c r="AL176" s="122"/>
      <c r="AM176" s="122"/>
      <c r="AN176" s="122"/>
      <c r="AO176" s="122"/>
      <c r="AP176" s="122"/>
      <c r="AQ176" s="122"/>
      <c r="AR176" s="122"/>
      <c r="AS176" s="122"/>
      <c r="AT176" s="122"/>
      <c r="AU176" s="122"/>
      <c r="AV176" s="122"/>
      <c r="AW176" s="122"/>
      <c r="AX176" s="122"/>
      <c r="AY176" s="122"/>
      <c r="AZ176" s="122"/>
      <c r="BA176" s="122"/>
      <c r="BB176" s="122"/>
      <c r="BC176" s="122"/>
      <c r="BD176" s="122"/>
      <c r="BE176" s="122"/>
      <c r="BF176" s="122"/>
      <c r="BH176" s="175" t="str">
        <f t="shared" si="80"/>
        <v/>
      </c>
      <c r="BI176" s="176" t="str">
        <f t="shared" si="81"/>
        <v/>
      </c>
      <c r="BJ176" s="240" t="str">
        <f t="shared" si="82"/>
        <v xml:space="preserve"> </v>
      </c>
      <c r="BK176" s="175" t="str">
        <f t="shared" si="83"/>
        <v/>
      </c>
      <c r="BL176" s="176" t="str">
        <f t="shared" si="84"/>
        <v/>
      </c>
      <c r="BM176" s="240" t="str">
        <f t="shared" si="85"/>
        <v xml:space="preserve"> </v>
      </c>
      <c r="BN176" s="175" t="str">
        <f t="shared" si="86"/>
        <v/>
      </c>
      <c r="BO176" s="176" t="str">
        <f t="shared" si="87"/>
        <v/>
      </c>
      <c r="BP176" s="240" t="str">
        <f t="shared" si="88"/>
        <v xml:space="preserve"> </v>
      </c>
      <c r="BQ176" s="175" t="str">
        <f t="shared" si="89"/>
        <v/>
      </c>
      <c r="BR176" s="176" t="str">
        <f t="shared" si="90"/>
        <v/>
      </c>
      <c r="BS176" s="224" t="str">
        <f t="shared" si="91"/>
        <v xml:space="preserve"> </v>
      </c>
      <c r="BT176" s="318" t="str">
        <f t="shared" si="92"/>
        <v/>
      </c>
      <c r="BU176" s="319" t="str">
        <f t="shared" si="93"/>
        <v/>
      </c>
      <c r="BV176" s="320" t="str">
        <f t="shared" si="94"/>
        <v xml:space="preserve"> </v>
      </c>
      <c r="BW176" s="175" t="str">
        <f t="shared" si="95"/>
        <v/>
      </c>
      <c r="BX176" s="176" t="str">
        <f t="shared" si="96"/>
        <v/>
      </c>
      <c r="BY176" s="240" t="str">
        <f t="shared" si="97"/>
        <v xml:space="preserve"> </v>
      </c>
      <c r="BZ176" s="175" t="str">
        <f>IF(COUNT(#REF!,#REF!,#REF!,#REF!)=4,(3-#REF!)+(3-#REF!)+#REF!+#REF!,"")</f>
        <v/>
      </c>
      <c r="CA176" s="176" t="str">
        <f>IF(COUNT(#REF!,#REF!,#REF!,#REF!)=4,(3-#REF!)+(3-#REF!)+#REF!+#REF!,"")</f>
        <v/>
      </c>
      <c r="CB176" s="240" t="str">
        <f t="shared" si="98"/>
        <v xml:space="preserve"> </v>
      </c>
      <c r="CC176" s="175" t="str">
        <f>IF(COUNT(#REF!,#REF!,#REF!)=3,(3-#REF!)+#REF!+(3-#REF!),"")</f>
        <v/>
      </c>
      <c r="CD176" s="176" t="str">
        <f>IF(COUNT(#REF!,#REF!,#REF!)=3,(3-#REF!)+#REF!+(3-#REF!),"")</f>
        <v/>
      </c>
      <c r="CE176" s="240" t="str">
        <f t="shared" si="99"/>
        <v xml:space="preserve"> </v>
      </c>
      <c r="CF176" s="185" t="str">
        <f t="shared" si="115"/>
        <v/>
      </c>
      <c r="CG176" s="186" t="str">
        <f t="shared" si="115"/>
        <v/>
      </c>
      <c r="CH176" s="181" t="str">
        <f t="shared" si="100"/>
        <v xml:space="preserve"> </v>
      </c>
      <c r="CI176" s="240">
        <f>'Session Tracking'!P175</f>
        <v>0</v>
      </c>
      <c r="CJ176" s="172"/>
      <c r="CK176" s="172">
        <f>COUNTIF('Session Tracking'!F175:O175,"Yes")</f>
        <v>0</v>
      </c>
      <c r="CL176" s="240">
        <f>COUNTIF('Session Tracking'!F175:O175,"No")</f>
        <v>0</v>
      </c>
      <c r="CM176" s="211">
        <f t="shared" si="101"/>
        <v>0</v>
      </c>
      <c r="CN176" s="240" t="str">
        <f t="shared" si="78"/>
        <v/>
      </c>
      <c r="CO176" s="240" t="str">
        <f t="shared" si="79"/>
        <v/>
      </c>
      <c r="CP176" s="240" t="str">
        <f t="shared" si="102"/>
        <v/>
      </c>
      <c r="CQ176" s="240" t="str">
        <f t="shared" si="103"/>
        <v/>
      </c>
      <c r="CR176" s="240" t="str">
        <f t="shared" si="104"/>
        <v/>
      </c>
      <c r="CS176" s="240" t="str">
        <f t="shared" si="105"/>
        <v/>
      </c>
      <c r="CT176" s="172" t="str">
        <f t="shared" si="106"/>
        <v/>
      </c>
      <c r="CU176" s="240" t="str">
        <f t="shared" si="107"/>
        <v/>
      </c>
      <c r="CV176" s="240" t="str">
        <f t="shared" si="108"/>
        <v/>
      </c>
      <c r="CW176" s="240" t="str">
        <f t="shared" si="109"/>
        <v/>
      </c>
      <c r="CX176" s="240" t="str">
        <f t="shared" si="110"/>
        <v/>
      </c>
      <c r="CY176" s="240" t="str">
        <f t="shared" si="111"/>
        <v/>
      </c>
      <c r="CZ176" s="240" t="str">
        <f t="shared" si="112"/>
        <v/>
      </c>
      <c r="DA176" s="240" t="str">
        <f t="shared" si="113"/>
        <v/>
      </c>
      <c r="DB176" s="173" t="str">
        <f t="shared" si="114"/>
        <v/>
      </c>
    </row>
    <row r="177" spans="1:106" x14ac:dyDescent="0.35">
      <c r="A177" s="182">
        <f>'Session Tracking'!A176</f>
        <v>0</v>
      </c>
      <c r="B177" s="183">
        <f>'Session Tracking'!T176</f>
        <v>0</v>
      </c>
      <c r="C177" s="183">
        <f>'Session Tracking'!C176</f>
        <v>0</v>
      </c>
      <c r="D177" s="184" t="str">
        <f>IF('Session Tracking'!D176,'Session Tracking'!D176,"")</f>
        <v/>
      </c>
      <c r="E177" s="184" t="str">
        <f>IF('Session Tracking'!E176,'Session Tracking'!E176,"")</f>
        <v/>
      </c>
      <c r="F177" s="123"/>
      <c r="G177" s="123"/>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3"/>
      <c r="AH177" s="124"/>
      <c r="AI177" s="124"/>
      <c r="AJ177" s="124"/>
      <c r="AK177" s="124"/>
      <c r="AL177" s="124"/>
      <c r="AM177" s="124"/>
      <c r="AN177" s="124"/>
      <c r="AO177" s="124"/>
      <c r="AP177" s="124"/>
      <c r="AQ177" s="124"/>
      <c r="AR177" s="124"/>
      <c r="AS177" s="124"/>
      <c r="AT177" s="124"/>
      <c r="AU177" s="124"/>
      <c r="AV177" s="124"/>
      <c r="AW177" s="124"/>
      <c r="AX177" s="124"/>
      <c r="AY177" s="124"/>
      <c r="AZ177" s="124"/>
      <c r="BA177" s="124"/>
      <c r="BB177" s="124"/>
      <c r="BC177" s="124"/>
      <c r="BD177" s="124"/>
      <c r="BE177" s="124"/>
      <c r="BF177" s="124"/>
      <c r="BH177" s="175" t="str">
        <f t="shared" si="80"/>
        <v/>
      </c>
      <c r="BI177" s="176" t="str">
        <f t="shared" si="81"/>
        <v/>
      </c>
      <c r="BJ177" s="240" t="str">
        <f t="shared" si="82"/>
        <v xml:space="preserve"> </v>
      </c>
      <c r="BK177" s="175" t="str">
        <f t="shared" si="83"/>
        <v/>
      </c>
      <c r="BL177" s="176" t="str">
        <f t="shared" si="84"/>
        <v/>
      </c>
      <c r="BM177" s="240" t="str">
        <f t="shared" si="85"/>
        <v xml:space="preserve"> </v>
      </c>
      <c r="BN177" s="175" t="str">
        <f t="shared" si="86"/>
        <v/>
      </c>
      <c r="BO177" s="176" t="str">
        <f t="shared" si="87"/>
        <v/>
      </c>
      <c r="BP177" s="240" t="str">
        <f t="shared" si="88"/>
        <v xml:space="preserve"> </v>
      </c>
      <c r="BQ177" s="175" t="str">
        <f t="shared" si="89"/>
        <v/>
      </c>
      <c r="BR177" s="176" t="str">
        <f t="shared" si="90"/>
        <v/>
      </c>
      <c r="BS177" s="224" t="str">
        <f t="shared" si="91"/>
        <v xml:space="preserve"> </v>
      </c>
      <c r="BT177" s="318" t="str">
        <f t="shared" si="92"/>
        <v/>
      </c>
      <c r="BU177" s="319" t="str">
        <f t="shared" si="93"/>
        <v/>
      </c>
      <c r="BV177" s="320" t="str">
        <f t="shared" si="94"/>
        <v xml:space="preserve"> </v>
      </c>
      <c r="BW177" s="175" t="str">
        <f t="shared" si="95"/>
        <v/>
      </c>
      <c r="BX177" s="176" t="str">
        <f t="shared" si="96"/>
        <v/>
      </c>
      <c r="BY177" s="240" t="str">
        <f t="shared" si="97"/>
        <v xml:space="preserve"> </v>
      </c>
      <c r="BZ177" s="175" t="str">
        <f>IF(COUNT(#REF!,#REF!,#REF!,#REF!)=4,(3-#REF!)+(3-#REF!)+#REF!+#REF!,"")</f>
        <v/>
      </c>
      <c r="CA177" s="176" t="str">
        <f>IF(COUNT(#REF!,#REF!,#REF!,#REF!)=4,(3-#REF!)+(3-#REF!)+#REF!+#REF!,"")</f>
        <v/>
      </c>
      <c r="CB177" s="240" t="str">
        <f t="shared" si="98"/>
        <v xml:space="preserve"> </v>
      </c>
      <c r="CC177" s="175" t="str">
        <f>IF(COUNT(#REF!,#REF!,#REF!)=3,(3-#REF!)+#REF!+(3-#REF!),"")</f>
        <v/>
      </c>
      <c r="CD177" s="176" t="str">
        <f>IF(COUNT(#REF!,#REF!,#REF!)=3,(3-#REF!)+#REF!+(3-#REF!),"")</f>
        <v/>
      </c>
      <c r="CE177" s="240" t="str">
        <f t="shared" si="99"/>
        <v xml:space="preserve"> </v>
      </c>
      <c r="CF177" s="185" t="str">
        <f t="shared" si="115"/>
        <v/>
      </c>
      <c r="CG177" s="186" t="str">
        <f t="shared" si="115"/>
        <v/>
      </c>
      <c r="CH177" s="181" t="str">
        <f t="shared" si="100"/>
        <v xml:space="preserve"> </v>
      </c>
      <c r="CI177" s="240">
        <f>'Session Tracking'!P176</f>
        <v>0</v>
      </c>
      <c r="CJ177" s="172"/>
      <c r="CK177" s="172">
        <f>COUNTIF('Session Tracking'!F176:O176,"Yes")</f>
        <v>0</v>
      </c>
      <c r="CL177" s="240">
        <f>COUNTIF('Session Tracking'!F176:O176,"No")</f>
        <v>0</v>
      </c>
      <c r="CM177" s="211">
        <f t="shared" si="101"/>
        <v>0</v>
      </c>
      <c r="CN177" s="240" t="str">
        <f t="shared" si="78"/>
        <v/>
      </c>
      <c r="CO177" s="240" t="str">
        <f t="shared" si="79"/>
        <v/>
      </c>
      <c r="CP177" s="240" t="str">
        <f t="shared" si="102"/>
        <v/>
      </c>
      <c r="CQ177" s="240" t="str">
        <f t="shared" si="103"/>
        <v/>
      </c>
      <c r="CR177" s="240" t="str">
        <f t="shared" si="104"/>
        <v/>
      </c>
      <c r="CS177" s="240" t="str">
        <f t="shared" si="105"/>
        <v/>
      </c>
      <c r="CT177" s="172" t="str">
        <f t="shared" si="106"/>
        <v/>
      </c>
      <c r="CU177" s="240" t="str">
        <f t="shared" si="107"/>
        <v/>
      </c>
      <c r="CV177" s="240" t="str">
        <f t="shared" si="108"/>
        <v/>
      </c>
      <c r="CW177" s="240" t="str">
        <f t="shared" si="109"/>
        <v/>
      </c>
      <c r="CX177" s="240" t="str">
        <f t="shared" si="110"/>
        <v/>
      </c>
      <c r="CY177" s="240" t="str">
        <f t="shared" si="111"/>
        <v/>
      </c>
      <c r="CZ177" s="240" t="str">
        <f t="shared" si="112"/>
        <v/>
      </c>
      <c r="DA177" s="240" t="str">
        <f t="shared" si="113"/>
        <v/>
      </c>
      <c r="DB177" s="173" t="str">
        <f t="shared" si="114"/>
        <v/>
      </c>
    </row>
    <row r="178" spans="1:106" x14ac:dyDescent="0.35">
      <c r="A178" s="182">
        <f>'Session Tracking'!A177</f>
        <v>0</v>
      </c>
      <c r="B178" s="183">
        <f>'Session Tracking'!T177</f>
        <v>0</v>
      </c>
      <c r="C178" s="183">
        <f>'Session Tracking'!C177</f>
        <v>0</v>
      </c>
      <c r="D178" s="184" t="str">
        <f>IF('Session Tracking'!D177,'Session Tracking'!D177,"")</f>
        <v/>
      </c>
      <c r="E178" s="184" t="str">
        <f>IF('Session Tracking'!E177,'Session Tracking'!E177,"")</f>
        <v/>
      </c>
      <c r="F178" s="121"/>
      <c r="G178" s="121"/>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1"/>
      <c r="AH178" s="122"/>
      <c r="AI178" s="122"/>
      <c r="AJ178" s="122"/>
      <c r="AK178" s="122"/>
      <c r="AL178" s="122"/>
      <c r="AM178" s="122"/>
      <c r="AN178" s="122"/>
      <c r="AO178" s="122"/>
      <c r="AP178" s="122"/>
      <c r="AQ178" s="122"/>
      <c r="AR178" s="122"/>
      <c r="AS178" s="122"/>
      <c r="AT178" s="122"/>
      <c r="AU178" s="122"/>
      <c r="AV178" s="122"/>
      <c r="AW178" s="122"/>
      <c r="AX178" s="122"/>
      <c r="AY178" s="122"/>
      <c r="AZ178" s="122"/>
      <c r="BA178" s="122"/>
      <c r="BB178" s="122"/>
      <c r="BC178" s="122"/>
      <c r="BD178" s="122"/>
      <c r="BE178" s="122"/>
      <c r="BF178" s="122"/>
      <c r="BH178" s="175" t="str">
        <f t="shared" si="80"/>
        <v/>
      </c>
      <c r="BI178" s="176" t="str">
        <f t="shared" si="81"/>
        <v/>
      </c>
      <c r="BJ178" s="240" t="str">
        <f t="shared" si="82"/>
        <v xml:space="preserve"> </v>
      </c>
      <c r="BK178" s="175" t="str">
        <f t="shared" si="83"/>
        <v/>
      </c>
      <c r="BL178" s="176" t="str">
        <f t="shared" si="84"/>
        <v/>
      </c>
      <c r="BM178" s="240" t="str">
        <f t="shared" si="85"/>
        <v xml:space="preserve"> </v>
      </c>
      <c r="BN178" s="175" t="str">
        <f t="shared" si="86"/>
        <v/>
      </c>
      <c r="BO178" s="176" t="str">
        <f t="shared" si="87"/>
        <v/>
      </c>
      <c r="BP178" s="240" t="str">
        <f t="shared" si="88"/>
        <v xml:space="preserve"> </v>
      </c>
      <c r="BQ178" s="175" t="str">
        <f t="shared" si="89"/>
        <v/>
      </c>
      <c r="BR178" s="176" t="str">
        <f t="shared" si="90"/>
        <v/>
      </c>
      <c r="BS178" s="224" t="str">
        <f t="shared" si="91"/>
        <v xml:space="preserve"> </v>
      </c>
      <c r="BT178" s="318" t="str">
        <f t="shared" si="92"/>
        <v/>
      </c>
      <c r="BU178" s="319" t="str">
        <f t="shared" si="93"/>
        <v/>
      </c>
      <c r="BV178" s="320" t="str">
        <f t="shared" si="94"/>
        <v xml:space="preserve"> </v>
      </c>
      <c r="BW178" s="175" t="str">
        <f t="shared" si="95"/>
        <v/>
      </c>
      <c r="BX178" s="176" t="str">
        <f t="shared" si="96"/>
        <v/>
      </c>
      <c r="BY178" s="240" t="str">
        <f t="shared" si="97"/>
        <v xml:space="preserve"> </v>
      </c>
      <c r="BZ178" s="175" t="str">
        <f>IF(COUNT(#REF!,#REF!,#REF!,#REF!)=4,(3-#REF!)+(3-#REF!)+#REF!+#REF!,"")</f>
        <v/>
      </c>
      <c r="CA178" s="176" t="str">
        <f>IF(COUNT(#REF!,#REF!,#REF!,#REF!)=4,(3-#REF!)+(3-#REF!)+#REF!+#REF!,"")</f>
        <v/>
      </c>
      <c r="CB178" s="240" t="str">
        <f t="shared" si="98"/>
        <v xml:space="preserve"> </v>
      </c>
      <c r="CC178" s="175" t="str">
        <f>IF(COUNT(#REF!,#REF!,#REF!)=3,(3-#REF!)+#REF!+(3-#REF!),"")</f>
        <v/>
      </c>
      <c r="CD178" s="176" t="str">
        <f>IF(COUNT(#REF!,#REF!,#REF!)=3,(3-#REF!)+#REF!+(3-#REF!),"")</f>
        <v/>
      </c>
      <c r="CE178" s="240" t="str">
        <f t="shared" si="99"/>
        <v xml:space="preserve"> </v>
      </c>
      <c r="CF178" s="185" t="str">
        <f t="shared" si="115"/>
        <v/>
      </c>
      <c r="CG178" s="186" t="str">
        <f t="shared" si="115"/>
        <v/>
      </c>
      <c r="CH178" s="181" t="str">
        <f t="shared" si="100"/>
        <v xml:space="preserve"> </v>
      </c>
      <c r="CI178" s="240">
        <f>'Session Tracking'!P177</f>
        <v>0</v>
      </c>
      <c r="CJ178" s="172"/>
      <c r="CK178" s="172">
        <f>COUNTIF('Session Tracking'!F177:O177,"Yes")</f>
        <v>0</v>
      </c>
      <c r="CL178" s="240">
        <f>COUNTIF('Session Tracking'!F177:O177,"No")</f>
        <v>0</v>
      </c>
      <c r="CM178" s="211">
        <f t="shared" si="101"/>
        <v>0</v>
      </c>
      <c r="CN178" s="240" t="str">
        <f t="shared" si="78"/>
        <v/>
      </c>
      <c r="CO178" s="240" t="str">
        <f t="shared" si="79"/>
        <v/>
      </c>
      <c r="CP178" s="240" t="str">
        <f t="shared" si="102"/>
        <v/>
      </c>
      <c r="CQ178" s="240" t="str">
        <f t="shared" si="103"/>
        <v/>
      </c>
      <c r="CR178" s="240" t="str">
        <f t="shared" si="104"/>
        <v/>
      </c>
      <c r="CS178" s="240" t="str">
        <f t="shared" si="105"/>
        <v/>
      </c>
      <c r="CT178" s="172" t="str">
        <f t="shared" si="106"/>
        <v/>
      </c>
      <c r="CU178" s="240" t="str">
        <f t="shared" si="107"/>
        <v/>
      </c>
      <c r="CV178" s="240" t="str">
        <f t="shared" si="108"/>
        <v/>
      </c>
      <c r="CW178" s="240" t="str">
        <f t="shared" si="109"/>
        <v/>
      </c>
      <c r="CX178" s="240" t="str">
        <f t="shared" si="110"/>
        <v/>
      </c>
      <c r="CY178" s="240" t="str">
        <f t="shared" si="111"/>
        <v/>
      </c>
      <c r="CZ178" s="240" t="str">
        <f t="shared" si="112"/>
        <v/>
      </c>
      <c r="DA178" s="240" t="str">
        <f t="shared" si="113"/>
        <v/>
      </c>
      <c r="DB178" s="173" t="str">
        <f t="shared" si="114"/>
        <v/>
      </c>
    </row>
    <row r="179" spans="1:106" x14ac:dyDescent="0.35">
      <c r="A179" s="182">
        <f>'Session Tracking'!A178</f>
        <v>0</v>
      </c>
      <c r="B179" s="183">
        <f>'Session Tracking'!T178</f>
        <v>0</v>
      </c>
      <c r="C179" s="183">
        <f>'Session Tracking'!C178</f>
        <v>0</v>
      </c>
      <c r="D179" s="184" t="str">
        <f>IF('Session Tracking'!D178,'Session Tracking'!D178,"")</f>
        <v/>
      </c>
      <c r="E179" s="184" t="str">
        <f>IF('Session Tracking'!E178,'Session Tracking'!E178,"")</f>
        <v/>
      </c>
      <c r="F179" s="123"/>
      <c r="G179" s="123"/>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3"/>
      <c r="AH179" s="124"/>
      <c r="AI179" s="124"/>
      <c r="AJ179" s="124"/>
      <c r="AK179" s="124"/>
      <c r="AL179" s="124"/>
      <c r="AM179" s="124"/>
      <c r="AN179" s="124"/>
      <c r="AO179" s="124"/>
      <c r="AP179" s="124"/>
      <c r="AQ179" s="124"/>
      <c r="AR179" s="124"/>
      <c r="AS179" s="124"/>
      <c r="AT179" s="124"/>
      <c r="AU179" s="124"/>
      <c r="AV179" s="124"/>
      <c r="AW179" s="124"/>
      <c r="AX179" s="124"/>
      <c r="AY179" s="124"/>
      <c r="AZ179" s="124"/>
      <c r="BA179" s="124"/>
      <c r="BB179" s="124"/>
      <c r="BC179" s="124"/>
      <c r="BD179" s="124"/>
      <c r="BE179" s="124"/>
      <c r="BF179" s="124"/>
      <c r="BH179" s="175" t="str">
        <f t="shared" si="80"/>
        <v/>
      </c>
      <c r="BI179" s="176" t="str">
        <f t="shared" si="81"/>
        <v/>
      </c>
      <c r="BJ179" s="240" t="str">
        <f t="shared" si="82"/>
        <v xml:space="preserve"> </v>
      </c>
      <c r="BK179" s="175" t="str">
        <f t="shared" si="83"/>
        <v/>
      </c>
      <c r="BL179" s="176" t="str">
        <f t="shared" si="84"/>
        <v/>
      </c>
      <c r="BM179" s="240" t="str">
        <f t="shared" si="85"/>
        <v xml:space="preserve"> </v>
      </c>
      <c r="BN179" s="175" t="str">
        <f t="shared" si="86"/>
        <v/>
      </c>
      <c r="BO179" s="176" t="str">
        <f t="shared" si="87"/>
        <v/>
      </c>
      <c r="BP179" s="240" t="str">
        <f t="shared" si="88"/>
        <v xml:space="preserve"> </v>
      </c>
      <c r="BQ179" s="175" t="str">
        <f t="shared" si="89"/>
        <v/>
      </c>
      <c r="BR179" s="176" t="str">
        <f t="shared" si="90"/>
        <v/>
      </c>
      <c r="BS179" s="224" t="str">
        <f t="shared" si="91"/>
        <v xml:space="preserve"> </v>
      </c>
      <c r="BT179" s="318" t="str">
        <f t="shared" si="92"/>
        <v/>
      </c>
      <c r="BU179" s="319" t="str">
        <f t="shared" si="93"/>
        <v/>
      </c>
      <c r="BV179" s="320" t="str">
        <f t="shared" si="94"/>
        <v xml:space="preserve"> </v>
      </c>
      <c r="BW179" s="175" t="str">
        <f t="shared" si="95"/>
        <v/>
      </c>
      <c r="BX179" s="176" t="str">
        <f t="shared" si="96"/>
        <v/>
      </c>
      <c r="BY179" s="240" t="str">
        <f t="shared" si="97"/>
        <v xml:space="preserve"> </v>
      </c>
      <c r="BZ179" s="175" t="str">
        <f>IF(COUNT(#REF!,#REF!,#REF!,#REF!)=4,(3-#REF!)+(3-#REF!)+#REF!+#REF!,"")</f>
        <v/>
      </c>
      <c r="CA179" s="176" t="str">
        <f>IF(COUNT(#REF!,#REF!,#REF!,#REF!)=4,(3-#REF!)+(3-#REF!)+#REF!+#REF!,"")</f>
        <v/>
      </c>
      <c r="CB179" s="240" t="str">
        <f t="shared" si="98"/>
        <v xml:space="preserve"> </v>
      </c>
      <c r="CC179" s="175" t="str">
        <f>IF(COUNT(#REF!,#REF!,#REF!)=3,(3-#REF!)+#REF!+(3-#REF!),"")</f>
        <v/>
      </c>
      <c r="CD179" s="176" t="str">
        <f>IF(COUNT(#REF!,#REF!,#REF!)=3,(3-#REF!)+#REF!+(3-#REF!),"")</f>
        <v/>
      </c>
      <c r="CE179" s="240" t="str">
        <f t="shared" si="99"/>
        <v xml:space="preserve"> </v>
      </c>
      <c r="CF179" s="185" t="str">
        <f t="shared" si="115"/>
        <v/>
      </c>
      <c r="CG179" s="186" t="str">
        <f t="shared" si="115"/>
        <v/>
      </c>
      <c r="CH179" s="181" t="str">
        <f t="shared" si="100"/>
        <v xml:space="preserve"> </v>
      </c>
      <c r="CI179" s="240">
        <f>'Session Tracking'!P178</f>
        <v>0</v>
      </c>
      <c r="CJ179" s="172"/>
      <c r="CK179" s="172">
        <f>COUNTIF('Session Tracking'!F178:O178,"Yes")</f>
        <v>0</v>
      </c>
      <c r="CL179" s="240">
        <f>COUNTIF('Session Tracking'!F178:O178,"No")</f>
        <v>0</v>
      </c>
      <c r="CM179" s="211">
        <f t="shared" si="101"/>
        <v>0</v>
      </c>
      <c r="CN179" s="240" t="str">
        <f t="shared" si="78"/>
        <v/>
      </c>
      <c r="CO179" s="240" t="str">
        <f t="shared" si="79"/>
        <v/>
      </c>
      <c r="CP179" s="240" t="str">
        <f t="shared" si="102"/>
        <v/>
      </c>
      <c r="CQ179" s="240" t="str">
        <f t="shared" si="103"/>
        <v/>
      </c>
      <c r="CR179" s="240" t="str">
        <f t="shared" si="104"/>
        <v/>
      </c>
      <c r="CS179" s="240" t="str">
        <f t="shared" si="105"/>
        <v/>
      </c>
      <c r="CT179" s="172" t="str">
        <f t="shared" si="106"/>
        <v/>
      </c>
      <c r="CU179" s="240" t="str">
        <f t="shared" si="107"/>
        <v/>
      </c>
      <c r="CV179" s="240" t="str">
        <f t="shared" si="108"/>
        <v/>
      </c>
      <c r="CW179" s="240" t="str">
        <f t="shared" si="109"/>
        <v/>
      </c>
      <c r="CX179" s="240" t="str">
        <f t="shared" si="110"/>
        <v/>
      </c>
      <c r="CY179" s="240" t="str">
        <f t="shared" si="111"/>
        <v/>
      </c>
      <c r="CZ179" s="240" t="str">
        <f t="shared" si="112"/>
        <v/>
      </c>
      <c r="DA179" s="240" t="str">
        <f t="shared" si="113"/>
        <v/>
      </c>
      <c r="DB179" s="173" t="str">
        <f t="shared" si="114"/>
        <v/>
      </c>
    </row>
    <row r="180" spans="1:106" x14ac:dyDescent="0.35">
      <c r="A180" s="182">
        <f>'Session Tracking'!A179</f>
        <v>0</v>
      </c>
      <c r="B180" s="183">
        <f>'Session Tracking'!T179</f>
        <v>0</v>
      </c>
      <c r="C180" s="183">
        <f>'Session Tracking'!C179</f>
        <v>0</v>
      </c>
      <c r="D180" s="184" t="str">
        <f>IF('Session Tracking'!D179,'Session Tracking'!D179,"")</f>
        <v/>
      </c>
      <c r="E180" s="184" t="str">
        <f>IF('Session Tracking'!E179,'Session Tracking'!E179,"")</f>
        <v/>
      </c>
      <c r="F180" s="121"/>
      <c r="G180" s="121"/>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1"/>
      <c r="AH180" s="122"/>
      <c r="AI180" s="122"/>
      <c r="AJ180" s="122"/>
      <c r="AK180" s="122"/>
      <c r="AL180" s="122"/>
      <c r="AM180" s="122"/>
      <c r="AN180" s="122"/>
      <c r="AO180" s="122"/>
      <c r="AP180" s="122"/>
      <c r="AQ180" s="122"/>
      <c r="AR180" s="122"/>
      <c r="AS180" s="122"/>
      <c r="AT180" s="122"/>
      <c r="AU180" s="122"/>
      <c r="AV180" s="122"/>
      <c r="AW180" s="122"/>
      <c r="AX180" s="122"/>
      <c r="AY180" s="122"/>
      <c r="AZ180" s="122"/>
      <c r="BA180" s="122"/>
      <c r="BB180" s="122"/>
      <c r="BC180" s="122"/>
      <c r="BD180" s="122"/>
      <c r="BE180" s="122"/>
      <c r="BF180" s="122"/>
      <c r="BH180" s="175" t="str">
        <f t="shared" si="80"/>
        <v/>
      </c>
      <c r="BI180" s="176" t="str">
        <f t="shared" si="81"/>
        <v/>
      </c>
      <c r="BJ180" s="240" t="str">
        <f t="shared" si="82"/>
        <v xml:space="preserve"> </v>
      </c>
      <c r="BK180" s="175" t="str">
        <f t="shared" si="83"/>
        <v/>
      </c>
      <c r="BL180" s="176" t="str">
        <f t="shared" si="84"/>
        <v/>
      </c>
      <c r="BM180" s="240" t="str">
        <f t="shared" si="85"/>
        <v xml:space="preserve"> </v>
      </c>
      <c r="BN180" s="175" t="str">
        <f t="shared" si="86"/>
        <v/>
      </c>
      <c r="BO180" s="176" t="str">
        <f t="shared" si="87"/>
        <v/>
      </c>
      <c r="BP180" s="240" t="str">
        <f t="shared" si="88"/>
        <v xml:space="preserve"> </v>
      </c>
      <c r="BQ180" s="175" t="str">
        <f t="shared" si="89"/>
        <v/>
      </c>
      <c r="BR180" s="176" t="str">
        <f t="shared" si="90"/>
        <v/>
      </c>
      <c r="BS180" s="224" t="str">
        <f t="shared" si="91"/>
        <v xml:space="preserve"> </v>
      </c>
      <c r="BT180" s="318" t="str">
        <f t="shared" si="92"/>
        <v/>
      </c>
      <c r="BU180" s="319" t="str">
        <f t="shared" si="93"/>
        <v/>
      </c>
      <c r="BV180" s="320" t="str">
        <f t="shared" si="94"/>
        <v xml:space="preserve"> </v>
      </c>
      <c r="BW180" s="175" t="str">
        <f t="shared" si="95"/>
        <v/>
      </c>
      <c r="BX180" s="176" t="str">
        <f t="shared" si="96"/>
        <v/>
      </c>
      <c r="BY180" s="240" t="str">
        <f t="shared" si="97"/>
        <v xml:space="preserve"> </v>
      </c>
      <c r="BZ180" s="175" t="str">
        <f>IF(COUNT(#REF!,#REF!,#REF!,#REF!)=4,(3-#REF!)+(3-#REF!)+#REF!+#REF!,"")</f>
        <v/>
      </c>
      <c r="CA180" s="176" t="str">
        <f>IF(COUNT(#REF!,#REF!,#REF!,#REF!)=4,(3-#REF!)+(3-#REF!)+#REF!+#REF!,"")</f>
        <v/>
      </c>
      <c r="CB180" s="240" t="str">
        <f t="shared" si="98"/>
        <v xml:space="preserve"> </v>
      </c>
      <c r="CC180" s="175" t="str">
        <f>IF(COUNT(#REF!,#REF!,#REF!)=3,(3-#REF!)+#REF!+(3-#REF!),"")</f>
        <v/>
      </c>
      <c r="CD180" s="176" t="str">
        <f>IF(COUNT(#REF!,#REF!,#REF!)=3,(3-#REF!)+#REF!+(3-#REF!),"")</f>
        <v/>
      </c>
      <c r="CE180" s="240" t="str">
        <f t="shared" si="99"/>
        <v xml:space="preserve"> </v>
      </c>
      <c r="CF180" s="185" t="str">
        <f t="shared" si="115"/>
        <v/>
      </c>
      <c r="CG180" s="186" t="str">
        <f t="shared" si="115"/>
        <v/>
      </c>
      <c r="CH180" s="181" t="str">
        <f t="shared" si="100"/>
        <v xml:space="preserve"> </v>
      </c>
      <c r="CI180" s="240">
        <f>'Session Tracking'!P179</f>
        <v>0</v>
      </c>
      <c r="CJ180" s="172"/>
      <c r="CK180" s="172">
        <f>COUNTIF('Session Tracking'!F179:O179,"Yes")</f>
        <v>0</v>
      </c>
      <c r="CL180" s="240">
        <f>COUNTIF('Session Tracking'!F179:O179,"No")</f>
        <v>0</v>
      </c>
      <c r="CM180" s="211">
        <f t="shared" si="101"/>
        <v>0</v>
      </c>
      <c r="CN180" s="240" t="str">
        <f t="shared" si="78"/>
        <v/>
      </c>
      <c r="CO180" s="240" t="str">
        <f t="shared" si="79"/>
        <v/>
      </c>
      <c r="CP180" s="240" t="str">
        <f t="shared" si="102"/>
        <v/>
      </c>
      <c r="CQ180" s="240" t="str">
        <f t="shared" si="103"/>
        <v/>
      </c>
      <c r="CR180" s="240" t="str">
        <f t="shared" si="104"/>
        <v/>
      </c>
      <c r="CS180" s="240" t="str">
        <f t="shared" si="105"/>
        <v/>
      </c>
      <c r="CT180" s="172" t="str">
        <f t="shared" si="106"/>
        <v/>
      </c>
      <c r="CU180" s="240" t="str">
        <f t="shared" si="107"/>
        <v/>
      </c>
      <c r="CV180" s="240" t="str">
        <f t="shared" si="108"/>
        <v/>
      </c>
      <c r="CW180" s="240" t="str">
        <f t="shared" si="109"/>
        <v/>
      </c>
      <c r="CX180" s="240" t="str">
        <f t="shared" si="110"/>
        <v/>
      </c>
      <c r="CY180" s="240" t="str">
        <f t="shared" si="111"/>
        <v/>
      </c>
      <c r="CZ180" s="240" t="str">
        <f t="shared" si="112"/>
        <v/>
      </c>
      <c r="DA180" s="240" t="str">
        <f t="shared" si="113"/>
        <v/>
      </c>
      <c r="DB180" s="173" t="str">
        <f t="shared" si="114"/>
        <v/>
      </c>
    </row>
    <row r="181" spans="1:106" x14ac:dyDescent="0.35">
      <c r="A181" s="182">
        <f>'Session Tracking'!A180</f>
        <v>0</v>
      </c>
      <c r="B181" s="183">
        <f>'Session Tracking'!T180</f>
        <v>0</v>
      </c>
      <c r="C181" s="183">
        <f>'Session Tracking'!C180</f>
        <v>0</v>
      </c>
      <c r="D181" s="184" t="str">
        <f>IF('Session Tracking'!D180,'Session Tracking'!D180,"")</f>
        <v/>
      </c>
      <c r="E181" s="184" t="str">
        <f>IF('Session Tracking'!E180,'Session Tracking'!E180,"")</f>
        <v/>
      </c>
      <c r="F181" s="123"/>
      <c r="G181" s="123"/>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3"/>
      <c r="AH181" s="124"/>
      <c r="AI181" s="124"/>
      <c r="AJ181" s="124"/>
      <c r="AK181" s="124"/>
      <c r="AL181" s="124"/>
      <c r="AM181" s="124"/>
      <c r="AN181" s="124"/>
      <c r="AO181" s="124"/>
      <c r="AP181" s="124"/>
      <c r="AQ181" s="124"/>
      <c r="AR181" s="124"/>
      <c r="AS181" s="124"/>
      <c r="AT181" s="124"/>
      <c r="AU181" s="124"/>
      <c r="AV181" s="124"/>
      <c r="AW181" s="124"/>
      <c r="AX181" s="124"/>
      <c r="AY181" s="124"/>
      <c r="AZ181" s="124"/>
      <c r="BA181" s="124"/>
      <c r="BB181" s="124"/>
      <c r="BC181" s="124"/>
      <c r="BD181" s="124"/>
      <c r="BE181" s="124"/>
      <c r="BF181" s="124"/>
      <c r="BH181" s="175" t="str">
        <f t="shared" si="80"/>
        <v/>
      </c>
      <c r="BI181" s="176" t="str">
        <f t="shared" si="81"/>
        <v/>
      </c>
      <c r="BJ181" s="240" t="str">
        <f t="shared" si="82"/>
        <v xml:space="preserve"> </v>
      </c>
      <c r="BK181" s="175" t="str">
        <f t="shared" si="83"/>
        <v/>
      </c>
      <c r="BL181" s="176" t="str">
        <f t="shared" si="84"/>
        <v/>
      </c>
      <c r="BM181" s="240" t="str">
        <f t="shared" si="85"/>
        <v xml:space="preserve"> </v>
      </c>
      <c r="BN181" s="175" t="str">
        <f t="shared" si="86"/>
        <v/>
      </c>
      <c r="BO181" s="176" t="str">
        <f t="shared" si="87"/>
        <v/>
      </c>
      <c r="BP181" s="240" t="str">
        <f t="shared" si="88"/>
        <v xml:space="preserve"> </v>
      </c>
      <c r="BQ181" s="175" t="str">
        <f t="shared" si="89"/>
        <v/>
      </c>
      <c r="BR181" s="176" t="str">
        <f t="shared" si="90"/>
        <v/>
      </c>
      <c r="BS181" s="224" t="str">
        <f t="shared" si="91"/>
        <v xml:space="preserve"> </v>
      </c>
      <c r="BT181" s="318" t="str">
        <f t="shared" si="92"/>
        <v/>
      </c>
      <c r="BU181" s="319" t="str">
        <f t="shared" si="93"/>
        <v/>
      </c>
      <c r="BV181" s="320" t="str">
        <f t="shared" si="94"/>
        <v xml:space="preserve"> </v>
      </c>
      <c r="BW181" s="175" t="str">
        <f t="shared" si="95"/>
        <v/>
      </c>
      <c r="BX181" s="176" t="str">
        <f t="shared" si="96"/>
        <v/>
      </c>
      <c r="BY181" s="240" t="str">
        <f t="shared" si="97"/>
        <v xml:space="preserve"> </v>
      </c>
      <c r="BZ181" s="175" t="str">
        <f>IF(COUNT(#REF!,#REF!,#REF!,#REF!)=4,(3-#REF!)+(3-#REF!)+#REF!+#REF!,"")</f>
        <v/>
      </c>
      <c r="CA181" s="176" t="str">
        <f>IF(COUNT(#REF!,#REF!,#REF!,#REF!)=4,(3-#REF!)+(3-#REF!)+#REF!+#REF!,"")</f>
        <v/>
      </c>
      <c r="CB181" s="240" t="str">
        <f t="shared" si="98"/>
        <v xml:space="preserve"> </v>
      </c>
      <c r="CC181" s="175" t="str">
        <f>IF(COUNT(#REF!,#REF!,#REF!)=3,(3-#REF!)+#REF!+(3-#REF!),"")</f>
        <v/>
      </c>
      <c r="CD181" s="176" t="str">
        <f>IF(COUNT(#REF!,#REF!,#REF!)=3,(3-#REF!)+#REF!+(3-#REF!),"")</f>
        <v/>
      </c>
      <c r="CE181" s="240" t="str">
        <f t="shared" si="99"/>
        <v xml:space="preserve"> </v>
      </c>
      <c r="CF181" s="185" t="str">
        <f t="shared" si="115"/>
        <v/>
      </c>
      <c r="CG181" s="186" t="str">
        <f t="shared" si="115"/>
        <v/>
      </c>
      <c r="CH181" s="181" t="str">
        <f t="shared" si="100"/>
        <v xml:space="preserve"> </v>
      </c>
      <c r="CI181" s="240">
        <f>'Session Tracking'!P180</f>
        <v>0</v>
      </c>
      <c r="CJ181" s="172"/>
      <c r="CK181" s="172">
        <f>COUNTIF('Session Tracking'!F180:O180,"Yes")</f>
        <v>0</v>
      </c>
      <c r="CL181" s="240">
        <f>COUNTIF('Session Tracking'!F180:O180,"No")</f>
        <v>0</v>
      </c>
      <c r="CM181" s="211">
        <f t="shared" si="101"/>
        <v>0</v>
      </c>
      <c r="CN181" s="240" t="str">
        <f t="shared" si="78"/>
        <v/>
      </c>
      <c r="CO181" s="240" t="str">
        <f t="shared" si="79"/>
        <v/>
      </c>
      <c r="CP181" s="240" t="str">
        <f t="shared" si="102"/>
        <v/>
      </c>
      <c r="CQ181" s="240" t="str">
        <f t="shared" si="103"/>
        <v/>
      </c>
      <c r="CR181" s="240" t="str">
        <f t="shared" si="104"/>
        <v/>
      </c>
      <c r="CS181" s="240" t="str">
        <f t="shared" si="105"/>
        <v/>
      </c>
      <c r="CT181" s="172" t="str">
        <f t="shared" si="106"/>
        <v/>
      </c>
      <c r="CU181" s="240" t="str">
        <f t="shared" si="107"/>
        <v/>
      </c>
      <c r="CV181" s="240" t="str">
        <f t="shared" si="108"/>
        <v/>
      </c>
      <c r="CW181" s="240" t="str">
        <f t="shared" si="109"/>
        <v/>
      </c>
      <c r="CX181" s="240" t="str">
        <f t="shared" si="110"/>
        <v/>
      </c>
      <c r="CY181" s="240" t="str">
        <f t="shared" si="111"/>
        <v/>
      </c>
      <c r="CZ181" s="240" t="str">
        <f t="shared" si="112"/>
        <v/>
      </c>
      <c r="DA181" s="240" t="str">
        <f t="shared" si="113"/>
        <v/>
      </c>
      <c r="DB181" s="173" t="str">
        <f t="shared" si="114"/>
        <v/>
      </c>
    </row>
    <row r="182" spans="1:106" x14ac:dyDescent="0.35">
      <c r="A182" s="182">
        <f>'Session Tracking'!A181</f>
        <v>0</v>
      </c>
      <c r="B182" s="183">
        <f>'Session Tracking'!T181</f>
        <v>0</v>
      </c>
      <c r="C182" s="183">
        <f>'Session Tracking'!C181</f>
        <v>0</v>
      </c>
      <c r="D182" s="184" t="str">
        <f>IF('Session Tracking'!D181,'Session Tracking'!D181,"")</f>
        <v/>
      </c>
      <c r="E182" s="184" t="str">
        <f>IF('Session Tracking'!E181,'Session Tracking'!E181,"")</f>
        <v/>
      </c>
      <c r="F182" s="121"/>
      <c r="G182" s="121"/>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1"/>
      <c r="AH182" s="122"/>
      <c r="AI182" s="122"/>
      <c r="AJ182" s="122"/>
      <c r="AK182" s="122"/>
      <c r="AL182" s="122"/>
      <c r="AM182" s="122"/>
      <c r="AN182" s="122"/>
      <c r="AO182" s="122"/>
      <c r="AP182" s="122"/>
      <c r="AQ182" s="122"/>
      <c r="AR182" s="122"/>
      <c r="AS182" s="122"/>
      <c r="AT182" s="122"/>
      <c r="AU182" s="122"/>
      <c r="AV182" s="122"/>
      <c r="AW182" s="122"/>
      <c r="AX182" s="122"/>
      <c r="AY182" s="122"/>
      <c r="AZ182" s="122"/>
      <c r="BA182" s="122"/>
      <c r="BB182" s="122"/>
      <c r="BC182" s="122"/>
      <c r="BD182" s="122"/>
      <c r="BE182" s="122"/>
      <c r="BF182" s="122"/>
      <c r="BH182" s="175" t="str">
        <f t="shared" si="80"/>
        <v/>
      </c>
      <c r="BI182" s="176" t="str">
        <f t="shared" si="81"/>
        <v/>
      </c>
      <c r="BJ182" s="240" t="str">
        <f t="shared" si="82"/>
        <v xml:space="preserve"> </v>
      </c>
      <c r="BK182" s="175" t="str">
        <f t="shared" si="83"/>
        <v/>
      </c>
      <c r="BL182" s="176" t="str">
        <f t="shared" si="84"/>
        <v/>
      </c>
      <c r="BM182" s="240" t="str">
        <f t="shared" si="85"/>
        <v xml:space="preserve"> </v>
      </c>
      <c r="BN182" s="175" t="str">
        <f t="shared" si="86"/>
        <v/>
      </c>
      <c r="BO182" s="176" t="str">
        <f t="shared" si="87"/>
        <v/>
      </c>
      <c r="BP182" s="240" t="str">
        <f t="shared" si="88"/>
        <v xml:space="preserve"> </v>
      </c>
      <c r="BQ182" s="175" t="str">
        <f t="shared" si="89"/>
        <v/>
      </c>
      <c r="BR182" s="176" t="str">
        <f t="shared" si="90"/>
        <v/>
      </c>
      <c r="BS182" s="224" t="str">
        <f t="shared" si="91"/>
        <v xml:space="preserve"> </v>
      </c>
      <c r="BT182" s="318" t="str">
        <f t="shared" si="92"/>
        <v/>
      </c>
      <c r="BU182" s="319" t="str">
        <f t="shared" si="93"/>
        <v/>
      </c>
      <c r="BV182" s="320" t="str">
        <f t="shared" si="94"/>
        <v xml:space="preserve"> </v>
      </c>
      <c r="BW182" s="175" t="str">
        <f t="shared" si="95"/>
        <v/>
      </c>
      <c r="BX182" s="176" t="str">
        <f t="shared" si="96"/>
        <v/>
      </c>
      <c r="BY182" s="240" t="str">
        <f t="shared" si="97"/>
        <v xml:space="preserve"> </v>
      </c>
      <c r="BZ182" s="175" t="str">
        <f>IF(COUNT(#REF!,#REF!,#REF!,#REF!)=4,(3-#REF!)+(3-#REF!)+#REF!+#REF!,"")</f>
        <v/>
      </c>
      <c r="CA182" s="176" t="str">
        <f>IF(COUNT(#REF!,#REF!,#REF!,#REF!)=4,(3-#REF!)+(3-#REF!)+#REF!+#REF!,"")</f>
        <v/>
      </c>
      <c r="CB182" s="240" t="str">
        <f t="shared" si="98"/>
        <v xml:space="preserve"> </v>
      </c>
      <c r="CC182" s="175" t="str">
        <f>IF(COUNT(#REF!,#REF!,#REF!)=3,(3-#REF!)+#REF!+(3-#REF!),"")</f>
        <v/>
      </c>
      <c r="CD182" s="176" t="str">
        <f>IF(COUNT(#REF!,#REF!,#REF!)=3,(3-#REF!)+#REF!+(3-#REF!),"")</f>
        <v/>
      </c>
      <c r="CE182" s="240" t="str">
        <f t="shared" si="99"/>
        <v xml:space="preserve"> </v>
      </c>
      <c r="CF182" s="185" t="str">
        <f t="shared" si="115"/>
        <v/>
      </c>
      <c r="CG182" s="186" t="str">
        <f t="shared" si="115"/>
        <v/>
      </c>
      <c r="CH182" s="181" t="str">
        <f t="shared" si="100"/>
        <v xml:space="preserve"> </v>
      </c>
      <c r="CI182" s="240">
        <f>'Session Tracking'!P181</f>
        <v>0</v>
      </c>
      <c r="CJ182" s="172"/>
      <c r="CK182" s="172">
        <f>COUNTIF('Session Tracking'!F181:O181,"Yes")</f>
        <v>0</v>
      </c>
      <c r="CL182" s="240">
        <f>COUNTIF('Session Tracking'!F181:O181,"No")</f>
        <v>0</v>
      </c>
      <c r="CM182" s="211">
        <f t="shared" si="101"/>
        <v>0</v>
      </c>
      <c r="CN182" s="240" t="str">
        <f t="shared" si="78"/>
        <v/>
      </c>
      <c r="CO182" s="240" t="str">
        <f t="shared" si="79"/>
        <v/>
      </c>
      <c r="CP182" s="240" t="str">
        <f t="shared" si="102"/>
        <v/>
      </c>
      <c r="CQ182" s="240" t="str">
        <f t="shared" si="103"/>
        <v/>
      </c>
      <c r="CR182" s="240" t="str">
        <f t="shared" si="104"/>
        <v/>
      </c>
      <c r="CS182" s="240" t="str">
        <f t="shared" si="105"/>
        <v/>
      </c>
      <c r="CT182" s="172" t="str">
        <f t="shared" si="106"/>
        <v/>
      </c>
      <c r="CU182" s="240" t="str">
        <f t="shared" si="107"/>
        <v/>
      </c>
      <c r="CV182" s="240" t="str">
        <f t="shared" si="108"/>
        <v/>
      </c>
      <c r="CW182" s="240" t="str">
        <f t="shared" si="109"/>
        <v/>
      </c>
      <c r="CX182" s="240" t="str">
        <f t="shared" si="110"/>
        <v/>
      </c>
      <c r="CY182" s="240" t="str">
        <f t="shared" si="111"/>
        <v/>
      </c>
      <c r="CZ182" s="240" t="str">
        <f t="shared" si="112"/>
        <v/>
      </c>
      <c r="DA182" s="240" t="str">
        <f t="shared" si="113"/>
        <v/>
      </c>
      <c r="DB182" s="173" t="str">
        <f t="shared" si="114"/>
        <v/>
      </c>
    </row>
    <row r="183" spans="1:106" x14ac:dyDescent="0.35">
      <c r="A183" s="182">
        <f>'Session Tracking'!A182</f>
        <v>0</v>
      </c>
      <c r="B183" s="183">
        <f>'Session Tracking'!T182</f>
        <v>0</v>
      </c>
      <c r="C183" s="183">
        <f>'Session Tracking'!C182</f>
        <v>0</v>
      </c>
      <c r="D183" s="184" t="str">
        <f>IF('Session Tracking'!D182,'Session Tracking'!D182,"")</f>
        <v/>
      </c>
      <c r="E183" s="184" t="str">
        <f>IF('Session Tracking'!E182,'Session Tracking'!E182,"")</f>
        <v/>
      </c>
      <c r="F183" s="123"/>
      <c r="G183" s="123"/>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3"/>
      <c r="AH183" s="124"/>
      <c r="AI183" s="124"/>
      <c r="AJ183" s="124"/>
      <c r="AK183" s="124"/>
      <c r="AL183" s="124"/>
      <c r="AM183" s="124"/>
      <c r="AN183" s="124"/>
      <c r="AO183" s="124"/>
      <c r="AP183" s="124"/>
      <c r="AQ183" s="124"/>
      <c r="AR183" s="124"/>
      <c r="AS183" s="124"/>
      <c r="AT183" s="124"/>
      <c r="AU183" s="124"/>
      <c r="AV183" s="124"/>
      <c r="AW183" s="124"/>
      <c r="AX183" s="124"/>
      <c r="AY183" s="124"/>
      <c r="AZ183" s="124"/>
      <c r="BA183" s="124"/>
      <c r="BB183" s="124"/>
      <c r="BC183" s="124"/>
      <c r="BD183" s="124"/>
      <c r="BE183" s="124"/>
      <c r="BF183" s="124"/>
      <c r="BH183" s="175" t="str">
        <f t="shared" si="80"/>
        <v/>
      </c>
      <c r="BI183" s="176" t="str">
        <f t="shared" si="81"/>
        <v/>
      </c>
      <c r="BJ183" s="240" t="str">
        <f t="shared" si="82"/>
        <v xml:space="preserve"> </v>
      </c>
      <c r="BK183" s="175" t="str">
        <f t="shared" si="83"/>
        <v/>
      </c>
      <c r="BL183" s="176" t="str">
        <f t="shared" si="84"/>
        <v/>
      </c>
      <c r="BM183" s="240" t="str">
        <f t="shared" si="85"/>
        <v xml:space="preserve"> </v>
      </c>
      <c r="BN183" s="175" t="str">
        <f t="shared" si="86"/>
        <v/>
      </c>
      <c r="BO183" s="176" t="str">
        <f t="shared" si="87"/>
        <v/>
      </c>
      <c r="BP183" s="240" t="str">
        <f t="shared" si="88"/>
        <v xml:space="preserve"> </v>
      </c>
      <c r="BQ183" s="175" t="str">
        <f t="shared" si="89"/>
        <v/>
      </c>
      <c r="BR183" s="176" t="str">
        <f t="shared" si="90"/>
        <v/>
      </c>
      <c r="BS183" s="224" t="str">
        <f t="shared" si="91"/>
        <v xml:space="preserve"> </v>
      </c>
      <c r="BT183" s="318" t="str">
        <f t="shared" si="92"/>
        <v/>
      </c>
      <c r="BU183" s="319" t="str">
        <f t="shared" si="93"/>
        <v/>
      </c>
      <c r="BV183" s="320" t="str">
        <f t="shared" si="94"/>
        <v xml:space="preserve"> </v>
      </c>
      <c r="BW183" s="175" t="str">
        <f t="shared" si="95"/>
        <v/>
      </c>
      <c r="BX183" s="176" t="str">
        <f t="shared" si="96"/>
        <v/>
      </c>
      <c r="BY183" s="240" t="str">
        <f t="shared" si="97"/>
        <v xml:space="preserve"> </v>
      </c>
      <c r="BZ183" s="175" t="str">
        <f>IF(COUNT(#REF!,#REF!,#REF!,#REF!)=4,(3-#REF!)+(3-#REF!)+#REF!+#REF!,"")</f>
        <v/>
      </c>
      <c r="CA183" s="176" t="str">
        <f>IF(COUNT(#REF!,#REF!,#REF!,#REF!)=4,(3-#REF!)+(3-#REF!)+#REF!+#REF!,"")</f>
        <v/>
      </c>
      <c r="CB183" s="240" t="str">
        <f t="shared" si="98"/>
        <v xml:space="preserve"> </v>
      </c>
      <c r="CC183" s="175" t="str">
        <f>IF(COUNT(#REF!,#REF!,#REF!)=3,(3-#REF!)+#REF!+(3-#REF!),"")</f>
        <v/>
      </c>
      <c r="CD183" s="176" t="str">
        <f>IF(COUNT(#REF!,#REF!,#REF!)=3,(3-#REF!)+#REF!+(3-#REF!),"")</f>
        <v/>
      </c>
      <c r="CE183" s="240" t="str">
        <f t="shared" si="99"/>
        <v xml:space="preserve"> </v>
      </c>
      <c r="CF183" s="185" t="str">
        <f t="shared" si="115"/>
        <v/>
      </c>
      <c r="CG183" s="186" t="str">
        <f t="shared" si="115"/>
        <v/>
      </c>
      <c r="CH183" s="181" t="str">
        <f t="shared" si="100"/>
        <v xml:space="preserve"> </v>
      </c>
      <c r="CI183" s="240">
        <f>'Session Tracking'!P182</f>
        <v>0</v>
      </c>
      <c r="CJ183" s="172"/>
      <c r="CK183" s="172">
        <f>COUNTIF('Session Tracking'!F182:O182,"Yes")</f>
        <v>0</v>
      </c>
      <c r="CL183" s="240">
        <f>COUNTIF('Session Tracking'!F182:O182,"No")</f>
        <v>0</v>
      </c>
      <c r="CM183" s="211">
        <f t="shared" si="101"/>
        <v>0</v>
      </c>
      <c r="CN183" s="240" t="str">
        <f t="shared" si="78"/>
        <v/>
      </c>
      <c r="CO183" s="240" t="str">
        <f t="shared" si="79"/>
        <v/>
      </c>
      <c r="CP183" s="240" t="str">
        <f t="shared" si="102"/>
        <v/>
      </c>
      <c r="CQ183" s="240" t="str">
        <f t="shared" si="103"/>
        <v/>
      </c>
      <c r="CR183" s="240" t="str">
        <f t="shared" si="104"/>
        <v/>
      </c>
      <c r="CS183" s="240" t="str">
        <f t="shared" si="105"/>
        <v/>
      </c>
      <c r="CT183" s="172" t="str">
        <f t="shared" si="106"/>
        <v/>
      </c>
      <c r="CU183" s="240" t="str">
        <f t="shared" si="107"/>
        <v/>
      </c>
      <c r="CV183" s="240" t="str">
        <f t="shared" si="108"/>
        <v/>
      </c>
      <c r="CW183" s="240" t="str">
        <f t="shared" si="109"/>
        <v/>
      </c>
      <c r="CX183" s="240" t="str">
        <f t="shared" si="110"/>
        <v/>
      </c>
      <c r="CY183" s="240" t="str">
        <f t="shared" si="111"/>
        <v/>
      </c>
      <c r="CZ183" s="240" t="str">
        <f t="shared" si="112"/>
        <v/>
      </c>
      <c r="DA183" s="240" t="str">
        <f t="shared" si="113"/>
        <v/>
      </c>
      <c r="DB183" s="173" t="str">
        <f t="shared" si="114"/>
        <v/>
      </c>
    </row>
    <row r="184" spans="1:106" x14ac:dyDescent="0.35">
      <c r="A184" s="182">
        <f>'Session Tracking'!A183</f>
        <v>0</v>
      </c>
      <c r="B184" s="183">
        <f>'Session Tracking'!T183</f>
        <v>0</v>
      </c>
      <c r="C184" s="183">
        <f>'Session Tracking'!C183</f>
        <v>0</v>
      </c>
      <c r="D184" s="184" t="str">
        <f>IF('Session Tracking'!D183,'Session Tracking'!D183,"")</f>
        <v/>
      </c>
      <c r="E184" s="184" t="str">
        <f>IF('Session Tracking'!E183,'Session Tracking'!E183,"")</f>
        <v/>
      </c>
      <c r="F184" s="121"/>
      <c r="G184" s="121"/>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1"/>
      <c r="AH184" s="122"/>
      <c r="AI184" s="122"/>
      <c r="AJ184" s="122"/>
      <c r="AK184" s="122"/>
      <c r="AL184" s="122"/>
      <c r="AM184" s="122"/>
      <c r="AN184" s="122"/>
      <c r="AO184" s="122"/>
      <c r="AP184" s="122"/>
      <c r="AQ184" s="122"/>
      <c r="AR184" s="122"/>
      <c r="AS184" s="122"/>
      <c r="AT184" s="122"/>
      <c r="AU184" s="122"/>
      <c r="AV184" s="122"/>
      <c r="AW184" s="122"/>
      <c r="AX184" s="122"/>
      <c r="AY184" s="122"/>
      <c r="AZ184" s="122"/>
      <c r="BA184" s="122"/>
      <c r="BB184" s="122"/>
      <c r="BC184" s="122"/>
      <c r="BD184" s="122"/>
      <c r="BE184" s="122"/>
      <c r="BF184" s="122"/>
      <c r="BH184" s="175" t="str">
        <f t="shared" si="80"/>
        <v/>
      </c>
      <c r="BI184" s="176" t="str">
        <f t="shared" si="81"/>
        <v/>
      </c>
      <c r="BJ184" s="240" t="str">
        <f t="shared" si="82"/>
        <v xml:space="preserve"> </v>
      </c>
      <c r="BK184" s="175" t="str">
        <f t="shared" si="83"/>
        <v/>
      </c>
      <c r="BL184" s="176" t="str">
        <f t="shared" si="84"/>
        <v/>
      </c>
      <c r="BM184" s="240" t="str">
        <f t="shared" si="85"/>
        <v xml:space="preserve"> </v>
      </c>
      <c r="BN184" s="175" t="str">
        <f t="shared" si="86"/>
        <v/>
      </c>
      <c r="BO184" s="176" t="str">
        <f t="shared" si="87"/>
        <v/>
      </c>
      <c r="BP184" s="240" t="str">
        <f t="shared" si="88"/>
        <v xml:space="preserve"> </v>
      </c>
      <c r="BQ184" s="175" t="str">
        <f t="shared" si="89"/>
        <v/>
      </c>
      <c r="BR184" s="176" t="str">
        <f t="shared" si="90"/>
        <v/>
      </c>
      <c r="BS184" s="224" t="str">
        <f t="shared" si="91"/>
        <v xml:space="preserve"> </v>
      </c>
      <c r="BT184" s="318" t="str">
        <f t="shared" si="92"/>
        <v/>
      </c>
      <c r="BU184" s="319" t="str">
        <f t="shared" si="93"/>
        <v/>
      </c>
      <c r="BV184" s="320" t="str">
        <f t="shared" si="94"/>
        <v xml:space="preserve"> </v>
      </c>
      <c r="BW184" s="175" t="str">
        <f t="shared" si="95"/>
        <v/>
      </c>
      <c r="BX184" s="176" t="str">
        <f t="shared" si="96"/>
        <v/>
      </c>
      <c r="BY184" s="240" t="str">
        <f t="shared" si="97"/>
        <v xml:space="preserve"> </v>
      </c>
      <c r="BZ184" s="175" t="str">
        <f>IF(COUNT(#REF!,#REF!,#REF!,#REF!)=4,(3-#REF!)+(3-#REF!)+#REF!+#REF!,"")</f>
        <v/>
      </c>
      <c r="CA184" s="176" t="str">
        <f>IF(COUNT(#REF!,#REF!,#REF!,#REF!)=4,(3-#REF!)+(3-#REF!)+#REF!+#REF!,"")</f>
        <v/>
      </c>
      <c r="CB184" s="240" t="str">
        <f t="shared" si="98"/>
        <v xml:space="preserve"> </v>
      </c>
      <c r="CC184" s="175" t="str">
        <f>IF(COUNT(#REF!,#REF!,#REF!)=3,(3-#REF!)+#REF!+(3-#REF!),"")</f>
        <v/>
      </c>
      <c r="CD184" s="176" t="str">
        <f>IF(COUNT(#REF!,#REF!,#REF!)=3,(3-#REF!)+#REF!+(3-#REF!),"")</f>
        <v/>
      </c>
      <c r="CE184" s="240" t="str">
        <f t="shared" si="99"/>
        <v xml:space="preserve"> </v>
      </c>
      <c r="CF184" s="185" t="str">
        <f t="shared" si="115"/>
        <v/>
      </c>
      <c r="CG184" s="186" t="str">
        <f t="shared" si="115"/>
        <v/>
      </c>
      <c r="CH184" s="181" t="str">
        <f t="shared" si="100"/>
        <v xml:space="preserve"> </v>
      </c>
      <c r="CI184" s="240">
        <f>'Session Tracking'!P183</f>
        <v>0</v>
      </c>
      <c r="CJ184" s="172"/>
      <c r="CK184" s="172">
        <f>COUNTIF('Session Tracking'!F183:O183,"Yes")</f>
        <v>0</v>
      </c>
      <c r="CL184" s="240">
        <f>COUNTIF('Session Tracking'!F183:O183,"No")</f>
        <v>0</v>
      </c>
      <c r="CM184" s="211">
        <f t="shared" si="101"/>
        <v>0</v>
      </c>
      <c r="CN184" s="240" t="str">
        <f t="shared" si="78"/>
        <v/>
      </c>
      <c r="CO184" s="240" t="str">
        <f t="shared" si="79"/>
        <v/>
      </c>
      <c r="CP184" s="240" t="str">
        <f t="shared" si="102"/>
        <v/>
      </c>
      <c r="CQ184" s="240" t="str">
        <f t="shared" si="103"/>
        <v/>
      </c>
      <c r="CR184" s="240" t="str">
        <f t="shared" si="104"/>
        <v/>
      </c>
      <c r="CS184" s="240" t="str">
        <f t="shared" si="105"/>
        <v/>
      </c>
      <c r="CT184" s="172" t="str">
        <f t="shared" si="106"/>
        <v/>
      </c>
      <c r="CU184" s="240" t="str">
        <f t="shared" si="107"/>
        <v/>
      </c>
      <c r="CV184" s="240" t="str">
        <f t="shared" si="108"/>
        <v/>
      </c>
      <c r="CW184" s="240" t="str">
        <f t="shared" si="109"/>
        <v/>
      </c>
      <c r="CX184" s="240" t="str">
        <f t="shared" si="110"/>
        <v/>
      </c>
      <c r="CY184" s="240" t="str">
        <f t="shared" si="111"/>
        <v/>
      </c>
      <c r="CZ184" s="240" t="str">
        <f t="shared" si="112"/>
        <v/>
      </c>
      <c r="DA184" s="240" t="str">
        <f t="shared" si="113"/>
        <v/>
      </c>
      <c r="DB184" s="173" t="str">
        <f t="shared" si="114"/>
        <v/>
      </c>
    </row>
    <row r="185" spans="1:106" x14ac:dyDescent="0.35">
      <c r="A185" s="182">
        <f>'Session Tracking'!A184</f>
        <v>0</v>
      </c>
      <c r="B185" s="183">
        <f>'Session Tracking'!T184</f>
        <v>0</v>
      </c>
      <c r="C185" s="183">
        <f>'Session Tracking'!C184</f>
        <v>0</v>
      </c>
      <c r="D185" s="184" t="str">
        <f>IF('Session Tracking'!D184,'Session Tracking'!D184,"")</f>
        <v/>
      </c>
      <c r="E185" s="184" t="str">
        <f>IF('Session Tracking'!E184,'Session Tracking'!E184,"")</f>
        <v/>
      </c>
      <c r="F185" s="123"/>
      <c r="G185" s="123"/>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3"/>
      <c r="AH185" s="124"/>
      <c r="AI185" s="124"/>
      <c r="AJ185" s="124"/>
      <c r="AK185" s="124"/>
      <c r="AL185" s="124"/>
      <c r="AM185" s="124"/>
      <c r="AN185" s="124"/>
      <c r="AO185" s="124"/>
      <c r="AP185" s="124"/>
      <c r="AQ185" s="124"/>
      <c r="AR185" s="124"/>
      <c r="AS185" s="124"/>
      <c r="AT185" s="124"/>
      <c r="AU185" s="124"/>
      <c r="AV185" s="124"/>
      <c r="AW185" s="124"/>
      <c r="AX185" s="124"/>
      <c r="AY185" s="124"/>
      <c r="AZ185" s="124"/>
      <c r="BA185" s="124"/>
      <c r="BB185" s="124"/>
      <c r="BC185" s="124"/>
      <c r="BD185" s="124"/>
      <c r="BE185" s="124"/>
      <c r="BF185" s="124"/>
      <c r="BH185" s="175" t="str">
        <f t="shared" si="80"/>
        <v/>
      </c>
      <c r="BI185" s="176" t="str">
        <f t="shared" si="81"/>
        <v/>
      </c>
      <c r="BJ185" s="240" t="str">
        <f t="shared" si="82"/>
        <v xml:space="preserve"> </v>
      </c>
      <c r="BK185" s="175" t="str">
        <f t="shared" si="83"/>
        <v/>
      </c>
      <c r="BL185" s="176" t="str">
        <f t="shared" si="84"/>
        <v/>
      </c>
      <c r="BM185" s="240" t="str">
        <f t="shared" si="85"/>
        <v xml:space="preserve"> </v>
      </c>
      <c r="BN185" s="175" t="str">
        <f t="shared" si="86"/>
        <v/>
      </c>
      <c r="BO185" s="176" t="str">
        <f t="shared" si="87"/>
        <v/>
      </c>
      <c r="BP185" s="240" t="str">
        <f t="shared" si="88"/>
        <v xml:space="preserve"> </v>
      </c>
      <c r="BQ185" s="175" t="str">
        <f t="shared" si="89"/>
        <v/>
      </c>
      <c r="BR185" s="176" t="str">
        <f t="shared" si="90"/>
        <v/>
      </c>
      <c r="BS185" s="224" t="str">
        <f t="shared" si="91"/>
        <v xml:space="preserve"> </v>
      </c>
      <c r="BT185" s="318" t="str">
        <f t="shared" si="92"/>
        <v/>
      </c>
      <c r="BU185" s="319" t="str">
        <f t="shared" si="93"/>
        <v/>
      </c>
      <c r="BV185" s="320" t="str">
        <f t="shared" si="94"/>
        <v xml:space="preserve"> </v>
      </c>
      <c r="BW185" s="175" t="str">
        <f t="shared" si="95"/>
        <v/>
      </c>
      <c r="BX185" s="176" t="str">
        <f t="shared" si="96"/>
        <v/>
      </c>
      <c r="BY185" s="240" t="str">
        <f t="shared" si="97"/>
        <v xml:space="preserve"> </v>
      </c>
      <c r="BZ185" s="175" t="str">
        <f>IF(COUNT(#REF!,#REF!,#REF!,#REF!)=4,(3-#REF!)+(3-#REF!)+#REF!+#REF!,"")</f>
        <v/>
      </c>
      <c r="CA185" s="176" t="str">
        <f>IF(COUNT(#REF!,#REF!,#REF!,#REF!)=4,(3-#REF!)+(3-#REF!)+#REF!+#REF!,"")</f>
        <v/>
      </c>
      <c r="CB185" s="240" t="str">
        <f t="shared" si="98"/>
        <v xml:space="preserve"> </v>
      </c>
      <c r="CC185" s="175" t="str">
        <f>IF(COUNT(#REF!,#REF!,#REF!)=3,(3-#REF!)+#REF!+(3-#REF!),"")</f>
        <v/>
      </c>
      <c r="CD185" s="176" t="str">
        <f>IF(COUNT(#REF!,#REF!,#REF!)=3,(3-#REF!)+#REF!+(3-#REF!),"")</f>
        <v/>
      </c>
      <c r="CE185" s="240" t="str">
        <f t="shared" si="99"/>
        <v xml:space="preserve"> </v>
      </c>
      <c r="CF185" s="185" t="str">
        <f t="shared" si="115"/>
        <v/>
      </c>
      <c r="CG185" s="186" t="str">
        <f t="shared" si="115"/>
        <v/>
      </c>
      <c r="CH185" s="181" t="str">
        <f t="shared" si="100"/>
        <v xml:space="preserve"> </v>
      </c>
      <c r="CI185" s="240">
        <f>'Session Tracking'!P184</f>
        <v>0</v>
      </c>
      <c r="CJ185" s="172"/>
      <c r="CK185" s="172">
        <f>COUNTIF('Session Tracking'!F184:O184,"Yes")</f>
        <v>0</v>
      </c>
      <c r="CL185" s="240">
        <f>COUNTIF('Session Tracking'!F184:O184,"No")</f>
        <v>0</v>
      </c>
      <c r="CM185" s="211">
        <f t="shared" si="101"/>
        <v>0</v>
      </c>
      <c r="CN185" s="240" t="str">
        <f t="shared" si="78"/>
        <v/>
      </c>
      <c r="CO185" s="240" t="str">
        <f t="shared" si="79"/>
        <v/>
      </c>
      <c r="CP185" s="240" t="str">
        <f t="shared" si="102"/>
        <v/>
      </c>
      <c r="CQ185" s="240" t="str">
        <f t="shared" si="103"/>
        <v/>
      </c>
      <c r="CR185" s="240" t="str">
        <f t="shared" si="104"/>
        <v/>
      </c>
      <c r="CS185" s="240" t="str">
        <f t="shared" si="105"/>
        <v/>
      </c>
      <c r="CT185" s="172" t="str">
        <f t="shared" si="106"/>
        <v/>
      </c>
      <c r="CU185" s="240" t="str">
        <f t="shared" si="107"/>
        <v/>
      </c>
      <c r="CV185" s="240" t="str">
        <f t="shared" si="108"/>
        <v/>
      </c>
      <c r="CW185" s="240" t="str">
        <f t="shared" si="109"/>
        <v/>
      </c>
      <c r="CX185" s="240" t="str">
        <f t="shared" si="110"/>
        <v/>
      </c>
      <c r="CY185" s="240" t="str">
        <f t="shared" si="111"/>
        <v/>
      </c>
      <c r="CZ185" s="240" t="str">
        <f t="shared" si="112"/>
        <v/>
      </c>
      <c r="DA185" s="240" t="str">
        <f t="shared" si="113"/>
        <v/>
      </c>
      <c r="DB185" s="173" t="str">
        <f t="shared" si="114"/>
        <v/>
      </c>
    </row>
    <row r="186" spans="1:106" x14ac:dyDescent="0.35">
      <c r="A186" s="182">
        <f>'Session Tracking'!A185</f>
        <v>0</v>
      </c>
      <c r="B186" s="183">
        <f>'Session Tracking'!T185</f>
        <v>0</v>
      </c>
      <c r="C186" s="183">
        <f>'Session Tracking'!C185</f>
        <v>0</v>
      </c>
      <c r="D186" s="184" t="str">
        <f>IF('Session Tracking'!D185,'Session Tracking'!D185,"")</f>
        <v/>
      </c>
      <c r="E186" s="184" t="str">
        <f>IF('Session Tracking'!E185,'Session Tracking'!E185,"")</f>
        <v/>
      </c>
      <c r="F186" s="121"/>
      <c r="G186" s="121"/>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1"/>
      <c r="AH186" s="122"/>
      <c r="AI186" s="122"/>
      <c r="AJ186" s="122"/>
      <c r="AK186" s="122"/>
      <c r="AL186" s="122"/>
      <c r="AM186" s="122"/>
      <c r="AN186" s="122"/>
      <c r="AO186" s="122"/>
      <c r="AP186" s="122"/>
      <c r="AQ186" s="122"/>
      <c r="AR186" s="122"/>
      <c r="AS186" s="122"/>
      <c r="AT186" s="122"/>
      <c r="AU186" s="122"/>
      <c r="AV186" s="122"/>
      <c r="AW186" s="122"/>
      <c r="AX186" s="122"/>
      <c r="AY186" s="122"/>
      <c r="AZ186" s="122"/>
      <c r="BA186" s="122"/>
      <c r="BB186" s="122"/>
      <c r="BC186" s="122"/>
      <c r="BD186" s="122"/>
      <c r="BE186" s="122"/>
      <c r="BF186" s="122"/>
      <c r="BH186" s="175" t="str">
        <f t="shared" si="80"/>
        <v/>
      </c>
      <c r="BI186" s="176" t="str">
        <f t="shared" si="81"/>
        <v/>
      </c>
      <c r="BJ186" s="240" t="str">
        <f t="shared" si="82"/>
        <v xml:space="preserve"> </v>
      </c>
      <c r="BK186" s="175" t="str">
        <f t="shared" si="83"/>
        <v/>
      </c>
      <c r="BL186" s="176" t="str">
        <f t="shared" si="84"/>
        <v/>
      </c>
      <c r="BM186" s="240" t="str">
        <f t="shared" si="85"/>
        <v xml:space="preserve"> </v>
      </c>
      <c r="BN186" s="175" t="str">
        <f t="shared" si="86"/>
        <v/>
      </c>
      <c r="BO186" s="176" t="str">
        <f t="shared" si="87"/>
        <v/>
      </c>
      <c r="BP186" s="240" t="str">
        <f t="shared" si="88"/>
        <v xml:space="preserve"> </v>
      </c>
      <c r="BQ186" s="175" t="str">
        <f t="shared" si="89"/>
        <v/>
      </c>
      <c r="BR186" s="176" t="str">
        <f t="shared" si="90"/>
        <v/>
      </c>
      <c r="BS186" s="224" t="str">
        <f t="shared" si="91"/>
        <v xml:space="preserve"> </v>
      </c>
      <c r="BT186" s="318" t="str">
        <f t="shared" si="92"/>
        <v/>
      </c>
      <c r="BU186" s="319" t="str">
        <f t="shared" si="93"/>
        <v/>
      </c>
      <c r="BV186" s="320" t="str">
        <f t="shared" si="94"/>
        <v xml:space="preserve"> </v>
      </c>
      <c r="BW186" s="175" t="str">
        <f t="shared" si="95"/>
        <v/>
      </c>
      <c r="BX186" s="176" t="str">
        <f t="shared" si="96"/>
        <v/>
      </c>
      <c r="BY186" s="240" t="str">
        <f t="shared" si="97"/>
        <v xml:space="preserve"> </v>
      </c>
      <c r="BZ186" s="175" t="str">
        <f>IF(COUNT(#REF!,#REF!,#REF!,#REF!)=4,(3-#REF!)+(3-#REF!)+#REF!+#REF!,"")</f>
        <v/>
      </c>
      <c r="CA186" s="176" t="str">
        <f>IF(COUNT(#REF!,#REF!,#REF!,#REF!)=4,(3-#REF!)+(3-#REF!)+#REF!+#REF!,"")</f>
        <v/>
      </c>
      <c r="CB186" s="240" t="str">
        <f t="shared" si="98"/>
        <v xml:space="preserve"> </v>
      </c>
      <c r="CC186" s="175" t="str">
        <f>IF(COUNT(#REF!,#REF!,#REF!)=3,(3-#REF!)+#REF!+(3-#REF!),"")</f>
        <v/>
      </c>
      <c r="CD186" s="176" t="str">
        <f>IF(COUNT(#REF!,#REF!,#REF!)=3,(3-#REF!)+#REF!+(3-#REF!),"")</f>
        <v/>
      </c>
      <c r="CE186" s="240" t="str">
        <f t="shared" si="99"/>
        <v xml:space="preserve"> </v>
      </c>
      <c r="CF186" s="185" t="str">
        <f t="shared" si="115"/>
        <v/>
      </c>
      <c r="CG186" s="186" t="str">
        <f t="shared" si="115"/>
        <v/>
      </c>
      <c r="CH186" s="181" t="str">
        <f t="shared" si="100"/>
        <v xml:space="preserve"> </v>
      </c>
      <c r="CI186" s="240">
        <f>'Session Tracking'!P185</f>
        <v>0</v>
      </c>
      <c r="CJ186" s="172"/>
      <c r="CK186" s="172">
        <f>COUNTIF('Session Tracking'!F185:O185,"Yes")</f>
        <v>0</v>
      </c>
      <c r="CL186" s="240">
        <f>COUNTIF('Session Tracking'!F185:O185,"No")</f>
        <v>0</v>
      </c>
      <c r="CM186" s="211">
        <f t="shared" si="101"/>
        <v>0</v>
      </c>
      <c r="CN186" s="240" t="str">
        <f t="shared" si="78"/>
        <v/>
      </c>
      <c r="CO186" s="240" t="str">
        <f t="shared" si="79"/>
        <v/>
      </c>
      <c r="CP186" s="240" t="str">
        <f t="shared" si="102"/>
        <v/>
      </c>
      <c r="CQ186" s="240" t="str">
        <f t="shared" si="103"/>
        <v/>
      </c>
      <c r="CR186" s="240" t="str">
        <f t="shared" si="104"/>
        <v/>
      </c>
      <c r="CS186" s="240" t="str">
        <f t="shared" si="105"/>
        <v/>
      </c>
      <c r="CT186" s="172" t="str">
        <f t="shared" si="106"/>
        <v/>
      </c>
      <c r="CU186" s="240" t="str">
        <f t="shared" si="107"/>
        <v/>
      </c>
      <c r="CV186" s="240" t="str">
        <f t="shared" si="108"/>
        <v/>
      </c>
      <c r="CW186" s="240" t="str">
        <f t="shared" si="109"/>
        <v/>
      </c>
      <c r="CX186" s="240" t="str">
        <f t="shared" si="110"/>
        <v/>
      </c>
      <c r="CY186" s="240" t="str">
        <f t="shared" si="111"/>
        <v/>
      </c>
      <c r="CZ186" s="240" t="str">
        <f t="shared" si="112"/>
        <v/>
      </c>
      <c r="DA186" s="240" t="str">
        <f t="shared" si="113"/>
        <v/>
      </c>
      <c r="DB186" s="173" t="str">
        <f t="shared" si="114"/>
        <v/>
      </c>
    </row>
    <row r="187" spans="1:106" x14ac:dyDescent="0.35">
      <c r="A187" s="182">
        <f>'Session Tracking'!A186</f>
        <v>0</v>
      </c>
      <c r="B187" s="183">
        <f>'Session Tracking'!T186</f>
        <v>0</v>
      </c>
      <c r="C187" s="183">
        <f>'Session Tracking'!C186</f>
        <v>0</v>
      </c>
      <c r="D187" s="184" t="str">
        <f>IF('Session Tracking'!D186,'Session Tracking'!D186,"")</f>
        <v/>
      </c>
      <c r="E187" s="184" t="str">
        <f>IF('Session Tracking'!E186,'Session Tracking'!E186,"")</f>
        <v/>
      </c>
      <c r="F187" s="123"/>
      <c r="G187" s="123"/>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3"/>
      <c r="AH187" s="124"/>
      <c r="AI187" s="124"/>
      <c r="AJ187" s="124"/>
      <c r="AK187" s="124"/>
      <c r="AL187" s="124"/>
      <c r="AM187" s="124"/>
      <c r="AN187" s="124"/>
      <c r="AO187" s="124"/>
      <c r="AP187" s="124"/>
      <c r="AQ187" s="124"/>
      <c r="AR187" s="124"/>
      <c r="AS187" s="124"/>
      <c r="AT187" s="124"/>
      <c r="AU187" s="124"/>
      <c r="AV187" s="124"/>
      <c r="AW187" s="124"/>
      <c r="AX187" s="124"/>
      <c r="AY187" s="124"/>
      <c r="AZ187" s="124"/>
      <c r="BA187" s="124"/>
      <c r="BB187" s="124"/>
      <c r="BC187" s="124"/>
      <c r="BD187" s="124"/>
      <c r="BE187" s="124"/>
      <c r="BF187" s="124"/>
      <c r="BH187" s="175" t="str">
        <f t="shared" si="80"/>
        <v/>
      </c>
      <c r="BI187" s="176" t="str">
        <f t="shared" si="81"/>
        <v/>
      </c>
      <c r="BJ187" s="240" t="str">
        <f t="shared" si="82"/>
        <v xml:space="preserve"> </v>
      </c>
      <c r="BK187" s="175" t="str">
        <f t="shared" si="83"/>
        <v/>
      </c>
      <c r="BL187" s="176" t="str">
        <f t="shared" si="84"/>
        <v/>
      </c>
      <c r="BM187" s="240" t="str">
        <f t="shared" si="85"/>
        <v xml:space="preserve"> </v>
      </c>
      <c r="BN187" s="175" t="str">
        <f t="shared" si="86"/>
        <v/>
      </c>
      <c r="BO187" s="176" t="str">
        <f t="shared" si="87"/>
        <v/>
      </c>
      <c r="BP187" s="240" t="str">
        <f t="shared" si="88"/>
        <v xml:space="preserve"> </v>
      </c>
      <c r="BQ187" s="175" t="str">
        <f t="shared" si="89"/>
        <v/>
      </c>
      <c r="BR187" s="176" t="str">
        <f t="shared" si="90"/>
        <v/>
      </c>
      <c r="BS187" s="224" t="str">
        <f t="shared" si="91"/>
        <v xml:space="preserve"> </v>
      </c>
      <c r="BT187" s="318" t="str">
        <f t="shared" si="92"/>
        <v/>
      </c>
      <c r="BU187" s="319" t="str">
        <f t="shared" si="93"/>
        <v/>
      </c>
      <c r="BV187" s="320" t="str">
        <f t="shared" si="94"/>
        <v xml:space="preserve"> </v>
      </c>
      <c r="BW187" s="175" t="str">
        <f t="shared" si="95"/>
        <v/>
      </c>
      <c r="BX187" s="176" t="str">
        <f t="shared" si="96"/>
        <v/>
      </c>
      <c r="BY187" s="240" t="str">
        <f t="shared" si="97"/>
        <v xml:space="preserve"> </v>
      </c>
      <c r="BZ187" s="175" t="str">
        <f>IF(COUNT(#REF!,#REF!,#REF!,#REF!)=4,(3-#REF!)+(3-#REF!)+#REF!+#REF!,"")</f>
        <v/>
      </c>
      <c r="CA187" s="176" t="str">
        <f>IF(COUNT(#REF!,#REF!,#REF!,#REF!)=4,(3-#REF!)+(3-#REF!)+#REF!+#REF!,"")</f>
        <v/>
      </c>
      <c r="CB187" s="240" t="str">
        <f t="shared" si="98"/>
        <v xml:space="preserve"> </v>
      </c>
      <c r="CC187" s="175" t="str">
        <f>IF(COUNT(#REF!,#REF!,#REF!)=3,(3-#REF!)+#REF!+(3-#REF!),"")</f>
        <v/>
      </c>
      <c r="CD187" s="176" t="str">
        <f>IF(COUNT(#REF!,#REF!,#REF!)=3,(3-#REF!)+#REF!+(3-#REF!),"")</f>
        <v/>
      </c>
      <c r="CE187" s="240" t="str">
        <f t="shared" si="99"/>
        <v xml:space="preserve"> </v>
      </c>
      <c r="CF187" s="185" t="str">
        <f t="shared" si="115"/>
        <v/>
      </c>
      <c r="CG187" s="186" t="str">
        <f t="shared" si="115"/>
        <v/>
      </c>
      <c r="CH187" s="181" t="str">
        <f t="shared" si="100"/>
        <v xml:space="preserve"> </v>
      </c>
      <c r="CI187" s="240">
        <f>'Session Tracking'!P186</f>
        <v>0</v>
      </c>
      <c r="CJ187" s="172"/>
      <c r="CK187" s="172">
        <f>COUNTIF('Session Tracking'!F186:O186,"Yes")</f>
        <v>0</v>
      </c>
      <c r="CL187" s="240">
        <f>COUNTIF('Session Tracking'!F186:O186,"No")</f>
        <v>0</v>
      </c>
      <c r="CM187" s="211">
        <f t="shared" si="101"/>
        <v>0</v>
      </c>
      <c r="CN187" s="240" t="str">
        <f t="shared" si="78"/>
        <v/>
      </c>
      <c r="CO187" s="240" t="str">
        <f t="shared" si="79"/>
        <v/>
      </c>
      <c r="CP187" s="240" t="str">
        <f t="shared" si="102"/>
        <v/>
      </c>
      <c r="CQ187" s="240" t="str">
        <f t="shared" si="103"/>
        <v/>
      </c>
      <c r="CR187" s="240" t="str">
        <f t="shared" si="104"/>
        <v/>
      </c>
      <c r="CS187" s="240" t="str">
        <f t="shared" si="105"/>
        <v/>
      </c>
      <c r="CT187" s="172" t="str">
        <f t="shared" si="106"/>
        <v/>
      </c>
      <c r="CU187" s="240" t="str">
        <f t="shared" si="107"/>
        <v/>
      </c>
      <c r="CV187" s="240" t="str">
        <f t="shared" si="108"/>
        <v/>
      </c>
      <c r="CW187" s="240" t="str">
        <f t="shared" si="109"/>
        <v/>
      </c>
      <c r="CX187" s="240" t="str">
        <f t="shared" si="110"/>
        <v/>
      </c>
      <c r="CY187" s="240" t="str">
        <f t="shared" si="111"/>
        <v/>
      </c>
      <c r="CZ187" s="240" t="str">
        <f t="shared" si="112"/>
        <v/>
      </c>
      <c r="DA187" s="240" t="str">
        <f t="shared" si="113"/>
        <v/>
      </c>
      <c r="DB187" s="173" t="str">
        <f t="shared" si="114"/>
        <v/>
      </c>
    </row>
    <row r="188" spans="1:106" x14ac:dyDescent="0.35">
      <c r="A188" s="182">
        <f>'Session Tracking'!A187</f>
        <v>0</v>
      </c>
      <c r="B188" s="183">
        <f>'Session Tracking'!T187</f>
        <v>0</v>
      </c>
      <c r="C188" s="183">
        <f>'Session Tracking'!C187</f>
        <v>0</v>
      </c>
      <c r="D188" s="184" t="str">
        <f>IF('Session Tracking'!D187,'Session Tracking'!D187,"")</f>
        <v/>
      </c>
      <c r="E188" s="184" t="str">
        <f>IF('Session Tracking'!E187,'Session Tracking'!E187,"")</f>
        <v/>
      </c>
      <c r="F188" s="121"/>
      <c r="G188" s="121"/>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1"/>
      <c r="AH188" s="122"/>
      <c r="AI188" s="122"/>
      <c r="AJ188" s="122"/>
      <c r="AK188" s="122"/>
      <c r="AL188" s="122"/>
      <c r="AM188" s="122"/>
      <c r="AN188" s="122"/>
      <c r="AO188" s="122"/>
      <c r="AP188" s="122"/>
      <c r="AQ188" s="122"/>
      <c r="AR188" s="122"/>
      <c r="AS188" s="122"/>
      <c r="AT188" s="122"/>
      <c r="AU188" s="122"/>
      <c r="AV188" s="122"/>
      <c r="AW188" s="122"/>
      <c r="AX188" s="122"/>
      <c r="AY188" s="122"/>
      <c r="AZ188" s="122"/>
      <c r="BA188" s="122"/>
      <c r="BB188" s="122"/>
      <c r="BC188" s="122"/>
      <c r="BD188" s="122"/>
      <c r="BE188" s="122"/>
      <c r="BF188" s="122"/>
      <c r="BH188" s="175" t="str">
        <f t="shared" si="80"/>
        <v/>
      </c>
      <c r="BI188" s="176" t="str">
        <f t="shared" si="81"/>
        <v/>
      </c>
      <c r="BJ188" s="240" t="str">
        <f t="shared" si="82"/>
        <v xml:space="preserve"> </v>
      </c>
      <c r="BK188" s="175" t="str">
        <f t="shared" si="83"/>
        <v/>
      </c>
      <c r="BL188" s="176" t="str">
        <f t="shared" si="84"/>
        <v/>
      </c>
      <c r="BM188" s="240" t="str">
        <f t="shared" si="85"/>
        <v xml:space="preserve"> </v>
      </c>
      <c r="BN188" s="175" t="str">
        <f t="shared" si="86"/>
        <v/>
      </c>
      <c r="BO188" s="176" t="str">
        <f t="shared" si="87"/>
        <v/>
      </c>
      <c r="BP188" s="240" t="str">
        <f t="shared" si="88"/>
        <v xml:space="preserve"> </v>
      </c>
      <c r="BQ188" s="175" t="str">
        <f t="shared" si="89"/>
        <v/>
      </c>
      <c r="BR188" s="176" t="str">
        <f t="shared" si="90"/>
        <v/>
      </c>
      <c r="BS188" s="224" t="str">
        <f t="shared" si="91"/>
        <v xml:space="preserve"> </v>
      </c>
      <c r="BT188" s="318" t="str">
        <f t="shared" si="92"/>
        <v/>
      </c>
      <c r="BU188" s="319" t="str">
        <f t="shared" si="93"/>
        <v/>
      </c>
      <c r="BV188" s="320" t="str">
        <f t="shared" si="94"/>
        <v xml:space="preserve"> </v>
      </c>
      <c r="BW188" s="175" t="str">
        <f t="shared" si="95"/>
        <v/>
      </c>
      <c r="BX188" s="176" t="str">
        <f t="shared" si="96"/>
        <v/>
      </c>
      <c r="BY188" s="240" t="str">
        <f t="shared" si="97"/>
        <v xml:space="preserve"> </v>
      </c>
      <c r="BZ188" s="175" t="str">
        <f>IF(COUNT(#REF!,#REF!,#REF!,#REF!)=4,(3-#REF!)+(3-#REF!)+#REF!+#REF!,"")</f>
        <v/>
      </c>
      <c r="CA188" s="176" t="str">
        <f>IF(COUNT(#REF!,#REF!,#REF!,#REF!)=4,(3-#REF!)+(3-#REF!)+#REF!+#REF!,"")</f>
        <v/>
      </c>
      <c r="CB188" s="240" t="str">
        <f t="shared" si="98"/>
        <v xml:space="preserve"> </v>
      </c>
      <c r="CC188" s="175" t="str">
        <f>IF(COUNT(#REF!,#REF!,#REF!)=3,(3-#REF!)+#REF!+(3-#REF!),"")</f>
        <v/>
      </c>
      <c r="CD188" s="176" t="str">
        <f>IF(COUNT(#REF!,#REF!,#REF!)=3,(3-#REF!)+#REF!+(3-#REF!),"")</f>
        <v/>
      </c>
      <c r="CE188" s="240" t="str">
        <f t="shared" si="99"/>
        <v xml:space="preserve"> </v>
      </c>
      <c r="CF188" s="185" t="str">
        <f t="shared" si="115"/>
        <v/>
      </c>
      <c r="CG188" s="186" t="str">
        <f t="shared" si="115"/>
        <v/>
      </c>
      <c r="CH188" s="181" t="str">
        <f t="shared" si="100"/>
        <v xml:space="preserve"> </v>
      </c>
      <c r="CI188" s="240">
        <f>'Session Tracking'!P187</f>
        <v>0</v>
      </c>
      <c r="CJ188" s="172"/>
      <c r="CK188" s="172">
        <f>COUNTIF('Session Tracking'!F187:O187,"Yes")</f>
        <v>0</v>
      </c>
      <c r="CL188" s="240">
        <f>COUNTIF('Session Tracking'!F187:O187,"No")</f>
        <v>0</v>
      </c>
      <c r="CM188" s="211">
        <f t="shared" si="101"/>
        <v>0</v>
      </c>
      <c r="CN188" s="240" t="str">
        <f t="shared" si="78"/>
        <v/>
      </c>
      <c r="CO188" s="240" t="str">
        <f t="shared" si="79"/>
        <v/>
      </c>
      <c r="CP188" s="240" t="str">
        <f t="shared" si="102"/>
        <v/>
      </c>
      <c r="CQ188" s="240" t="str">
        <f t="shared" si="103"/>
        <v/>
      </c>
      <c r="CR188" s="240" t="str">
        <f t="shared" si="104"/>
        <v/>
      </c>
      <c r="CS188" s="240" t="str">
        <f t="shared" si="105"/>
        <v/>
      </c>
      <c r="CT188" s="172" t="str">
        <f t="shared" si="106"/>
        <v/>
      </c>
      <c r="CU188" s="240" t="str">
        <f t="shared" si="107"/>
        <v/>
      </c>
      <c r="CV188" s="240" t="str">
        <f t="shared" si="108"/>
        <v/>
      </c>
      <c r="CW188" s="240" t="str">
        <f t="shared" si="109"/>
        <v/>
      </c>
      <c r="CX188" s="240" t="str">
        <f t="shared" si="110"/>
        <v/>
      </c>
      <c r="CY188" s="240" t="str">
        <f t="shared" si="111"/>
        <v/>
      </c>
      <c r="CZ188" s="240" t="str">
        <f t="shared" si="112"/>
        <v/>
      </c>
      <c r="DA188" s="240" t="str">
        <f t="shared" si="113"/>
        <v/>
      </c>
      <c r="DB188" s="173" t="str">
        <f t="shared" si="114"/>
        <v/>
      </c>
    </row>
    <row r="189" spans="1:106" x14ac:dyDescent="0.35">
      <c r="A189" s="182">
        <f>'Session Tracking'!A188</f>
        <v>0</v>
      </c>
      <c r="B189" s="183">
        <f>'Session Tracking'!T188</f>
        <v>0</v>
      </c>
      <c r="C189" s="183">
        <f>'Session Tracking'!C188</f>
        <v>0</v>
      </c>
      <c r="D189" s="184" t="str">
        <f>IF('Session Tracking'!D188,'Session Tracking'!D188,"")</f>
        <v/>
      </c>
      <c r="E189" s="184" t="str">
        <f>IF('Session Tracking'!E188,'Session Tracking'!E188,"")</f>
        <v/>
      </c>
      <c r="F189" s="123"/>
      <c r="G189" s="123"/>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3"/>
      <c r="AH189" s="124"/>
      <c r="AI189" s="124"/>
      <c r="AJ189" s="124"/>
      <c r="AK189" s="124"/>
      <c r="AL189" s="124"/>
      <c r="AM189" s="124"/>
      <c r="AN189" s="124"/>
      <c r="AO189" s="124"/>
      <c r="AP189" s="124"/>
      <c r="AQ189" s="124"/>
      <c r="AR189" s="124"/>
      <c r="AS189" s="124"/>
      <c r="AT189" s="124"/>
      <c r="AU189" s="124"/>
      <c r="AV189" s="124"/>
      <c r="AW189" s="124"/>
      <c r="AX189" s="124"/>
      <c r="AY189" s="124"/>
      <c r="AZ189" s="124"/>
      <c r="BA189" s="124"/>
      <c r="BB189" s="124"/>
      <c r="BC189" s="124"/>
      <c r="BD189" s="124"/>
      <c r="BE189" s="124"/>
      <c r="BF189" s="124"/>
      <c r="BH189" s="175" t="str">
        <f t="shared" si="80"/>
        <v/>
      </c>
      <c r="BI189" s="176" t="str">
        <f t="shared" si="81"/>
        <v/>
      </c>
      <c r="BJ189" s="240" t="str">
        <f t="shared" si="82"/>
        <v xml:space="preserve"> </v>
      </c>
      <c r="BK189" s="175" t="str">
        <f t="shared" si="83"/>
        <v/>
      </c>
      <c r="BL189" s="176" t="str">
        <f t="shared" si="84"/>
        <v/>
      </c>
      <c r="BM189" s="240" t="str">
        <f t="shared" si="85"/>
        <v xml:space="preserve"> </v>
      </c>
      <c r="BN189" s="175" t="str">
        <f t="shared" si="86"/>
        <v/>
      </c>
      <c r="BO189" s="176" t="str">
        <f t="shared" si="87"/>
        <v/>
      </c>
      <c r="BP189" s="240" t="str">
        <f t="shared" si="88"/>
        <v xml:space="preserve"> </v>
      </c>
      <c r="BQ189" s="175" t="str">
        <f t="shared" si="89"/>
        <v/>
      </c>
      <c r="BR189" s="176" t="str">
        <f t="shared" si="90"/>
        <v/>
      </c>
      <c r="BS189" s="224" t="str">
        <f t="shared" si="91"/>
        <v xml:space="preserve"> </v>
      </c>
      <c r="BT189" s="318" t="str">
        <f t="shared" si="92"/>
        <v/>
      </c>
      <c r="BU189" s="319" t="str">
        <f t="shared" si="93"/>
        <v/>
      </c>
      <c r="BV189" s="320" t="str">
        <f t="shared" si="94"/>
        <v xml:space="preserve"> </v>
      </c>
      <c r="BW189" s="175" t="str">
        <f t="shared" si="95"/>
        <v/>
      </c>
      <c r="BX189" s="176" t="str">
        <f t="shared" si="96"/>
        <v/>
      </c>
      <c r="BY189" s="240" t="str">
        <f t="shared" si="97"/>
        <v xml:space="preserve"> </v>
      </c>
      <c r="BZ189" s="175" t="str">
        <f>IF(COUNT(#REF!,#REF!,#REF!,#REF!)=4,(3-#REF!)+(3-#REF!)+#REF!+#REF!,"")</f>
        <v/>
      </c>
      <c r="CA189" s="176" t="str">
        <f>IF(COUNT(#REF!,#REF!,#REF!,#REF!)=4,(3-#REF!)+(3-#REF!)+#REF!+#REF!,"")</f>
        <v/>
      </c>
      <c r="CB189" s="240" t="str">
        <f t="shared" si="98"/>
        <v xml:space="preserve"> </v>
      </c>
      <c r="CC189" s="175" t="str">
        <f>IF(COUNT(#REF!,#REF!,#REF!)=3,(3-#REF!)+#REF!+(3-#REF!),"")</f>
        <v/>
      </c>
      <c r="CD189" s="176" t="str">
        <f>IF(COUNT(#REF!,#REF!,#REF!)=3,(3-#REF!)+#REF!+(3-#REF!),"")</f>
        <v/>
      </c>
      <c r="CE189" s="240" t="str">
        <f t="shared" si="99"/>
        <v xml:space="preserve"> </v>
      </c>
      <c r="CF189" s="185" t="str">
        <f t="shared" si="115"/>
        <v/>
      </c>
      <c r="CG189" s="186" t="str">
        <f t="shared" si="115"/>
        <v/>
      </c>
      <c r="CH189" s="181" t="str">
        <f t="shared" si="100"/>
        <v xml:space="preserve"> </v>
      </c>
      <c r="CI189" s="240">
        <f>'Session Tracking'!P188</f>
        <v>0</v>
      </c>
      <c r="CJ189" s="172"/>
      <c r="CK189" s="172">
        <f>COUNTIF('Session Tracking'!F188:O188,"Yes")</f>
        <v>0</v>
      </c>
      <c r="CL189" s="240">
        <f>COUNTIF('Session Tracking'!F188:O188,"No")</f>
        <v>0</v>
      </c>
      <c r="CM189" s="211">
        <f t="shared" si="101"/>
        <v>0</v>
      </c>
      <c r="CN189" s="240" t="str">
        <f t="shared" si="78"/>
        <v/>
      </c>
      <c r="CO189" s="240" t="str">
        <f t="shared" si="79"/>
        <v/>
      </c>
      <c r="CP189" s="240" t="str">
        <f t="shared" si="102"/>
        <v/>
      </c>
      <c r="CQ189" s="240" t="str">
        <f t="shared" si="103"/>
        <v/>
      </c>
      <c r="CR189" s="240" t="str">
        <f t="shared" si="104"/>
        <v/>
      </c>
      <c r="CS189" s="240" t="str">
        <f t="shared" si="105"/>
        <v/>
      </c>
      <c r="CT189" s="172" t="str">
        <f t="shared" si="106"/>
        <v/>
      </c>
      <c r="CU189" s="240" t="str">
        <f t="shared" si="107"/>
        <v/>
      </c>
      <c r="CV189" s="240" t="str">
        <f t="shared" si="108"/>
        <v/>
      </c>
      <c r="CW189" s="240" t="str">
        <f t="shared" si="109"/>
        <v/>
      </c>
      <c r="CX189" s="240" t="str">
        <f t="shared" si="110"/>
        <v/>
      </c>
      <c r="CY189" s="240" t="str">
        <f t="shared" si="111"/>
        <v/>
      </c>
      <c r="CZ189" s="240" t="str">
        <f t="shared" si="112"/>
        <v/>
      </c>
      <c r="DA189" s="240" t="str">
        <f t="shared" si="113"/>
        <v/>
      </c>
      <c r="DB189" s="173" t="str">
        <f t="shared" si="114"/>
        <v/>
      </c>
    </row>
    <row r="190" spans="1:106" x14ac:dyDescent="0.35">
      <c r="A190" s="182">
        <f>'Session Tracking'!A189</f>
        <v>0</v>
      </c>
      <c r="B190" s="183">
        <f>'Session Tracking'!T189</f>
        <v>0</v>
      </c>
      <c r="C190" s="183">
        <f>'Session Tracking'!C189</f>
        <v>0</v>
      </c>
      <c r="D190" s="184" t="str">
        <f>IF('Session Tracking'!D189,'Session Tracking'!D189,"")</f>
        <v/>
      </c>
      <c r="E190" s="184" t="str">
        <f>IF('Session Tracking'!E189,'Session Tracking'!E189,"")</f>
        <v/>
      </c>
      <c r="F190" s="121"/>
      <c r="G190" s="121"/>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1"/>
      <c r="AH190" s="122"/>
      <c r="AI190" s="122"/>
      <c r="AJ190" s="122"/>
      <c r="AK190" s="122"/>
      <c r="AL190" s="122"/>
      <c r="AM190" s="122"/>
      <c r="AN190" s="122"/>
      <c r="AO190" s="122"/>
      <c r="AP190" s="122"/>
      <c r="AQ190" s="122"/>
      <c r="AR190" s="122"/>
      <c r="AS190" s="122"/>
      <c r="AT190" s="122"/>
      <c r="AU190" s="122"/>
      <c r="AV190" s="122"/>
      <c r="AW190" s="122"/>
      <c r="AX190" s="122"/>
      <c r="AY190" s="122"/>
      <c r="AZ190" s="122"/>
      <c r="BA190" s="122"/>
      <c r="BB190" s="122"/>
      <c r="BC190" s="122"/>
      <c r="BD190" s="122"/>
      <c r="BE190" s="122"/>
      <c r="BF190" s="122"/>
      <c r="BH190" s="175" t="str">
        <f t="shared" si="80"/>
        <v/>
      </c>
      <c r="BI190" s="176" t="str">
        <f t="shared" si="81"/>
        <v/>
      </c>
      <c r="BJ190" s="240" t="str">
        <f t="shared" si="82"/>
        <v xml:space="preserve"> </v>
      </c>
      <c r="BK190" s="175" t="str">
        <f t="shared" si="83"/>
        <v/>
      </c>
      <c r="BL190" s="176" t="str">
        <f t="shared" si="84"/>
        <v/>
      </c>
      <c r="BM190" s="240" t="str">
        <f t="shared" si="85"/>
        <v xml:space="preserve"> </v>
      </c>
      <c r="BN190" s="175" t="str">
        <f t="shared" si="86"/>
        <v/>
      </c>
      <c r="BO190" s="176" t="str">
        <f t="shared" si="87"/>
        <v/>
      </c>
      <c r="BP190" s="240" t="str">
        <f t="shared" si="88"/>
        <v xml:space="preserve"> </v>
      </c>
      <c r="BQ190" s="175" t="str">
        <f t="shared" si="89"/>
        <v/>
      </c>
      <c r="BR190" s="176" t="str">
        <f t="shared" si="90"/>
        <v/>
      </c>
      <c r="BS190" s="224" t="str">
        <f t="shared" si="91"/>
        <v xml:space="preserve"> </v>
      </c>
      <c r="BT190" s="318" t="str">
        <f t="shared" si="92"/>
        <v/>
      </c>
      <c r="BU190" s="319" t="str">
        <f t="shared" si="93"/>
        <v/>
      </c>
      <c r="BV190" s="320" t="str">
        <f t="shared" si="94"/>
        <v xml:space="preserve"> </v>
      </c>
      <c r="BW190" s="175" t="str">
        <f t="shared" si="95"/>
        <v/>
      </c>
      <c r="BX190" s="176" t="str">
        <f t="shared" si="96"/>
        <v/>
      </c>
      <c r="BY190" s="240" t="str">
        <f t="shared" si="97"/>
        <v xml:space="preserve"> </v>
      </c>
      <c r="BZ190" s="175" t="str">
        <f>IF(COUNT(#REF!,#REF!,#REF!,#REF!)=4,(3-#REF!)+(3-#REF!)+#REF!+#REF!,"")</f>
        <v/>
      </c>
      <c r="CA190" s="176" t="str">
        <f>IF(COUNT(#REF!,#REF!,#REF!,#REF!)=4,(3-#REF!)+(3-#REF!)+#REF!+#REF!,"")</f>
        <v/>
      </c>
      <c r="CB190" s="240" t="str">
        <f t="shared" si="98"/>
        <v xml:space="preserve"> </v>
      </c>
      <c r="CC190" s="175" t="str">
        <f>IF(COUNT(#REF!,#REF!,#REF!)=3,(3-#REF!)+#REF!+(3-#REF!),"")</f>
        <v/>
      </c>
      <c r="CD190" s="176" t="str">
        <f>IF(COUNT(#REF!,#REF!,#REF!)=3,(3-#REF!)+#REF!+(3-#REF!),"")</f>
        <v/>
      </c>
      <c r="CE190" s="240" t="str">
        <f t="shared" si="99"/>
        <v xml:space="preserve"> </v>
      </c>
      <c r="CF190" s="185" t="str">
        <f t="shared" si="115"/>
        <v/>
      </c>
      <c r="CG190" s="186" t="str">
        <f t="shared" si="115"/>
        <v/>
      </c>
      <c r="CH190" s="181" t="str">
        <f t="shared" si="100"/>
        <v xml:space="preserve"> </v>
      </c>
      <c r="CI190" s="240">
        <f>'Session Tracking'!P189</f>
        <v>0</v>
      </c>
      <c r="CJ190" s="172"/>
      <c r="CK190" s="172">
        <f>COUNTIF('Session Tracking'!F189:O189,"Yes")</f>
        <v>0</v>
      </c>
      <c r="CL190" s="240">
        <f>COUNTIF('Session Tracking'!F189:O189,"No")</f>
        <v>0</v>
      </c>
      <c r="CM190" s="211">
        <f t="shared" si="101"/>
        <v>0</v>
      </c>
      <c r="CN190" s="240" t="str">
        <f t="shared" si="78"/>
        <v/>
      </c>
      <c r="CO190" s="240" t="str">
        <f t="shared" si="79"/>
        <v/>
      </c>
      <c r="CP190" s="240" t="str">
        <f t="shared" si="102"/>
        <v/>
      </c>
      <c r="CQ190" s="240" t="str">
        <f t="shared" si="103"/>
        <v/>
      </c>
      <c r="CR190" s="240" t="str">
        <f t="shared" si="104"/>
        <v/>
      </c>
      <c r="CS190" s="240" t="str">
        <f t="shared" si="105"/>
        <v/>
      </c>
      <c r="CT190" s="172" t="str">
        <f t="shared" si="106"/>
        <v/>
      </c>
      <c r="CU190" s="240" t="str">
        <f t="shared" si="107"/>
        <v/>
      </c>
      <c r="CV190" s="240" t="str">
        <f t="shared" si="108"/>
        <v/>
      </c>
      <c r="CW190" s="240" t="str">
        <f t="shared" si="109"/>
        <v/>
      </c>
      <c r="CX190" s="240" t="str">
        <f t="shared" si="110"/>
        <v/>
      </c>
      <c r="CY190" s="240" t="str">
        <f t="shared" si="111"/>
        <v/>
      </c>
      <c r="CZ190" s="240" t="str">
        <f t="shared" si="112"/>
        <v/>
      </c>
      <c r="DA190" s="240" t="str">
        <f t="shared" si="113"/>
        <v/>
      </c>
      <c r="DB190" s="173" t="str">
        <f t="shared" si="114"/>
        <v/>
      </c>
    </row>
    <row r="191" spans="1:106" x14ac:dyDescent="0.35">
      <c r="A191" s="182">
        <f>'Session Tracking'!A190</f>
        <v>0</v>
      </c>
      <c r="B191" s="183">
        <f>'Session Tracking'!T190</f>
        <v>0</v>
      </c>
      <c r="C191" s="183">
        <f>'Session Tracking'!C190</f>
        <v>0</v>
      </c>
      <c r="D191" s="184" t="str">
        <f>IF('Session Tracking'!D190,'Session Tracking'!D190,"")</f>
        <v/>
      </c>
      <c r="E191" s="184" t="str">
        <f>IF('Session Tracking'!E190,'Session Tracking'!E190,"")</f>
        <v/>
      </c>
      <c r="F191" s="123"/>
      <c r="G191" s="123"/>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3"/>
      <c r="AH191" s="124"/>
      <c r="AI191" s="124"/>
      <c r="AJ191" s="124"/>
      <c r="AK191" s="124"/>
      <c r="AL191" s="124"/>
      <c r="AM191" s="124"/>
      <c r="AN191" s="124"/>
      <c r="AO191" s="124"/>
      <c r="AP191" s="124"/>
      <c r="AQ191" s="124"/>
      <c r="AR191" s="124"/>
      <c r="AS191" s="124"/>
      <c r="AT191" s="124"/>
      <c r="AU191" s="124"/>
      <c r="AV191" s="124"/>
      <c r="AW191" s="124"/>
      <c r="AX191" s="124"/>
      <c r="AY191" s="124"/>
      <c r="AZ191" s="124"/>
      <c r="BA191" s="124"/>
      <c r="BB191" s="124"/>
      <c r="BC191" s="124"/>
      <c r="BD191" s="124"/>
      <c r="BE191" s="124"/>
      <c r="BF191" s="124"/>
      <c r="BH191" s="175" t="str">
        <f t="shared" si="80"/>
        <v/>
      </c>
      <c r="BI191" s="176" t="str">
        <f t="shared" si="81"/>
        <v/>
      </c>
      <c r="BJ191" s="240" t="str">
        <f t="shared" si="82"/>
        <v xml:space="preserve"> </v>
      </c>
      <c r="BK191" s="175" t="str">
        <f t="shared" si="83"/>
        <v/>
      </c>
      <c r="BL191" s="176" t="str">
        <f t="shared" si="84"/>
        <v/>
      </c>
      <c r="BM191" s="240" t="str">
        <f t="shared" si="85"/>
        <v xml:space="preserve"> </v>
      </c>
      <c r="BN191" s="175" t="str">
        <f t="shared" si="86"/>
        <v/>
      </c>
      <c r="BO191" s="176" t="str">
        <f t="shared" si="87"/>
        <v/>
      </c>
      <c r="BP191" s="240" t="str">
        <f t="shared" si="88"/>
        <v xml:space="preserve"> </v>
      </c>
      <c r="BQ191" s="175" t="str">
        <f t="shared" si="89"/>
        <v/>
      </c>
      <c r="BR191" s="176" t="str">
        <f t="shared" si="90"/>
        <v/>
      </c>
      <c r="BS191" s="224" t="str">
        <f t="shared" si="91"/>
        <v xml:space="preserve"> </v>
      </c>
      <c r="BT191" s="318" t="str">
        <f t="shared" si="92"/>
        <v/>
      </c>
      <c r="BU191" s="319" t="str">
        <f t="shared" si="93"/>
        <v/>
      </c>
      <c r="BV191" s="320" t="str">
        <f t="shared" si="94"/>
        <v xml:space="preserve"> </v>
      </c>
      <c r="BW191" s="175" t="str">
        <f t="shared" si="95"/>
        <v/>
      </c>
      <c r="BX191" s="176" t="str">
        <f t="shared" si="96"/>
        <v/>
      </c>
      <c r="BY191" s="240" t="str">
        <f t="shared" si="97"/>
        <v xml:space="preserve"> </v>
      </c>
      <c r="BZ191" s="175" t="str">
        <f>IF(COUNT(#REF!,#REF!,#REF!,#REF!)=4,(3-#REF!)+(3-#REF!)+#REF!+#REF!,"")</f>
        <v/>
      </c>
      <c r="CA191" s="176" t="str">
        <f>IF(COUNT(#REF!,#REF!,#REF!,#REF!)=4,(3-#REF!)+(3-#REF!)+#REF!+#REF!,"")</f>
        <v/>
      </c>
      <c r="CB191" s="240" t="str">
        <f t="shared" si="98"/>
        <v xml:space="preserve"> </v>
      </c>
      <c r="CC191" s="175" t="str">
        <f>IF(COUNT(#REF!,#REF!,#REF!)=3,(3-#REF!)+#REF!+(3-#REF!),"")</f>
        <v/>
      </c>
      <c r="CD191" s="176" t="str">
        <f>IF(COUNT(#REF!,#REF!,#REF!)=3,(3-#REF!)+#REF!+(3-#REF!),"")</f>
        <v/>
      </c>
      <c r="CE191" s="240" t="str">
        <f t="shared" si="99"/>
        <v xml:space="preserve"> </v>
      </c>
      <c r="CF191" s="185" t="str">
        <f t="shared" si="115"/>
        <v/>
      </c>
      <c r="CG191" s="186" t="str">
        <f t="shared" si="115"/>
        <v/>
      </c>
      <c r="CH191" s="181" t="str">
        <f t="shared" si="100"/>
        <v xml:space="preserve"> </v>
      </c>
      <c r="CI191" s="240">
        <f>'Session Tracking'!P190</f>
        <v>0</v>
      </c>
      <c r="CJ191" s="172"/>
      <c r="CK191" s="172">
        <f>COUNTIF('Session Tracking'!F190:O190,"Yes")</f>
        <v>0</v>
      </c>
      <c r="CL191" s="240">
        <f>COUNTIF('Session Tracking'!F190:O190,"No")</f>
        <v>0</v>
      </c>
      <c r="CM191" s="211">
        <f t="shared" si="101"/>
        <v>0</v>
      </c>
      <c r="CN191" s="240" t="str">
        <f t="shared" si="78"/>
        <v/>
      </c>
      <c r="CO191" s="240" t="str">
        <f t="shared" si="79"/>
        <v/>
      </c>
      <c r="CP191" s="240" t="str">
        <f t="shared" si="102"/>
        <v/>
      </c>
      <c r="CQ191" s="240" t="str">
        <f t="shared" si="103"/>
        <v/>
      </c>
      <c r="CR191" s="240" t="str">
        <f t="shared" si="104"/>
        <v/>
      </c>
      <c r="CS191" s="240" t="str">
        <f t="shared" si="105"/>
        <v/>
      </c>
      <c r="CT191" s="172" t="str">
        <f t="shared" si="106"/>
        <v/>
      </c>
      <c r="CU191" s="240" t="str">
        <f t="shared" si="107"/>
        <v/>
      </c>
      <c r="CV191" s="240" t="str">
        <f t="shared" si="108"/>
        <v/>
      </c>
      <c r="CW191" s="240" t="str">
        <f t="shared" si="109"/>
        <v/>
      </c>
      <c r="CX191" s="240" t="str">
        <f t="shared" si="110"/>
        <v/>
      </c>
      <c r="CY191" s="240" t="str">
        <f t="shared" si="111"/>
        <v/>
      </c>
      <c r="CZ191" s="240" t="str">
        <f t="shared" si="112"/>
        <v/>
      </c>
      <c r="DA191" s="240" t="str">
        <f t="shared" si="113"/>
        <v/>
      </c>
      <c r="DB191" s="173" t="str">
        <f t="shared" si="114"/>
        <v/>
      </c>
    </row>
    <row r="192" spans="1:106" x14ac:dyDescent="0.35">
      <c r="A192" s="182">
        <f>'Session Tracking'!A191</f>
        <v>0</v>
      </c>
      <c r="B192" s="183">
        <f>'Session Tracking'!T191</f>
        <v>0</v>
      </c>
      <c r="C192" s="183">
        <f>'Session Tracking'!C191</f>
        <v>0</v>
      </c>
      <c r="D192" s="184" t="str">
        <f>IF('Session Tracking'!D191,'Session Tracking'!D191,"")</f>
        <v/>
      </c>
      <c r="E192" s="184" t="str">
        <f>IF('Session Tracking'!E191,'Session Tracking'!E191,"")</f>
        <v/>
      </c>
      <c r="F192" s="121"/>
      <c r="G192" s="121"/>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1"/>
      <c r="AH192" s="122"/>
      <c r="AI192" s="122"/>
      <c r="AJ192" s="122"/>
      <c r="AK192" s="122"/>
      <c r="AL192" s="122"/>
      <c r="AM192" s="122"/>
      <c r="AN192" s="122"/>
      <c r="AO192" s="122"/>
      <c r="AP192" s="122"/>
      <c r="AQ192" s="122"/>
      <c r="AR192" s="122"/>
      <c r="AS192" s="122"/>
      <c r="AT192" s="122"/>
      <c r="AU192" s="122"/>
      <c r="AV192" s="122"/>
      <c r="AW192" s="122"/>
      <c r="AX192" s="122"/>
      <c r="AY192" s="122"/>
      <c r="AZ192" s="122"/>
      <c r="BA192" s="122"/>
      <c r="BB192" s="122"/>
      <c r="BC192" s="122"/>
      <c r="BD192" s="122"/>
      <c r="BE192" s="122"/>
      <c r="BF192" s="122"/>
      <c r="BH192" s="175" t="str">
        <f t="shared" si="80"/>
        <v/>
      </c>
      <c r="BI192" s="176" t="str">
        <f t="shared" si="81"/>
        <v/>
      </c>
      <c r="BJ192" s="240" t="str">
        <f t="shared" si="82"/>
        <v xml:space="preserve"> </v>
      </c>
      <c r="BK192" s="175" t="str">
        <f t="shared" si="83"/>
        <v/>
      </c>
      <c r="BL192" s="176" t="str">
        <f t="shared" si="84"/>
        <v/>
      </c>
      <c r="BM192" s="240" t="str">
        <f t="shared" si="85"/>
        <v xml:space="preserve"> </v>
      </c>
      <c r="BN192" s="175" t="str">
        <f t="shared" si="86"/>
        <v/>
      </c>
      <c r="BO192" s="176" t="str">
        <f t="shared" si="87"/>
        <v/>
      </c>
      <c r="BP192" s="240" t="str">
        <f t="shared" si="88"/>
        <v xml:space="preserve"> </v>
      </c>
      <c r="BQ192" s="175" t="str">
        <f t="shared" si="89"/>
        <v/>
      </c>
      <c r="BR192" s="176" t="str">
        <f t="shared" si="90"/>
        <v/>
      </c>
      <c r="BS192" s="224" t="str">
        <f t="shared" si="91"/>
        <v xml:space="preserve"> </v>
      </c>
      <c r="BT192" s="318" t="str">
        <f t="shared" si="92"/>
        <v/>
      </c>
      <c r="BU192" s="319" t="str">
        <f t="shared" si="93"/>
        <v/>
      </c>
      <c r="BV192" s="320" t="str">
        <f t="shared" si="94"/>
        <v xml:space="preserve"> </v>
      </c>
      <c r="BW192" s="175" t="str">
        <f t="shared" si="95"/>
        <v/>
      </c>
      <c r="BX192" s="176" t="str">
        <f t="shared" si="96"/>
        <v/>
      </c>
      <c r="BY192" s="240" t="str">
        <f t="shared" si="97"/>
        <v xml:space="preserve"> </v>
      </c>
      <c r="BZ192" s="175" t="str">
        <f>IF(COUNT(#REF!,#REF!,#REF!,#REF!)=4,(3-#REF!)+(3-#REF!)+#REF!+#REF!,"")</f>
        <v/>
      </c>
      <c r="CA192" s="176" t="str">
        <f>IF(COUNT(#REF!,#REF!,#REF!,#REF!)=4,(3-#REF!)+(3-#REF!)+#REF!+#REF!,"")</f>
        <v/>
      </c>
      <c r="CB192" s="240" t="str">
        <f t="shared" si="98"/>
        <v xml:space="preserve"> </v>
      </c>
      <c r="CC192" s="175" t="str">
        <f>IF(COUNT(#REF!,#REF!,#REF!)=3,(3-#REF!)+#REF!+(3-#REF!),"")</f>
        <v/>
      </c>
      <c r="CD192" s="176" t="str">
        <f>IF(COUNT(#REF!,#REF!,#REF!)=3,(3-#REF!)+#REF!+(3-#REF!),"")</f>
        <v/>
      </c>
      <c r="CE192" s="240" t="str">
        <f t="shared" si="99"/>
        <v xml:space="preserve"> </v>
      </c>
      <c r="CF192" s="185" t="str">
        <f t="shared" si="115"/>
        <v/>
      </c>
      <c r="CG192" s="186" t="str">
        <f t="shared" si="115"/>
        <v/>
      </c>
      <c r="CH192" s="181" t="str">
        <f t="shared" si="100"/>
        <v xml:space="preserve"> </v>
      </c>
      <c r="CI192" s="240">
        <f>'Session Tracking'!P191</f>
        <v>0</v>
      </c>
      <c r="CJ192" s="172"/>
      <c r="CK192" s="172">
        <f>COUNTIF('Session Tracking'!F191:O191,"Yes")</f>
        <v>0</v>
      </c>
      <c r="CL192" s="240">
        <f>COUNTIF('Session Tracking'!F191:O191,"No")</f>
        <v>0</v>
      </c>
      <c r="CM192" s="211">
        <f t="shared" si="101"/>
        <v>0</v>
      </c>
      <c r="CN192" s="240" t="str">
        <f t="shared" si="78"/>
        <v/>
      </c>
      <c r="CO192" s="240" t="str">
        <f t="shared" si="79"/>
        <v/>
      </c>
      <c r="CP192" s="240" t="str">
        <f t="shared" si="102"/>
        <v/>
      </c>
      <c r="CQ192" s="240" t="str">
        <f t="shared" si="103"/>
        <v/>
      </c>
      <c r="CR192" s="240" t="str">
        <f t="shared" si="104"/>
        <v/>
      </c>
      <c r="CS192" s="240" t="str">
        <f t="shared" si="105"/>
        <v/>
      </c>
      <c r="CT192" s="172" t="str">
        <f t="shared" si="106"/>
        <v/>
      </c>
      <c r="CU192" s="240" t="str">
        <f t="shared" si="107"/>
        <v/>
      </c>
      <c r="CV192" s="240" t="str">
        <f t="shared" si="108"/>
        <v/>
      </c>
      <c r="CW192" s="240" t="str">
        <f t="shared" si="109"/>
        <v/>
      </c>
      <c r="CX192" s="240" t="str">
        <f t="shared" si="110"/>
        <v/>
      </c>
      <c r="CY192" s="240" t="str">
        <f t="shared" si="111"/>
        <v/>
      </c>
      <c r="CZ192" s="240" t="str">
        <f t="shared" si="112"/>
        <v/>
      </c>
      <c r="DA192" s="240" t="str">
        <f t="shared" si="113"/>
        <v/>
      </c>
      <c r="DB192" s="173" t="str">
        <f t="shared" si="114"/>
        <v/>
      </c>
    </row>
    <row r="193" spans="1:106" x14ac:dyDescent="0.35">
      <c r="A193" s="182">
        <f>'Session Tracking'!A192</f>
        <v>0</v>
      </c>
      <c r="B193" s="183">
        <f>'Session Tracking'!T192</f>
        <v>0</v>
      </c>
      <c r="C193" s="183">
        <f>'Session Tracking'!C192</f>
        <v>0</v>
      </c>
      <c r="D193" s="184" t="str">
        <f>IF('Session Tracking'!D192,'Session Tracking'!D192,"")</f>
        <v/>
      </c>
      <c r="E193" s="184" t="str">
        <f>IF('Session Tracking'!E192,'Session Tracking'!E192,"")</f>
        <v/>
      </c>
      <c r="F193" s="123"/>
      <c r="G193" s="123"/>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3"/>
      <c r="AH193" s="124"/>
      <c r="AI193" s="124"/>
      <c r="AJ193" s="124"/>
      <c r="AK193" s="124"/>
      <c r="AL193" s="124"/>
      <c r="AM193" s="124"/>
      <c r="AN193" s="124"/>
      <c r="AO193" s="124"/>
      <c r="AP193" s="124"/>
      <c r="AQ193" s="124"/>
      <c r="AR193" s="124"/>
      <c r="AS193" s="124"/>
      <c r="AT193" s="124"/>
      <c r="AU193" s="124"/>
      <c r="AV193" s="124"/>
      <c r="AW193" s="124"/>
      <c r="AX193" s="124"/>
      <c r="AY193" s="124"/>
      <c r="AZ193" s="124"/>
      <c r="BA193" s="124"/>
      <c r="BB193" s="124"/>
      <c r="BC193" s="124"/>
      <c r="BD193" s="124"/>
      <c r="BE193" s="124"/>
      <c r="BF193" s="124"/>
      <c r="BH193" s="175" t="str">
        <f t="shared" si="80"/>
        <v/>
      </c>
      <c r="BI193" s="176" t="str">
        <f t="shared" si="81"/>
        <v/>
      </c>
      <c r="BJ193" s="240" t="str">
        <f t="shared" si="82"/>
        <v xml:space="preserve"> </v>
      </c>
      <c r="BK193" s="175" t="str">
        <f t="shared" si="83"/>
        <v/>
      </c>
      <c r="BL193" s="176" t="str">
        <f t="shared" si="84"/>
        <v/>
      </c>
      <c r="BM193" s="240" t="str">
        <f t="shared" si="85"/>
        <v xml:space="preserve"> </v>
      </c>
      <c r="BN193" s="175" t="str">
        <f t="shared" si="86"/>
        <v/>
      </c>
      <c r="BO193" s="176" t="str">
        <f t="shared" si="87"/>
        <v/>
      </c>
      <c r="BP193" s="240" t="str">
        <f t="shared" si="88"/>
        <v xml:space="preserve"> </v>
      </c>
      <c r="BQ193" s="175" t="str">
        <f t="shared" si="89"/>
        <v/>
      </c>
      <c r="BR193" s="176" t="str">
        <f t="shared" si="90"/>
        <v/>
      </c>
      <c r="BS193" s="224" t="str">
        <f t="shared" si="91"/>
        <v xml:space="preserve"> </v>
      </c>
      <c r="BT193" s="318" t="str">
        <f t="shared" si="92"/>
        <v/>
      </c>
      <c r="BU193" s="319" t="str">
        <f t="shared" si="93"/>
        <v/>
      </c>
      <c r="BV193" s="320" t="str">
        <f t="shared" si="94"/>
        <v xml:space="preserve"> </v>
      </c>
      <c r="BW193" s="175" t="str">
        <f t="shared" si="95"/>
        <v/>
      </c>
      <c r="BX193" s="176" t="str">
        <f t="shared" si="96"/>
        <v/>
      </c>
      <c r="BY193" s="240" t="str">
        <f t="shared" si="97"/>
        <v xml:space="preserve"> </v>
      </c>
      <c r="BZ193" s="175" t="str">
        <f>IF(COUNT(#REF!,#REF!,#REF!,#REF!)=4,(3-#REF!)+(3-#REF!)+#REF!+#REF!,"")</f>
        <v/>
      </c>
      <c r="CA193" s="176" t="str">
        <f>IF(COUNT(#REF!,#REF!,#REF!,#REF!)=4,(3-#REF!)+(3-#REF!)+#REF!+#REF!,"")</f>
        <v/>
      </c>
      <c r="CB193" s="240" t="str">
        <f t="shared" si="98"/>
        <v xml:space="preserve"> </v>
      </c>
      <c r="CC193" s="175" t="str">
        <f>IF(COUNT(#REF!,#REF!,#REF!)=3,(3-#REF!)+#REF!+(3-#REF!),"")</f>
        <v/>
      </c>
      <c r="CD193" s="176" t="str">
        <f>IF(COUNT(#REF!,#REF!,#REF!)=3,(3-#REF!)+#REF!+(3-#REF!),"")</f>
        <v/>
      </c>
      <c r="CE193" s="240" t="str">
        <f t="shared" si="99"/>
        <v xml:space="preserve"> </v>
      </c>
      <c r="CF193" s="185" t="str">
        <f t="shared" si="115"/>
        <v/>
      </c>
      <c r="CG193" s="186" t="str">
        <f t="shared" si="115"/>
        <v/>
      </c>
      <c r="CH193" s="181" t="str">
        <f t="shared" si="100"/>
        <v xml:space="preserve"> </v>
      </c>
      <c r="CI193" s="240">
        <f>'Session Tracking'!P192</f>
        <v>0</v>
      </c>
      <c r="CJ193" s="172"/>
      <c r="CK193" s="172">
        <f>COUNTIF('Session Tracking'!F192:O192,"Yes")</f>
        <v>0</v>
      </c>
      <c r="CL193" s="240">
        <f>COUNTIF('Session Tracking'!F192:O192,"No")</f>
        <v>0</v>
      </c>
      <c r="CM193" s="211">
        <f t="shared" si="101"/>
        <v>0</v>
      </c>
      <c r="CN193" s="240" t="str">
        <f t="shared" si="78"/>
        <v/>
      </c>
      <c r="CO193" s="240" t="str">
        <f t="shared" si="79"/>
        <v/>
      </c>
      <c r="CP193" s="240" t="str">
        <f t="shared" si="102"/>
        <v/>
      </c>
      <c r="CQ193" s="240" t="str">
        <f t="shared" si="103"/>
        <v/>
      </c>
      <c r="CR193" s="240" t="str">
        <f t="shared" si="104"/>
        <v/>
      </c>
      <c r="CS193" s="240" t="str">
        <f t="shared" si="105"/>
        <v/>
      </c>
      <c r="CT193" s="172" t="str">
        <f t="shared" si="106"/>
        <v/>
      </c>
      <c r="CU193" s="240" t="str">
        <f t="shared" si="107"/>
        <v/>
      </c>
      <c r="CV193" s="240" t="str">
        <f t="shared" si="108"/>
        <v/>
      </c>
      <c r="CW193" s="240" t="str">
        <f t="shared" si="109"/>
        <v/>
      </c>
      <c r="CX193" s="240" t="str">
        <f t="shared" si="110"/>
        <v/>
      </c>
      <c r="CY193" s="240" t="str">
        <f t="shared" si="111"/>
        <v/>
      </c>
      <c r="CZ193" s="240" t="str">
        <f t="shared" si="112"/>
        <v/>
      </c>
      <c r="DA193" s="240" t="str">
        <f t="shared" si="113"/>
        <v/>
      </c>
      <c r="DB193" s="173" t="str">
        <f t="shared" si="114"/>
        <v/>
      </c>
    </row>
    <row r="194" spans="1:106" x14ac:dyDescent="0.35">
      <c r="A194" s="182">
        <f>'Session Tracking'!A193</f>
        <v>0</v>
      </c>
      <c r="B194" s="183">
        <f>'Session Tracking'!T193</f>
        <v>0</v>
      </c>
      <c r="C194" s="183">
        <f>'Session Tracking'!C193</f>
        <v>0</v>
      </c>
      <c r="D194" s="184" t="str">
        <f>IF('Session Tracking'!D193,'Session Tracking'!D193,"")</f>
        <v/>
      </c>
      <c r="E194" s="184" t="str">
        <f>IF('Session Tracking'!E193,'Session Tracking'!E193,"")</f>
        <v/>
      </c>
      <c r="F194" s="121"/>
      <c r="G194" s="121"/>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1"/>
      <c r="AH194" s="122"/>
      <c r="AI194" s="122"/>
      <c r="AJ194" s="122"/>
      <c r="AK194" s="122"/>
      <c r="AL194" s="122"/>
      <c r="AM194" s="122"/>
      <c r="AN194" s="122"/>
      <c r="AO194" s="122"/>
      <c r="AP194" s="122"/>
      <c r="AQ194" s="122"/>
      <c r="AR194" s="122"/>
      <c r="AS194" s="122"/>
      <c r="AT194" s="122"/>
      <c r="AU194" s="122"/>
      <c r="AV194" s="122"/>
      <c r="AW194" s="122"/>
      <c r="AX194" s="122"/>
      <c r="AY194" s="122"/>
      <c r="AZ194" s="122"/>
      <c r="BA194" s="122"/>
      <c r="BB194" s="122"/>
      <c r="BC194" s="122"/>
      <c r="BD194" s="122"/>
      <c r="BE194" s="122"/>
      <c r="BF194" s="122"/>
      <c r="BH194" s="175" t="str">
        <f t="shared" si="80"/>
        <v/>
      </c>
      <c r="BI194" s="176" t="str">
        <f t="shared" si="81"/>
        <v/>
      </c>
      <c r="BJ194" s="240" t="str">
        <f t="shared" si="82"/>
        <v xml:space="preserve"> </v>
      </c>
      <c r="BK194" s="175" t="str">
        <f t="shared" si="83"/>
        <v/>
      </c>
      <c r="BL194" s="176" t="str">
        <f t="shared" si="84"/>
        <v/>
      </c>
      <c r="BM194" s="240" t="str">
        <f t="shared" si="85"/>
        <v xml:space="preserve"> </v>
      </c>
      <c r="BN194" s="175" t="str">
        <f t="shared" si="86"/>
        <v/>
      </c>
      <c r="BO194" s="176" t="str">
        <f t="shared" si="87"/>
        <v/>
      </c>
      <c r="BP194" s="240" t="str">
        <f t="shared" si="88"/>
        <v xml:space="preserve"> </v>
      </c>
      <c r="BQ194" s="175" t="str">
        <f t="shared" si="89"/>
        <v/>
      </c>
      <c r="BR194" s="176" t="str">
        <f t="shared" si="90"/>
        <v/>
      </c>
      <c r="BS194" s="224" t="str">
        <f t="shared" si="91"/>
        <v xml:space="preserve"> </v>
      </c>
      <c r="BT194" s="318" t="str">
        <f t="shared" si="92"/>
        <v/>
      </c>
      <c r="BU194" s="319" t="str">
        <f t="shared" si="93"/>
        <v/>
      </c>
      <c r="BV194" s="320" t="str">
        <f t="shared" si="94"/>
        <v xml:space="preserve"> </v>
      </c>
      <c r="BW194" s="175" t="str">
        <f t="shared" si="95"/>
        <v/>
      </c>
      <c r="BX194" s="176" t="str">
        <f t="shared" si="96"/>
        <v/>
      </c>
      <c r="BY194" s="240" t="str">
        <f t="shared" si="97"/>
        <v xml:space="preserve"> </v>
      </c>
      <c r="BZ194" s="175" t="str">
        <f>IF(COUNT(#REF!,#REF!,#REF!,#REF!)=4,(3-#REF!)+(3-#REF!)+#REF!+#REF!,"")</f>
        <v/>
      </c>
      <c r="CA194" s="176" t="str">
        <f>IF(COUNT(#REF!,#REF!,#REF!,#REF!)=4,(3-#REF!)+(3-#REF!)+#REF!+#REF!,"")</f>
        <v/>
      </c>
      <c r="CB194" s="240" t="str">
        <f t="shared" si="98"/>
        <v xml:space="preserve"> </v>
      </c>
      <c r="CC194" s="175" t="str">
        <f>IF(COUNT(#REF!,#REF!,#REF!)=3,(3-#REF!)+#REF!+(3-#REF!),"")</f>
        <v/>
      </c>
      <c r="CD194" s="176" t="str">
        <f>IF(COUNT(#REF!,#REF!,#REF!)=3,(3-#REF!)+#REF!+(3-#REF!),"")</f>
        <v/>
      </c>
      <c r="CE194" s="240" t="str">
        <f t="shared" si="99"/>
        <v xml:space="preserve"> </v>
      </c>
      <c r="CF194" s="185" t="str">
        <f t="shared" si="115"/>
        <v/>
      </c>
      <c r="CG194" s="186" t="str">
        <f t="shared" si="115"/>
        <v/>
      </c>
      <c r="CH194" s="181" t="str">
        <f t="shared" si="100"/>
        <v xml:space="preserve"> </v>
      </c>
      <c r="CI194" s="240">
        <f>'Session Tracking'!P193</f>
        <v>0</v>
      </c>
      <c r="CJ194" s="172"/>
      <c r="CK194" s="172">
        <f>COUNTIF('Session Tracking'!F193:O193,"Yes")</f>
        <v>0</v>
      </c>
      <c r="CL194" s="240">
        <f>COUNTIF('Session Tracking'!F193:O193,"No")</f>
        <v>0</v>
      </c>
      <c r="CM194" s="211">
        <f t="shared" si="101"/>
        <v>0</v>
      </c>
      <c r="CN194" s="240" t="str">
        <f t="shared" si="78"/>
        <v/>
      </c>
      <c r="CO194" s="240" t="str">
        <f t="shared" si="79"/>
        <v/>
      </c>
      <c r="CP194" s="240" t="str">
        <f t="shared" si="102"/>
        <v/>
      </c>
      <c r="CQ194" s="240" t="str">
        <f t="shared" si="103"/>
        <v/>
      </c>
      <c r="CR194" s="240" t="str">
        <f t="shared" si="104"/>
        <v/>
      </c>
      <c r="CS194" s="240" t="str">
        <f t="shared" si="105"/>
        <v/>
      </c>
      <c r="CT194" s="172" t="str">
        <f t="shared" si="106"/>
        <v/>
      </c>
      <c r="CU194" s="240" t="str">
        <f t="shared" si="107"/>
        <v/>
      </c>
      <c r="CV194" s="240" t="str">
        <f t="shared" si="108"/>
        <v/>
      </c>
      <c r="CW194" s="240" t="str">
        <f t="shared" si="109"/>
        <v/>
      </c>
      <c r="CX194" s="240" t="str">
        <f t="shared" si="110"/>
        <v/>
      </c>
      <c r="CY194" s="240" t="str">
        <f t="shared" si="111"/>
        <v/>
      </c>
      <c r="CZ194" s="240" t="str">
        <f t="shared" si="112"/>
        <v/>
      </c>
      <c r="DA194" s="240" t="str">
        <f t="shared" si="113"/>
        <v/>
      </c>
      <c r="DB194" s="173" t="str">
        <f t="shared" si="114"/>
        <v/>
      </c>
    </row>
    <row r="195" spans="1:106" x14ac:dyDescent="0.35">
      <c r="A195" s="182">
        <f>'Session Tracking'!A194</f>
        <v>0</v>
      </c>
      <c r="B195" s="183">
        <f>'Session Tracking'!T194</f>
        <v>0</v>
      </c>
      <c r="C195" s="183">
        <f>'Session Tracking'!C194</f>
        <v>0</v>
      </c>
      <c r="D195" s="184" t="str">
        <f>IF('Session Tracking'!D194,'Session Tracking'!D194,"")</f>
        <v/>
      </c>
      <c r="E195" s="184" t="str">
        <f>IF('Session Tracking'!E194,'Session Tracking'!E194,"")</f>
        <v/>
      </c>
      <c r="F195" s="123"/>
      <c r="G195" s="123"/>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3"/>
      <c r="AH195" s="124"/>
      <c r="AI195" s="124"/>
      <c r="AJ195" s="124"/>
      <c r="AK195" s="124"/>
      <c r="AL195" s="124"/>
      <c r="AM195" s="124"/>
      <c r="AN195" s="124"/>
      <c r="AO195" s="124"/>
      <c r="AP195" s="124"/>
      <c r="AQ195" s="124"/>
      <c r="AR195" s="124"/>
      <c r="AS195" s="124"/>
      <c r="AT195" s="124"/>
      <c r="AU195" s="124"/>
      <c r="AV195" s="124"/>
      <c r="AW195" s="124"/>
      <c r="AX195" s="124"/>
      <c r="AY195" s="124"/>
      <c r="AZ195" s="124"/>
      <c r="BA195" s="124"/>
      <c r="BB195" s="124"/>
      <c r="BC195" s="124"/>
      <c r="BD195" s="124"/>
      <c r="BE195" s="124"/>
      <c r="BF195" s="124"/>
      <c r="BH195" s="175" t="str">
        <f t="shared" si="80"/>
        <v/>
      </c>
      <c r="BI195" s="176" t="str">
        <f t="shared" si="81"/>
        <v/>
      </c>
      <c r="BJ195" s="240" t="str">
        <f t="shared" si="82"/>
        <v xml:space="preserve"> </v>
      </c>
      <c r="BK195" s="175" t="str">
        <f t="shared" si="83"/>
        <v/>
      </c>
      <c r="BL195" s="176" t="str">
        <f t="shared" si="84"/>
        <v/>
      </c>
      <c r="BM195" s="240" t="str">
        <f t="shared" si="85"/>
        <v xml:space="preserve"> </v>
      </c>
      <c r="BN195" s="175" t="str">
        <f t="shared" si="86"/>
        <v/>
      </c>
      <c r="BO195" s="176" t="str">
        <f t="shared" si="87"/>
        <v/>
      </c>
      <c r="BP195" s="240" t="str">
        <f t="shared" si="88"/>
        <v xml:space="preserve"> </v>
      </c>
      <c r="BQ195" s="175" t="str">
        <f t="shared" si="89"/>
        <v/>
      </c>
      <c r="BR195" s="176" t="str">
        <f t="shared" si="90"/>
        <v/>
      </c>
      <c r="BS195" s="224" t="str">
        <f t="shared" si="91"/>
        <v xml:space="preserve"> </v>
      </c>
      <c r="BT195" s="318" t="str">
        <f t="shared" si="92"/>
        <v/>
      </c>
      <c r="BU195" s="319" t="str">
        <f t="shared" si="93"/>
        <v/>
      </c>
      <c r="BV195" s="320" t="str">
        <f t="shared" si="94"/>
        <v xml:space="preserve"> </v>
      </c>
      <c r="BW195" s="175" t="str">
        <f t="shared" si="95"/>
        <v/>
      </c>
      <c r="BX195" s="176" t="str">
        <f t="shared" si="96"/>
        <v/>
      </c>
      <c r="BY195" s="240" t="str">
        <f t="shared" si="97"/>
        <v xml:space="preserve"> </v>
      </c>
      <c r="BZ195" s="175" t="str">
        <f>IF(COUNT(#REF!,#REF!,#REF!,#REF!)=4,(3-#REF!)+(3-#REF!)+#REF!+#REF!,"")</f>
        <v/>
      </c>
      <c r="CA195" s="176" t="str">
        <f>IF(COUNT(#REF!,#REF!,#REF!,#REF!)=4,(3-#REF!)+(3-#REF!)+#REF!+#REF!,"")</f>
        <v/>
      </c>
      <c r="CB195" s="240" t="str">
        <f t="shared" si="98"/>
        <v xml:space="preserve"> </v>
      </c>
      <c r="CC195" s="175" t="str">
        <f>IF(COUNT(#REF!,#REF!,#REF!)=3,(3-#REF!)+#REF!+(3-#REF!),"")</f>
        <v/>
      </c>
      <c r="CD195" s="176" t="str">
        <f>IF(COUNT(#REF!,#REF!,#REF!)=3,(3-#REF!)+#REF!+(3-#REF!),"")</f>
        <v/>
      </c>
      <c r="CE195" s="240" t="str">
        <f t="shared" si="99"/>
        <v xml:space="preserve"> </v>
      </c>
      <c r="CF195" s="185" t="str">
        <f t="shared" si="115"/>
        <v/>
      </c>
      <c r="CG195" s="186" t="str">
        <f t="shared" si="115"/>
        <v/>
      </c>
      <c r="CH195" s="181" t="str">
        <f t="shared" si="100"/>
        <v xml:space="preserve"> </v>
      </c>
      <c r="CI195" s="240">
        <f>'Session Tracking'!P194</f>
        <v>0</v>
      </c>
      <c r="CJ195" s="172"/>
      <c r="CK195" s="172">
        <f>COUNTIF('Session Tracking'!F194:O194,"Yes")</f>
        <v>0</v>
      </c>
      <c r="CL195" s="240">
        <f>COUNTIF('Session Tracking'!F194:O194,"No")</f>
        <v>0</v>
      </c>
      <c r="CM195" s="211">
        <f t="shared" si="101"/>
        <v>0</v>
      </c>
      <c r="CN195" s="240" t="str">
        <f t="shared" si="78"/>
        <v/>
      </c>
      <c r="CO195" s="240" t="str">
        <f t="shared" si="79"/>
        <v/>
      </c>
      <c r="CP195" s="240" t="str">
        <f t="shared" si="102"/>
        <v/>
      </c>
      <c r="CQ195" s="240" t="str">
        <f t="shared" si="103"/>
        <v/>
      </c>
      <c r="CR195" s="240" t="str">
        <f t="shared" si="104"/>
        <v/>
      </c>
      <c r="CS195" s="240" t="str">
        <f t="shared" si="105"/>
        <v/>
      </c>
      <c r="CT195" s="172" t="str">
        <f t="shared" si="106"/>
        <v/>
      </c>
      <c r="CU195" s="240" t="str">
        <f t="shared" si="107"/>
        <v/>
      </c>
      <c r="CV195" s="240" t="str">
        <f t="shared" si="108"/>
        <v/>
      </c>
      <c r="CW195" s="240" t="str">
        <f t="shared" si="109"/>
        <v/>
      </c>
      <c r="CX195" s="240" t="str">
        <f t="shared" si="110"/>
        <v/>
      </c>
      <c r="CY195" s="240" t="str">
        <f t="shared" si="111"/>
        <v/>
      </c>
      <c r="CZ195" s="240" t="str">
        <f t="shared" si="112"/>
        <v/>
      </c>
      <c r="DA195" s="240" t="str">
        <f t="shared" si="113"/>
        <v/>
      </c>
      <c r="DB195" s="173" t="str">
        <f t="shared" si="114"/>
        <v/>
      </c>
    </row>
    <row r="196" spans="1:106" x14ac:dyDescent="0.35">
      <c r="A196" s="182">
        <f>'Session Tracking'!A195</f>
        <v>0</v>
      </c>
      <c r="B196" s="183">
        <f>'Session Tracking'!T195</f>
        <v>0</v>
      </c>
      <c r="C196" s="183">
        <f>'Session Tracking'!C195</f>
        <v>0</v>
      </c>
      <c r="D196" s="184" t="str">
        <f>IF('Session Tracking'!D195,'Session Tracking'!D195,"")</f>
        <v/>
      </c>
      <c r="E196" s="184" t="str">
        <f>IF('Session Tracking'!E195,'Session Tracking'!E195,"")</f>
        <v/>
      </c>
      <c r="F196" s="121"/>
      <c r="G196" s="121"/>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1"/>
      <c r="AH196" s="122"/>
      <c r="AI196" s="122"/>
      <c r="AJ196" s="122"/>
      <c r="AK196" s="122"/>
      <c r="AL196" s="122"/>
      <c r="AM196" s="122"/>
      <c r="AN196" s="122"/>
      <c r="AO196" s="122"/>
      <c r="AP196" s="122"/>
      <c r="AQ196" s="122"/>
      <c r="AR196" s="122"/>
      <c r="AS196" s="122"/>
      <c r="AT196" s="122"/>
      <c r="AU196" s="122"/>
      <c r="AV196" s="122"/>
      <c r="AW196" s="122"/>
      <c r="AX196" s="122"/>
      <c r="AY196" s="122"/>
      <c r="AZ196" s="122"/>
      <c r="BA196" s="122"/>
      <c r="BB196" s="122"/>
      <c r="BC196" s="122"/>
      <c r="BD196" s="122"/>
      <c r="BE196" s="122"/>
      <c r="BF196" s="122"/>
      <c r="BH196" s="175" t="str">
        <f t="shared" si="80"/>
        <v/>
      </c>
      <c r="BI196" s="176" t="str">
        <f t="shared" si="81"/>
        <v/>
      </c>
      <c r="BJ196" s="240" t="str">
        <f t="shared" si="82"/>
        <v xml:space="preserve"> </v>
      </c>
      <c r="BK196" s="175" t="str">
        <f t="shared" si="83"/>
        <v/>
      </c>
      <c r="BL196" s="176" t="str">
        <f t="shared" si="84"/>
        <v/>
      </c>
      <c r="BM196" s="240" t="str">
        <f t="shared" si="85"/>
        <v xml:space="preserve"> </v>
      </c>
      <c r="BN196" s="175" t="str">
        <f t="shared" si="86"/>
        <v/>
      </c>
      <c r="BO196" s="176" t="str">
        <f t="shared" si="87"/>
        <v/>
      </c>
      <c r="BP196" s="240" t="str">
        <f t="shared" si="88"/>
        <v xml:space="preserve"> </v>
      </c>
      <c r="BQ196" s="175" t="str">
        <f t="shared" si="89"/>
        <v/>
      </c>
      <c r="BR196" s="176" t="str">
        <f t="shared" si="90"/>
        <v/>
      </c>
      <c r="BS196" s="224" t="str">
        <f t="shared" si="91"/>
        <v xml:space="preserve"> </v>
      </c>
      <c r="BT196" s="318" t="str">
        <f t="shared" si="92"/>
        <v/>
      </c>
      <c r="BU196" s="319" t="str">
        <f t="shared" si="93"/>
        <v/>
      </c>
      <c r="BV196" s="320" t="str">
        <f t="shared" si="94"/>
        <v xml:space="preserve"> </v>
      </c>
      <c r="BW196" s="175" t="str">
        <f t="shared" si="95"/>
        <v/>
      </c>
      <c r="BX196" s="176" t="str">
        <f t="shared" si="96"/>
        <v/>
      </c>
      <c r="BY196" s="240" t="str">
        <f t="shared" si="97"/>
        <v xml:space="preserve"> </v>
      </c>
      <c r="BZ196" s="175" t="str">
        <f>IF(COUNT(#REF!,#REF!,#REF!,#REF!)=4,(3-#REF!)+(3-#REF!)+#REF!+#REF!,"")</f>
        <v/>
      </c>
      <c r="CA196" s="176" t="str">
        <f>IF(COUNT(#REF!,#REF!,#REF!,#REF!)=4,(3-#REF!)+(3-#REF!)+#REF!+#REF!,"")</f>
        <v/>
      </c>
      <c r="CB196" s="240" t="str">
        <f t="shared" si="98"/>
        <v xml:space="preserve"> </v>
      </c>
      <c r="CC196" s="175" t="str">
        <f>IF(COUNT(#REF!,#REF!,#REF!)=3,(3-#REF!)+#REF!+(3-#REF!),"")</f>
        <v/>
      </c>
      <c r="CD196" s="176" t="str">
        <f>IF(COUNT(#REF!,#REF!,#REF!)=3,(3-#REF!)+#REF!+(3-#REF!),"")</f>
        <v/>
      </c>
      <c r="CE196" s="240" t="str">
        <f t="shared" si="99"/>
        <v xml:space="preserve"> </v>
      </c>
      <c r="CF196" s="185" t="str">
        <f t="shared" si="115"/>
        <v/>
      </c>
      <c r="CG196" s="186" t="str">
        <f t="shared" si="115"/>
        <v/>
      </c>
      <c r="CH196" s="181" t="str">
        <f t="shared" si="100"/>
        <v xml:space="preserve"> </v>
      </c>
      <c r="CI196" s="240">
        <f>'Session Tracking'!P195</f>
        <v>0</v>
      </c>
      <c r="CJ196" s="172"/>
      <c r="CK196" s="172">
        <f>COUNTIF('Session Tracking'!F195:O195,"Yes")</f>
        <v>0</v>
      </c>
      <c r="CL196" s="240">
        <f>COUNTIF('Session Tracking'!F195:O195,"No")</f>
        <v>0</v>
      </c>
      <c r="CM196" s="211">
        <f t="shared" si="101"/>
        <v>0</v>
      </c>
      <c r="CN196" s="240" t="str">
        <f t="shared" ref="CN196:CN259" si="116">IF(D196="","",INT((((YEAR(D196)-YEAR($CN$1))*12+MONTH(D196)-MONTH($CN$1)+1)+2)/3))</f>
        <v/>
      </c>
      <c r="CO196" s="240" t="str">
        <f t="shared" ref="CO196:CO259" si="117">IF(E196="","",INT((((YEAR(E196)-YEAR($CN$1))*12+MONTH(E196)-MONTH($CN$1)+1)+2)/3))</f>
        <v/>
      </c>
      <c r="CP196" s="240" t="str">
        <f t="shared" si="102"/>
        <v/>
      </c>
      <c r="CQ196" s="240" t="str">
        <f t="shared" si="103"/>
        <v/>
      </c>
      <c r="CR196" s="240" t="str">
        <f t="shared" si="104"/>
        <v/>
      </c>
      <c r="CS196" s="240" t="str">
        <f t="shared" si="105"/>
        <v/>
      </c>
      <c r="CT196" s="172" t="str">
        <f t="shared" si="106"/>
        <v/>
      </c>
      <c r="CU196" s="240" t="str">
        <f t="shared" si="107"/>
        <v/>
      </c>
      <c r="CV196" s="240" t="str">
        <f t="shared" si="108"/>
        <v/>
      </c>
      <c r="CW196" s="240" t="str">
        <f t="shared" si="109"/>
        <v/>
      </c>
      <c r="CX196" s="240" t="str">
        <f t="shared" si="110"/>
        <v/>
      </c>
      <c r="CY196" s="240" t="str">
        <f t="shared" si="111"/>
        <v/>
      </c>
      <c r="CZ196" s="240" t="str">
        <f t="shared" si="112"/>
        <v/>
      </c>
      <c r="DA196" s="240" t="str">
        <f t="shared" si="113"/>
        <v/>
      </c>
      <c r="DB196" s="173" t="str">
        <f t="shared" si="114"/>
        <v/>
      </c>
    </row>
    <row r="197" spans="1:106" x14ac:dyDescent="0.35">
      <c r="A197" s="182">
        <f>'Session Tracking'!A196</f>
        <v>0</v>
      </c>
      <c r="B197" s="183">
        <f>'Session Tracking'!T196</f>
        <v>0</v>
      </c>
      <c r="C197" s="183">
        <f>'Session Tracking'!C196</f>
        <v>0</v>
      </c>
      <c r="D197" s="184" t="str">
        <f>IF('Session Tracking'!D196,'Session Tracking'!D196,"")</f>
        <v/>
      </c>
      <c r="E197" s="184" t="str">
        <f>IF('Session Tracking'!E196,'Session Tracking'!E196,"")</f>
        <v/>
      </c>
      <c r="F197" s="123"/>
      <c r="G197" s="123"/>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3"/>
      <c r="AH197" s="124"/>
      <c r="AI197" s="124"/>
      <c r="AJ197" s="124"/>
      <c r="AK197" s="124"/>
      <c r="AL197" s="124"/>
      <c r="AM197" s="124"/>
      <c r="AN197" s="124"/>
      <c r="AO197" s="124"/>
      <c r="AP197" s="124"/>
      <c r="AQ197" s="124"/>
      <c r="AR197" s="124"/>
      <c r="AS197" s="124"/>
      <c r="AT197" s="124"/>
      <c r="AU197" s="124"/>
      <c r="AV197" s="124"/>
      <c r="AW197" s="124"/>
      <c r="AX197" s="124"/>
      <c r="AY197" s="124"/>
      <c r="AZ197" s="124"/>
      <c r="BA197" s="124"/>
      <c r="BB197" s="124"/>
      <c r="BC197" s="124"/>
      <c r="BD197" s="124"/>
      <c r="BE197" s="124"/>
      <c r="BF197" s="124"/>
      <c r="BH197" s="175" t="str">
        <f t="shared" ref="BH197:BH260" si="118">IF(COUNT(O197,J197,T197,W197,AE197)=5,O197+J197+T197+W197+AE197,"")</f>
        <v/>
      </c>
      <c r="BI197" s="176" t="str">
        <f t="shared" ref="BI197:BI260" si="119">IF(COUNT(AJ197,AO197,AT197,AW197,BE197)=5,AJ197+AO197+AT197+AW197+BE197,"")</f>
        <v/>
      </c>
      <c r="BJ197" s="240" t="str">
        <f t="shared" ref="BJ197:BJ260" si="120">IF(OR(BH197="",BI197="")," ",BI197-BH197)</f>
        <v xml:space="preserve"> </v>
      </c>
      <c r="BK197" s="175" t="str">
        <f t="shared" ref="BK197:BK260" si="121">IF(COUNT(L197,N197,S197,Y197,AC197)=5,(L197+(2-N197)+S197+Y197+AC197),"")</f>
        <v/>
      </c>
      <c r="BL197" s="176" t="str">
        <f t="shared" ref="BL197:BL260" si="122">IF(COUNT(AL197,AN197,AP197,AQ197,AT197)=5,AL197+(2-AN197)+AP197+AQ197+AT197,"")</f>
        <v/>
      </c>
      <c r="BM197" s="240" t="str">
        <f t="shared" ref="BM197:BM260" si="123">IF(OR(BK197="",BL197="")," ",BL197-BK197)</f>
        <v xml:space="preserve"> </v>
      </c>
      <c r="BN197" s="175" t="str">
        <f t="shared" ref="BN197:BN260" si="124">IF(COUNT(I197,Q197,V197,AB197,AF197)=5,I197+Q197+V197+(2-AB197)+(2-AF197),"")</f>
        <v/>
      </c>
      <c r="BO197" s="176" t="str">
        <f t="shared" ref="BO197:BO260" si="125">IF(COUNT(AI197,AQ197,AV197,BB197,BF197)=5,AI197+AQ197+AV197+(2-BB197)+(2-BF197),"")</f>
        <v/>
      </c>
      <c r="BP197" s="240" t="str">
        <f t="shared" ref="BP197:BP260" si="126">IF(OR(BN197="",BO197="")," ",BO197-BN197)</f>
        <v xml:space="preserve"> </v>
      </c>
      <c r="BQ197" s="175" t="str">
        <f t="shared" ref="BQ197:BQ260" si="127">IF(COUNT(M197,R197,U197,Z197,AD197)=5,M197+(2-R197)+(2-U197)+Z197+AD197,"")</f>
        <v/>
      </c>
      <c r="BR197" s="176" t="str">
        <f t="shared" ref="BR197:BR260" si="128">IF(COUNT(AM197,AR197,AU197,AZ197,BD197)=5,AM197+(2-AR197)+(2-AU197)+AZ197+BD197,"")</f>
        <v/>
      </c>
      <c r="BS197" s="224" t="str">
        <f t="shared" ref="BS197:BS260" si="129">IF(OR(BQ197="",BR197="")," ",BR197-BQ197)</f>
        <v xml:space="preserve"> </v>
      </c>
      <c r="BT197" s="318" t="str">
        <f t="shared" ref="BT197:BT260" si="130">IF(COUNT(H197,K197,P197,X197,AA197)=5,H197+K197+P197+X197+AA197,"")</f>
        <v/>
      </c>
      <c r="BU197" s="319" t="str">
        <f t="shared" ref="BU197:BU260" si="131">IF(COUNT(AH197,AK197,AP197,AX197,BA197)=5,AH197+AK197+AP197+AX197+BA197,"")</f>
        <v/>
      </c>
      <c r="BV197" s="320" t="str">
        <f t="shared" ref="BV197:BV260" si="132">IF(OR(BT197="",BU197="")," ",BU197-BT197)</f>
        <v xml:space="preserve"> </v>
      </c>
      <c r="BW197" s="175" t="str">
        <f t="shared" ref="BW197:BW260" si="133">IF(COUNT(H197:AF197)=25,H197+I197+J197+K197+L197+M197+(2-N197)+O197+P197+Q197+(2-R197)+S197+T197+(2-U197)+V197+W197+X197+Y197+Z197+AA197+(2-AB197)+AC197+AD197+AE197+(2-AF197),"")</f>
        <v/>
      </c>
      <c r="BX197" s="176" t="str">
        <f t="shared" ref="BX197:BX260" si="134">IF(COUNT(AH197:BF197)=25,AH197+AI197+AJ197+AK197+AL197+AM197+(2-AN197)+AO197+AP197+AQ197+(2-AR197)+AS197+AT197+(2-AU197)+AV197+AW197+AX197+AY197+AZ197+BA197+(2-BB197)+BC197+BD197+BE197+(2-BF197),"")</f>
        <v/>
      </c>
      <c r="BY197" s="240" t="str">
        <f t="shared" ref="BY197:BY260" si="135">IF(OR(BW197="",BX197="")," ",BX197-BW197)</f>
        <v xml:space="preserve"> </v>
      </c>
      <c r="BZ197" s="175" t="str">
        <f>IF(COUNT(#REF!,#REF!,#REF!,#REF!)=4,(3-#REF!)+(3-#REF!)+#REF!+#REF!,"")</f>
        <v/>
      </c>
      <c r="CA197" s="176" t="str">
        <f>IF(COUNT(#REF!,#REF!,#REF!,#REF!)=4,(3-#REF!)+(3-#REF!)+#REF!+#REF!,"")</f>
        <v/>
      </c>
      <c r="CB197" s="240" t="str">
        <f t="shared" ref="CB197:CB260" si="136">IF(OR(BZ197="",CA197="")," ",CA197-BZ197)</f>
        <v xml:space="preserve"> </v>
      </c>
      <c r="CC197" s="175" t="str">
        <f>IF(COUNT(#REF!,#REF!,#REF!)=3,(3-#REF!)+#REF!+(3-#REF!),"")</f>
        <v/>
      </c>
      <c r="CD197" s="176" t="str">
        <f>IF(COUNT(#REF!,#REF!,#REF!)=3,(3-#REF!)+#REF!+(3-#REF!),"")</f>
        <v/>
      </c>
      <c r="CE197" s="240" t="str">
        <f t="shared" ref="CE197:CE260" si="137">IF(OR(CC197="",CD197="")," ",CD197-CC197)</f>
        <v xml:space="preserve"> </v>
      </c>
      <c r="CF197" s="185" t="str">
        <f t="shared" si="115"/>
        <v/>
      </c>
      <c r="CG197" s="186" t="str">
        <f t="shared" si="115"/>
        <v/>
      </c>
      <c r="CH197" s="181" t="str">
        <f t="shared" ref="CH197:CH260" si="138">IF(OR(CF197="",CG197="")," ",CG197-CF197)</f>
        <v xml:space="preserve"> </v>
      </c>
      <c r="CI197" s="240">
        <f>'Session Tracking'!P196</f>
        <v>0</v>
      </c>
      <c r="CJ197" s="172"/>
      <c r="CK197" s="172">
        <f>COUNTIF('Session Tracking'!F196:O196,"Yes")</f>
        <v>0</v>
      </c>
      <c r="CL197" s="240">
        <f>COUNTIF('Session Tracking'!F196:O196,"No")</f>
        <v>0</v>
      </c>
      <c r="CM197" s="211">
        <f t="shared" ref="CM197:CM260" si="139">IF(AND(CK197+CL197&gt;0,CI197&lt;&gt;"N/A"),CK197/(CK197+CL197),0)</f>
        <v>0</v>
      </c>
      <c r="CN197" s="240" t="str">
        <f t="shared" si="116"/>
        <v/>
      </c>
      <c r="CO197" s="240" t="str">
        <f t="shared" si="117"/>
        <v/>
      </c>
      <c r="CP197" s="240" t="str">
        <f t="shared" ref="CP197:CP260" si="140">IF(AND(CO197&gt;0,CI197="yes"),CO197,"")</f>
        <v/>
      </c>
      <c r="CQ197" s="240" t="str">
        <f t="shared" ref="CQ197:CQ260" si="141">IF(CO197&gt;0,CO197,"")</f>
        <v/>
      </c>
      <c r="CR197" s="240" t="str">
        <f t="shared" ref="CR197:CR260" si="142">IF(AND(CO197&gt;0,CM197&gt;=0.75),CO197,"")</f>
        <v/>
      </c>
      <c r="CS197" s="240" t="str">
        <f t="shared" ref="CS197:CS260" si="143">IF(AND(COUNT(H197:AF197)&gt;=20,COUNT(AG197:BF197)&gt;=20),IF(AG197="","",INT((((YEAR(AG197)-YEAR($CN$1))*12+MONTH(AG197)-MONTH($CN$1)+1)+2)/3)),"")</f>
        <v/>
      </c>
      <c r="CT197" s="172" t="str">
        <f t="shared" ref="CT197:CT260" si="144">IF(AND($CS197&gt;0,BJ197&lt;0),$CS197,"")</f>
        <v/>
      </c>
      <c r="CU197" s="240" t="str">
        <f t="shared" ref="CU197:CU260" si="145">IF(AND($CS197&gt;0,BM197&lt;0),$CS197,"")</f>
        <v/>
      </c>
      <c r="CV197" s="240" t="str">
        <f t="shared" ref="CV197:CV260" si="146">IF(AND($CS197&gt;0,BP197&lt;0),$CS197,"")</f>
        <v/>
      </c>
      <c r="CW197" s="240" t="str">
        <f t="shared" ref="CW197:CW260" si="147">IF(AND($CS197&gt;0,BS197&lt;0),$CS197,"")</f>
        <v/>
      </c>
      <c r="CX197" s="240" t="str">
        <f t="shared" ref="CX197:CX260" si="148">IF(AND($CS197&gt;0,BV197&lt;0),$CS197,"")</f>
        <v/>
      </c>
      <c r="CY197" s="240" t="str">
        <f t="shared" ref="CY197:CY260" si="149">IF(AND($CS197&gt;0,BY197&lt;0),$CS197,"")</f>
        <v/>
      </c>
      <c r="CZ197" s="240" t="str">
        <f t="shared" ref="CZ197:CZ260" si="150">IF(AND($CS197&gt;0,BY197&lt;0),$CS197,"")</f>
        <v/>
      </c>
      <c r="DA197" s="240" t="str">
        <f t="shared" ref="DA197:DA260" si="151">IF(AND($CS197&gt;0,CB197&lt;0),$CS197,"")</f>
        <v/>
      </c>
      <c r="DB197" s="173" t="str">
        <f t="shared" ref="DB197:DB260" si="152">IF(AND($CS197&gt;0,CE197&lt;0),$CS197,"")</f>
        <v/>
      </c>
    </row>
    <row r="198" spans="1:106" x14ac:dyDescent="0.35">
      <c r="A198" s="182">
        <f>'Session Tracking'!A197</f>
        <v>0</v>
      </c>
      <c r="B198" s="183">
        <f>'Session Tracking'!T197</f>
        <v>0</v>
      </c>
      <c r="C198" s="183">
        <f>'Session Tracking'!C197</f>
        <v>0</v>
      </c>
      <c r="D198" s="184" t="str">
        <f>IF('Session Tracking'!D197,'Session Tracking'!D197,"")</f>
        <v/>
      </c>
      <c r="E198" s="184" t="str">
        <f>IF('Session Tracking'!E197,'Session Tracking'!E197,"")</f>
        <v/>
      </c>
      <c r="F198" s="121"/>
      <c r="G198" s="121"/>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1"/>
      <c r="AH198" s="122"/>
      <c r="AI198" s="122"/>
      <c r="AJ198" s="122"/>
      <c r="AK198" s="122"/>
      <c r="AL198" s="122"/>
      <c r="AM198" s="122"/>
      <c r="AN198" s="122"/>
      <c r="AO198" s="122"/>
      <c r="AP198" s="122"/>
      <c r="AQ198" s="122"/>
      <c r="AR198" s="122"/>
      <c r="AS198" s="122"/>
      <c r="AT198" s="122"/>
      <c r="AU198" s="122"/>
      <c r="AV198" s="122"/>
      <c r="AW198" s="122"/>
      <c r="AX198" s="122"/>
      <c r="AY198" s="122"/>
      <c r="AZ198" s="122"/>
      <c r="BA198" s="122"/>
      <c r="BB198" s="122"/>
      <c r="BC198" s="122"/>
      <c r="BD198" s="122"/>
      <c r="BE198" s="122"/>
      <c r="BF198" s="122"/>
      <c r="BH198" s="175" t="str">
        <f t="shared" si="118"/>
        <v/>
      </c>
      <c r="BI198" s="176" t="str">
        <f t="shared" si="119"/>
        <v/>
      </c>
      <c r="BJ198" s="240" t="str">
        <f t="shared" si="120"/>
        <v xml:space="preserve"> </v>
      </c>
      <c r="BK198" s="175" t="str">
        <f t="shared" si="121"/>
        <v/>
      </c>
      <c r="BL198" s="176" t="str">
        <f t="shared" si="122"/>
        <v/>
      </c>
      <c r="BM198" s="240" t="str">
        <f t="shared" si="123"/>
        <v xml:space="preserve"> </v>
      </c>
      <c r="BN198" s="175" t="str">
        <f t="shared" si="124"/>
        <v/>
      </c>
      <c r="BO198" s="176" t="str">
        <f t="shared" si="125"/>
        <v/>
      </c>
      <c r="BP198" s="240" t="str">
        <f t="shared" si="126"/>
        <v xml:space="preserve"> </v>
      </c>
      <c r="BQ198" s="175" t="str">
        <f t="shared" si="127"/>
        <v/>
      </c>
      <c r="BR198" s="176" t="str">
        <f t="shared" si="128"/>
        <v/>
      </c>
      <c r="BS198" s="224" t="str">
        <f t="shared" si="129"/>
        <v xml:space="preserve"> </v>
      </c>
      <c r="BT198" s="318" t="str">
        <f t="shared" si="130"/>
        <v/>
      </c>
      <c r="BU198" s="319" t="str">
        <f t="shared" si="131"/>
        <v/>
      </c>
      <c r="BV198" s="320" t="str">
        <f t="shared" si="132"/>
        <v xml:space="preserve"> </v>
      </c>
      <c r="BW198" s="175" t="str">
        <f t="shared" si="133"/>
        <v/>
      </c>
      <c r="BX198" s="176" t="str">
        <f t="shared" si="134"/>
        <v/>
      </c>
      <c r="BY198" s="240" t="str">
        <f t="shared" si="135"/>
        <v xml:space="preserve"> </v>
      </c>
      <c r="BZ198" s="175" t="str">
        <f>IF(COUNT(#REF!,#REF!,#REF!,#REF!)=4,(3-#REF!)+(3-#REF!)+#REF!+#REF!,"")</f>
        <v/>
      </c>
      <c r="CA198" s="176" t="str">
        <f>IF(COUNT(#REF!,#REF!,#REF!,#REF!)=4,(3-#REF!)+(3-#REF!)+#REF!+#REF!,"")</f>
        <v/>
      </c>
      <c r="CB198" s="240" t="str">
        <f t="shared" si="136"/>
        <v xml:space="preserve"> </v>
      </c>
      <c r="CC198" s="175" t="str">
        <f>IF(COUNT(#REF!,#REF!,#REF!)=3,(3-#REF!)+#REF!+(3-#REF!),"")</f>
        <v/>
      </c>
      <c r="CD198" s="176" t="str">
        <f>IF(COUNT(#REF!,#REF!,#REF!)=3,(3-#REF!)+#REF!+(3-#REF!),"")</f>
        <v/>
      </c>
      <c r="CE198" s="240" t="str">
        <f t="shared" si="137"/>
        <v xml:space="preserve"> </v>
      </c>
      <c r="CF198" s="185" t="str">
        <f t="shared" si="115"/>
        <v/>
      </c>
      <c r="CG198" s="186" t="str">
        <f t="shared" si="115"/>
        <v/>
      </c>
      <c r="CH198" s="181" t="str">
        <f t="shared" si="138"/>
        <v xml:space="preserve"> </v>
      </c>
      <c r="CI198" s="240">
        <f>'Session Tracking'!P197</f>
        <v>0</v>
      </c>
      <c r="CJ198" s="172"/>
      <c r="CK198" s="172">
        <f>COUNTIF('Session Tracking'!F197:O197,"Yes")</f>
        <v>0</v>
      </c>
      <c r="CL198" s="240">
        <f>COUNTIF('Session Tracking'!F197:O197,"No")</f>
        <v>0</v>
      </c>
      <c r="CM198" s="211">
        <f t="shared" si="139"/>
        <v>0</v>
      </c>
      <c r="CN198" s="240" t="str">
        <f t="shared" si="116"/>
        <v/>
      </c>
      <c r="CO198" s="240" t="str">
        <f t="shared" si="117"/>
        <v/>
      </c>
      <c r="CP198" s="240" t="str">
        <f t="shared" si="140"/>
        <v/>
      </c>
      <c r="CQ198" s="240" t="str">
        <f t="shared" si="141"/>
        <v/>
      </c>
      <c r="CR198" s="240" t="str">
        <f t="shared" si="142"/>
        <v/>
      </c>
      <c r="CS198" s="240" t="str">
        <f t="shared" si="143"/>
        <v/>
      </c>
      <c r="CT198" s="172" t="str">
        <f t="shared" si="144"/>
        <v/>
      </c>
      <c r="CU198" s="240" t="str">
        <f t="shared" si="145"/>
        <v/>
      </c>
      <c r="CV198" s="240" t="str">
        <f t="shared" si="146"/>
        <v/>
      </c>
      <c r="CW198" s="240" t="str">
        <f t="shared" si="147"/>
        <v/>
      </c>
      <c r="CX198" s="240" t="str">
        <f t="shared" si="148"/>
        <v/>
      </c>
      <c r="CY198" s="240" t="str">
        <f t="shared" si="149"/>
        <v/>
      </c>
      <c r="CZ198" s="240" t="str">
        <f t="shared" si="150"/>
        <v/>
      </c>
      <c r="DA198" s="240" t="str">
        <f t="shared" si="151"/>
        <v/>
      </c>
      <c r="DB198" s="173" t="str">
        <f t="shared" si="152"/>
        <v/>
      </c>
    </row>
    <row r="199" spans="1:106" x14ac:dyDescent="0.35">
      <c r="A199" s="182">
        <f>'Session Tracking'!A198</f>
        <v>0</v>
      </c>
      <c r="B199" s="183">
        <f>'Session Tracking'!T198</f>
        <v>0</v>
      </c>
      <c r="C199" s="183">
        <f>'Session Tracking'!C198</f>
        <v>0</v>
      </c>
      <c r="D199" s="184" t="str">
        <f>IF('Session Tracking'!D198,'Session Tracking'!D198,"")</f>
        <v/>
      </c>
      <c r="E199" s="184" t="str">
        <f>IF('Session Tracking'!E198,'Session Tracking'!E198,"")</f>
        <v/>
      </c>
      <c r="F199" s="123"/>
      <c r="G199" s="123"/>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c r="AG199" s="123"/>
      <c r="AH199" s="124"/>
      <c r="AI199" s="124"/>
      <c r="AJ199" s="124"/>
      <c r="AK199" s="124"/>
      <c r="AL199" s="124"/>
      <c r="AM199" s="124"/>
      <c r="AN199" s="124"/>
      <c r="AO199" s="124"/>
      <c r="AP199" s="124"/>
      <c r="AQ199" s="124"/>
      <c r="AR199" s="124"/>
      <c r="AS199" s="124"/>
      <c r="AT199" s="124"/>
      <c r="AU199" s="124"/>
      <c r="AV199" s="124"/>
      <c r="AW199" s="124"/>
      <c r="AX199" s="124"/>
      <c r="AY199" s="124"/>
      <c r="AZ199" s="124"/>
      <c r="BA199" s="124"/>
      <c r="BB199" s="124"/>
      <c r="BC199" s="124"/>
      <c r="BD199" s="124"/>
      <c r="BE199" s="124"/>
      <c r="BF199" s="124"/>
      <c r="BH199" s="175" t="str">
        <f t="shared" si="118"/>
        <v/>
      </c>
      <c r="BI199" s="176" t="str">
        <f t="shared" si="119"/>
        <v/>
      </c>
      <c r="BJ199" s="240" t="str">
        <f t="shared" si="120"/>
        <v xml:space="preserve"> </v>
      </c>
      <c r="BK199" s="175" t="str">
        <f t="shared" si="121"/>
        <v/>
      </c>
      <c r="BL199" s="176" t="str">
        <f t="shared" si="122"/>
        <v/>
      </c>
      <c r="BM199" s="240" t="str">
        <f t="shared" si="123"/>
        <v xml:space="preserve"> </v>
      </c>
      <c r="BN199" s="175" t="str">
        <f t="shared" si="124"/>
        <v/>
      </c>
      <c r="BO199" s="176" t="str">
        <f t="shared" si="125"/>
        <v/>
      </c>
      <c r="BP199" s="240" t="str">
        <f t="shared" si="126"/>
        <v xml:space="preserve"> </v>
      </c>
      <c r="BQ199" s="175" t="str">
        <f t="shared" si="127"/>
        <v/>
      </c>
      <c r="BR199" s="176" t="str">
        <f t="shared" si="128"/>
        <v/>
      </c>
      <c r="BS199" s="224" t="str">
        <f t="shared" si="129"/>
        <v xml:space="preserve"> </v>
      </c>
      <c r="BT199" s="318" t="str">
        <f t="shared" si="130"/>
        <v/>
      </c>
      <c r="BU199" s="319" t="str">
        <f t="shared" si="131"/>
        <v/>
      </c>
      <c r="BV199" s="320" t="str">
        <f t="shared" si="132"/>
        <v xml:space="preserve"> </v>
      </c>
      <c r="BW199" s="175" t="str">
        <f t="shared" si="133"/>
        <v/>
      </c>
      <c r="BX199" s="176" t="str">
        <f t="shared" si="134"/>
        <v/>
      </c>
      <c r="BY199" s="240" t="str">
        <f t="shared" si="135"/>
        <v xml:space="preserve"> </v>
      </c>
      <c r="BZ199" s="175" t="str">
        <f>IF(COUNT(#REF!,#REF!,#REF!,#REF!)=4,(3-#REF!)+(3-#REF!)+#REF!+#REF!,"")</f>
        <v/>
      </c>
      <c r="CA199" s="176" t="str">
        <f>IF(COUNT(#REF!,#REF!,#REF!,#REF!)=4,(3-#REF!)+(3-#REF!)+#REF!+#REF!,"")</f>
        <v/>
      </c>
      <c r="CB199" s="240" t="str">
        <f t="shared" si="136"/>
        <v xml:space="preserve"> </v>
      </c>
      <c r="CC199" s="175" t="str">
        <f>IF(COUNT(#REF!,#REF!,#REF!)=3,(3-#REF!)+#REF!+(3-#REF!),"")</f>
        <v/>
      </c>
      <c r="CD199" s="176" t="str">
        <f>IF(COUNT(#REF!,#REF!,#REF!)=3,(3-#REF!)+#REF!+(3-#REF!),"")</f>
        <v/>
      </c>
      <c r="CE199" s="240" t="str">
        <f t="shared" si="137"/>
        <v xml:space="preserve"> </v>
      </c>
      <c r="CF199" s="185" t="str">
        <f t="shared" si="115"/>
        <v/>
      </c>
      <c r="CG199" s="186" t="str">
        <f t="shared" si="115"/>
        <v/>
      </c>
      <c r="CH199" s="181" t="str">
        <f t="shared" si="138"/>
        <v xml:space="preserve"> </v>
      </c>
      <c r="CI199" s="240">
        <f>'Session Tracking'!P198</f>
        <v>0</v>
      </c>
      <c r="CJ199" s="172"/>
      <c r="CK199" s="172">
        <f>COUNTIF('Session Tracking'!F198:O198,"Yes")</f>
        <v>0</v>
      </c>
      <c r="CL199" s="240">
        <f>COUNTIF('Session Tracking'!F198:O198,"No")</f>
        <v>0</v>
      </c>
      <c r="CM199" s="211">
        <f t="shared" si="139"/>
        <v>0</v>
      </c>
      <c r="CN199" s="240" t="str">
        <f t="shared" si="116"/>
        <v/>
      </c>
      <c r="CO199" s="240" t="str">
        <f t="shared" si="117"/>
        <v/>
      </c>
      <c r="CP199" s="240" t="str">
        <f t="shared" si="140"/>
        <v/>
      </c>
      <c r="CQ199" s="240" t="str">
        <f t="shared" si="141"/>
        <v/>
      </c>
      <c r="CR199" s="240" t="str">
        <f t="shared" si="142"/>
        <v/>
      </c>
      <c r="CS199" s="240" t="str">
        <f t="shared" si="143"/>
        <v/>
      </c>
      <c r="CT199" s="172" t="str">
        <f t="shared" si="144"/>
        <v/>
      </c>
      <c r="CU199" s="240" t="str">
        <f t="shared" si="145"/>
        <v/>
      </c>
      <c r="CV199" s="240" t="str">
        <f t="shared" si="146"/>
        <v/>
      </c>
      <c r="CW199" s="240" t="str">
        <f t="shared" si="147"/>
        <v/>
      </c>
      <c r="CX199" s="240" t="str">
        <f t="shared" si="148"/>
        <v/>
      </c>
      <c r="CY199" s="240" t="str">
        <f t="shared" si="149"/>
        <v/>
      </c>
      <c r="CZ199" s="240" t="str">
        <f t="shared" si="150"/>
        <v/>
      </c>
      <c r="DA199" s="240" t="str">
        <f t="shared" si="151"/>
        <v/>
      </c>
      <c r="DB199" s="173" t="str">
        <f t="shared" si="152"/>
        <v/>
      </c>
    </row>
    <row r="200" spans="1:106" x14ac:dyDescent="0.35">
      <c r="A200" s="182">
        <f>'Session Tracking'!A199</f>
        <v>0</v>
      </c>
      <c r="B200" s="183">
        <f>'Session Tracking'!T199</f>
        <v>0</v>
      </c>
      <c r="C200" s="183">
        <f>'Session Tracking'!C199</f>
        <v>0</v>
      </c>
      <c r="D200" s="184" t="str">
        <f>IF('Session Tracking'!D199,'Session Tracking'!D199,"")</f>
        <v/>
      </c>
      <c r="E200" s="184" t="str">
        <f>IF('Session Tracking'!E199,'Session Tracking'!E199,"")</f>
        <v/>
      </c>
      <c r="F200" s="121"/>
      <c r="G200" s="121"/>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1"/>
      <c r="AH200" s="122"/>
      <c r="AI200" s="122"/>
      <c r="AJ200" s="122"/>
      <c r="AK200" s="122"/>
      <c r="AL200" s="122"/>
      <c r="AM200" s="122"/>
      <c r="AN200" s="122"/>
      <c r="AO200" s="122"/>
      <c r="AP200" s="122"/>
      <c r="AQ200" s="122"/>
      <c r="AR200" s="122"/>
      <c r="AS200" s="122"/>
      <c r="AT200" s="122"/>
      <c r="AU200" s="122"/>
      <c r="AV200" s="122"/>
      <c r="AW200" s="122"/>
      <c r="AX200" s="122"/>
      <c r="AY200" s="122"/>
      <c r="AZ200" s="122"/>
      <c r="BA200" s="122"/>
      <c r="BB200" s="122"/>
      <c r="BC200" s="122"/>
      <c r="BD200" s="122"/>
      <c r="BE200" s="122"/>
      <c r="BF200" s="122"/>
      <c r="BH200" s="175" t="str">
        <f t="shared" si="118"/>
        <v/>
      </c>
      <c r="BI200" s="176" t="str">
        <f t="shared" si="119"/>
        <v/>
      </c>
      <c r="BJ200" s="240" t="str">
        <f t="shared" si="120"/>
        <v xml:space="preserve"> </v>
      </c>
      <c r="BK200" s="175" t="str">
        <f t="shared" si="121"/>
        <v/>
      </c>
      <c r="BL200" s="176" t="str">
        <f t="shared" si="122"/>
        <v/>
      </c>
      <c r="BM200" s="240" t="str">
        <f t="shared" si="123"/>
        <v xml:space="preserve"> </v>
      </c>
      <c r="BN200" s="175" t="str">
        <f t="shared" si="124"/>
        <v/>
      </c>
      <c r="BO200" s="176" t="str">
        <f t="shared" si="125"/>
        <v/>
      </c>
      <c r="BP200" s="240" t="str">
        <f t="shared" si="126"/>
        <v xml:space="preserve"> </v>
      </c>
      <c r="BQ200" s="175" t="str">
        <f t="shared" si="127"/>
        <v/>
      </c>
      <c r="BR200" s="176" t="str">
        <f t="shared" si="128"/>
        <v/>
      </c>
      <c r="BS200" s="224" t="str">
        <f t="shared" si="129"/>
        <v xml:space="preserve"> </v>
      </c>
      <c r="BT200" s="318" t="str">
        <f t="shared" si="130"/>
        <v/>
      </c>
      <c r="BU200" s="319" t="str">
        <f t="shared" si="131"/>
        <v/>
      </c>
      <c r="BV200" s="320" t="str">
        <f t="shared" si="132"/>
        <v xml:space="preserve"> </v>
      </c>
      <c r="BW200" s="175" t="str">
        <f t="shared" si="133"/>
        <v/>
      </c>
      <c r="BX200" s="176" t="str">
        <f t="shared" si="134"/>
        <v/>
      </c>
      <c r="BY200" s="240" t="str">
        <f t="shared" si="135"/>
        <v xml:space="preserve"> </v>
      </c>
      <c r="BZ200" s="175" t="str">
        <f>IF(COUNT(#REF!,#REF!,#REF!,#REF!)=4,(3-#REF!)+(3-#REF!)+#REF!+#REF!,"")</f>
        <v/>
      </c>
      <c r="CA200" s="176" t="str">
        <f>IF(COUNT(#REF!,#REF!,#REF!,#REF!)=4,(3-#REF!)+(3-#REF!)+#REF!+#REF!,"")</f>
        <v/>
      </c>
      <c r="CB200" s="240" t="str">
        <f t="shared" si="136"/>
        <v xml:space="preserve"> </v>
      </c>
      <c r="CC200" s="175" t="str">
        <f>IF(COUNT(#REF!,#REF!,#REF!)=3,(3-#REF!)+#REF!+(3-#REF!),"")</f>
        <v/>
      </c>
      <c r="CD200" s="176" t="str">
        <f>IF(COUNT(#REF!,#REF!,#REF!)=3,(3-#REF!)+#REF!+(3-#REF!),"")</f>
        <v/>
      </c>
      <c r="CE200" s="240" t="str">
        <f t="shared" si="137"/>
        <v xml:space="preserve"> </v>
      </c>
      <c r="CF200" s="185" t="str">
        <f t="shared" si="115"/>
        <v/>
      </c>
      <c r="CG200" s="186" t="str">
        <f t="shared" si="115"/>
        <v/>
      </c>
      <c r="CH200" s="181" t="str">
        <f t="shared" si="138"/>
        <v xml:space="preserve"> </v>
      </c>
      <c r="CI200" s="240">
        <f>'Session Tracking'!P199</f>
        <v>0</v>
      </c>
      <c r="CJ200" s="172"/>
      <c r="CK200" s="172">
        <f>COUNTIF('Session Tracking'!F199:O199,"Yes")</f>
        <v>0</v>
      </c>
      <c r="CL200" s="240">
        <f>COUNTIF('Session Tracking'!F199:O199,"No")</f>
        <v>0</v>
      </c>
      <c r="CM200" s="211">
        <f t="shared" si="139"/>
        <v>0</v>
      </c>
      <c r="CN200" s="240" t="str">
        <f t="shared" si="116"/>
        <v/>
      </c>
      <c r="CO200" s="240" t="str">
        <f t="shared" si="117"/>
        <v/>
      </c>
      <c r="CP200" s="240" t="str">
        <f t="shared" si="140"/>
        <v/>
      </c>
      <c r="CQ200" s="240" t="str">
        <f t="shared" si="141"/>
        <v/>
      </c>
      <c r="CR200" s="240" t="str">
        <f t="shared" si="142"/>
        <v/>
      </c>
      <c r="CS200" s="240" t="str">
        <f t="shared" si="143"/>
        <v/>
      </c>
      <c r="CT200" s="172" t="str">
        <f t="shared" si="144"/>
        <v/>
      </c>
      <c r="CU200" s="240" t="str">
        <f t="shared" si="145"/>
        <v/>
      </c>
      <c r="CV200" s="240" t="str">
        <f t="shared" si="146"/>
        <v/>
      </c>
      <c r="CW200" s="240" t="str">
        <f t="shared" si="147"/>
        <v/>
      </c>
      <c r="CX200" s="240" t="str">
        <f t="shared" si="148"/>
        <v/>
      </c>
      <c r="CY200" s="240" t="str">
        <f t="shared" si="149"/>
        <v/>
      </c>
      <c r="CZ200" s="240" t="str">
        <f t="shared" si="150"/>
        <v/>
      </c>
      <c r="DA200" s="240" t="str">
        <f t="shared" si="151"/>
        <v/>
      </c>
      <c r="DB200" s="173" t="str">
        <f t="shared" si="152"/>
        <v/>
      </c>
    </row>
    <row r="201" spans="1:106" x14ac:dyDescent="0.35">
      <c r="A201" s="182">
        <f>'Session Tracking'!A200</f>
        <v>0</v>
      </c>
      <c r="B201" s="183">
        <f>'Session Tracking'!T200</f>
        <v>0</v>
      </c>
      <c r="C201" s="183">
        <f>'Session Tracking'!C200</f>
        <v>0</v>
      </c>
      <c r="D201" s="184" t="str">
        <f>IF('Session Tracking'!D200,'Session Tracking'!D200,"")</f>
        <v/>
      </c>
      <c r="E201" s="184" t="str">
        <f>IF('Session Tracking'!E200,'Session Tracking'!E200,"")</f>
        <v/>
      </c>
      <c r="F201" s="123"/>
      <c r="G201" s="123"/>
      <c r="H201" s="124"/>
      <c r="I201" s="124"/>
      <c r="J201" s="124"/>
      <c r="K201" s="124"/>
      <c r="L201" s="124"/>
      <c r="M201" s="124"/>
      <c r="N201" s="124"/>
      <c r="O201" s="124"/>
      <c r="P201" s="124"/>
      <c r="Q201" s="124"/>
      <c r="R201" s="124"/>
      <c r="S201" s="124"/>
      <c r="T201" s="124"/>
      <c r="U201" s="124"/>
      <c r="V201" s="124"/>
      <c r="W201" s="124"/>
      <c r="X201" s="124"/>
      <c r="Y201" s="124"/>
      <c r="Z201" s="124"/>
      <c r="AA201" s="124"/>
      <c r="AB201" s="124"/>
      <c r="AC201" s="124"/>
      <c r="AD201" s="124"/>
      <c r="AE201" s="124"/>
      <c r="AF201" s="124"/>
      <c r="AG201" s="123"/>
      <c r="AH201" s="124"/>
      <c r="AI201" s="124"/>
      <c r="AJ201" s="124"/>
      <c r="AK201" s="124"/>
      <c r="AL201" s="124"/>
      <c r="AM201" s="124"/>
      <c r="AN201" s="124"/>
      <c r="AO201" s="124"/>
      <c r="AP201" s="124"/>
      <c r="AQ201" s="124"/>
      <c r="AR201" s="124"/>
      <c r="AS201" s="124"/>
      <c r="AT201" s="124"/>
      <c r="AU201" s="124"/>
      <c r="AV201" s="124"/>
      <c r="AW201" s="124"/>
      <c r="AX201" s="124"/>
      <c r="AY201" s="124"/>
      <c r="AZ201" s="124"/>
      <c r="BA201" s="124"/>
      <c r="BB201" s="124"/>
      <c r="BC201" s="124"/>
      <c r="BD201" s="124"/>
      <c r="BE201" s="124"/>
      <c r="BF201" s="124"/>
      <c r="BH201" s="175" t="str">
        <f t="shared" si="118"/>
        <v/>
      </c>
      <c r="BI201" s="176" t="str">
        <f t="shared" si="119"/>
        <v/>
      </c>
      <c r="BJ201" s="240" t="str">
        <f t="shared" si="120"/>
        <v xml:space="preserve"> </v>
      </c>
      <c r="BK201" s="175" t="str">
        <f t="shared" si="121"/>
        <v/>
      </c>
      <c r="BL201" s="176" t="str">
        <f t="shared" si="122"/>
        <v/>
      </c>
      <c r="BM201" s="240" t="str">
        <f t="shared" si="123"/>
        <v xml:space="preserve"> </v>
      </c>
      <c r="BN201" s="175" t="str">
        <f t="shared" si="124"/>
        <v/>
      </c>
      <c r="BO201" s="176" t="str">
        <f t="shared" si="125"/>
        <v/>
      </c>
      <c r="BP201" s="240" t="str">
        <f t="shared" si="126"/>
        <v xml:space="preserve"> </v>
      </c>
      <c r="BQ201" s="175" t="str">
        <f t="shared" si="127"/>
        <v/>
      </c>
      <c r="BR201" s="176" t="str">
        <f t="shared" si="128"/>
        <v/>
      </c>
      <c r="BS201" s="224" t="str">
        <f t="shared" si="129"/>
        <v xml:space="preserve"> </v>
      </c>
      <c r="BT201" s="318" t="str">
        <f t="shared" si="130"/>
        <v/>
      </c>
      <c r="BU201" s="319" t="str">
        <f t="shared" si="131"/>
        <v/>
      </c>
      <c r="BV201" s="320" t="str">
        <f t="shared" si="132"/>
        <v xml:space="preserve"> </v>
      </c>
      <c r="BW201" s="175" t="str">
        <f t="shared" si="133"/>
        <v/>
      </c>
      <c r="BX201" s="176" t="str">
        <f t="shared" si="134"/>
        <v/>
      </c>
      <c r="BY201" s="240" t="str">
        <f t="shared" si="135"/>
        <v xml:space="preserve"> </v>
      </c>
      <c r="BZ201" s="175" t="str">
        <f>IF(COUNT(#REF!,#REF!,#REF!,#REF!)=4,(3-#REF!)+(3-#REF!)+#REF!+#REF!,"")</f>
        <v/>
      </c>
      <c r="CA201" s="176" t="str">
        <f>IF(COUNT(#REF!,#REF!,#REF!,#REF!)=4,(3-#REF!)+(3-#REF!)+#REF!+#REF!,"")</f>
        <v/>
      </c>
      <c r="CB201" s="240" t="str">
        <f t="shared" si="136"/>
        <v xml:space="preserve"> </v>
      </c>
      <c r="CC201" s="175" t="str">
        <f>IF(COUNT(#REF!,#REF!,#REF!)=3,(3-#REF!)+#REF!+(3-#REF!),"")</f>
        <v/>
      </c>
      <c r="CD201" s="176" t="str">
        <f>IF(COUNT(#REF!,#REF!,#REF!)=3,(3-#REF!)+#REF!+(3-#REF!),"")</f>
        <v/>
      </c>
      <c r="CE201" s="240" t="str">
        <f t="shared" si="137"/>
        <v xml:space="preserve"> </v>
      </c>
      <c r="CF201" s="185" t="str">
        <f t="shared" si="115"/>
        <v/>
      </c>
      <c r="CG201" s="186" t="str">
        <f t="shared" si="115"/>
        <v/>
      </c>
      <c r="CH201" s="181" t="str">
        <f t="shared" si="138"/>
        <v xml:space="preserve"> </v>
      </c>
      <c r="CI201" s="240">
        <f>'Session Tracking'!P200</f>
        <v>0</v>
      </c>
      <c r="CJ201" s="172"/>
      <c r="CK201" s="172">
        <f>COUNTIF('Session Tracking'!F200:O200,"Yes")</f>
        <v>0</v>
      </c>
      <c r="CL201" s="240">
        <f>COUNTIF('Session Tracking'!F200:O200,"No")</f>
        <v>0</v>
      </c>
      <c r="CM201" s="211">
        <f t="shared" si="139"/>
        <v>0</v>
      </c>
      <c r="CN201" s="240" t="str">
        <f t="shared" si="116"/>
        <v/>
      </c>
      <c r="CO201" s="240" t="str">
        <f t="shared" si="117"/>
        <v/>
      </c>
      <c r="CP201" s="240" t="str">
        <f t="shared" si="140"/>
        <v/>
      </c>
      <c r="CQ201" s="240" t="str">
        <f t="shared" si="141"/>
        <v/>
      </c>
      <c r="CR201" s="240" t="str">
        <f t="shared" si="142"/>
        <v/>
      </c>
      <c r="CS201" s="240" t="str">
        <f t="shared" si="143"/>
        <v/>
      </c>
      <c r="CT201" s="172" t="str">
        <f t="shared" si="144"/>
        <v/>
      </c>
      <c r="CU201" s="240" t="str">
        <f t="shared" si="145"/>
        <v/>
      </c>
      <c r="CV201" s="240" t="str">
        <f t="shared" si="146"/>
        <v/>
      </c>
      <c r="CW201" s="240" t="str">
        <f t="shared" si="147"/>
        <v/>
      </c>
      <c r="CX201" s="240" t="str">
        <f t="shared" si="148"/>
        <v/>
      </c>
      <c r="CY201" s="240" t="str">
        <f t="shared" si="149"/>
        <v/>
      </c>
      <c r="CZ201" s="240" t="str">
        <f t="shared" si="150"/>
        <v/>
      </c>
      <c r="DA201" s="240" t="str">
        <f t="shared" si="151"/>
        <v/>
      </c>
      <c r="DB201" s="173" t="str">
        <f t="shared" si="152"/>
        <v/>
      </c>
    </row>
    <row r="202" spans="1:106" x14ac:dyDescent="0.35">
      <c r="A202" s="182">
        <f>'Session Tracking'!A201</f>
        <v>0</v>
      </c>
      <c r="B202" s="183">
        <f>'Session Tracking'!T201</f>
        <v>0</v>
      </c>
      <c r="C202" s="183">
        <f>'Session Tracking'!C201</f>
        <v>0</v>
      </c>
      <c r="D202" s="184" t="str">
        <f>IF('Session Tracking'!D201,'Session Tracking'!D201,"")</f>
        <v/>
      </c>
      <c r="E202" s="184" t="str">
        <f>IF('Session Tracking'!E201,'Session Tracking'!E201,"")</f>
        <v/>
      </c>
      <c r="F202" s="121"/>
      <c r="G202" s="121"/>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1"/>
      <c r="AH202" s="122"/>
      <c r="AI202" s="122"/>
      <c r="AJ202" s="122"/>
      <c r="AK202" s="122"/>
      <c r="AL202" s="122"/>
      <c r="AM202" s="122"/>
      <c r="AN202" s="122"/>
      <c r="AO202" s="122"/>
      <c r="AP202" s="122"/>
      <c r="AQ202" s="122"/>
      <c r="AR202" s="122"/>
      <c r="AS202" s="122"/>
      <c r="AT202" s="122"/>
      <c r="AU202" s="122"/>
      <c r="AV202" s="122"/>
      <c r="AW202" s="122"/>
      <c r="AX202" s="122"/>
      <c r="AY202" s="122"/>
      <c r="AZ202" s="122"/>
      <c r="BA202" s="122"/>
      <c r="BB202" s="122"/>
      <c r="BC202" s="122"/>
      <c r="BD202" s="122"/>
      <c r="BE202" s="122"/>
      <c r="BF202" s="122"/>
      <c r="BH202" s="175" t="str">
        <f t="shared" si="118"/>
        <v/>
      </c>
      <c r="BI202" s="176" t="str">
        <f t="shared" si="119"/>
        <v/>
      </c>
      <c r="BJ202" s="240" t="str">
        <f t="shared" si="120"/>
        <v xml:space="preserve"> </v>
      </c>
      <c r="BK202" s="175" t="str">
        <f t="shared" si="121"/>
        <v/>
      </c>
      <c r="BL202" s="176" t="str">
        <f t="shared" si="122"/>
        <v/>
      </c>
      <c r="BM202" s="240" t="str">
        <f t="shared" si="123"/>
        <v xml:space="preserve"> </v>
      </c>
      <c r="BN202" s="175" t="str">
        <f t="shared" si="124"/>
        <v/>
      </c>
      <c r="BO202" s="176" t="str">
        <f t="shared" si="125"/>
        <v/>
      </c>
      <c r="BP202" s="240" t="str">
        <f t="shared" si="126"/>
        <v xml:space="preserve"> </v>
      </c>
      <c r="BQ202" s="175" t="str">
        <f t="shared" si="127"/>
        <v/>
      </c>
      <c r="BR202" s="176" t="str">
        <f t="shared" si="128"/>
        <v/>
      </c>
      <c r="BS202" s="224" t="str">
        <f t="shared" si="129"/>
        <v xml:space="preserve"> </v>
      </c>
      <c r="BT202" s="318" t="str">
        <f t="shared" si="130"/>
        <v/>
      </c>
      <c r="BU202" s="319" t="str">
        <f t="shared" si="131"/>
        <v/>
      </c>
      <c r="BV202" s="320" t="str">
        <f t="shared" si="132"/>
        <v xml:space="preserve"> </v>
      </c>
      <c r="BW202" s="175" t="str">
        <f t="shared" si="133"/>
        <v/>
      </c>
      <c r="BX202" s="176" t="str">
        <f t="shared" si="134"/>
        <v/>
      </c>
      <c r="BY202" s="240" t="str">
        <f t="shared" si="135"/>
        <v xml:space="preserve"> </v>
      </c>
      <c r="BZ202" s="175" t="str">
        <f>IF(COUNT(#REF!,#REF!,#REF!,#REF!)=4,(3-#REF!)+(3-#REF!)+#REF!+#REF!,"")</f>
        <v/>
      </c>
      <c r="CA202" s="176" t="str">
        <f>IF(COUNT(#REF!,#REF!,#REF!,#REF!)=4,(3-#REF!)+(3-#REF!)+#REF!+#REF!,"")</f>
        <v/>
      </c>
      <c r="CB202" s="240" t="str">
        <f t="shared" si="136"/>
        <v xml:space="preserve"> </v>
      </c>
      <c r="CC202" s="175" t="str">
        <f>IF(COUNT(#REF!,#REF!,#REF!)=3,(3-#REF!)+#REF!+(3-#REF!),"")</f>
        <v/>
      </c>
      <c r="CD202" s="176" t="str">
        <f>IF(COUNT(#REF!,#REF!,#REF!)=3,(3-#REF!)+#REF!+(3-#REF!),"")</f>
        <v/>
      </c>
      <c r="CE202" s="240" t="str">
        <f t="shared" si="137"/>
        <v xml:space="preserve"> </v>
      </c>
      <c r="CF202" s="185" t="str">
        <f t="shared" si="115"/>
        <v/>
      </c>
      <c r="CG202" s="186" t="str">
        <f t="shared" si="115"/>
        <v/>
      </c>
      <c r="CH202" s="181" t="str">
        <f t="shared" si="138"/>
        <v xml:space="preserve"> </v>
      </c>
      <c r="CI202" s="240">
        <f>'Session Tracking'!P201</f>
        <v>0</v>
      </c>
      <c r="CJ202" s="172"/>
      <c r="CK202" s="172">
        <f>COUNTIF('Session Tracking'!F201:O201,"Yes")</f>
        <v>0</v>
      </c>
      <c r="CL202" s="240">
        <f>COUNTIF('Session Tracking'!F201:O201,"No")</f>
        <v>0</v>
      </c>
      <c r="CM202" s="211">
        <f t="shared" si="139"/>
        <v>0</v>
      </c>
      <c r="CN202" s="240" t="str">
        <f t="shared" si="116"/>
        <v/>
      </c>
      <c r="CO202" s="240" t="str">
        <f t="shared" si="117"/>
        <v/>
      </c>
      <c r="CP202" s="240" t="str">
        <f t="shared" si="140"/>
        <v/>
      </c>
      <c r="CQ202" s="240" t="str">
        <f t="shared" si="141"/>
        <v/>
      </c>
      <c r="CR202" s="240" t="str">
        <f t="shared" si="142"/>
        <v/>
      </c>
      <c r="CS202" s="240" t="str">
        <f t="shared" si="143"/>
        <v/>
      </c>
      <c r="CT202" s="172" t="str">
        <f t="shared" si="144"/>
        <v/>
      </c>
      <c r="CU202" s="240" t="str">
        <f t="shared" si="145"/>
        <v/>
      </c>
      <c r="CV202" s="240" t="str">
        <f t="shared" si="146"/>
        <v/>
      </c>
      <c r="CW202" s="240" t="str">
        <f t="shared" si="147"/>
        <v/>
      </c>
      <c r="CX202" s="240" t="str">
        <f t="shared" si="148"/>
        <v/>
      </c>
      <c r="CY202" s="240" t="str">
        <f t="shared" si="149"/>
        <v/>
      </c>
      <c r="CZ202" s="240" t="str">
        <f t="shared" si="150"/>
        <v/>
      </c>
      <c r="DA202" s="240" t="str">
        <f t="shared" si="151"/>
        <v/>
      </c>
      <c r="DB202" s="173" t="str">
        <f t="shared" si="152"/>
        <v/>
      </c>
    </row>
    <row r="203" spans="1:106" x14ac:dyDescent="0.35">
      <c r="A203" s="182">
        <f>'Session Tracking'!A202</f>
        <v>0</v>
      </c>
      <c r="B203" s="183">
        <f>'Session Tracking'!T202</f>
        <v>0</v>
      </c>
      <c r="C203" s="183">
        <f>'Session Tracking'!C202</f>
        <v>0</v>
      </c>
      <c r="D203" s="184" t="str">
        <f>IF('Session Tracking'!D202,'Session Tracking'!D202,"")</f>
        <v/>
      </c>
      <c r="E203" s="184" t="str">
        <f>IF('Session Tracking'!E202,'Session Tracking'!E202,"")</f>
        <v/>
      </c>
      <c r="F203" s="123"/>
      <c r="G203" s="123"/>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3"/>
      <c r="AH203" s="124"/>
      <c r="AI203" s="124"/>
      <c r="AJ203" s="124"/>
      <c r="AK203" s="124"/>
      <c r="AL203" s="124"/>
      <c r="AM203" s="124"/>
      <c r="AN203" s="124"/>
      <c r="AO203" s="124"/>
      <c r="AP203" s="124"/>
      <c r="AQ203" s="124"/>
      <c r="AR203" s="124"/>
      <c r="AS203" s="124"/>
      <c r="AT203" s="124"/>
      <c r="AU203" s="124"/>
      <c r="AV203" s="124"/>
      <c r="AW203" s="124"/>
      <c r="AX203" s="124"/>
      <c r="AY203" s="124"/>
      <c r="AZ203" s="124"/>
      <c r="BA203" s="124"/>
      <c r="BB203" s="124"/>
      <c r="BC203" s="124"/>
      <c r="BD203" s="124"/>
      <c r="BE203" s="124"/>
      <c r="BF203" s="124"/>
      <c r="BH203" s="175" t="str">
        <f t="shared" si="118"/>
        <v/>
      </c>
      <c r="BI203" s="176" t="str">
        <f t="shared" si="119"/>
        <v/>
      </c>
      <c r="BJ203" s="240" t="str">
        <f t="shared" si="120"/>
        <v xml:space="preserve"> </v>
      </c>
      <c r="BK203" s="175" t="str">
        <f t="shared" si="121"/>
        <v/>
      </c>
      <c r="BL203" s="176" t="str">
        <f t="shared" si="122"/>
        <v/>
      </c>
      <c r="BM203" s="240" t="str">
        <f t="shared" si="123"/>
        <v xml:space="preserve"> </v>
      </c>
      <c r="BN203" s="175" t="str">
        <f t="shared" si="124"/>
        <v/>
      </c>
      <c r="BO203" s="176" t="str">
        <f t="shared" si="125"/>
        <v/>
      </c>
      <c r="BP203" s="240" t="str">
        <f t="shared" si="126"/>
        <v xml:space="preserve"> </v>
      </c>
      <c r="BQ203" s="175" t="str">
        <f t="shared" si="127"/>
        <v/>
      </c>
      <c r="BR203" s="176" t="str">
        <f t="shared" si="128"/>
        <v/>
      </c>
      <c r="BS203" s="224" t="str">
        <f t="shared" si="129"/>
        <v xml:space="preserve"> </v>
      </c>
      <c r="BT203" s="318" t="str">
        <f t="shared" si="130"/>
        <v/>
      </c>
      <c r="BU203" s="319" t="str">
        <f t="shared" si="131"/>
        <v/>
      </c>
      <c r="BV203" s="320" t="str">
        <f t="shared" si="132"/>
        <v xml:space="preserve"> </v>
      </c>
      <c r="BW203" s="175" t="str">
        <f t="shared" si="133"/>
        <v/>
      </c>
      <c r="BX203" s="176" t="str">
        <f t="shared" si="134"/>
        <v/>
      </c>
      <c r="BY203" s="240" t="str">
        <f t="shared" si="135"/>
        <v xml:space="preserve"> </v>
      </c>
      <c r="BZ203" s="175" t="str">
        <f>IF(COUNT(#REF!,#REF!,#REF!,#REF!)=4,(3-#REF!)+(3-#REF!)+#REF!+#REF!,"")</f>
        <v/>
      </c>
      <c r="CA203" s="176" t="str">
        <f>IF(COUNT(#REF!,#REF!,#REF!,#REF!)=4,(3-#REF!)+(3-#REF!)+#REF!+#REF!,"")</f>
        <v/>
      </c>
      <c r="CB203" s="240" t="str">
        <f t="shared" si="136"/>
        <v xml:space="preserve"> </v>
      </c>
      <c r="CC203" s="175" t="str">
        <f>IF(COUNT(#REF!,#REF!,#REF!)=3,(3-#REF!)+#REF!+(3-#REF!),"")</f>
        <v/>
      </c>
      <c r="CD203" s="176" t="str">
        <f>IF(COUNT(#REF!,#REF!,#REF!)=3,(3-#REF!)+#REF!+(3-#REF!),"")</f>
        <v/>
      </c>
      <c r="CE203" s="240" t="str">
        <f t="shared" si="137"/>
        <v xml:space="preserve"> </v>
      </c>
      <c r="CF203" s="185" t="str">
        <f t="shared" si="115"/>
        <v/>
      </c>
      <c r="CG203" s="186" t="str">
        <f t="shared" si="115"/>
        <v/>
      </c>
      <c r="CH203" s="181" t="str">
        <f t="shared" si="138"/>
        <v xml:space="preserve"> </v>
      </c>
      <c r="CI203" s="240">
        <f>'Session Tracking'!P202</f>
        <v>0</v>
      </c>
      <c r="CJ203" s="172"/>
      <c r="CK203" s="172">
        <f>COUNTIF('Session Tracking'!F202:O202,"Yes")</f>
        <v>0</v>
      </c>
      <c r="CL203" s="240">
        <f>COUNTIF('Session Tracking'!F202:O202,"No")</f>
        <v>0</v>
      </c>
      <c r="CM203" s="211">
        <f t="shared" si="139"/>
        <v>0</v>
      </c>
      <c r="CN203" s="240" t="str">
        <f t="shared" si="116"/>
        <v/>
      </c>
      <c r="CO203" s="240" t="str">
        <f t="shared" si="117"/>
        <v/>
      </c>
      <c r="CP203" s="240" t="str">
        <f t="shared" si="140"/>
        <v/>
      </c>
      <c r="CQ203" s="240" t="str">
        <f t="shared" si="141"/>
        <v/>
      </c>
      <c r="CR203" s="240" t="str">
        <f t="shared" si="142"/>
        <v/>
      </c>
      <c r="CS203" s="240" t="str">
        <f t="shared" si="143"/>
        <v/>
      </c>
      <c r="CT203" s="172" t="str">
        <f t="shared" si="144"/>
        <v/>
      </c>
      <c r="CU203" s="240" t="str">
        <f t="shared" si="145"/>
        <v/>
      </c>
      <c r="CV203" s="240" t="str">
        <f t="shared" si="146"/>
        <v/>
      </c>
      <c r="CW203" s="240" t="str">
        <f t="shared" si="147"/>
        <v/>
      </c>
      <c r="CX203" s="240" t="str">
        <f t="shared" si="148"/>
        <v/>
      </c>
      <c r="CY203" s="240" t="str">
        <f t="shared" si="149"/>
        <v/>
      </c>
      <c r="CZ203" s="240" t="str">
        <f t="shared" si="150"/>
        <v/>
      </c>
      <c r="DA203" s="240" t="str">
        <f t="shared" si="151"/>
        <v/>
      </c>
      <c r="DB203" s="173" t="str">
        <f t="shared" si="152"/>
        <v/>
      </c>
    </row>
    <row r="204" spans="1:106" x14ac:dyDescent="0.35">
      <c r="A204" s="182">
        <f>'Session Tracking'!A203</f>
        <v>0</v>
      </c>
      <c r="B204" s="183">
        <f>'Session Tracking'!T203</f>
        <v>0</v>
      </c>
      <c r="C204" s="183">
        <f>'Session Tracking'!C203</f>
        <v>0</v>
      </c>
      <c r="D204" s="184" t="str">
        <f>IF('Session Tracking'!D203,'Session Tracking'!D203,"")</f>
        <v/>
      </c>
      <c r="E204" s="184" t="str">
        <f>IF('Session Tracking'!E203,'Session Tracking'!E203,"")</f>
        <v/>
      </c>
      <c r="F204" s="121"/>
      <c r="G204" s="121"/>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1"/>
      <c r="AH204" s="122"/>
      <c r="AI204" s="122"/>
      <c r="AJ204" s="122"/>
      <c r="AK204" s="122"/>
      <c r="AL204" s="122"/>
      <c r="AM204" s="122"/>
      <c r="AN204" s="122"/>
      <c r="AO204" s="122"/>
      <c r="AP204" s="122"/>
      <c r="AQ204" s="122"/>
      <c r="AR204" s="122"/>
      <c r="AS204" s="122"/>
      <c r="AT204" s="122"/>
      <c r="AU204" s="122"/>
      <c r="AV204" s="122"/>
      <c r="AW204" s="122"/>
      <c r="AX204" s="122"/>
      <c r="AY204" s="122"/>
      <c r="AZ204" s="122"/>
      <c r="BA204" s="122"/>
      <c r="BB204" s="122"/>
      <c r="BC204" s="122"/>
      <c r="BD204" s="122"/>
      <c r="BE204" s="122"/>
      <c r="BF204" s="122"/>
      <c r="BH204" s="175" t="str">
        <f t="shared" si="118"/>
        <v/>
      </c>
      <c r="BI204" s="176" t="str">
        <f t="shared" si="119"/>
        <v/>
      </c>
      <c r="BJ204" s="240" t="str">
        <f t="shared" si="120"/>
        <v xml:space="preserve"> </v>
      </c>
      <c r="BK204" s="175" t="str">
        <f t="shared" si="121"/>
        <v/>
      </c>
      <c r="BL204" s="176" t="str">
        <f t="shared" si="122"/>
        <v/>
      </c>
      <c r="BM204" s="240" t="str">
        <f t="shared" si="123"/>
        <v xml:space="preserve"> </v>
      </c>
      <c r="BN204" s="175" t="str">
        <f t="shared" si="124"/>
        <v/>
      </c>
      <c r="BO204" s="176" t="str">
        <f t="shared" si="125"/>
        <v/>
      </c>
      <c r="BP204" s="240" t="str">
        <f t="shared" si="126"/>
        <v xml:space="preserve"> </v>
      </c>
      <c r="BQ204" s="175" t="str">
        <f t="shared" si="127"/>
        <v/>
      </c>
      <c r="BR204" s="176" t="str">
        <f t="shared" si="128"/>
        <v/>
      </c>
      <c r="BS204" s="224" t="str">
        <f t="shared" si="129"/>
        <v xml:space="preserve"> </v>
      </c>
      <c r="BT204" s="318" t="str">
        <f t="shared" si="130"/>
        <v/>
      </c>
      <c r="BU204" s="319" t="str">
        <f t="shared" si="131"/>
        <v/>
      </c>
      <c r="BV204" s="320" t="str">
        <f t="shared" si="132"/>
        <v xml:space="preserve"> </v>
      </c>
      <c r="BW204" s="175" t="str">
        <f t="shared" si="133"/>
        <v/>
      </c>
      <c r="BX204" s="176" t="str">
        <f t="shared" si="134"/>
        <v/>
      </c>
      <c r="BY204" s="240" t="str">
        <f t="shared" si="135"/>
        <v xml:space="preserve"> </v>
      </c>
      <c r="BZ204" s="175" t="str">
        <f>IF(COUNT(#REF!,#REF!,#REF!,#REF!)=4,(3-#REF!)+(3-#REF!)+#REF!+#REF!,"")</f>
        <v/>
      </c>
      <c r="CA204" s="176" t="str">
        <f>IF(COUNT(#REF!,#REF!,#REF!,#REF!)=4,(3-#REF!)+(3-#REF!)+#REF!+#REF!,"")</f>
        <v/>
      </c>
      <c r="CB204" s="240" t="str">
        <f t="shared" si="136"/>
        <v xml:space="preserve"> </v>
      </c>
      <c r="CC204" s="175" t="str">
        <f>IF(COUNT(#REF!,#REF!,#REF!)=3,(3-#REF!)+#REF!+(3-#REF!),"")</f>
        <v/>
      </c>
      <c r="CD204" s="176" t="str">
        <f>IF(COUNT(#REF!,#REF!,#REF!)=3,(3-#REF!)+#REF!+(3-#REF!),"")</f>
        <v/>
      </c>
      <c r="CE204" s="240" t="str">
        <f t="shared" si="137"/>
        <v xml:space="preserve"> </v>
      </c>
      <c r="CF204" s="185" t="str">
        <f t="shared" si="115"/>
        <v/>
      </c>
      <c r="CG204" s="186" t="str">
        <f t="shared" si="115"/>
        <v/>
      </c>
      <c r="CH204" s="181" t="str">
        <f t="shared" si="138"/>
        <v xml:space="preserve"> </v>
      </c>
      <c r="CI204" s="240">
        <f>'Session Tracking'!P203</f>
        <v>0</v>
      </c>
      <c r="CJ204" s="172"/>
      <c r="CK204" s="172">
        <f>COUNTIF('Session Tracking'!F203:O203,"Yes")</f>
        <v>0</v>
      </c>
      <c r="CL204" s="240">
        <f>COUNTIF('Session Tracking'!F203:O203,"No")</f>
        <v>0</v>
      </c>
      <c r="CM204" s="211">
        <f t="shared" si="139"/>
        <v>0</v>
      </c>
      <c r="CN204" s="240" t="str">
        <f t="shared" si="116"/>
        <v/>
      </c>
      <c r="CO204" s="240" t="str">
        <f t="shared" si="117"/>
        <v/>
      </c>
      <c r="CP204" s="240" t="str">
        <f t="shared" si="140"/>
        <v/>
      </c>
      <c r="CQ204" s="240" t="str">
        <f t="shared" si="141"/>
        <v/>
      </c>
      <c r="CR204" s="240" t="str">
        <f t="shared" si="142"/>
        <v/>
      </c>
      <c r="CS204" s="240" t="str">
        <f t="shared" si="143"/>
        <v/>
      </c>
      <c r="CT204" s="172" t="str">
        <f t="shared" si="144"/>
        <v/>
      </c>
      <c r="CU204" s="240" t="str">
        <f t="shared" si="145"/>
        <v/>
      </c>
      <c r="CV204" s="240" t="str">
        <f t="shared" si="146"/>
        <v/>
      </c>
      <c r="CW204" s="240" t="str">
        <f t="shared" si="147"/>
        <v/>
      </c>
      <c r="CX204" s="240" t="str">
        <f t="shared" si="148"/>
        <v/>
      </c>
      <c r="CY204" s="240" t="str">
        <f t="shared" si="149"/>
        <v/>
      </c>
      <c r="CZ204" s="240" t="str">
        <f t="shared" si="150"/>
        <v/>
      </c>
      <c r="DA204" s="240" t="str">
        <f t="shared" si="151"/>
        <v/>
      </c>
      <c r="DB204" s="173" t="str">
        <f t="shared" si="152"/>
        <v/>
      </c>
    </row>
    <row r="205" spans="1:106" x14ac:dyDescent="0.35">
      <c r="A205" s="182">
        <f>'Session Tracking'!A204</f>
        <v>0</v>
      </c>
      <c r="B205" s="183">
        <f>'Session Tracking'!T204</f>
        <v>0</v>
      </c>
      <c r="C205" s="183">
        <f>'Session Tracking'!C204</f>
        <v>0</v>
      </c>
      <c r="D205" s="184" t="str">
        <f>IF('Session Tracking'!D204,'Session Tracking'!D204,"")</f>
        <v/>
      </c>
      <c r="E205" s="184" t="str">
        <f>IF('Session Tracking'!E204,'Session Tracking'!E204,"")</f>
        <v/>
      </c>
      <c r="F205" s="123"/>
      <c r="G205" s="123"/>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3"/>
      <c r="AH205" s="124"/>
      <c r="AI205" s="124"/>
      <c r="AJ205" s="124"/>
      <c r="AK205" s="124"/>
      <c r="AL205" s="124"/>
      <c r="AM205" s="124"/>
      <c r="AN205" s="124"/>
      <c r="AO205" s="124"/>
      <c r="AP205" s="124"/>
      <c r="AQ205" s="124"/>
      <c r="AR205" s="124"/>
      <c r="AS205" s="124"/>
      <c r="AT205" s="124"/>
      <c r="AU205" s="124"/>
      <c r="AV205" s="124"/>
      <c r="AW205" s="124"/>
      <c r="AX205" s="124"/>
      <c r="AY205" s="124"/>
      <c r="AZ205" s="124"/>
      <c r="BA205" s="124"/>
      <c r="BB205" s="124"/>
      <c r="BC205" s="124"/>
      <c r="BD205" s="124"/>
      <c r="BE205" s="124"/>
      <c r="BF205" s="124"/>
      <c r="BH205" s="175" t="str">
        <f t="shared" si="118"/>
        <v/>
      </c>
      <c r="BI205" s="176" t="str">
        <f t="shared" si="119"/>
        <v/>
      </c>
      <c r="BJ205" s="240" t="str">
        <f t="shared" si="120"/>
        <v xml:space="preserve"> </v>
      </c>
      <c r="BK205" s="175" t="str">
        <f t="shared" si="121"/>
        <v/>
      </c>
      <c r="BL205" s="176" t="str">
        <f t="shared" si="122"/>
        <v/>
      </c>
      <c r="BM205" s="240" t="str">
        <f t="shared" si="123"/>
        <v xml:space="preserve"> </v>
      </c>
      <c r="BN205" s="175" t="str">
        <f t="shared" si="124"/>
        <v/>
      </c>
      <c r="BO205" s="176" t="str">
        <f t="shared" si="125"/>
        <v/>
      </c>
      <c r="BP205" s="240" t="str">
        <f t="shared" si="126"/>
        <v xml:space="preserve"> </v>
      </c>
      <c r="BQ205" s="175" t="str">
        <f t="shared" si="127"/>
        <v/>
      </c>
      <c r="BR205" s="176" t="str">
        <f t="shared" si="128"/>
        <v/>
      </c>
      <c r="BS205" s="224" t="str">
        <f t="shared" si="129"/>
        <v xml:space="preserve"> </v>
      </c>
      <c r="BT205" s="318" t="str">
        <f t="shared" si="130"/>
        <v/>
      </c>
      <c r="BU205" s="319" t="str">
        <f t="shared" si="131"/>
        <v/>
      </c>
      <c r="BV205" s="320" t="str">
        <f t="shared" si="132"/>
        <v xml:space="preserve"> </v>
      </c>
      <c r="BW205" s="175" t="str">
        <f t="shared" si="133"/>
        <v/>
      </c>
      <c r="BX205" s="176" t="str">
        <f t="shared" si="134"/>
        <v/>
      </c>
      <c r="BY205" s="240" t="str">
        <f t="shared" si="135"/>
        <v xml:space="preserve"> </v>
      </c>
      <c r="BZ205" s="175" t="str">
        <f>IF(COUNT(#REF!,#REF!,#REF!,#REF!)=4,(3-#REF!)+(3-#REF!)+#REF!+#REF!,"")</f>
        <v/>
      </c>
      <c r="CA205" s="176" t="str">
        <f>IF(COUNT(#REF!,#REF!,#REF!,#REF!)=4,(3-#REF!)+(3-#REF!)+#REF!+#REF!,"")</f>
        <v/>
      </c>
      <c r="CB205" s="240" t="str">
        <f t="shared" si="136"/>
        <v xml:space="preserve"> </v>
      </c>
      <c r="CC205" s="175" t="str">
        <f>IF(COUNT(#REF!,#REF!,#REF!)=3,(3-#REF!)+#REF!+(3-#REF!),"")</f>
        <v/>
      </c>
      <c r="CD205" s="176" t="str">
        <f>IF(COUNT(#REF!,#REF!,#REF!)=3,(3-#REF!)+#REF!+(3-#REF!),"")</f>
        <v/>
      </c>
      <c r="CE205" s="240" t="str">
        <f t="shared" si="137"/>
        <v xml:space="preserve"> </v>
      </c>
      <c r="CF205" s="185" t="str">
        <f t="shared" si="115"/>
        <v/>
      </c>
      <c r="CG205" s="186" t="str">
        <f t="shared" si="115"/>
        <v/>
      </c>
      <c r="CH205" s="181" t="str">
        <f t="shared" si="138"/>
        <v xml:space="preserve"> </v>
      </c>
      <c r="CI205" s="240">
        <f>'Session Tracking'!P204</f>
        <v>0</v>
      </c>
      <c r="CJ205" s="172"/>
      <c r="CK205" s="172">
        <f>COUNTIF('Session Tracking'!F204:O204,"Yes")</f>
        <v>0</v>
      </c>
      <c r="CL205" s="240">
        <f>COUNTIF('Session Tracking'!F204:O204,"No")</f>
        <v>0</v>
      </c>
      <c r="CM205" s="211">
        <f t="shared" si="139"/>
        <v>0</v>
      </c>
      <c r="CN205" s="240" t="str">
        <f t="shared" si="116"/>
        <v/>
      </c>
      <c r="CO205" s="240" t="str">
        <f t="shared" si="117"/>
        <v/>
      </c>
      <c r="CP205" s="240" t="str">
        <f t="shared" si="140"/>
        <v/>
      </c>
      <c r="CQ205" s="240" t="str">
        <f t="shared" si="141"/>
        <v/>
      </c>
      <c r="CR205" s="240" t="str">
        <f t="shared" si="142"/>
        <v/>
      </c>
      <c r="CS205" s="240" t="str">
        <f t="shared" si="143"/>
        <v/>
      </c>
      <c r="CT205" s="172" t="str">
        <f t="shared" si="144"/>
        <v/>
      </c>
      <c r="CU205" s="240" t="str">
        <f t="shared" si="145"/>
        <v/>
      </c>
      <c r="CV205" s="240" t="str">
        <f t="shared" si="146"/>
        <v/>
      </c>
      <c r="CW205" s="240" t="str">
        <f t="shared" si="147"/>
        <v/>
      </c>
      <c r="CX205" s="240" t="str">
        <f t="shared" si="148"/>
        <v/>
      </c>
      <c r="CY205" s="240" t="str">
        <f t="shared" si="149"/>
        <v/>
      </c>
      <c r="CZ205" s="240" t="str">
        <f t="shared" si="150"/>
        <v/>
      </c>
      <c r="DA205" s="240" t="str">
        <f t="shared" si="151"/>
        <v/>
      </c>
      <c r="DB205" s="173" t="str">
        <f t="shared" si="152"/>
        <v/>
      </c>
    </row>
    <row r="206" spans="1:106" x14ac:dyDescent="0.35">
      <c r="A206" s="182">
        <f>'Session Tracking'!A205</f>
        <v>0</v>
      </c>
      <c r="B206" s="183">
        <f>'Session Tracking'!T205</f>
        <v>0</v>
      </c>
      <c r="C206" s="183">
        <f>'Session Tracking'!C205</f>
        <v>0</v>
      </c>
      <c r="D206" s="184" t="str">
        <f>IF('Session Tracking'!D205,'Session Tracking'!D205,"")</f>
        <v/>
      </c>
      <c r="E206" s="184" t="str">
        <f>IF('Session Tracking'!E205,'Session Tracking'!E205,"")</f>
        <v/>
      </c>
      <c r="F206" s="121"/>
      <c r="G206" s="121"/>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1"/>
      <c r="AH206" s="122"/>
      <c r="AI206" s="122"/>
      <c r="AJ206" s="122"/>
      <c r="AK206" s="122"/>
      <c r="AL206" s="122"/>
      <c r="AM206" s="122"/>
      <c r="AN206" s="122"/>
      <c r="AO206" s="122"/>
      <c r="AP206" s="122"/>
      <c r="AQ206" s="122"/>
      <c r="AR206" s="122"/>
      <c r="AS206" s="122"/>
      <c r="AT206" s="122"/>
      <c r="AU206" s="122"/>
      <c r="AV206" s="122"/>
      <c r="AW206" s="122"/>
      <c r="AX206" s="122"/>
      <c r="AY206" s="122"/>
      <c r="AZ206" s="122"/>
      <c r="BA206" s="122"/>
      <c r="BB206" s="122"/>
      <c r="BC206" s="122"/>
      <c r="BD206" s="122"/>
      <c r="BE206" s="122"/>
      <c r="BF206" s="122"/>
      <c r="BH206" s="175" t="str">
        <f t="shared" si="118"/>
        <v/>
      </c>
      <c r="BI206" s="176" t="str">
        <f t="shared" si="119"/>
        <v/>
      </c>
      <c r="BJ206" s="240" t="str">
        <f t="shared" si="120"/>
        <v xml:space="preserve"> </v>
      </c>
      <c r="BK206" s="175" t="str">
        <f t="shared" si="121"/>
        <v/>
      </c>
      <c r="BL206" s="176" t="str">
        <f t="shared" si="122"/>
        <v/>
      </c>
      <c r="BM206" s="240" t="str">
        <f t="shared" si="123"/>
        <v xml:space="preserve"> </v>
      </c>
      <c r="BN206" s="175" t="str">
        <f t="shared" si="124"/>
        <v/>
      </c>
      <c r="BO206" s="176" t="str">
        <f t="shared" si="125"/>
        <v/>
      </c>
      <c r="BP206" s="240" t="str">
        <f t="shared" si="126"/>
        <v xml:space="preserve"> </v>
      </c>
      <c r="BQ206" s="175" t="str">
        <f t="shared" si="127"/>
        <v/>
      </c>
      <c r="BR206" s="176" t="str">
        <f t="shared" si="128"/>
        <v/>
      </c>
      <c r="BS206" s="224" t="str">
        <f t="shared" si="129"/>
        <v xml:space="preserve"> </v>
      </c>
      <c r="BT206" s="318" t="str">
        <f t="shared" si="130"/>
        <v/>
      </c>
      <c r="BU206" s="319" t="str">
        <f t="shared" si="131"/>
        <v/>
      </c>
      <c r="BV206" s="320" t="str">
        <f t="shared" si="132"/>
        <v xml:space="preserve"> </v>
      </c>
      <c r="BW206" s="175" t="str">
        <f t="shared" si="133"/>
        <v/>
      </c>
      <c r="BX206" s="176" t="str">
        <f t="shared" si="134"/>
        <v/>
      </c>
      <c r="BY206" s="240" t="str">
        <f t="shared" si="135"/>
        <v xml:space="preserve"> </v>
      </c>
      <c r="BZ206" s="175" t="str">
        <f>IF(COUNT(#REF!,#REF!,#REF!,#REF!)=4,(3-#REF!)+(3-#REF!)+#REF!+#REF!,"")</f>
        <v/>
      </c>
      <c r="CA206" s="176" t="str">
        <f>IF(COUNT(#REF!,#REF!,#REF!,#REF!)=4,(3-#REF!)+(3-#REF!)+#REF!+#REF!,"")</f>
        <v/>
      </c>
      <c r="CB206" s="240" t="str">
        <f t="shared" si="136"/>
        <v xml:space="preserve"> </v>
      </c>
      <c r="CC206" s="175" t="str">
        <f>IF(COUNT(#REF!,#REF!,#REF!)=3,(3-#REF!)+#REF!+(3-#REF!),"")</f>
        <v/>
      </c>
      <c r="CD206" s="176" t="str">
        <f>IF(COUNT(#REF!,#REF!,#REF!)=3,(3-#REF!)+#REF!+(3-#REF!),"")</f>
        <v/>
      </c>
      <c r="CE206" s="240" t="str">
        <f t="shared" si="137"/>
        <v xml:space="preserve"> </v>
      </c>
      <c r="CF206" s="185" t="str">
        <f t="shared" si="115"/>
        <v/>
      </c>
      <c r="CG206" s="186" t="str">
        <f t="shared" si="115"/>
        <v/>
      </c>
      <c r="CH206" s="181" t="str">
        <f t="shared" si="138"/>
        <v xml:space="preserve"> </v>
      </c>
      <c r="CI206" s="240">
        <f>'Session Tracking'!P205</f>
        <v>0</v>
      </c>
      <c r="CJ206" s="172"/>
      <c r="CK206" s="172">
        <f>COUNTIF('Session Tracking'!F205:O205,"Yes")</f>
        <v>0</v>
      </c>
      <c r="CL206" s="240">
        <f>COUNTIF('Session Tracking'!F205:O205,"No")</f>
        <v>0</v>
      </c>
      <c r="CM206" s="211">
        <f t="shared" si="139"/>
        <v>0</v>
      </c>
      <c r="CN206" s="240" t="str">
        <f t="shared" si="116"/>
        <v/>
      </c>
      <c r="CO206" s="240" t="str">
        <f t="shared" si="117"/>
        <v/>
      </c>
      <c r="CP206" s="240" t="str">
        <f t="shared" si="140"/>
        <v/>
      </c>
      <c r="CQ206" s="240" t="str">
        <f t="shared" si="141"/>
        <v/>
      </c>
      <c r="CR206" s="240" t="str">
        <f t="shared" si="142"/>
        <v/>
      </c>
      <c r="CS206" s="240" t="str">
        <f t="shared" si="143"/>
        <v/>
      </c>
      <c r="CT206" s="172" t="str">
        <f t="shared" si="144"/>
        <v/>
      </c>
      <c r="CU206" s="240" t="str">
        <f t="shared" si="145"/>
        <v/>
      </c>
      <c r="CV206" s="240" t="str">
        <f t="shared" si="146"/>
        <v/>
      </c>
      <c r="CW206" s="240" t="str">
        <f t="shared" si="147"/>
        <v/>
      </c>
      <c r="CX206" s="240" t="str">
        <f t="shared" si="148"/>
        <v/>
      </c>
      <c r="CY206" s="240" t="str">
        <f t="shared" si="149"/>
        <v/>
      </c>
      <c r="CZ206" s="240" t="str">
        <f t="shared" si="150"/>
        <v/>
      </c>
      <c r="DA206" s="240" t="str">
        <f t="shared" si="151"/>
        <v/>
      </c>
      <c r="DB206" s="173" t="str">
        <f t="shared" si="152"/>
        <v/>
      </c>
    </row>
    <row r="207" spans="1:106" x14ac:dyDescent="0.35">
      <c r="A207" s="182">
        <f>'Session Tracking'!A206</f>
        <v>0</v>
      </c>
      <c r="B207" s="183">
        <f>'Session Tracking'!T206</f>
        <v>0</v>
      </c>
      <c r="C207" s="183">
        <f>'Session Tracking'!C206</f>
        <v>0</v>
      </c>
      <c r="D207" s="184" t="str">
        <f>IF('Session Tracking'!D206,'Session Tracking'!D206,"")</f>
        <v/>
      </c>
      <c r="E207" s="184" t="str">
        <f>IF('Session Tracking'!E206,'Session Tracking'!E206,"")</f>
        <v/>
      </c>
      <c r="F207" s="123"/>
      <c r="G207" s="123"/>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3"/>
      <c r="AH207" s="124"/>
      <c r="AI207" s="124"/>
      <c r="AJ207" s="124"/>
      <c r="AK207" s="124"/>
      <c r="AL207" s="124"/>
      <c r="AM207" s="124"/>
      <c r="AN207" s="124"/>
      <c r="AO207" s="124"/>
      <c r="AP207" s="124"/>
      <c r="AQ207" s="124"/>
      <c r="AR207" s="124"/>
      <c r="AS207" s="124"/>
      <c r="AT207" s="124"/>
      <c r="AU207" s="124"/>
      <c r="AV207" s="124"/>
      <c r="AW207" s="124"/>
      <c r="AX207" s="124"/>
      <c r="AY207" s="124"/>
      <c r="AZ207" s="124"/>
      <c r="BA207" s="124"/>
      <c r="BB207" s="124"/>
      <c r="BC207" s="124"/>
      <c r="BD207" s="124"/>
      <c r="BE207" s="124"/>
      <c r="BF207" s="124"/>
      <c r="BH207" s="175" t="str">
        <f t="shared" si="118"/>
        <v/>
      </c>
      <c r="BI207" s="176" t="str">
        <f t="shared" si="119"/>
        <v/>
      </c>
      <c r="BJ207" s="240" t="str">
        <f t="shared" si="120"/>
        <v xml:space="preserve"> </v>
      </c>
      <c r="BK207" s="175" t="str">
        <f t="shared" si="121"/>
        <v/>
      </c>
      <c r="BL207" s="176" t="str">
        <f t="shared" si="122"/>
        <v/>
      </c>
      <c r="BM207" s="240" t="str">
        <f t="shared" si="123"/>
        <v xml:space="preserve"> </v>
      </c>
      <c r="BN207" s="175" t="str">
        <f t="shared" si="124"/>
        <v/>
      </c>
      <c r="BO207" s="176" t="str">
        <f t="shared" si="125"/>
        <v/>
      </c>
      <c r="BP207" s="240" t="str">
        <f t="shared" si="126"/>
        <v xml:space="preserve"> </v>
      </c>
      <c r="BQ207" s="175" t="str">
        <f t="shared" si="127"/>
        <v/>
      </c>
      <c r="BR207" s="176" t="str">
        <f t="shared" si="128"/>
        <v/>
      </c>
      <c r="BS207" s="224" t="str">
        <f t="shared" si="129"/>
        <v xml:space="preserve"> </v>
      </c>
      <c r="BT207" s="318" t="str">
        <f t="shared" si="130"/>
        <v/>
      </c>
      <c r="BU207" s="319" t="str">
        <f t="shared" si="131"/>
        <v/>
      </c>
      <c r="BV207" s="320" t="str">
        <f t="shared" si="132"/>
        <v xml:space="preserve"> </v>
      </c>
      <c r="BW207" s="175" t="str">
        <f t="shared" si="133"/>
        <v/>
      </c>
      <c r="BX207" s="176" t="str">
        <f t="shared" si="134"/>
        <v/>
      </c>
      <c r="BY207" s="240" t="str">
        <f t="shared" si="135"/>
        <v xml:space="preserve"> </v>
      </c>
      <c r="BZ207" s="175" t="str">
        <f>IF(COUNT(#REF!,#REF!,#REF!,#REF!)=4,(3-#REF!)+(3-#REF!)+#REF!+#REF!,"")</f>
        <v/>
      </c>
      <c r="CA207" s="176" t="str">
        <f>IF(COUNT(#REF!,#REF!,#REF!,#REF!)=4,(3-#REF!)+(3-#REF!)+#REF!+#REF!,"")</f>
        <v/>
      </c>
      <c r="CB207" s="240" t="str">
        <f t="shared" si="136"/>
        <v xml:space="preserve"> </v>
      </c>
      <c r="CC207" s="175" t="str">
        <f>IF(COUNT(#REF!,#REF!,#REF!)=3,(3-#REF!)+#REF!+(3-#REF!),"")</f>
        <v/>
      </c>
      <c r="CD207" s="176" t="str">
        <f>IF(COUNT(#REF!,#REF!,#REF!)=3,(3-#REF!)+#REF!+(3-#REF!),"")</f>
        <v/>
      </c>
      <c r="CE207" s="240" t="str">
        <f t="shared" si="137"/>
        <v xml:space="preserve"> </v>
      </c>
      <c r="CF207" s="185" t="str">
        <f t="shared" si="115"/>
        <v/>
      </c>
      <c r="CG207" s="186" t="str">
        <f t="shared" si="115"/>
        <v/>
      </c>
      <c r="CH207" s="181" t="str">
        <f t="shared" si="138"/>
        <v xml:space="preserve"> </v>
      </c>
      <c r="CI207" s="240">
        <f>'Session Tracking'!P206</f>
        <v>0</v>
      </c>
      <c r="CJ207" s="172"/>
      <c r="CK207" s="172">
        <f>COUNTIF('Session Tracking'!F206:O206,"Yes")</f>
        <v>0</v>
      </c>
      <c r="CL207" s="240">
        <f>COUNTIF('Session Tracking'!F206:O206,"No")</f>
        <v>0</v>
      </c>
      <c r="CM207" s="211">
        <f t="shared" si="139"/>
        <v>0</v>
      </c>
      <c r="CN207" s="240" t="str">
        <f t="shared" si="116"/>
        <v/>
      </c>
      <c r="CO207" s="240" t="str">
        <f t="shared" si="117"/>
        <v/>
      </c>
      <c r="CP207" s="240" t="str">
        <f t="shared" si="140"/>
        <v/>
      </c>
      <c r="CQ207" s="240" t="str">
        <f t="shared" si="141"/>
        <v/>
      </c>
      <c r="CR207" s="240" t="str">
        <f t="shared" si="142"/>
        <v/>
      </c>
      <c r="CS207" s="240" t="str">
        <f t="shared" si="143"/>
        <v/>
      </c>
      <c r="CT207" s="172" t="str">
        <f t="shared" si="144"/>
        <v/>
      </c>
      <c r="CU207" s="240" t="str">
        <f t="shared" si="145"/>
        <v/>
      </c>
      <c r="CV207" s="240" t="str">
        <f t="shared" si="146"/>
        <v/>
      </c>
      <c r="CW207" s="240" t="str">
        <f t="shared" si="147"/>
        <v/>
      </c>
      <c r="CX207" s="240" t="str">
        <f t="shared" si="148"/>
        <v/>
      </c>
      <c r="CY207" s="240" t="str">
        <f t="shared" si="149"/>
        <v/>
      </c>
      <c r="CZ207" s="240" t="str">
        <f t="shared" si="150"/>
        <v/>
      </c>
      <c r="DA207" s="240" t="str">
        <f t="shared" si="151"/>
        <v/>
      </c>
      <c r="DB207" s="173" t="str">
        <f t="shared" si="152"/>
        <v/>
      </c>
    </row>
    <row r="208" spans="1:106" x14ac:dyDescent="0.35">
      <c r="A208" s="182">
        <f>'Session Tracking'!A207</f>
        <v>0</v>
      </c>
      <c r="B208" s="183">
        <f>'Session Tracking'!T207</f>
        <v>0</v>
      </c>
      <c r="C208" s="183">
        <f>'Session Tracking'!C207</f>
        <v>0</v>
      </c>
      <c r="D208" s="184" t="str">
        <f>IF('Session Tracking'!D207,'Session Tracking'!D207,"")</f>
        <v/>
      </c>
      <c r="E208" s="184" t="str">
        <f>IF('Session Tracking'!E207,'Session Tracking'!E207,"")</f>
        <v/>
      </c>
      <c r="F208" s="121"/>
      <c r="G208" s="121"/>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1"/>
      <c r="AH208" s="122"/>
      <c r="AI208" s="122"/>
      <c r="AJ208" s="122"/>
      <c r="AK208" s="122"/>
      <c r="AL208" s="122"/>
      <c r="AM208" s="122"/>
      <c r="AN208" s="122"/>
      <c r="AO208" s="122"/>
      <c r="AP208" s="122"/>
      <c r="AQ208" s="122"/>
      <c r="AR208" s="122"/>
      <c r="AS208" s="122"/>
      <c r="AT208" s="122"/>
      <c r="AU208" s="122"/>
      <c r="AV208" s="122"/>
      <c r="AW208" s="122"/>
      <c r="AX208" s="122"/>
      <c r="AY208" s="122"/>
      <c r="AZ208" s="122"/>
      <c r="BA208" s="122"/>
      <c r="BB208" s="122"/>
      <c r="BC208" s="122"/>
      <c r="BD208" s="122"/>
      <c r="BE208" s="122"/>
      <c r="BF208" s="122"/>
      <c r="BH208" s="175" t="str">
        <f t="shared" si="118"/>
        <v/>
      </c>
      <c r="BI208" s="176" t="str">
        <f t="shared" si="119"/>
        <v/>
      </c>
      <c r="BJ208" s="240" t="str">
        <f t="shared" si="120"/>
        <v xml:space="preserve"> </v>
      </c>
      <c r="BK208" s="175" t="str">
        <f t="shared" si="121"/>
        <v/>
      </c>
      <c r="BL208" s="176" t="str">
        <f t="shared" si="122"/>
        <v/>
      </c>
      <c r="BM208" s="240" t="str">
        <f t="shared" si="123"/>
        <v xml:space="preserve"> </v>
      </c>
      <c r="BN208" s="175" t="str">
        <f t="shared" si="124"/>
        <v/>
      </c>
      <c r="BO208" s="176" t="str">
        <f t="shared" si="125"/>
        <v/>
      </c>
      <c r="BP208" s="240" t="str">
        <f t="shared" si="126"/>
        <v xml:space="preserve"> </v>
      </c>
      <c r="BQ208" s="175" t="str">
        <f t="shared" si="127"/>
        <v/>
      </c>
      <c r="BR208" s="176" t="str">
        <f t="shared" si="128"/>
        <v/>
      </c>
      <c r="BS208" s="224" t="str">
        <f t="shared" si="129"/>
        <v xml:space="preserve"> </v>
      </c>
      <c r="BT208" s="318" t="str">
        <f t="shared" si="130"/>
        <v/>
      </c>
      <c r="BU208" s="319" t="str">
        <f t="shared" si="131"/>
        <v/>
      </c>
      <c r="BV208" s="320" t="str">
        <f t="shared" si="132"/>
        <v xml:space="preserve"> </v>
      </c>
      <c r="BW208" s="175" t="str">
        <f t="shared" si="133"/>
        <v/>
      </c>
      <c r="BX208" s="176" t="str">
        <f t="shared" si="134"/>
        <v/>
      </c>
      <c r="BY208" s="240" t="str">
        <f t="shared" si="135"/>
        <v xml:space="preserve"> </v>
      </c>
      <c r="BZ208" s="175" t="str">
        <f>IF(COUNT(#REF!,#REF!,#REF!,#REF!)=4,(3-#REF!)+(3-#REF!)+#REF!+#REF!,"")</f>
        <v/>
      </c>
      <c r="CA208" s="176" t="str">
        <f>IF(COUNT(#REF!,#REF!,#REF!,#REF!)=4,(3-#REF!)+(3-#REF!)+#REF!+#REF!,"")</f>
        <v/>
      </c>
      <c r="CB208" s="240" t="str">
        <f t="shared" si="136"/>
        <v xml:space="preserve"> </v>
      </c>
      <c r="CC208" s="175" t="str">
        <f>IF(COUNT(#REF!,#REF!,#REF!)=3,(3-#REF!)+#REF!+(3-#REF!),"")</f>
        <v/>
      </c>
      <c r="CD208" s="176" t="str">
        <f>IF(COUNT(#REF!,#REF!,#REF!)=3,(3-#REF!)+#REF!+(3-#REF!),"")</f>
        <v/>
      </c>
      <c r="CE208" s="240" t="str">
        <f t="shared" si="137"/>
        <v xml:space="preserve"> </v>
      </c>
      <c r="CF208" s="185" t="str">
        <f t="shared" si="115"/>
        <v/>
      </c>
      <c r="CG208" s="186" t="str">
        <f t="shared" si="115"/>
        <v/>
      </c>
      <c r="CH208" s="181" t="str">
        <f t="shared" si="138"/>
        <v xml:space="preserve"> </v>
      </c>
      <c r="CI208" s="240">
        <f>'Session Tracking'!P207</f>
        <v>0</v>
      </c>
      <c r="CJ208" s="172"/>
      <c r="CK208" s="172">
        <f>COUNTIF('Session Tracking'!F207:O207,"Yes")</f>
        <v>0</v>
      </c>
      <c r="CL208" s="240">
        <f>COUNTIF('Session Tracking'!F207:O207,"No")</f>
        <v>0</v>
      </c>
      <c r="CM208" s="211">
        <f t="shared" si="139"/>
        <v>0</v>
      </c>
      <c r="CN208" s="240" t="str">
        <f t="shared" si="116"/>
        <v/>
      </c>
      <c r="CO208" s="240" t="str">
        <f t="shared" si="117"/>
        <v/>
      </c>
      <c r="CP208" s="240" t="str">
        <f t="shared" si="140"/>
        <v/>
      </c>
      <c r="CQ208" s="240" t="str">
        <f t="shared" si="141"/>
        <v/>
      </c>
      <c r="CR208" s="240" t="str">
        <f t="shared" si="142"/>
        <v/>
      </c>
      <c r="CS208" s="240" t="str">
        <f t="shared" si="143"/>
        <v/>
      </c>
      <c r="CT208" s="172" t="str">
        <f t="shared" si="144"/>
        <v/>
      </c>
      <c r="CU208" s="240" t="str">
        <f t="shared" si="145"/>
        <v/>
      </c>
      <c r="CV208" s="240" t="str">
        <f t="shared" si="146"/>
        <v/>
      </c>
      <c r="CW208" s="240" t="str">
        <f t="shared" si="147"/>
        <v/>
      </c>
      <c r="CX208" s="240" t="str">
        <f t="shared" si="148"/>
        <v/>
      </c>
      <c r="CY208" s="240" t="str">
        <f t="shared" si="149"/>
        <v/>
      </c>
      <c r="CZ208" s="240" t="str">
        <f t="shared" si="150"/>
        <v/>
      </c>
      <c r="DA208" s="240" t="str">
        <f t="shared" si="151"/>
        <v/>
      </c>
      <c r="DB208" s="173" t="str">
        <f t="shared" si="152"/>
        <v/>
      </c>
    </row>
    <row r="209" spans="1:106" x14ac:dyDescent="0.35">
      <c r="A209" s="182">
        <f>'Session Tracking'!A208</f>
        <v>0</v>
      </c>
      <c r="B209" s="183">
        <f>'Session Tracking'!T208</f>
        <v>0</v>
      </c>
      <c r="C209" s="183">
        <f>'Session Tracking'!C208</f>
        <v>0</v>
      </c>
      <c r="D209" s="184" t="str">
        <f>IF('Session Tracking'!D208,'Session Tracking'!D208,"")</f>
        <v/>
      </c>
      <c r="E209" s="184" t="str">
        <f>IF('Session Tracking'!E208,'Session Tracking'!E208,"")</f>
        <v/>
      </c>
      <c r="F209" s="123"/>
      <c r="G209" s="123"/>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3"/>
      <c r="AH209" s="124"/>
      <c r="AI209" s="124"/>
      <c r="AJ209" s="124"/>
      <c r="AK209" s="124"/>
      <c r="AL209" s="124"/>
      <c r="AM209" s="124"/>
      <c r="AN209" s="124"/>
      <c r="AO209" s="124"/>
      <c r="AP209" s="124"/>
      <c r="AQ209" s="124"/>
      <c r="AR209" s="124"/>
      <c r="AS209" s="124"/>
      <c r="AT209" s="124"/>
      <c r="AU209" s="124"/>
      <c r="AV209" s="124"/>
      <c r="AW209" s="124"/>
      <c r="AX209" s="124"/>
      <c r="AY209" s="124"/>
      <c r="AZ209" s="124"/>
      <c r="BA209" s="124"/>
      <c r="BB209" s="124"/>
      <c r="BC209" s="124"/>
      <c r="BD209" s="124"/>
      <c r="BE209" s="124"/>
      <c r="BF209" s="124"/>
      <c r="BH209" s="175" t="str">
        <f t="shared" si="118"/>
        <v/>
      </c>
      <c r="BI209" s="176" t="str">
        <f t="shared" si="119"/>
        <v/>
      </c>
      <c r="BJ209" s="240" t="str">
        <f t="shared" si="120"/>
        <v xml:space="preserve"> </v>
      </c>
      <c r="BK209" s="175" t="str">
        <f t="shared" si="121"/>
        <v/>
      </c>
      <c r="BL209" s="176" t="str">
        <f t="shared" si="122"/>
        <v/>
      </c>
      <c r="BM209" s="240" t="str">
        <f t="shared" si="123"/>
        <v xml:space="preserve"> </v>
      </c>
      <c r="BN209" s="175" t="str">
        <f t="shared" si="124"/>
        <v/>
      </c>
      <c r="BO209" s="176" t="str">
        <f t="shared" si="125"/>
        <v/>
      </c>
      <c r="BP209" s="240" t="str">
        <f t="shared" si="126"/>
        <v xml:space="preserve"> </v>
      </c>
      <c r="BQ209" s="175" t="str">
        <f t="shared" si="127"/>
        <v/>
      </c>
      <c r="BR209" s="176" t="str">
        <f t="shared" si="128"/>
        <v/>
      </c>
      <c r="BS209" s="224" t="str">
        <f t="shared" si="129"/>
        <v xml:space="preserve"> </v>
      </c>
      <c r="BT209" s="318" t="str">
        <f t="shared" si="130"/>
        <v/>
      </c>
      <c r="BU209" s="319" t="str">
        <f t="shared" si="131"/>
        <v/>
      </c>
      <c r="BV209" s="320" t="str">
        <f t="shared" si="132"/>
        <v xml:space="preserve"> </v>
      </c>
      <c r="BW209" s="175" t="str">
        <f t="shared" si="133"/>
        <v/>
      </c>
      <c r="BX209" s="176" t="str">
        <f t="shared" si="134"/>
        <v/>
      </c>
      <c r="BY209" s="240" t="str">
        <f t="shared" si="135"/>
        <v xml:space="preserve"> </v>
      </c>
      <c r="BZ209" s="175" t="str">
        <f>IF(COUNT(#REF!,#REF!,#REF!,#REF!)=4,(3-#REF!)+(3-#REF!)+#REF!+#REF!,"")</f>
        <v/>
      </c>
      <c r="CA209" s="176" t="str">
        <f>IF(COUNT(#REF!,#REF!,#REF!,#REF!)=4,(3-#REF!)+(3-#REF!)+#REF!+#REF!,"")</f>
        <v/>
      </c>
      <c r="CB209" s="240" t="str">
        <f t="shared" si="136"/>
        <v xml:space="preserve"> </v>
      </c>
      <c r="CC209" s="175" t="str">
        <f>IF(COUNT(#REF!,#REF!,#REF!)=3,(3-#REF!)+#REF!+(3-#REF!),"")</f>
        <v/>
      </c>
      <c r="CD209" s="176" t="str">
        <f>IF(COUNT(#REF!,#REF!,#REF!)=3,(3-#REF!)+#REF!+(3-#REF!),"")</f>
        <v/>
      </c>
      <c r="CE209" s="240" t="str">
        <f t="shared" si="137"/>
        <v xml:space="preserve"> </v>
      </c>
      <c r="CF209" s="185" t="str">
        <f t="shared" si="115"/>
        <v/>
      </c>
      <c r="CG209" s="186" t="str">
        <f t="shared" si="115"/>
        <v/>
      </c>
      <c r="CH209" s="181" t="str">
        <f t="shared" si="138"/>
        <v xml:space="preserve"> </v>
      </c>
      <c r="CI209" s="240">
        <f>'Session Tracking'!P208</f>
        <v>0</v>
      </c>
      <c r="CJ209" s="172"/>
      <c r="CK209" s="172">
        <f>COUNTIF('Session Tracking'!F208:O208,"Yes")</f>
        <v>0</v>
      </c>
      <c r="CL209" s="240">
        <f>COUNTIF('Session Tracking'!F208:O208,"No")</f>
        <v>0</v>
      </c>
      <c r="CM209" s="211">
        <f t="shared" si="139"/>
        <v>0</v>
      </c>
      <c r="CN209" s="240" t="str">
        <f t="shared" si="116"/>
        <v/>
      </c>
      <c r="CO209" s="240" t="str">
        <f t="shared" si="117"/>
        <v/>
      </c>
      <c r="CP209" s="240" t="str">
        <f t="shared" si="140"/>
        <v/>
      </c>
      <c r="CQ209" s="240" t="str">
        <f t="shared" si="141"/>
        <v/>
      </c>
      <c r="CR209" s="240" t="str">
        <f t="shared" si="142"/>
        <v/>
      </c>
      <c r="CS209" s="240" t="str">
        <f t="shared" si="143"/>
        <v/>
      </c>
      <c r="CT209" s="172" t="str">
        <f t="shared" si="144"/>
        <v/>
      </c>
      <c r="CU209" s="240" t="str">
        <f t="shared" si="145"/>
        <v/>
      </c>
      <c r="CV209" s="240" t="str">
        <f t="shared" si="146"/>
        <v/>
      </c>
      <c r="CW209" s="240" t="str">
        <f t="shared" si="147"/>
        <v/>
      </c>
      <c r="CX209" s="240" t="str">
        <f t="shared" si="148"/>
        <v/>
      </c>
      <c r="CY209" s="240" t="str">
        <f t="shared" si="149"/>
        <v/>
      </c>
      <c r="CZ209" s="240" t="str">
        <f t="shared" si="150"/>
        <v/>
      </c>
      <c r="DA209" s="240" t="str">
        <f t="shared" si="151"/>
        <v/>
      </c>
      <c r="DB209" s="173" t="str">
        <f t="shared" si="152"/>
        <v/>
      </c>
    </row>
    <row r="210" spans="1:106" x14ac:dyDescent="0.35">
      <c r="A210" s="182">
        <f>'Session Tracking'!A209</f>
        <v>0</v>
      </c>
      <c r="B210" s="183">
        <f>'Session Tracking'!T209</f>
        <v>0</v>
      </c>
      <c r="C210" s="183">
        <f>'Session Tracking'!C209</f>
        <v>0</v>
      </c>
      <c r="D210" s="184" t="str">
        <f>IF('Session Tracking'!D209,'Session Tracking'!D209,"")</f>
        <v/>
      </c>
      <c r="E210" s="184" t="str">
        <f>IF('Session Tracking'!E209,'Session Tracking'!E209,"")</f>
        <v/>
      </c>
      <c r="F210" s="121"/>
      <c r="G210" s="121"/>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1"/>
      <c r="AH210" s="122"/>
      <c r="AI210" s="122"/>
      <c r="AJ210" s="122"/>
      <c r="AK210" s="122"/>
      <c r="AL210" s="122"/>
      <c r="AM210" s="122"/>
      <c r="AN210" s="122"/>
      <c r="AO210" s="122"/>
      <c r="AP210" s="122"/>
      <c r="AQ210" s="122"/>
      <c r="AR210" s="122"/>
      <c r="AS210" s="122"/>
      <c r="AT210" s="122"/>
      <c r="AU210" s="122"/>
      <c r="AV210" s="122"/>
      <c r="AW210" s="122"/>
      <c r="AX210" s="122"/>
      <c r="AY210" s="122"/>
      <c r="AZ210" s="122"/>
      <c r="BA210" s="122"/>
      <c r="BB210" s="122"/>
      <c r="BC210" s="122"/>
      <c r="BD210" s="122"/>
      <c r="BE210" s="122"/>
      <c r="BF210" s="122"/>
      <c r="BH210" s="175" t="str">
        <f t="shared" si="118"/>
        <v/>
      </c>
      <c r="BI210" s="176" t="str">
        <f t="shared" si="119"/>
        <v/>
      </c>
      <c r="BJ210" s="240" t="str">
        <f t="shared" si="120"/>
        <v xml:space="preserve"> </v>
      </c>
      <c r="BK210" s="175" t="str">
        <f t="shared" si="121"/>
        <v/>
      </c>
      <c r="BL210" s="176" t="str">
        <f t="shared" si="122"/>
        <v/>
      </c>
      <c r="BM210" s="240" t="str">
        <f t="shared" si="123"/>
        <v xml:space="preserve"> </v>
      </c>
      <c r="BN210" s="175" t="str">
        <f t="shared" si="124"/>
        <v/>
      </c>
      <c r="BO210" s="176" t="str">
        <f t="shared" si="125"/>
        <v/>
      </c>
      <c r="BP210" s="240" t="str">
        <f t="shared" si="126"/>
        <v xml:space="preserve"> </v>
      </c>
      <c r="BQ210" s="175" t="str">
        <f t="shared" si="127"/>
        <v/>
      </c>
      <c r="BR210" s="176" t="str">
        <f t="shared" si="128"/>
        <v/>
      </c>
      <c r="BS210" s="224" t="str">
        <f t="shared" si="129"/>
        <v xml:space="preserve"> </v>
      </c>
      <c r="BT210" s="318" t="str">
        <f t="shared" si="130"/>
        <v/>
      </c>
      <c r="BU210" s="319" t="str">
        <f t="shared" si="131"/>
        <v/>
      </c>
      <c r="BV210" s="320" t="str">
        <f t="shared" si="132"/>
        <v xml:space="preserve"> </v>
      </c>
      <c r="BW210" s="175" t="str">
        <f t="shared" si="133"/>
        <v/>
      </c>
      <c r="BX210" s="176" t="str">
        <f t="shared" si="134"/>
        <v/>
      </c>
      <c r="BY210" s="240" t="str">
        <f t="shared" si="135"/>
        <v xml:space="preserve"> </v>
      </c>
      <c r="BZ210" s="175" t="str">
        <f>IF(COUNT(#REF!,#REF!,#REF!,#REF!)=4,(3-#REF!)+(3-#REF!)+#REF!+#REF!,"")</f>
        <v/>
      </c>
      <c r="CA210" s="176" t="str">
        <f>IF(COUNT(#REF!,#REF!,#REF!,#REF!)=4,(3-#REF!)+(3-#REF!)+#REF!+#REF!,"")</f>
        <v/>
      </c>
      <c r="CB210" s="240" t="str">
        <f t="shared" si="136"/>
        <v xml:space="preserve"> </v>
      </c>
      <c r="CC210" s="175" t="str">
        <f>IF(COUNT(#REF!,#REF!,#REF!)=3,(3-#REF!)+#REF!+(3-#REF!),"")</f>
        <v/>
      </c>
      <c r="CD210" s="176" t="str">
        <f>IF(COUNT(#REF!,#REF!,#REF!)=3,(3-#REF!)+#REF!+(3-#REF!),"")</f>
        <v/>
      </c>
      <c r="CE210" s="240" t="str">
        <f t="shared" si="137"/>
        <v xml:space="preserve"> </v>
      </c>
      <c r="CF210" s="185" t="str">
        <f t="shared" si="115"/>
        <v/>
      </c>
      <c r="CG210" s="186" t="str">
        <f t="shared" si="115"/>
        <v/>
      </c>
      <c r="CH210" s="181" t="str">
        <f t="shared" si="138"/>
        <v xml:space="preserve"> </v>
      </c>
      <c r="CI210" s="240">
        <f>'Session Tracking'!P209</f>
        <v>0</v>
      </c>
      <c r="CJ210" s="172"/>
      <c r="CK210" s="172">
        <f>COUNTIF('Session Tracking'!F209:O209,"Yes")</f>
        <v>0</v>
      </c>
      <c r="CL210" s="240">
        <f>COUNTIF('Session Tracking'!F209:O209,"No")</f>
        <v>0</v>
      </c>
      <c r="CM210" s="211">
        <f t="shared" si="139"/>
        <v>0</v>
      </c>
      <c r="CN210" s="240" t="str">
        <f t="shared" si="116"/>
        <v/>
      </c>
      <c r="CO210" s="240" t="str">
        <f t="shared" si="117"/>
        <v/>
      </c>
      <c r="CP210" s="240" t="str">
        <f t="shared" si="140"/>
        <v/>
      </c>
      <c r="CQ210" s="240" t="str">
        <f t="shared" si="141"/>
        <v/>
      </c>
      <c r="CR210" s="240" t="str">
        <f t="shared" si="142"/>
        <v/>
      </c>
      <c r="CS210" s="240" t="str">
        <f t="shared" si="143"/>
        <v/>
      </c>
      <c r="CT210" s="172" t="str">
        <f t="shared" si="144"/>
        <v/>
      </c>
      <c r="CU210" s="240" t="str">
        <f t="shared" si="145"/>
        <v/>
      </c>
      <c r="CV210" s="240" t="str">
        <f t="shared" si="146"/>
        <v/>
      </c>
      <c r="CW210" s="240" t="str">
        <f t="shared" si="147"/>
        <v/>
      </c>
      <c r="CX210" s="240" t="str">
        <f t="shared" si="148"/>
        <v/>
      </c>
      <c r="CY210" s="240" t="str">
        <f t="shared" si="149"/>
        <v/>
      </c>
      <c r="CZ210" s="240" t="str">
        <f t="shared" si="150"/>
        <v/>
      </c>
      <c r="DA210" s="240" t="str">
        <f t="shared" si="151"/>
        <v/>
      </c>
      <c r="DB210" s="173" t="str">
        <f t="shared" si="152"/>
        <v/>
      </c>
    </row>
    <row r="211" spans="1:106" x14ac:dyDescent="0.35">
      <c r="A211" s="182">
        <f>'Session Tracking'!A210</f>
        <v>0</v>
      </c>
      <c r="B211" s="183">
        <f>'Session Tracking'!T210</f>
        <v>0</v>
      </c>
      <c r="C211" s="183">
        <f>'Session Tracking'!C210</f>
        <v>0</v>
      </c>
      <c r="D211" s="184" t="str">
        <f>IF('Session Tracking'!D210,'Session Tracking'!D210,"")</f>
        <v/>
      </c>
      <c r="E211" s="184" t="str">
        <f>IF('Session Tracking'!E210,'Session Tracking'!E210,"")</f>
        <v/>
      </c>
      <c r="F211" s="123"/>
      <c r="G211" s="123"/>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3"/>
      <c r="AH211" s="124"/>
      <c r="AI211" s="124"/>
      <c r="AJ211" s="124"/>
      <c r="AK211" s="124"/>
      <c r="AL211" s="124"/>
      <c r="AM211" s="124"/>
      <c r="AN211" s="124"/>
      <c r="AO211" s="124"/>
      <c r="AP211" s="124"/>
      <c r="AQ211" s="124"/>
      <c r="AR211" s="124"/>
      <c r="AS211" s="124"/>
      <c r="AT211" s="124"/>
      <c r="AU211" s="124"/>
      <c r="AV211" s="124"/>
      <c r="AW211" s="124"/>
      <c r="AX211" s="124"/>
      <c r="AY211" s="124"/>
      <c r="AZ211" s="124"/>
      <c r="BA211" s="124"/>
      <c r="BB211" s="124"/>
      <c r="BC211" s="124"/>
      <c r="BD211" s="124"/>
      <c r="BE211" s="124"/>
      <c r="BF211" s="124"/>
      <c r="BH211" s="175" t="str">
        <f t="shared" si="118"/>
        <v/>
      </c>
      <c r="BI211" s="176" t="str">
        <f t="shared" si="119"/>
        <v/>
      </c>
      <c r="BJ211" s="240" t="str">
        <f t="shared" si="120"/>
        <v xml:space="preserve"> </v>
      </c>
      <c r="BK211" s="175" t="str">
        <f t="shared" si="121"/>
        <v/>
      </c>
      <c r="BL211" s="176" t="str">
        <f t="shared" si="122"/>
        <v/>
      </c>
      <c r="BM211" s="240" t="str">
        <f t="shared" si="123"/>
        <v xml:space="preserve"> </v>
      </c>
      <c r="BN211" s="175" t="str">
        <f t="shared" si="124"/>
        <v/>
      </c>
      <c r="BO211" s="176" t="str">
        <f t="shared" si="125"/>
        <v/>
      </c>
      <c r="BP211" s="240" t="str">
        <f t="shared" si="126"/>
        <v xml:space="preserve"> </v>
      </c>
      <c r="BQ211" s="175" t="str">
        <f t="shared" si="127"/>
        <v/>
      </c>
      <c r="BR211" s="176" t="str">
        <f t="shared" si="128"/>
        <v/>
      </c>
      <c r="BS211" s="224" t="str">
        <f t="shared" si="129"/>
        <v xml:space="preserve"> </v>
      </c>
      <c r="BT211" s="318" t="str">
        <f t="shared" si="130"/>
        <v/>
      </c>
      <c r="BU211" s="319" t="str">
        <f t="shared" si="131"/>
        <v/>
      </c>
      <c r="BV211" s="320" t="str">
        <f t="shared" si="132"/>
        <v xml:space="preserve"> </v>
      </c>
      <c r="BW211" s="175" t="str">
        <f t="shared" si="133"/>
        <v/>
      </c>
      <c r="BX211" s="176" t="str">
        <f t="shared" si="134"/>
        <v/>
      </c>
      <c r="BY211" s="240" t="str">
        <f t="shared" si="135"/>
        <v xml:space="preserve"> </v>
      </c>
      <c r="BZ211" s="175" t="str">
        <f>IF(COUNT(#REF!,#REF!,#REF!,#REF!)=4,(3-#REF!)+(3-#REF!)+#REF!+#REF!,"")</f>
        <v/>
      </c>
      <c r="CA211" s="176" t="str">
        <f>IF(COUNT(#REF!,#REF!,#REF!,#REF!)=4,(3-#REF!)+(3-#REF!)+#REF!+#REF!,"")</f>
        <v/>
      </c>
      <c r="CB211" s="240" t="str">
        <f t="shared" si="136"/>
        <v xml:space="preserve"> </v>
      </c>
      <c r="CC211" s="175" t="str">
        <f>IF(COUNT(#REF!,#REF!,#REF!)=3,(3-#REF!)+#REF!+(3-#REF!),"")</f>
        <v/>
      </c>
      <c r="CD211" s="176" t="str">
        <f>IF(COUNT(#REF!,#REF!,#REF!)=3,(3-#REF!)+#REF!+(3-#REF!),"")</f>
        <v/>
      </c>
      <c r="CE211" s="240" t="str">
        <f t="shared" si="137"/>
        <v xml:space="preserve"> </v>
      </c>
      <c r="CF211" s="185" t="str">
        <f t="shared" si="115"/>
        <v/>
      </c>
      <c r="CG211" s="186" t="str">
        <f t="shared" si="115"/>
        <v/>
      </c>
      <c r="CH211" s="181" t="str">
        <f t="shared" si="138"/>
        <v xml:space="preserve"> </v>
      </c>
      <c r="CI211" s="240">
        <f>'Session Tracking'!P210</f>
        <v>0</v>
      </c>
      <c r="CJ211" s="172"/>
      <c r="CK211" s="172">
        <f>COUNTIF('Session Tracking'!F210:O210,"Yes")</f>
        <v>0</v>
      </c>
      <c r="CL211" s="240">
        <f>COUNTIF('Session Tracking'!F210:O210,"No")</f>
        <v>0</v>
      </c>
      <c r="CM211" s="211">
        <f t="shared" si="139"/>
        <v>0</v>
      </c>
      <c r="CN211" s="240" t="str">
        <f t="shared" si="116"/>
        <v/>
      </c>
      <c r="CO211" s="240" t="str">
        <f t="shared" si="117"/>
        <v/>
      </c>
      <c r="CP211" s="240" t="str">
        <f t="shared" si="140"/>
        <v/>
      </c>
      <c r="CQ211" s="240" t="str">
        <f t="shared" si="141"/>
        <v/>
      </c>
      <c r="CR211" s="240" t="str">
        <f t="shared" si="142"/>
        <v/>
      </c>
      <c r="CS211" s="240" t="str">
        <f t="shared" si="143"/>
        <v/>
      </c>
      <c r="CT211" s="172" t="str">
        <f t="shared" si="144"/>
        <v/>
      </c>
      <c r="CU211" s="240" t="str">
        <f t="shared" si="145"/>
        <v/>
      </c>
      <c r="CV211" s="240" t="str">
        <f t="shared" si="146"/>
        <v/>
      </c>
      <c r="CW211" s="240" t="str">
        <f t="shared" si="147"/>
        <v/>
      </c>
      <c r="CX211" s="240" t="str">
        <f t="shared" si="148"/>
        <v/>
      </c>
      <c r="CY211" s="240" t="str">
        <f t="shared" si="149"/>
        <v/>
      </c>
      <c r="CZ211" s="240" t="str">
        <f t="shared" si="150"/>
        <v/>
      </c>
      <c r="DA211" s="240" t="str">
        <f t="shared" si="151"/>
        <v/>
      </c>
      <c r="DB211" s="173" t="str">
        <f t="shared" si="152"/>
        <v/>
      </c>
    </row>
    <row r="212" spans="1:106" x14ac:dyDescent="0.35">
      <c r="A212" s="182">
        <f>'Session Tracking'!A211</f>
        <v>0</v>
      </c>
      <c r="B212" s="183">
        <f>'Session Tracking'!T211</f>
        <v>0</v>
      </c>
      <c r="C212" s="183">
        <f>'Session Tracking'!C211</f>
        <v>0</v>
      </c>
      <c r="D212" s="184" t="str">
        <f>IF('Session Tracking'!D211,'Session Tracking'!D211,"")</f>
        <v/>
      </c>
      <c r="E212" s="184" t="str">
        <f>IF('Session Tracking'!E211,'Session Tracking'!E211,"")</f>
        <v/>
      </c>
      <c r="F212" s="121"/>
      <c r="G212" s="121"/>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1"/>
      <c r="AH212" s="122"/>
      <c r="AI212" s="122"/>
      <c r="AJ212" s="122"/>
      <c r="AK212" s="122"/>
      <c r="AL212" s="122"/>
      <c r="AM212" s="122"/>
      <c r="AN212" s="122"/>
      <c r="AO212" s="122"/>
      <c r="AP212" s="122"/>
      <c r="AQ212" s="122"/>
      <c r="AR212" s="122"/>
      <c r="AS212" s="122"/>
      <c r="AT212" s="122"/>
      <c r="AU212" s="122"/>
      <c r="AV212" s="122"/>
      <c r="AW212" s="122"/>
      <c r="AX212" s="122"/>
      <c r="AY212" s="122"/>
      <c r="AZ212" s="122"/>
      <c r="BA212" s="122"/>
      <c r="BB212" s="122"/>
      <c r="BC212" s="122"/>
      <c r="BD212" s="122"/>
      <c r="BE212" s="122"/>
      <c r="BF212" s="122"/>
      <c r="BH212" s="175" t="str">
        <f t="shared" si="118"/>
        <v/>
      </c>
      <c r="BI212" s="176" t="str">
        <f t="shared" si="119"/>
        <v/>
      </c>
      <c r="BJ212" s="240" t="str">
        <f t="shared" si="120"/>
        <v xml:space="preserve"> </v>
      </c>
      <c r="BK212" s="175" t="str">
        <f t="shared" si="121"/>
        <v/>
      </c>
      <c r="BL212" s="176" t="str">
        <f t="shared" si="122"/>
        <v/>
      </c>
      <c r="BM212" s="240" t="str">
        <f t="shared" si="123"/>
        <v xml:space="preserve"> </v>
      </c>
      <c r="BN212" s="175" t="str">
        <f t="shared" si="124"/>
        <v/>
      </c>
      <c r="BO212" s="176" t="str">
        <f t="shared" si="125"/>
        <v/>
      </c>
      <c r="BP212" s="240" t="str">
        <f t="shared" si="126"/>
        <v xml:space="preserve"> </v>
      </c>
      <c r="BQ212" s="175" t="str">
        <f t="shared" si="127"/>
        <v/>
      </c>
      <c r="BR212" s="176" t="str">
        <f t="shared" si="128"/>
        <v/>
      </c>
      <c r="BS212" s="224" t="str">
        <f t="shared" si="129"/>
        <v xml:space="preserve"> </v>
      </c>
      <c r="BT212" s="318" t="str">
        <f t="shared" si="130"/>
        <v/>
      </c>
      <c r="BU212" s="319" t="str">
        <f t="shared" si="131"/>
        <v/>
      </c>
      <c r="BV212" s="320" t="str">
        <f t="shared" si="132"/>
        <v xml:space="preserve"> </v>
      </c>
      <c r="BW212" s="175" t="str">
        <f t="shared" si="133"/>
        <v/>
      </c>
      <c r="BX212" s="176" t="str">
        <f t="shared" si="134"/>
        <v/>
      </c>
      <c r="BY212" s="240" t="str">
        <f t="shared" si="135"/>
        <v xml:space="preserve"> </v>
      </c>
      <c r="BZ212" s="175" t="str">
        <f>IF(COUNT(#REF!,#REF!,#REF!,#REF!)=4,(3-#REF!)+(3-#REF!)+#REF!+#REF!,"")</f>
        <v/>
      </c>
      <c r="CA212" s="176" t="str">
        <f>IF(COUNT(#REF!,#REF!,#REF!,#REF!)=4,(3-#REF!)+(3-#REF!)+#REF!+#REF!,"")</f>
        <v/>
      </c>
      <c r="CB212" s="240" t="str">
        <f t="shared" si="136"/>
        <v xml:space="preserve"> </v>
      </c>
      <c r="CC212" s="175" t="str">
        <f>IF(COUNT(#REF!,#REF!,#REF!)=3,(3-#REF!)+#REF!+(3-#REF!),"")</f>
        <v/>
      </c>
      <c r="CD212" s="176" t="str">
        <f>IF(COUNT(#REF!,#REF!,#REF!)=3,(3-#REF!)+#REF!+(3-#REF!),"")</f>
        <v/>
      </c>
      <c r="CE212" s="240" t="str">
        <f t="shared" si="137"/>
        <v xml:space="preserve"> </v>
      </c>
      <c r="CF212" s="185" t="str">
        <f t="shared" si="115"/>
        <v/>
      </c>
      <c r="CG212" s="186" t="str">
        <f t="shared" si="115"/>
        <v/>
      </c>
      <c r="CH212" s="181" t="str">
        <f t="shared" si="138"/>
        <v xml:space="preserve"> </v>
      </c>
      <c r="CI212" s="240">
        <f>'Session Tracking'!P211</f>
        <v>0</v>
      </c>
      <c r="CJ212" s="172"/>
      <c r="CK212" s="172">
        <f>COUNTIF('Session Tracking'!F211:O211,"Yes")</f>
        <v>0</v>
      </c>
      <c r="CL212" s="240">
        <f>COUNTIF('Session Tracking'!F211:O211,"No")</f>
        <v>0</v>
      </c>
      <c r="CM212" s="211">
        <f t="shared" si="139"/>
        <v>0</v>
      </c>
      <c r="CN212" s="240" t="str">
        <f t="shared" si="116"/>
        <v/>
      </c>
      <c r="CO212" s="240" t="str">
        <f t="shared" si="117"/>
        <v/>
      </c>
      <c r="CP212" s="240" t="str">
        <f t="shared" si="140"/>
        <v/>
      </c>
      <c r="CQ212" s="240" t="str">
        <f t="shared" si="141"/>
        <v/>
      </c>
      <c r="CR212" s="240" t="str">
        <f t="shared" si="142"/>
        <v/>
      </c>
      <c r="CS212" s="240" t="str">
        <f t="shared" si="143"/>
        <v/>
      </c>
      <c r="CT212" s="172" t="str">
        <f t="shared" si="144"/>
        <v/>
      </c>
      <c r="CU212" s="240" t="str">
        <f t="shared" si="145"/>
        <v/>
      </c>
      <c r="CV212" s="240" t="str">
        <f t="shared" si="146"/>
        <v/>
      </c>
      <c r="CW212" s="240" t="str">
        <f t="shared" si="147"/>
        <v/>
      </c>
      <c r="CX212" s="240" t="str">
        <f t="shared" si="148"/>
        <v/>
      </c>
      <c r="CY212" s="240" t="str">
        <f t="shared" si="149"/>
        <v/>
      </c>
      <c r="CZ212" s="240" t="str">
        <f t="shared" si="150"/>
        <v/>
      </c>
      <c r="DA212" s="240" t="str">
        <f t="shared" si="151"/>
        <v/>
      </c>
      <c r="DB212" s="173" t="str">
        <f t="shared" si="152"/>
        <v/>
      </c>
    </row>
    <row r="213" spans="1:106" x14ac:dyDescent="0.35">
      <c r="A213" s="182">
        <f>'Session Tracking'!A212</f>
        <v>0</v>
      </c>
      <c r="B213" s="183">
        <f>'Session Tracking'!T212</f>
        <v>0</v>
      </c>
      <c r="C213" s="183">
        <f>'Session Tracking'!C212</f>
        <v>0</v>
      </c>
      <c r="D213" s="184" t="str">
        <f>IF('Session Tracking'!D212,'Session Tracking'!D212,"")</f>
        <v/>
      </c>
      <c r="E213" s="184" t="str">
        <f>IF('Session Tracking'!E212,'Session Tracking'!E212,"")</f>
        <v/>
      </c>
      <c r="F213" s="123"/>
      <c r="G213" s="123"/>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3"/>
      <c r="AH213" s="124"/>
      <c r="AI213" s="124"/>
      <c r="AJ213" s="124"/>
      <c r="AK213" s="124"/>
      <c r="AL213" s="124"/>
      <c r="AM213" s="124"/>
      <c r="AN213" s="124"/>
      <c r="AO213" s="124"/>
      <c r="AP213" s="124"/>
      <c r="AQ213" s="124"/>
      <c r="AR213" s="124"/>
      <c r="AS213" s="124"/>
      <c r="AT213" s="124"/>
      <c r="AU213" s="124"/>
      <c r="AV213" s="124"/>
      <c r="AW213" s="124"/>
      <c r="AX213" s="124"/>
      <c r="AY213" s="124"/>
      <c r="AZ213" s="124"/>
      <c r="BA213" s="124"/>
      <c r="BB213" s="124"/>
      <c r="BC213" s="124"/>
      <c r="BD213" s="124"/>
      <c r="BE213" s="124"/>
      <c r="BF213" s="124"/>
      <c r="BH213" s="175" t="str">
        <f t="shared" si="118"/>
        <v/>
      </c>
      <c r="BI213" s="176" t="str">
        <f t="shared" si="119"/>
        <v/>
      </c>
      <c r="BJ213" s="240" t="str">
        <f t="shared" si="120"/>
        <v xml:space="preserve"> </v>
      </c>
      <c r="BK213" s="175" t="str">
        <f t="shared" si="121"/>
        <v/>
      </c>
      <c r="BL213" s="176" t="str">
        <f t="shared" si="122"/>
        <v/>
      </c>
      <c r="BM213" s="240" t="str">
        <f t="shared" si="123"/>
        <v xml:space="preserve"> </v>
      </c>
      <c r="BN213" s="175" t="str">
        <f t="shared" si="124"/>
        <v/>
      </c>
      <c r="BO213" s="176" t="str">
        <f t="shared" si="125"/>
        <v/>
      </c>
      <c r="BP213" s="240" t="str">
        <f t="shared" si="126"/>
        <v xml:space="preserve"> </v>
      </c>
      <c r="BQ213" s="175" t="str">
        <f t="shared" si="127"/>
        <v/>
      </c>
      <c r="BR213" s="176" t="str">
        <f t="shared" si="128"/>
        <v/>
      </c>
      <c r="BS213" s="224" t="str">
        <f t="shared" si="129"/>
        <v xml:space="preserve"> </v>
      </c>
      <c r="BT213" s="318" t="str">
        <f t="shared" si="130"/>
        <v/>
      </c>
      <c r="BU213" s="319" t="str">
        <f t="shared" si="131"/>
        <v/>
      </c>
      <c r="BV213" s="320" t="str">
        <f t="shared" si="132"/>
        <v xml:space="preserve"> </v>
      </c>
      <c r="BW213" s="175" t="str">
        <f t="shared" si="133"/>
        <v/>
      </c>
      <c r="BX213" s="176" t="str">
        <f t="shared" si="134"/>
        <v/>
      </c>
      <c r="BY213" s="240" t="str">
        <f t="shared" si="135"/>
        <v xml:space="preserve"> </v>
      </c>
      <c r="BZ213" s="175" t="str">
        <f>IF(COUNT(#REF!,#REF!,#REF!,#REF!)=4,(3-#REF!)+(3-#REF!)+#REF!+#REF!,"")</f>
        <v/>
      </c>
      <c r="CA213" s="176" t="str">
        <f>IF(COUNT(#REF!,#REF!,#REF!,#REF!)=4,(3-#REF!)+(3-#REF!)+#REF!+#REF!,"")</f>
        <v/>
      </c>
      <c r="CB213" s="240" t="str">
        <f t="shared" si="136"/>
        <v xml:space="preserve"> </v>
      </c>
      <c r="CC213" s="175" t="str">
        <f>IF(COUNT(#REF!,#REF!,#REF!)=3,(3-#REF!)+#REF!+(3-#REF!),"")</f>
        <v/>
      </c>
      <c r="CD213" s="176" t="str">
        <f>IF(COUNT(#REF!,#REF!,#REF!)=3,(3-#REF!)+#REF!+(3-#REF!),"")</f>
        <v/>
      </c>
      <c r="CE213" s="240" t="str">
        <f t="shared" si="137"/>
        <v xml:space="preserve"> </v>
      </c>
      <c r="CF213" s="185" t="str">
        <f t="shared" si="115"/>
        <v/>
      </c>
      <c r="CG213" s="186" t="str">
        <f t="shared" si="115"/>
        <v/>
      </c>
      <c r="CH213" s="181" t="str">
        <f t="shared" si="138"/>
        <v xml:space="preserve"> </v>
      </c>
      <c r="CI213" s="240">
        <f>'Session Tracking'!P212</f>
        <v>0</v>
      </c>
      <c r="CJ213" s="172"/>
      <c r="CK213" s="172">
        <f>COUNTIF('Session Tracking'!F212:O212,"Yes")</f>
        <v>0</v>
      </c>
      <c r="CL213" s="240">
        <f>COUNTIF('Session Tracking'!F212:O212,"No")</f>
        <v>0</v>
      </c>
      <c r="CM213" s="211">
        <f t="shared" si="139"/>
        <v>0</v>
      </c>
      <c r="CN213" s="240" t="str">
        <f t="shared" si="116"/>
        <v/>
      </c>
      <c r="CO213" s="240" t="str">
        <f t="shared" si="117"/>
        <v/>
      </c>
      <c r="CP213" s="240" t="str">
        <f t="shared" si="140"/>
        <v/>
      </c>
      <c r="CQ213" s="240" t="str">
        <f t="shared" si="141"/>
        <v/>
      </c>
      <c r="CR213" s="240" t="str">
        <f t="shared" si="142"/>
        <v/>
      </c>
      <c r="CS213" s="240" t="str">
        <f t="shared" si="143"/>
        <v/>
      </c>
      <c r="CT213" s="172" t="str">
        <f t="shared" si="144"/>
        <v/>
      </c>
      <c r="CU213" s="240" t="str">
        <f t="shared" si="145"/>
        <v/>
      </c>
      <c r="CV213" s="240" t="str">
        <f t="shared" si="146"/>
        <v/>
      </c>
      <c r="CW213" s="240" t="str">
        <f t="shared" si="147"/>
        <v/>
      </c>
      <c r="CX213" s="240" t="str">
        <f t="shared" si="148"/>
        <v/>
      </c>
      <c r="CY213" s="240" t="str">
        <f t="shared" si="149"/>
        <v/>
      </c>
      <c r="CZ213" s="240" t="str">
        <f t="shared" si="150"/>
        <v/>
      </c>
      <c r="DA213" s="240" t="str">
        <f t="shared" si="151"/>
        <v/>
      </c>
      <c r="DB213" s="173" t="str">
        <f t="shared" si="152"/>
        <v/>
      </c>
    </row>
    <row r="214" spans="1:106" x14ac:dyDescent="0.35">
      <c r="A214" s="182">
        <f>'Session Tracking'!A213</f>
        <v>0</v>
      </c>
      <c r="B214" s="183">
        <f>'Session Tracking'!T213</f>
        <v>0</v>
      </c>
      <c r="C214" s="183">
        <f>'Session Tracking'!C213</f>
        <v>0</v>
      </c>
      <c r="D214" s="184" t="str">
        <f>IF('Session Tracking'!D213,'Session Tracking'!D213,"")</f>
        <v/>
      </c>
      <c r="E214" s="184" t="str">
        <f>IF('Session Tracking'!E213,'Session Tracking'!E213,"")</f>
        <v/>
      </c>
      <c r="F214" s="121"/>
      <c r="G214" s="121"/>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1"/>
      <c r="AH214" s="122"/>
      <c r="AI214" s="122"/>
      <c r="AJ214" s="122"/>
      <c r="AK214" s="122"/>
      <c r="AL214" s="122"/>
      <c r="AM214" s="122"/>
      <c r="AN214" s="122"/>
      <c r="AO214" s="122"/>
      <c r="AP214" s="122"/>
      <c r="AQ214" s="122"/>
      <c r="AR214" s="122"/>
      <c r="AS214" s="122"/>
      <c r="AT214" s="122"/>
      <c r="AU214" s="122"/>
      <c r="AV214" s="122"/>
      <c r="AW214" s="122"/>
      <c r="AX214" s="122"/>
      <c r="AY214" s="122"/>
      <c r="AZ214" s="122"/>
      <c r="BA214" s="122"/>
      <c r="BB214" s="122"/>
      <c r="BC214" s="122"/>
      <c r="BD214" s="122"/>
      <c r="BE214" s="122"/>
      <c r="BF214" s="122"/>
      <c r="BH214" s="175" t="str">
        <f t="shared" si="118"/>
        <v/>
      </c>
      <c r="BI214" s="176" t="str">
        <f t="shared" si="119"/>
        <v/>
      </c>
      <c r="BJ214" s="240" t="str">
        <f t="shared" si="120"/>
        <v xml:space="preserve"> </v>
      </c>
      <c r="BK214" s="175" t="str">
        <f t="shared" si="121"/>
        <v/>
      </c>
      <c r="BL214" s="176" t="str">
        <f t="shared" si="122"/>
        <v/>
      </c>
      <c r="BM214" s="240" t="str">
        <f t="shared" si="123"/>
        <v xml:space="preserve"> </v>
      </c>
      <c r="BN214" s="175" t="str">
        <f t="shared" si="124"/>
        <v/>
      </c>
      <c r="BO214" s="176" t="str">
        <f t="shared" si="125"/>
        <v/>
      </c>
      <c r="BP214" s="240" t="str">
        <f t="shared" si="126"/>
        <v xml:space="preserve"> </v>
      </c>
      <c r="BQ214" s="175" t="str">
        <f t="shared" si="127"/>
        <v/>
      </c>
      <c r="BR214" s="176" t="str">
        <f t="shared" si="128"/>
        <v/>
      </c>
      <c r="BS214" s="224" t="str">
        <f t="shared" si="129"/>
        <v xml:space="preserve"> </v>
      </c>
      <c r="BT214" s="318" t="str">
        <f t="shared" si="130"/>
        <v/>
      </c>
      <c r="BU214" s="319" t="str">
        <f t="shared" si="131"/>
        <v/>
      </c>
      <c r="BV214" s="320" t="str">
        <f t="shared" si="132"/>
        <v xml:space="preserve"> </v>
      </c>
      <c r="BW214" s="175" t="str">
        <f t="shared" si="133"/>
        <v/>
      </c>
      <c r="BX214" s="176" t="str">
        <f t="shared" si="134"/>
        <v/>
      </c>
      <c r="BY214" s="240" t="str">
        <f t="shared" si="135"/>
        <v xml:space="preserve"> </v>
      </c>
      <c r="BZ214" s="175" t="str">
        <f>IF(COUNT(#REF!,#REF!,#REF!,#REF!)=4,(3-#REF!)+(3-#REF!)+#REF!+#REF!,"")</f>
        <v/>
      </c>
      <c r="CA214" s="176" t="str">
        <f>IF(COUNT(#REF!,#REF!,#REF!,#REF!)=4,(3-#REF!)+(3-#REF!)+#REF!+#REF!,"")</f>
        <v/>
      </c>
      <c r="CB214" s="240" t="str">
        <f t="shared" si="136"/>
        <v xml:space="preserve"> </v>
      </c>
      <c r="CC214" s="175" t="str">
        <f>IF(COUNT(#REF!,#REF!,#REF!)=3,(3-#REF!)+#REF!+(3-#REF!),"")</f>
        <v/>
      </c>
      <c r="CD214" s="176" t="str">
        <f>IF(COUNT(#REF!,#REF!,#REF!)=3,(3-#REF!)+#REF!+(3-#REF!),"")</f>
        <v/>
      </c>
      <c r="CE214" s="240" t="str">
        <f t="shared" si="137"/>
        <v xml:space="preserve"> </v>
      </c>
      <c r="CF214" s="185" t="str">
        <f t="shared" si="115"/>
        <v/>
      </c>
      <c r="CG214" s="186" t="str">
        <f t="shared" si="115"/>
        <v/>
      </c>
      <c r="CH214" s="181" t="str">
        <f t="shared" si="138"/>
        <v xml:space="preserve"> </v>
      </c>
      <c r="CI214" s="240">
        <f>'Session Tracking'!P213</f>
        <v>0</v>
      </c>
      <c r="CJ214" s="172"/>
      <c r="CK214" s="172">
        <f>COUNTIF('Session Tracking'!F213:O213,"Yes")</f>
        <v>0</v>
      </c>
      <c r="CL214" s="240">
        <f>COUNTIF('Session Tracking'!F213:O213,"No")</f>
        <v>0</v>
      </c>
      <c r="CM214" s="211">
        <f t="shared" si="139"/>
        <v>0</v>
      </c>
      <c r="CN214" s="240" t="str">
        <f t="shared" si="116"/>
        <v/>
      </c>
      <c r="CO214" s="240" t="str">
        <f t="shared" si="117"/>
        <v/>
      </c>
      <c r="CP214" s="240" t="str">
        <f t="shared" si="140"/>
        <v/>
      </c>
      <c r="CQ214" s="240" t="str">
        <f t="shared" si="141"/>
        <v/>
      </c>
      <c r="CR214" s="240" t="str">
        <f t="shared" si="142"/>
        <v/>
      </c>
      <c r="CS214" s="240" t="str">
        <f t="shared" si="143"/>
        <v/>
      </c>
      <c r="CT214" s="172" t="str">
        <f t="shared" si="144"/>
        <v/>
      </c>
      <c r="CU214" s="240" t="str">
        <f t="shared" si="145"/>
        <v/>
      </c>
      <c r="CV214" s="240" t="str">
        <f t="shared" si="146"/>
        <v/>
      </c>
      <c r="CW214" s="240" t="str">
        <f t="shared" si="147"/>
        <v/>
      </c>
      <c r="CX214" s="240" t="str">
        <f t="shared" si="148"/>
        <v/>
      </c>
      <c r="CY214" s="240" t="str">
        <f t="shared" si="149"/>
        <v/>
      </c>
      <c r="CZ214" s="240" t="str">
        <f t="shared" si="150"/>
        <v/>
      </c>
      <c r="DA214" s="240" t="str">
        <f t="shared" si="151"/>
        <v/>
      </c>
      <c r="DB214" s="173" t="str">
        <f t="shared" si="152"/>
        <v/>
      </c>
    </row>
    <row r="215" spans="1:106" x14ac:dyDescent="0.35">
      <c r="A215" s="182">
        <f>'Session Tracking'!A214</f>
        <v>0</v>
      </c>
      <c r="B215" s="183">
        <f>'Session Tracking'!T214</f>
        <v>0</v>
      </c>
      <c r="C215" s="183">
        <f>'Session Tracking'!C214</f>
        <v>0</v>
      </c>
      <c r="D215" s="184" t="str">
        <f>IF('Session Tracking'!D214,'Session Tracking'!D214,"")</f>
        <v/>
      </c>
      <c r="E215" s="184" t="str">
        <f>IF('Session Tracking'!E214,'Session Tracking'!E214,"")</f>
        <v/>
      </c>
      <c r="F215" s="123"/>
      <c r="G215" s="123"/>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3"/>
      <c r="AH215" s="124"/>
      <c r="AI215" s="124"/>
      <c r="AJ215" s="124"/>
      <c r="AK215" s="124"/>
      <c r="AL215" s="124"/>
      <c r="AM215" s="124"/>
      <c r="AN215" s="124"/>
      <c r="AO215" s="124"/>
      <c r="AP215" s="124"/>
      <c r="AQ215" s="124"/>
      <c r="AR215" s="124"/>
      <c r="AS215" s="124"/>
      <c r="AT215" s="124"/>
      <c r="AU215" s="124"/>
      <c r="AV215" s="124"/>
      <c r="AW215" s="124"/>
      <c r="AX215" s="124"/>
      <c r="AY215" s="124"/>
      <c r="AZ215" s="124"/>
      <c r="BA215" s="124"/>
      <c r="BB215" s="124"/>
      <c r="BC215" s="124"/>
      <c r="BD215" s="124"/>
      <c r="BE215" s="124"/>
      <c r="BF215" s="124"/>
      <c r="BH215" s="175" t="str">
        <f t="shared" si="118"/>
        <v/>
      </c>
      <c r="BI215" s="176" t="str">
        <f t="shared" si="119"/>
        <v/>
      </c>
      <c r="BJ215" s="240" t="str">
        <f t="shared" si="120"/>
        <v xml:space="preserve"> </v>
      </c>
      <c r="BK215" s="175" t="str">
        <f t="shared" si="121"/>
        <v/>
      </c>
      <c r="BL215" s="176" t="str">
        <f t="shared" si="122"/>
        <v/>
      </c>
      <c r="BM215" s="240" t="str">
        <f t="shared" si="123"/>
        <v xml:space="preserve"> </v>
      </c>
      <c r="BN215" s="175" t="str">
        <f t="shared" si="124"/>
        <v/>
      </c>
      <c r="BO215" s="176" t="str">
        <f t="shared" si="125"/>
        <v/>
      </c>
      <c r="BP215" s="240" t="str">
        <f t="shared" si="126"/>
        <v xml:space="preserve"> </v>
      </c>
      <c r="BQ215" s="175" t="str">
        <f t="shared" si="127"/>
        <v/>
      </c>
      <c r="BR215" s="176" t="str">
        <f t="shared" si="128"/>
        <v/>
      </c>
      <c r="BS215" s="224" t="str">
        <f t="shared" si="129"/>
        <v xml:space="preserve"> </v>
      </c>
      <c r="BT215" s="318" t="str">
        <f t="shared" si="130"/>
        <v/>
      </c>
      <c r="BU215" s="319" t="str">
        <f t="shared" si="131"/>
        <v/>
      </c>
      <c r="BV215" s="320" t="str">
        <f t="shared" si="132"/>
        <v xml:space="preserve"> </v>
      </c>
      <c r="BW215" s="175" t="str">
        <f t="shared" si="133"/>
        <v/>
      </c>
      <c r="BX215" s="176" t="str">
        <f t="shared" si="134"/>
        <v/>
      </c>
      <c r="BY215" s="240" t="str">
        <f t="shared" si="135"/>
        <v xml:space="preserve"> </v>
      </c>
      <c r="BZ215" s="175" t="str">
        <f>IF(COUNT(#REF!,#REF!,#REF!,#REF!)=4,(3-#REF!)+(3-#REF!)+#REF!+#REF!,"")</f>
        <v/>
      </c>
      <c r="CA215" s="176" t="str">
        <f>IF(COUNT(#REF!,#REF!,#REF!,#REF!)=4,(3-#REF!)+(3-#REF!)+#REF!+#REF!,"")</f>
        <v/>
      </c>
      <c r="CB215" s="240" t="str">
        <f t="shared" si="136"/>
        <v xml:space="preserve"> </v>
      </c>
      <c r="CC215" s="175" t="str">
        <f>IF(COUNT(#REF!,#REF!,#REF!)=3,(3-#REF!)+#REF!+(3-#REF!),"")</f>
        <v/>
      </c>
      <c r="CD215" s="176" t="str">
        <f>IF(COUNT(#REF!,#REF!,#REF!)=3,(3-#REF!)+#REF!+(3-#REF!),"")</f>
        <v/>
      </c>
      <c r="CE215" s="240" t="str">
        <f t="shared" si="137"/>
        <v xml:space="preserve"> </v>
      </c>
      <c r="CF215" s="185" t="str">
        <f t="shared" ref="CF215:CG278" si="153">IF(COUNT(BW215,BZ215,CC215)=3,BW215+BZ215+CC215,"")</f>
        <v/>
      </c>
      <c r="CG215" s="186" t="str">
        <f t="shared" si="153"/>
        <v/>
      </c>
      <c r="CH215" s="181" t="str">
        <f t="shared" si="138"/>
        <v xml:space="preserve"> </v>
      </c>
      <c r="CI215" s="240">
        <f>'Session Tracking'!P214</f>
        <v>0</v>
      </c>
      <c r="CJ215" s="172"/>
      <c r="CK215" s="172">
        <f>COUNTIF('Session Tracking'!F214:O214,"Yes")</f>
        <v>0</v>
      </c>
      <c r="CL215" s="240">
        <f>COUNTIF('Session Tracking'!F214:O214,"No")</f>
        <v>0</v>
      </c>
      <c r="CM215" s="211">
        <f t="shared" si="139"/>
        <v>0</v>
      </c>
      <c r="CN215" s="240" t="str">
        <f t="shared" si="116"/>
        <v/>
      </c>
      <c r="CO215" s="240" t="str">
        <f t="shared" si="117"/>
        <v/>
      </c>
      <c r="CP215" s="240" t="str">
        <f t="shared" si="140"/>
        <v/>
      </c>
      <c r="CQ215" s="240" t="str">
        <f t="shared" si="141"/>
        <v/>
      </c>
      <c r="CR215" s="240" t="str">
        <f t="shared" si="142"/>
        <v/>
      </c>
      <c r="CS215" s="240" t="str">
        <f t="shared" si="143"/>
        <v/>
      </c>
      <c r="CT215" s="172" t="str">
        <f t="shared" si="144"/>
        <v/>
      </c>
      <c r="CU215" s="240" t="str">
        <f t="shared" si="145"/>
        <v/>
      </c>
      <c r="CV215" s="240" t="str">
        <f t="shared" si="146"/>
        <v/>
      </c>
      <c r="CW215" s="240" t="str">
        <f t="shared" si="147"/>
        <v/>
      </c>
      <c r="CX215" s="240" t="str">
        <f t="shared" si="148"/>
        <v/>
      </c>
      <c r="CY215" s="240" t="str">
        <f t="shared" si="149"/>
        <v/>
      </c>
      <c r="CZ215" s="240" t="str">
        <f t="shared" si="150"/>
        <v/>
      </c>
      <c r="DA215" s="240" t="str">
        <f t="shared" si="151"/>
        <v/>
      </c>
      <c r="DB215" s="173" t="str">
        <f t="shared" si="152"/>
        <v/>
      </c>
    </row>
    <row r="216" spans="1:106" x14ac:dyDescent="0.35">
      <c r="A216" s="182">
        <f>'Session Tracking'!A215</f>
        <v>0</v>
      </c>
      <c r="B216" s="183">
        <f>'Session Tracking'!T215</f>
        <v>0</v>
      </c>
      <c r="C216" s="183">
        <f>'Session Tracking'!C215</f>
        <v>0</v>
      </c>
      <c r="D216" s="184" t="str">
        <f>IF('Session Tracking'!D215,'Session Tracking'!D215,"")</f>
        <v/>
      </c>
      <c r="E216" s="184" t="str">
        <f>IF('Session Tracking'!E215,'Session Tracking'!E215,"")</f>
        <v/>
      </c>
      <c r="F216" s="121"/>
      <c r="G216" s="121"/>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1"/>
      <c r="AH216" s="122"/>
      <c r="AI216" s="122"/>
      <c r="AJ216" s="122"/>
      <c r="AK216" s="122"/>
      <c r="AL216" s="122"/>
      <c r="AM216" s="122"/>
      <c r="AN216" s="122"/>
      <c r="AO216" s="122"/>
      <c r="AP216" s="122"/>
      <c r="AQ216" s="122"/>
      <c r="AR216" s="122"/>
      <c r="AS216" s="122"/>
      <c r="AT216" s="122"/>
      <c r="AU216" s="122"/>
      <c r="AV216" s="122"/>
      <c r="AW216" s="122"/>
      <c r="AX216" s="122"/>
      <c r="AY216" s="122"/>
      <c r="AZ216" s="122"/>
      <c r="BA216" s="122"/>
      <c r="BB216" s="122"/>
      <c r="BC216" s="122"/>
      <c r="BD216" s="122"/>
      <c r="BE216" s="122"/>
      <c r="BF216" s="122"/>
      <c r="BH216" s="175" t="str">
        <f t="shared" si="118"/>
        <v/>
      </c>
      <c r="BI216" s="176" t="str">
        <f t="shared" si="119"/>
        <v/>
      </c>
      <c r="BJ216" s="240" t="str">
        <f t="shared" si="120"/>
        <v xml:space="preserve"> </v>
      </c>
      <c r="BK216" s="175" t="str">
        <f t="shared" si="121"/>
        <v/>
      </c>
      <c r="BL216" s="176" t="str">
        <f t="shared" si="122"/>
        <v/>
      </c>
      <c r="BM216" s="240" t="str">
        <f t="shared" si="123"/>
        <v xml:space="preserve"> </v>
      </c>
      <c r="BN216" s="175" t="str">
        <f t="shared" si="124"/>
        <v/>
      </c>
      <c r="BO216" s="176" t="str">
        <f t="shared" si="125"/>
        <v/>
      </c>
      <c r="BP216" s="240" t="str">
        <f t="shared" si="126"/>
        <v xml:space="preserve"> </v>
      </c>
      <c r="BQ216" s="175" t="str">
        <f t="shared" si="127"/>
        <v/>
      </c>
      <c r="BR216" s="176" t="str">
        <f t="shared" si="128"/>
        <v/>
      </c>
      <c r="BS216" s="224" t="str">
        <f t="shared" si="129"/>
        <v xml:space="preserve"> </v>
      </c>
      <c r="BT216" s="318" t="str">
        <f t="shared" si="130"/>
        <v/>
      </c>
      <c r="BU216" s="319" t="str">
        <f t="shared" si="131"/>
        <v/>
      </c>
      <c r="BV216" s="320" t="str">
        <f t="shared" si="132"/>
        <v xml:space="preserve"> </v>
      </c>
      <c r="BW216" s="175" t="str">
        <f t="shared" si="133"/>
        <v/>
      </c>
      <c r="BX216" s="176" t="str">
        <f t="shared" si="134"/>
        <v/>
      </c>
      <c r="BY216" s="240" t="str">
        <f t="shared" si="135"/>
        <v xml:space="preserve"> </v>
      </c>
      <c r="BZ216" s="175" t="str">
        <f>IF(COUNT(#REF!,#REF!,#REF!,#REF!)=4,(3-#REF!)+(3-#REF!)+#REF!+#REF!,"")</f>
        <v/>
      </c>
      <c r="CA216" s="176" t="str">
        <f>IF(COUNT(#REF!,#REF!,#REF!,#REF!)=4,(3-#REF!)+(3-#REF!)+#REF!+#REF!,"")</f>
        <v/>
      </c>
      <c r="CB216" s="240" t="str">
        <f t="shared" si="136"/>
        <v xml:space="preserve"> </v>
      </c>
      <c r="CC216" s="175" t="str">
        <f>IF(COUNT(#REF!,#REF!,#REF!)=3,(3-#REF!)+#REF!+(3-#REF!),"")</f>
        <v/>
      </c>
      <c r="CD216" s="176" t="str">
        <f>IF(COUNT(#REF!,#REF!,#REF!)=3,(3-#REF!)+#REF!+(3-#REF!),"")</f>
        <v/>
      </c>
      <c r="CE216" s="240" t="str">
        <f t="shared" si="137"/>
        <v xml:space="preserve"> </v>
      </c>
      <c r="CF216" s="185" t="str">
        <f t="shared" si="153"/>
        <v/>
      </c>
      <c r="CG216" s="186" t="str">
        <f t="shared" si="153"/>
        <v/>
      </c>
      <c r="CH216" s="181" t="str">
        <f t="shared" si="138"/>
        <v xml:space="preserve"> </v>
      </c>
      <c r="CI216" s="240">
        <f>'Session Tracking'!P215</f>
        <v>0</v>
      </c>
      <c r="CJ216" s="172"/>
      <c r="CK216" s="172">
        <f>COUNTIF('Session Tracking'!F215:O215,"Yes")</f>
        <v>0</v>
      </c>
      <c r="CL216" s="240">
        <f>COUNTIF('Session Tracking'!F215:O215,"No")</f>
        <v>0</v>
      </c>
      <c r="CM216" s="211">
        <f t="shared" si="139"/>
        <v>0</v>
      </c>
      <c r="CN216" s="240" t="str">
        <f t="shared" si="116"/>
        <v/>
      </c>
      <c r="CO216" s="240" t="str">
        <f t="shared" si="117"/>
        <v/>
      </c>
      <c r="CP216" s="240" t="str">
        <f t="shared" si="140"/>
        <v/>
      </c>
      <c r="CQ216" s="240" t="str">
        <f t="shared" si="141"/>
        <v/>
      </c>
      <c r="CR216" s="240" t="str">
        <f t="shared" si="142"/>
        <v/>
      </c>
      <c r="CS216" s="240" t="str">
        <f t="shared" si="143"/>
        <v/>
      </c>
      <c r="CT216" s="172" t="str">
        <f t="shared" si="144"/>
        <v/>
      </c>
      <c r="CU216" s="240" t="str">
        <f t="shared" si="145"/>
        <v/>
      </c>
      <c r="CV216" s="240" t="str">
        <f t="shared" si="146"/>
        <v/>
      </c>
      <c r="CW216" s="240" t="str">
        <f t="shared" si="147"/>
        <v/>
      </c>
      <c r="CX216" s="240" t="str">
        <f t="shared" si="148"/>
        <v/>
      </c>
      <c r="CY216" s="240" t="str">
        <f t="shared" si="149"/>
        <v/>
      </c>
      <c r="CZ216" s="240" t="str">
        <f t="shared" si="150"/>
        <v/>
      </c>
      <c r="DA216" s="240" t="str">
        <f t="shared" si="151"/>
        <v/>
      </c>
      <c r="DB216" s="173" t="str">
        <f t="shared" si="152"/>
        <v/>
      </c>
    </row>
    <row r="217" spans="1:106" x14ac:dyDescent="0.35">
      <c r="A217" s="182">
        <f>'Session Tracking'!A216</f>
        <v>0</v>
      </c>
      <c r="B217" s="183">
        <f>'Session Tracking'!T216</f>
        <v>0</v>
      </c>
      <c r="C217" s="183">
        <f>'Session Tracking'!C216</f>
        <v>0</v>
      </c>
      <c r="D217" s="184" t="str">
        <f>IF('Session Tracking'!D216,'Session Tracking'!D216,"")</f>
        <v/>
      </c>
      <c r="E217" s="184" t="str">
        <f>IF('Session Tracking'!E216,'Session Tracking'!E216,"")</f>
        <v/>
      </c>
      <c r="F217" s="123"/>
      <c r="G217" s="123"/>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3"/>
      <c r="AH217" s="124"/>
      <c r="AI217" s="124"/>
      <c r="AJ217" s="124"/>
      <c r="AK217" s="124"/>
      <c r="AL217" s="124"/>
      <c r="AM217" s="124"/>
      <c r="AN217" s="124"/>
      <c r="AO217" s="124"/>
      <c r="AP217" s="124"/>
      <c r="AQ217" s="124"/>
      <c r="AR217" s="124"/>
      <c r="AS217" s="124"/>
      <c r="AT217" s="124"/>
      <c r="AU217" s="124"/>
      <c r="AV217" s="124"/>
      <c r="AW217" s="124"/>
      <c r="AX217" s="124"/>
      <c r="AY217" s="124"/>
      <c r="AZ217" s="124"/>
      <c r="BA217" s="124"/>
      <c r="BB217" s="124"/>
      <c r="BC217" s="124"/>
      <c r="BD217" s="124"/>
      <c r="BE217" s="124"/>
      <c r="BF217" s="124"/>
      <c r="BH217" s="175" t="str">
        <f t="shared" si="118"/>
        <v/>
      </c>
      <c r="BI217" s="176" t="str">
        <f t="shared" si="119"/>
        <v/>
      </c>
      <c r="BJ217" s="240" t="str">
        <f t="shared" si="120"/>
        <v xml:space="preserve"> </v>
      </c>
      <c r="BK217" s="175" t="str">
        <f t="shared" si="121"/>
        <v/>
      </c>
      <c r="BL217" s="176" t="str">
        <f t="shared" si="122"/>
        <v/>
      </c>
      <c r="BM217" s="240" t="str">
        <f t="shared" si="123"/>
        <v xml:space="preserve"> </v>
      </c>
      <c r="BN217" s="175" t="str">
        <f t="shared" si="124"/>
        <v/>
      </c>
      <c r="BO217" s="176" t="str">
        <f t="shared" si="125"/>
        <v/>
      </c>
      <c r="BP217" s="240" t="str">
        <f t="shared" si="126"/>
        <v xml:space="preserve"> </v>
      </c>
      <c r="BQ217" s="175" t="str">
        <f t="shared" si="127"/>
        <v/>
      </c>
      <c r="BR217" s="176" t="str">
        <f t="shared" si="128"/>
        <v/>
      </c>
      <c r="BS217" s="224" t="str">
        <f t="shared" si="129"/>
        <v xml:space="preserve"> </v>
      </c>
      <c r="BT217" s="318" t="str">
        <f t="shared" si="130"/>
        <v/>
      </c>
      <c r="BU217" s="319" t="str">
        <f t="shared" si="131"/>
        <v/>
      </c>
      <c r="BV217" s="320" t="str">
        <f t="shared" si="132"/>
        <v xml:space="preserve"> </v>
      </c>
      <c r="BW217" s="175" t="str">
        <f t="shared" si="133"/>
        <v/>
      </c>
      <c r="BX217" s="176" t="str">
        <f t="shared" si="134"/>
        <v/>
      </c>
      <c r="BY217" s="240" t="str">
        <f t="shared" si="135"/>
        <v xml:space="preserve"> </v>
      </c>
      <c r="BZ217" s="175" t="str">
        <f>IF(COUNT(#REF!,#REF!,#REF!,#REF!)=4,(3-#REF!)+(3-#REF!)+#REF!+#REF!,"")</f>
        <v/>
      </c>
      <c r="CA217" s="176" t="str">
        <f>IF(COUNT(#REF!,#REF!,#REF!,#REF!)=4,(3-#REF!)+(3-#REF!)+#REF!+#REF!,"")</f>
        <v/>
      </c>
      <c r="CB217" s="240" t="str">
        <f t="shared" si="136"/>
        <v xml:space="preserve"> </v>
      </c>
      <c r="CC217" s="175" t="str">
        <f>IF(COUNT(#REF!,#REF!,#REF!)=3,(3-#REF!)+#REF!+(3-#REF!),"")</f>
        <v/>
      </c>
      <c r="CD217" s="176" t="str">
        <f>IF(COUNT(#REF!,#REF!,#REF!)=3,(3-#REF!)+#REF!+(3-#REF!),"")</f>
        <v/>
      </c>
      <c r="CE217" s="240" t="str">
        <f t="shared" si="137"/>
        <v xml:space="preserve"> </v>
      </c>
      <c r="CF217" s="185" t="str">
        <f t="shared" si="153"/>
        <v/>
      </c>
      <c r="CG217" s="186" t="str">
        <f t="shared" si="153"/>
        <v/>
      </c>
      <c r="CH217" s="181" t="str">
        <f t="shared" si="138"/>
        <v xml:space="preserve"> </v>
      </c>
      <c r="CI217" s="240">
        <f>'Session Tracking'!P216</f>
        <v>0</v>
      </c>
      <c r="CJ217" s="172"/>
      <c r="CK217" s="172">
        <f>COUNTIF('Session Tracking'!F216:O216,"Yes")</f>
        <v>0</v>
      </c>
      <c r="CL217" s="240">
        <f>COUNTIF('Session Tracking'!F216:O216,"No")</f>
        <v>0</v>
      </c>
      <c r="CM217" s="211">
        <f t="shared" si="139"/>
        <v>0</v>
      </c>
      <c r="CN217" s="240" t="str">
        <f t="shared" si="116"/>
        <v/>
      </c>
      <c r="CO217" s="240" t="str">
        <f t="shared" si="117"/>
        <v/>
      </c>
      <c r="CP217" s="240" t="str">
        <f t="shared" si="140"/>
        <v/>
      </c>
      <c r="CQ217" s="240" t="str">
        <f t="shared" si="141"/>
        <v/>
      </c>
      <c r="CR217" s="240" t="str">
        <f t="shared" si="142"/>
        <v/>
      </c>
      <c r="CS217" s="240" t="str">
        <f t="shared" si="143"/>
        <v/>
      </c>
      <c r="CT217" s="172" t="str">
        <f t="shared" si="144"/>
        <v/>
      </c>
      <c r="CU217" s="240" t="str">
        <f t="shared" si="145"/>
        <v/>
      </c>
      <c r="CV217" s="240" t="str">
        <f t="shared" si="146"/>
        <v/>
      </c>
      <c r="CW217" s="240" t="str">
        <f t="shared" si="147"/>
        <v/>
      </c>
      <c r="CX217" s="240" t="str">
        <f t="shared" si="148"/>
        <v/>
      </c>
      <c r="CY217" s="240" t="str">
        <f t="shared" si="149"/>
        <v/>
      </c>
      <c r="CZ217" s="240" t="str">
        <f t="shared" si="150"/>
        <v/>
      </c>
      <c r="DA217" s="240" t="str">
        <f t="shared" si="151"/>
        <v/>
      </c>
      <c r="DB217" s="173" t="str">
        <f t="shared" si="152"/>
        <v/>
      </c>
    </row>
    <row r="218" spans="1:106" x14ac:dyDescent="0.35">
      <c r="A218" s="182">
        <f>'Session Tracking'!A217</f>
        <v>0</v>
      </c>
      <c r="B218" s="183">
        <f>'Session Tracking'!T217</f>
        <v>0</v>
      </c>
      <c r="C218" s="183">
        <f>'Session Tracking'!C217</f>
        <v>0</v>
      </c>
      <c r="D218" s="184" t="str">
        <f>IF('Session Tracking'!D217,'Session Tracking'!D217,"")</f>
        <v/>
      </c>
      <c r="E218" s="184" t="str">
        <f>IF('Session Tracking'!E217,'Session Tracking'!E217,"")</f>
        <v/>
      </c>
      <c r="F218" s="121"/>
      <c r="G218" s="121"/>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1"/>
      <c r="AH218" s="122"/>
      <c r="AI218" s="122"/>
      <c r="AJ218" s="122"/>
      <c r="AK218" s="122"/>
      <c r="AL218" s="122"/>
      <c r="AM218" s="122"/>
      <c r="AN218" s="122"/>
      <c r="AO218" s="122"/>
      <c r="AP218" s="122"/>
      <c r="AQ218" s="122"/>
      <c r="AR218" s="122"/>
      <c r="AS218" s="122"/>
      <c r="AT218" s="122"/>
      <c r="AU218" s="122"/>
      <c r="AV218" s="122"/>
      <c r="AW218" s="122"/>
      <c r="AX218" s="122"/>
      <c r="AY218" s="122"/>
      <c r="AZ218" s="122"/>
      <c r="BA218" s="122"/>
      <c r="BB218" s="122"/>
      <c r="BC218" s="122"/>
      <c r="BD218" s="122"/>
      <c r="BE218" s="122"/>
      <c r="BF218" s="122"/>
      <c r="BH218" s="175" t="str">
        <f t="shared" si="118"/>
        <v/>
      </c>
      <c r="BI218" s="176" t="str">
        <f t="shared" si="119"/>
        <v/>
      </c>
      <c r="BJ218" s="240" t="str">
        <f t="shared" si="120"/>
        <v xml:space="preserve"> </v>
      </c>
      <c r="BK218" s="175" t="str">
        <f t="shared" si="121"/>
        <v/>
      </c>
      <c r="BL218" s="176" t="str">
        <f t="shared" si="122"/>
        <v/>
      </c>
      <c r="BM218" s="240" t="str">
        <f t="shared" si="123"/>
        <v xml:space="preserve"> </v>
      </c>
      <c r="BN218" s="175" t="str">
        <f t="shared" si="124"/>
        <v/>
      </c>
      <c r="BO218" s="176" t="str">
        <f t="shared" si="125"/>
        <v/>
      </c>
      <c r="BP218" s="240" t="str">
        <f t="shared" si="126"/>
        <v xml:space="preserve"> </v>
      </c>
      <c r="BQ218" s="175" t="str">
        <f t="shared" si="127"/>
        <v/>
      </c>
      <c r="BR218" s="176" t="str">
        <f t="shared" si="128"/>
        <v/>
      </c>
      <c r="BS218" s="224" t="str">
        <f t="shared" si="129"/>
        <v xml:space="preserve"> </v>
      </c>
      <c r="BT218" s="318" t="str">
        <f t="shared" si="130"/>
        <v/>
      </c>
      <c r="BU218" s="319" t="str">
        <f t="shared" si="131"/>
        <v/>
      </c>
      <c r="BV218" s="320" t="str">
        <f t="shared" si="132"/>
        <v xml:space="preserve"> </v>
      </c>
      <c r="BW218" s="175" t="str">
        <f t="shared" si="133"/>
        <v/>
      </c>
      <c r="BX218" s="176" t="str">
        <f t="shared" si="134"/>
        <v/>
      </c>
      <c r="BY218" s="240" t="str">
        <f t="shared" si="135"/>
        <v xml:space="preserve"> </v>
      </c>
      <c r="BZ218" s="175" t="str">
        <f>IF(COUNT(#REF!,#REF!,#REF!,#REF!)=4,(3-#REF!)+(3-#REF!)+#REF!+#REF!,"")</f>
        <v/>
      </c>
      <c r="CA218" s="176" t="str">
        <f>IF(COUNT(#REF!,#REF!,#REF!,#REF!)=4,(3-#REF!)+(3-#REF!)+#REF!+#REF!,"")</f>
        <v/>
      </c>
      <c r="CB218" s="240" t="str">
        <f t="shared" si="136"/>
        <v xml:space="preserve"> </v>
      </c>
      <c r="CC218" s="175" t="str">
        <f>IF(COUNT(#REF!,#REF!,#REF!)=3,(3-#REF!)+#REF!+(3-#REF!),"")</f>
        <v/>
      </c>
      <c r="CD218" s="176" t="str">
        <f>IF(COUNT(#REF!,#REF!,#REF!)=3,(3-#REF!)+#REF!+(3-#REF!),"")</f>
        <v/>
      </c>
      <c r="CE218" s="240" t="str">
        <f t="shared" si="137"/>
        <v xml:space="preserve"> </v>
      </c>
      <c r="CF218" s="185" t="str">
        <f t="shared" si="153"/>
        <v/>
      </c>
      <c r="CG218" s="186" t="str">
        <f t="shared" si="153"/>
        <v/>
      </c>
      <c r="CH218" s="181" t="str">
        <f t="shared" si="138"/>
        <v xml:space="preserve"> </v>
      </c>
      <c r="CI218" s="240">
        <f>'Session Tracking'!P217</f>
        <v>0</v>
      </c>
      <c r="CJ218" s="172"/>
      <c r="CK218" s="172">
        <f>COUNTIF('Session Tracking'!F217:O217,"Yes")</f>
        <v>0</v>
      </c>
      <c r="CL218" s="240">
        <f>COUNTIF('Session Tracking'!F217:O217,"No")</f>
        <v>0</v>
      </c>
      <c r="CM218" s="211">
        <f t="shared" si="139"/>
        <v>0</v>
      </c>
      <c r="CN218" s="240" t="str">
        <f t="shared" si="116"/>
        <v/>
      </c>
      <c r="CO218" s="240" t="str">
        <f t="shared" si="117"/>
        <v/>
      </c>
      <c r="CP218" s="240" t="str">
        <f t="shared" si="140"/>
        <v/>
      </c>
      <c r="CQ218" s="240" t="str">
        <f t="shared" si="141"/>
        <v/>
      </c>
      <c r="CR218" s="240" t="str">
        <f t="shared" si="142"/>
        <v/>
      </c>
      <c r="CS218" s="240" t="str">
        <f t="shared" si="143"/>
        <v/>
      </c>
      <c r="CT218" s="172" t="str">
        <f t="shared" si="144"/>
        <v/>
      </c>
      <c r="CU218" s="240" t="str">
        <f t="shared" si="145"/>
        <v/>
      </c>
      <c r="CV218" s="240" t="str">
        <f t="shared" si="146"/>
        <v/>
      </c>
      <c r="CW218" s="240" t="str">
        <f t="shared" si="147"/>
        <v/>
      </c>
      <c r="CX218" s="240" t="str">
        <f t="shared" si="148"/>
        <v/>
      </c>
      <c r="CY218" s="240" t="str">
        <f t="shared" si="149"/>
        <v/>
      </c>
      <c r="CZ218" s="240" t="str">
        <f t="shared" si="150"/>
        <v/>
      </c>
      <c r="DA218" s="240" t="str">
        <f t="shared" si="151"/>
        <v/>
      </c>
      <c r="DB218" s="173" t="str">
        <f t="shared" si="152"/>
        <v/>
      </c>
    </row>
    <row r="219" spans="1:106" x14ac:dyDescent="0.35">
      <c r="A219" s="182">
        <f>'Session Tracking'!A218</f>
        <v>0</v>
      </c>
      <c r="B219" s="183">
        <f>'Session Tracking'!T218</f>
        <v>0</v>
      </c>
      <c r="C219" s="183">
        <f>'Session Tracking'!C218</f>
        <v>0</v>
      </c>
      <c r="D219" s="184" t="str">
        <f>IF('Session Tracking'!D218,'Session Tracking'!D218,"")</f>
        <v/>
      </c>
      <c r="E219" s="184" t="str">
        <f>IF('Session Tracking'!E218,'Session Tracking'!E218,"")</f>
        <v/>
      </c>
      <c r="F219" s="123"/>
      <c r="G219" s="123"/>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3"/>
      <c r="AH219" s="124"/>
      <c r="AI219" s="124"/>
      <c r="AJ219" s="124"/>
      <c r="AK219" s="124"/>
      <c r="AL219" s="124"/>
      <c r="AM219" s="124"/>
      <c r="AN219" s="124"/>
      <c r="AO219" s="124"/>
      <c r="AP219" s="124"/>
      <c r="AQ219" s="124"/>
      <c r="AR219" s="124"/>
      <c r="AS219" s="124"/>
      <c r="AT219" s="124"/>
      <c r="AU219" s="124"/>
      <c r="AV219" s="124"/>
      <c r="AW219" s="124"/>
      <c r="AX219" s="124"/>
      <c r="AY219" s="124"/>
      <c r="AZ219" s="124"/>
      <c r="BA219" s="124"/>
      <c r="BB219" s="124"/>
      <c r="BC219" s="124"/>
      <c r="BD219" s="124"/>
      <c r="BE219" s="124"/>
      <c r="BF219" s="124"/>
      <c r="BH219" s="175" t="str">
        <f t="shared" si="118"/>
        <v/>
      </c>
      <c r="BI219" s="176" t="str">
        <f t="shared" si="119"/>
        <v/>
      </c>
      <c r="BJ219" s="240" t="str">
        <f t="shared" si="120"/>
        <v xml:space="preserve"> </v>
      </c>
      <c r="BK219" s="175" t="str">
        <f t="shared" si="121"/>
        <v/>
      </c>
      <c r="BL219" s="176" t="str">
        <f t="shared" si="122"/>
        <v/>
      </c>
      <c r="BM219" s="240" t="str">
        <f t="shared" si="123"/>
        <v xml:space="preserve"> </v>
      </c>
      <c r="BN219" s="175" t="str">
        <f t="shared" si="124"/>
        <v/>
      </c>
      <c r="BO219" s="176" t="str">
        <f t="shared" si="125"/>
        <v/>
      </c>
      <c r="BP219" s="240" t="str">
        <f t="shared" si="126"/>
        <v xml:space="preserve"> </v>
      </c>
      <c r="BQ219" s="175" t="str">
        <f t="shared" si="127"/>
        <v/>
      </c>
      <c r="BR219" s="176" t="str">
        <f t="shared" si="128"/>
        <v/>
      </c>
      <c r="BS219" s="224" t="str">
        <f t="shared" si="129"/>
        <v xml:space="preserve"> </v>
      </c>
      <c r="BT219" s="318" t="str">
        <f t="shared" si="130"/>
        <v/>
      </c>
      <c r="BU219" s="319" t="str">
        <f t="shared" si="131"/>
        <v/>
      </c>
      <c r="BV219" s="320" t="str">
        <f t="shared" si="132"/>
        <v xml:space="preserve"> </v>
      </c>
      <c r="BW219" s="175" t="str">
        <f t="shared" si="133"/>
        <v/>
      </c>
      <c r="BX219" s="176" t="str">
        <f t="shared" si="134"/>
        <v/>
      </c>
      <c r="BY219" s="240" t="str">
        <f t="shared" si="135"/>
        <v xml:space="preserve"> </v>
      </c>
      <c r="BZ219" s="175" t="str">
        <f>IF(COUNT(#REF!,#REF!,#REF!,#REF!)=4,(3-#REF!)+(3-#REF!)+#REF!+#REF!,"")</f>
        <v/>
      </c>
      <c r="CA219" s="176" t="str">
        <f>IF(COUNT(#REF!,#REF!,#REF!,#REF!)=4,(3-#REF!)+(3-#REF!)+#REF!+#REF!,"")</f>
        <v/>
      </c>
      <c r="CB219" s="240" t="str">
        <f t="shared" si="136"/>
        <v xml:space="preserve"> </v>
      </c>
      <c r="CC219" s="175" t="str">
        <f>IF(COUNT(#REF!,#REF!,#REF!)=3,(3-#REF!)+#REF!+(3-#REF!),"")</f>
        <v/>
      </c>
      <c r="CD219" s="176" t="str">
        <f>IF(COUNT(#REF!,#REF!,#REF!)=3,(3-#REF!)+#REF!+(3-#REF!),"")</f>
        <v/>
      </c>
      <c r="CE219" s="240" t="str">
        <f t="shared" si="137"/>
        <v xml:space="preserve"> </v>
      </c>
      <c r="CF219" s="185" t="str">
        <f t="shared" si="153"/>
        <v/>
      </c>
      <c r="CG219" s="186" t="str">
        <f t="shared" si="153"/>
        <v/>
      </c>
      <c r="CH219" s="181" t="str">
        <f t="shared" si="138"/>
        <v xml:space="preserve"> </v>
      </c>
      <c r="CI219" s="240">
        <f>'Session Tracking'!P218</f>
        <v>0</v>
      </c>
      <c r="CJ219" s="172"/>
      <c r="CK219" s="172">
        <f>COUNTIF('Session Tracking'!F218:O218,"Yes")</f>
        <v>0</v>
      </c>
      <c r="CL219" s="240">
        <f>COUNTIF('Session Tracking'!F218:O218,"No")</f>
        <v>0</v>
      </c>
      <c r="CM219" s="211">
        <f t="shared" si="139"/>
        <v>0</v>
      </c>
      <c r="CN219" s="240" t="str">
        <f t="shared" si="116"/>
        <v/>
      </c>
      <c r="CO219" s="240" t="str">
        <f t="shared" si="117"/>
        <v/>
      </c>
      <c r="CP219" s="240" t="str">
        <f t="shared" si="140"/>
        <v/>
      </c>
      <c r="CQ219" s="240" t="str">
        <f t="shared" si="141"/>
        <v/>
      </c>
      <c r="CR219" s="240" t="str">
        <f t="shared" si="142"/>
        <v/>
      </c>
      <c r="CS219" s="240" t="str">
        <f t="shared" si="143"/>
        <v/>
      </c>
      <c r="CT219" s="172" t="str">
        <f t="shared" si="144"/>
        <v/>
      </c>
      <c r="CU219" s="240" t="str">
        <f t="shared" si="145"/>
        <v/>
      </c>
      <c r="CV219" s="240" t="str">
        <f t="shared" si="146"/>
        <v/>
      </c>
      <c r="CW219" s="240" t="str">
        <f t="shared" si="147"/>
        <v/>
      </c>
      <c r="CX219" s="240" t="str">
        <f t="shared" si="148"/>
        <v/>
      </c>
      <c r="CY219" s="240" t="str">
        <f t="shared" si="149"/>
        <v/>
      </c>
      <c r="CZ219" s="240" t="str">
        <f t="shared" si="150"/>
        <v/>
      </c>
      <c r="DA219" s="240" t="str">
        <f t="shared" si="151"/>
        <v/>
      </c>
      <c r="DB219" s="173" t="str">
        <f t="shared" si="152"/>
        <v/>
      </c>
    </row>
    <row r="220" spans="1:106" x14ac:dyDescent="0.35">
      <c r="A220" s="182">
        <f>'Session Tracking'!A219</f>
        <v>0</v>
      </c>
      <c r="B220" s="183">
        <f>'Session Tracking'!T219</f>
        <v>0</v>
      </c>
      <c r="C220" s="183">
        <f>'Session Tracking'!C219</f>
        <v>0</v>
      </c>
      <c r="D220" s="184" t="str">
        <f>IF('Session Tracking'!D219,'Session Tracking'!D219,"")</f>
        <v/>
      </c>
      <c r="E220" s="184" t="str">
        <f>IF('Session Tracking'!E219,'Session Tracking'!E219,"")</f>
        <v/>
      </c>
      <c r="F220" s="121"/>
      <c r="G220" s="121"/>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1"/>
      <c r="AH220" s="122"/>
      <c r="AI220" s="122"/>
      <c r="AJ220" s="122"/>
      <c r="AK220" s="122"/>
      <c r="AL220" s="122"/>
      <c r="AM220" s="122"/>
      <c r="AN220" s="122"/>
      <c r="AO220" s="122"/>
      <c r="AP220" s="122"/>
      <c r="AQ220" s="122"/>
      <c r="AR220" s="122"/>
      <c r="AS220" s="122"/>
      <c r="AT220" s="122"/>
      <c r="AU220" s="122"/>
      <c r="AV220" s="122"/>
      <c r="AW220" s="122"/>
      <c r="AX220" s="122"/>
      <c r="AY220" s="122"/>
      <c r="AZ220" s="122"/>
      <c r="BA220" s="122"/>
      <c r="BB220" s="122"/>
      <c r="BC220" s="122"/>
      <c r="BD220" s="122"/>
      <c r="BE220" s="122"/>
      <c r="BF220" s="122"/>
      <c r="BH220" s="175" t="str">
        <f t="shared" si="118"/>
        <v/>
      </c>
      <c r="BI220" s="176" t="str">
        <f t="shared" si="119"/>
        <v/>
      </c>
      <c r="BJ220" s="240" t="str">
        <f t="shared" si="120"/>
        <v xml:space="preserve"> </v>
      </c>
      <c r="BK220" s="175" t="str">
        <f t="shared" si="121"/>
        <v/>
      </c>
      <c r="BL220" s="176" t="str">
        <f t="shared" si="122"/>
        <v/>
      </c>
      <c r="BM220" s="240" t="str">
        <f t="shared" si="123"/>
        <v xml:space="preserve"> </v>
      </c>
      <c r="BN220" s="175" t="str">
        <f t="shared" si="124"/>
        <v/>
      </c>
      <c r="BO220" s="176" t="str">
        <f t="shared" si="125"/>
        <v/>
      </c>
      <c r="BP220" s="240" t="str">
        <f t="shared" si="126"/>
        <v xml:space="preserve"> </v>
      </c>
      <c r="BQ220" s="175" t="str">
        <f t="shared" si="127"/>
        <v/>
      </c>
      <c r="BR220" s="176" t="str">
        <f t="shared" si="128"/>
        <v/>
      </c>
      <c r="BS220" s="224" t="str">
        <f t="shared" si="129"/>
        <v xml:space="preserve"> </v>
      </c>
      <c r="BT220" s="318" t="str">
        <f t="shared" si="130"/>
        <v/>
      </c>
      <c r="BU220" s="319" t="str">
        <f t="shared" si="131"/>
        <v/>
      </c>
      <c r="BV220" s="320" t="str">
        <f t="shared" si="132"/>
        <v xml:space="preserve"> </v>
      </c>
      <c r="BW220" s="175" t="str">
        <f t="shared" si="133"/>
        <v/>
      </c>
      <c r="BX220" s="176" t="str">
        <f t="shared" si="134"/>
        <v/>
      </c>
      <c r="BY220" s="240" t="str">
        <f t="shared" si="135"/>
        <v xml:space="preserve"> </v>
      </c>
      <c r="BZ220" s="175" t="str">
        <f>IF(COUNT(#REF!,#REF!,#REF!,#REF!)=4,(3-#REF!)+(3-#REF!)+#REF!+#REF!,"")</f>
        <v/>
      </c>
      <c r="CA220" s="176" t="str">
        <f>IF(COUNT(#REF!,#REF!,#REF!,#REF!)=4,(3-#REF!)+(3-#REF!)+#REF!+#REF!,"")</f>
        <v/>
      </c>
      <c r="CB220" s="240" t="str">
        <f t="shared" si="136"/>
        <v xml:space="preserve"> </v>
      </c>
      <c r="CC220" s="175" t="str">
        <f>IF(COUNT(#REF!,#REF!,#REF!)=3,(3-#REF!)+#REF!+(3-#REF!),"")</f>
        <v/>
      </c>
      <c r="CD220" s="176" t="str">
        <f>IF(COUNT(#REF!,#REF!,#REF!)=3,(3-#REF!)+#REF!+(3-#REF!),"")</f>
        <v/>
      </c>
      <c r="CE220" s="240" t="str">
        <f t="shared" si="137"/>
        <v xml:space="preserve"> </v>
      </c>
      <c r="CF220" s="185" t="str">
        <f t="shared" si="153"/>
        <v/>
      </c>
      <c r="CG220" s="186" t="str">
        <f t="shared" si="153"/>
        <v/>
      </c>
      <c r="CH220" s="181" t="str">
        <f t="shared" si="138"/>
        <v xml:space="preserve"> </v>
      </c>
      <c r="CI220" s="240">
        <f>'Session Tracking'!P219</f>
        <v>0</v>
      </c>
      <c r="CJ220" s="172"/>
      <c r="CK220" s="172">
        <f>COUNTIF('Session Tracking'!F219:O219,"Yes")</f>
        <v>0</v>
      </c>
      <c r="CL220" s="240">
        <f>COUNTIF('Session Tracking'!F219:O219,"No")</f>
        <v>0</v>
      </c>
      <c r="CM220" s="211">
        <f t="shared" si="139"/>
        <v>0</v>
      </c>
      <c r="CN220" s="240" t="str">
        <f t="shared" si="116"/>
        <v/>
      </c>
      <c r="CO220" s="240" t="str">
        <f t="shared" si="117"/>
        <v/>
      </c>
      <c r="CP220" s="240" t="str">
        <f t="shared" si="140"/>
        <v/>
      </c>
      <c r="CQ220" s="240" t="str">
        <f t="shared" si="141"/>
        <v/>
      </c>
      <c r="CR220" s="240" t="str">
        <f t="shared" si="142"/>
        <v/>
      </c>
      <c r="CS220" s="240" t="str">
        <f t="shared" si="143"/>
        <v/>
      </c>
      <c r="CT220" s="172" t="str">
        <f t="shared" si="144"/>
        <v/>
      </c>
      <c r="CU220" s="240" t="str">
        <f t="shared" si="145"/>
        <v/>
      </c>
      <c r="CV220" s="240" t="str">
        <f t="shared" si="146"/>
        <v/>
      </c>
      <c r="CW220" s="240" t="str">
        <f t="shared" si="147"/>
        <v/>
      </c>
      <c r="CX220" s="240" t="str">
        <f t="shared" si="148"/>
        <v/>
      </c>
      <c r="CY220" s="240" t="str">
        <f t="shared" si="149"/>
        <v/>
      </c>
      <c r="CZ220" s="240" t="str">
        <f t="shared" si="150"/>
        <v/>
      </c>
      <c r="DA220" s="240" t="str">
        <f t="shared" si="151"/>
        <v/>
      </c>
      <c r="DB220" s="173" t="str">
        <f t="shared" si="152"/>
        <v/>
      </c>
    </row>
    <row r="221" spans="1:106" x14ac:dyDescent="0.35">
      <c r="A221" s="182">
        <f>'Session Tracking'!A220</f>
        <v>0</v>
      </c>
      <c r="B221" s="183">
        <f>'Session Tracking'!T220</f>
        <v>0</v>
      </c>
      <c r="C221" s="183">
        <f>'Session Tracking'!C220</f>
        <v>0</v>
      </c>
      <c r="D221" s="184" t="str">
        <f>IF('Session Tracking'!D220,'Session Tracking'!D220,"")</f>
        <v/>
      </c>
      <c r="E221" s="184" t="str">
        <f>IF('Session Tracking'!E220,'Session Tracking'!E220,"")</f>
        <v/>
      </c>
      <c r="F221" s="123"/>
      <c r="G221" s="123"/>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3"/>
      <c r="AH221" s="124"/>
      <c r="AI221" s="124"/>
      <c r="AJ221" s="124"/>
      <c r="AK221" s="124"/>
      <c r="AL221" s="124"/>
      <c r="AM221" s="124"/>
      <c r="AN221" s="124"/>
      <c r="AO221" s="124"/>
      <c r="AP221" s="124"/>
      <c r="AQ221" s="124"/>
      <c r="AR221" s="124"/>
      <c r="AS221" s="124"/>
      <c r="AT221" s="124"/>
      <c r="AU221" s="124"/>
      <c r="AV221" s="124"/>
      <c r="AW221" s="124"/>
      <c r="AX221" s="124"/>
      <c r="AY221" s="124"/>
      <c r="AZ221" s="124"/>
      <c r="BA221" s="124"/>
      <c r="BB221" s="124"/>
      <c r="BC221" s="124"/>
      <c r="BD221" s="124"/>
      <c r="BE221" s="124"/>
      <c r="BF221" s="124"/>
      <c r="BH221" s="175" t="str">
        <f t="shared" si="118"/>
        <v/>
      </c>
      <c r="BI221" s="176" t="str">
        <f t="shared" si="119"/>
        <v/>
      </c>
      <c r="BJ221" s="240" t="str">
        <f t="shared" si="120"/>
        <v xml:space="preserve"> </v>
      </c>
      <c r="BK221" s="175" t="str">
        <f t="shared" si="121"/>
        <v/>
      </c>
      <c r="BL221" s="176" t="str">
        <f t="shared" si="122"/>
        <v/>
      </c>
      <c r="BM221" s="240" t="str">
        <f t="shared" si="123"/>
        <v xml:space="preserve"> </v>
      </c>
      <c r="BN221" s="175" t="str">
        <f t="shared" si="124"/>
        <v/>
      </c>
      <c r="BO221" s="176" t="str">
        <f t="shared" si="125"/>
        <v/>
      </c>
      <c r="BP221" s="240" t="str">
        <f t="shared" si="126"/>
        <v xml:space="preserve"> </v>
      </c>
      <c r="BQ221" s="175" t="str">
        <f t="shared" si="127"/>
        <v/>
      </c>
      <c r="BR221" s="176" t="str">
        <f t="shared" si="128"/>
        <v/>
      </c>
      <c r="BS221" s="224" t="str">
        <f t="shared" si="129"/>
        <v xml:space="preserve"> </v>
      </c>
      <c r="BT221" s="318" t="str">
        <f t="shared" si="130"/>
        <v/>
      </c>
      <c r="BU221" s="319" t="str">
        <f t="shared" si="131"/>
        <v/>
      </c>
      <c r="BV221" s="320" t="str">
        <f t="shared" si="132"/>
        <v xml:space="preserve"> </v>
      </c>
      <c r="BW221" s="175" t="str">
        <f t="shared" si="133"/>
        <v/>
      </c>
      <c r="BX221" s="176" t="str">
        <f t="shared" si="134"/>
        <v/>
      </c>
      <c r="BY221" s="240" t="str">
        <f t="shared" si="135"/>
        <v xml:space="preserve"> </v>
      </c>
      <c r="BZ221" s="175" t="str">
        <f>IF(COUNT(#REF!,#REF!,#REF!,#REF!)=4,(3-#REF!)+(3-#REF!)+#REF!+#REF!,"")</f>
        <v/>
      </c>
      <c r="CA221" s="176" t="str">
        <f>IF(COUNT(#REF!,#REF!,#REF!,#REF!)=4,(3-#REF!)+(3-#REF!)+#REF!+#REF!,"")</f>
        <v/>
      </c>
      <c r="CB221" s="240" t="str">
        <f t="shared" si="136"/>
        <v xml:space="preserve"> </v>
      </c>
      <c r="CC221" s="175" t="str">
        <f>IF(COUNT(#REF!,#REF!,#REF!)=3,(3-#REF!)+#REF!+(3-#REF!),"")</f>
        <v/>
      </c>
      <c r="CD221" s="176" t="str">
        <f>IF(COUNT(#REF!,#REF!,#REF!)=3,(3-#REF!)+#REF!+(3-#REF!),"")</f>
        <v/>
      </c>
      <c r="CE221" s="240" t="str">
        <f t="shared" si="137"/>
        <v xml:space="preserve"> </v>
      </c>
      <c r="CF221" s="185" t="str">
        <f t="shared" si="153"/>
        <v/>
      </c>
      <c r="CG221" s="186" t="str">
        <f t="shared" si="153"/>
        <v/>
      </c>
      <c r="CH221" s="181" t="str">
        <f t="shared" si="138"/>
        <v xml:space="preserve"> </v>
      </c>
      <c r="CI221" s="240">
        <f>'Session Tracking'!P220</f>
        <v>0</v>
      </c>
      <c r="CJ221" s="172"/>
      <c r="CK221" s="172">
        <f>COUNTIF('Session Tracking'!F220:O220,"Yes")</f>
        <v>0</v>
      </c>
      <c r="CL221" s="240">
        <f>COUNTIF('Session Tracking'!F220:O220,"No")</f>
        <v>0</v>
      </c>
      <c r="CM221" s="211">
        <f t="shared" si="139"/>
        <v>0</v>
      </c>
      <c r="CN221" s="240" t="str">
        <f t="shared" si="116"/>
        <v/>
      </c>
      <c r="CO221" s="240" t="str">
        <f t="shared" si="117"/>
        <v/>
      </c>
      <c r="CP221" s="240" t="str">
        <f t="shared" si="140"/>
        <v/>
      </c>
      <c r="CQ221" s="240" t="str">
        <f t="shared" si="141"/>
        <v/>
      </c>
      <c r="CR221" s="240" t="str">
        <f t="shared" si="142"/>
        <v/>
      </c>
      <c r="CS221" s="240" t="str">
        <f t="shared" si="143"/>
        <v/>
      </c>
      <c r="CT221" s="172" t="str">
        <f t="shared" si="144"/>
        <v/>
      </c>
      <c r="CU221" s="240" t="str">
        <f t="shared" si="145"/>
        <v/>
      </c>
      <c r="CV221" s="240" t="str">
        <f t="shared" si="146"/>
        <v/>
      </c>
      <c r="CW221" s="240" t="str">
        <f t="shared" si="147"/>
        <v/>
      </c>
      <c r="CX221" s="240" t="str">
        <f t="shared" si="148"/>
        <v/>
      </c>
      <c r="CY221" s="240" t="str">
        <f t="shared" si="149"/>
        <v/>
      </c>
      <c r="CZ221" s="240" t="str">
        <f t="shared" si="150"/>
        <v/>
      </c>
      <c r="DA221" s="240" t="str">
        <f t="shared" si="151"/>
        <v/>
      </c>
      <c r="DB221" s="173" t="str">
        <f t="shared" si="152"/>
        <v/>
      </c>
    </row>
    <row r="222" spans="1:106" x14ac:dyDescent="0.35">
      <c r="A222" s="182">
        <f>'Session Tracking'!A221</f>
        <v>0</v>
      </c>
      <c r="B222" s="183">
        <f>'Session Tracking'!T221</f>
        <v>0</v>
      </c>
      <c r="C222" s="183">
        <f>'Session Tracking'!C221</f>
        <v>0</v>
      </c>
      <c r="D222" s="184" t="str">
        <f>IF('Session Tracking'!D221,'Session Tracking'!D221,"")</f>
        <v/>
      </c>
      <c r="E222" s="184" t="str">
        <f>IF('Session Tracking'!E221,'Session Tracking'!E221,"")</f>
        <v/>
      </c>
      <c r="F222" s="121"/>
      <c r="G222" s="121"/>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1"/>
      <c r="AH222" s="122"/>
      <c r="AI222" s="122"/>
      <c r="AJ222" s="122"/>
      <c r="AK222" s="122"/>
      <c r="AL222" s="122"/>
      <c r="AM222" s="122"/>
      <c r="AN222" s="122"/>
      <c r="AO222" s="122"/>
      <c r="AP222" s="122"/>
      <c r="AQ222" s="122"/>
      <c r="AR222" s="122"/>
      <c r="AS222" s="122"/>
      <c r="AT222" s="122"/>
      <c r="AU222" s="122"/>
      <c r="AV222" s="122"/>
      <c r="AW222" s="122"/>
      <c r="AX222" s="122"/>
      <c r="AY222" s="122"/>
      <c r="AZ222" s="122"/>
      <c r="BA222" s="122"/>
      <c r="BB222" s="122"/>
      <c r="BC222" s="122"/>
      <c r="BD222" s="122"/>
      <c r="BE222" s="122"/>
      <c r="BF222" s="122"/>
      <c r="BH222" s="175" t="str">
        <f t="shared" si="118"/>
        <v/>
      </c>
      <c r="BI222" s="176" t="str">
        <f t="shared" si="119"/>
        <v/>
      </c>
      <c r="BJ222" s="240" t="str">
        <f t="shared" si="120"/>
        <v xml:space="preserve"> </v>
      </c>
      <c r="BK222" s="175" t="str">
        <f t="shared" si="121"/>
        <v/>
      </c>
      <c r="BL222" s="176" t="str">
        <f t="shared" si="122"/>
        <v/>
      </c>
      <c r="BM222" s="240" t="str">
        <f t="shared" si="123"/>
        <v xml:space="preserve"> </v>
      </c>
      <c r="BN222" s="175" t="str">
        <f t="shared" si="124"/>
        <v/>
      </c>
      <c r="BO222" s="176" t="str">
        <f t="shared" si="125"/>
        <v/>
      </c>
      <c r="BP222" s="240" t="str">
        <f t="shared" si="126"/>
        <v xml:space="preserve"> </v>
      </c>
      <c r="BQ222" s="175" t="str">
        <f t="shared" si="127"/>
        <v/>
      </c>
      <c r="BR222" s="176" t="str">
        <f t="shared" si="128"/>
        <v/>
      </c>
      <c r="BS222" s="224" t="str">
        <f t="shared" si="129"/>
        <v xml:space="preserve"> </v>
      </c>
      <c r="BT222" s="318" t="str">
        <f t="shared" si="130"/>
        <v/>
      </c>
      <c r="BU222" s="319" t="str">
        <f t="shared" si="131"/>
        <v/>
      </c>
      <c r="BV222" s="320" t="str">
        <f t="shared" si="132"/>
        <v xml:space="preserve"> </v>
      </c>
      <c r="BW222" s="175" t="str">
        <f t="shared" si="133"/>
        <v/>
      </c>
      <c r="BX222" s="176" t="str">
        <f t="shared" si="134"/>
        <v/>
      </c>
      <c r="BY222" s="240" t="str">
        <f t="shared" si="135"/>
        <v xml:space="preserve"> </v>
      </c>
      <c r="BZ222" s="175" t="str">
        <f>IF(COUNT(#REF!,#REF!,#REF!,#REF!)=4,(3-#REF!)+(3-#REF!)+#REF!+#REF!,"")</f>
        <v/>
      </c>
      <c r="CA222" s="176" t="str">
        <f>IF(COUNT(#REF!,#REF!,#REF!,#REF!)=4,(3-#REF!)+(3-#REF!)+#REF!+#REF!,"")</f>
        <v/>
      </c>
      <c r="CB222" s="240" t="str">
        <f t="shared" si="136"/>
        <v xml:space="preserve"> </v>
      </c>
      <c r="CC222" s="175" t="str">
        <f>IF(COUNT(#REF!,#REF!,#REF!)=3,(3-#REF!)+#REF!+(3-#REF!),"")</f>
        <v/>
      </c>
      <c r="CD222" s="176" t="str">
        <f>IF(COUNT(#REF!,#REF!,#REF!)=3,(3-#REF!)+#REF!+(3-#REF!),"")</f>
        <v/>
      </c>
      <c r="CE222" s="240" t="str">
        <f t="shared" si="137"/>
        <v xml:space="preserve"> </v>
      </c>
      <c r="CF222" s="185" t="str">
        <f t="shared" si="153"/>
        <v/>
      </c>
      <c r="CG222" s="186" t="str">
        <f t="shared" si="153"/>
        <v/>
      </c>
      <c r="CH222" s="181" t="str">
        <f t="shared" si="138"/>
        <v xml:space="preserve"> </v>
      </c>
      <c r="CI222" s="240">
        <f>'Session Tracking'!P221</f>
        <v>0</v>
      </c>
      <c r="CJ222" s="172"/>
      <c r="CK222" s="172">
        <f>COUNTIF('Session Tracking'!F221:O221,"Yes")</f>
        <v>0</v>
      </c>
      <c r="CL222" s="240">
        <f>COUNTIF('Session Tracking'!F221:O221,"No")</f>
        <v>0</v>
      </c>
      <c r="CM222" s="211">
        <f t="shared" si="139"/>
        <v>0</v>
      </c>
      <c r="CN222" s="240" t="str">
        <f t="shared" si="116"/>
        <v/>
      </c>
      <c r="CO222" s="240" t="str">
        <f t="shared" si="117"/>
        <v/>
      </c>
      <c r="CP222" s="240" t="str">
        <f t="shared" si="140"/>
        <v/>
      </c>
      <c r="CQ222" s="240" t="str">
        <f t="shared" si="141"/>
        <v/>
      </c>
      <c r="CR222" s="240" t="str">
        <f t="shared" si="142"/>
        <v/>
      </c>
      <c r="CS222" s="240" t="str">
        <f t="shared" si="143"/>
        <v/>
      </c>
      <c r="CT222" s="172" t="str">
        <f t="shared" si="144"/>
        <v/>
      </c>
      <c r="CU222" s="240" t="str">
        <f t="shared" si="145"/>
        <v/>
      </c>
      <c r="CV222" s="240" t="str">
        <f t="shared" si="146"/>
        <v/>
      </c>
      <c r="CW222" s="240" t="str">
        <f t="shared" si="147"/>
        <v/>
      </c>
      <c r="CX222" s="240" t="str">
        <f t="shared" si="148"/>
        <v/>
      </c>
      <c r="CY222" s="240" t="str">
        <f t="shared" si="149"/>
        <v/>
      </c>
      <c r="CZ222" s="240" t="str">
        <f t="shared" si="150"/>
        <v/>
      </c>
      <c r="DA222" s="240" t="str">
        <f t="shared" si="151"/>
        <v/>
      </c>
      <c r="DB222" s="173" t="str">
        <f t="shared" si="152"/>
        <v/>
      </c>
    </row>
    <row r="223" spans="1:106" x14ac:dyDescent="0.35">
      <c r="A223" s="182">
        <f>'Session Tracking'!A222</f>
        <v>0</v>
      </c>
      <c r="B223" s="183">
        <f>'Session Tracking'!T222</f>
        <v>0</v>
      </c>
      <c r="C223" s="183">
        <f>'Session Tracking'!C222</f>
        <v>0</v>
      </c>
      <c r="D223" s="184" t="str">
        <f>IF('Session Tracking'!D222,'Session Tracking'!D222,"")</f>
        <v/>
      </c>
      <c r="E223" s="184" t="str">
        <f>IF('Session Tracking'!E222,'Session Tracking'!E222,"")</f>
        <v/>
      </c>
      <c r="F223" s="123"/>
      <c r="G223" s="123"/>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3"/>
      <c r="AH223" s="124"/>
      <c r="AI223" s="124"/>
      <c r="AJ223" s="124"/>
      <c r="AK223" s="124"/>
      <c r="AL223" s="124"/>
      <c r="AM223" s="124"/>
      <c r="AN223" s="124"/>
      <c r="AO223" s="124"/>
      <c r="AP223" s="124"/>
      <c r="AQ223" s="124"/>
      <c r="AR223" s="124"/>
      <c r="AS223" s="124"/>
      <c r="AT223" s="124"/>
      <c r="AU223" s="124"/>
      <c r="AV223" s="124"/>
      <c r="AW223" s="124"/>
      <c r="AX223" s="124"/>
      <c r="AY223" s="124"/>
      <c r="AZ223" s="124"/>
      <c r="BA223" s="124"/>
      <c r="BB223" s="124"/>
      <c r="BC223" s="124"/>
      <c r="BD223" s="124"/>
      <c r="BE223" s="124"/>
      <c r="BF223" s="124"/>
      <c r="BH223" s="175" t="str">
        <f t="shared" si="118"/>
        <v/>
      </c>
      <c r="BI223" s="176" t="str">
        <f t="shared" si="119"/>
        <v/>
      </c>
      <c r="BJ223" s="240" t="str">
        <f t="shared" si="120"/>
        <v xml:space="preserve"> </v>
      </c>
      <c r="BK223" s="175" t="str">
        <f t="shared" si="121"/>
        <v/>
      </c>
      <c r="BL223" s="176" t="str">
        <f t="shared" si="122"/>
        <v/>
      </c>
      <c r="BM223" s="240" t="str">
        <f t="shared" si="123"/>
        <v xml:space="preserve"> </v>
      </c>
      <c r="BN223" s="175" t="str">
        <f t="shared" si="124"/>
        <v/>
      </c>
      <c r="BO223" s="176" t="str">
        <f t="shared" si="125"/>
        <v/>
      </c>
      <c r="BP223" s="240" t="str">
        <f t="shared" si="126"/>
        <v xml:space="preserve"> </v>
      </c>
      <c r="BQ223" s="175" t="str">
        <f t="shared" si="127"/>
        <v/>
      </c>
      <c r="BR223" s="176" t="str">
        <f t="shared" si="128"/>
        <v/>
      </c>
      <c r="BS223" s="224" t="str">
        <f t="shared" si="129"/>
        <v xml:space="preserve"> </v>
      </c>
      <c r="BT223" s="318" t="str">
        <f t="shared" si="130"/>
        <v/>
      </c>
      <c r="BU223" s="319" t="str">
        <f t="shared" si="131"/>
        <v/>
      </c>
      <c r="BV223" s="320" t="str">
        <f t="shared" si="132"/>
        <v xml:space="preserve"> </v>
      </c>
      <c r="BW223" s="175" t="str">
        <f t="shared" si="133"/>
        <v/>
      </c>
      <c r="BX223" s="176" t="str">
        <f t="shared" si="134"/>
        <v/>
      </c>
      <c r="BY223" s="240" t="str">
        <f t="shared" si="135"/>
        <v xml:space="preserve"> </v>
      </c>
      <c r="BZ223" s="175" t="str">
        <f>IF(COUNT(#REF!,#REF!,#REF!,#REF!)=4,(3-#REF!)+(3-#REF!)+#REF!+#REF!,"")</f>
        <v/>
      </c>
      <c r="CA223" s="176" t="str">
        <f>IF(COUNT(#REF!,#REF!,#REF!,#REF!)=4,(3-#REF!)+(3-#REF!)+#REF!+#REF!,"")</f>
        <v/>
      </c>
      <c r="CB223" s="240" t="str">
        <f t="shared" si="136"/>
        <v xml:space="preserve"> </v>
      </c>
      <c r="CC223" s="175" t="str">
        <f>IF(COUNT(#REF!,#REF!,#REF!)=3,(3-#REF!)+#REF!+(3-#REF!),"")</f>
        <v/>
      </c>
      <c r="CD223" s="176" t="str">
        <f>IF(COUNT(#REF!,#REF!,#REF!)=3,(3-#REF!)+#REF!+(3-#REF!),"")</f>
        <v/>
      </c>
      <c r="CE223" s="240" t="str">
        <f t="shared" si="137"/>
        <v xml:space="preserve"> </v>
      </c>
      <c r="CF223" s="185" t="str">
        <f t="shared" si="153"/>
        <v/>
      </c>
      <c r="CG223" s="186" t="str">
        <f t="shared" si="153"/>
        <v/>
      </c>
      <c r="CH223" s="181" t="str">
        <f t="shared" si="138"/>
        <v xml:space="preserve"> </v>
      </c>
      <c r="CI223" s="240">
        <f>'Session Tracking'!P222</f>
        <v>0</v>
      </c>
      <c r="CJ223" s="172"/>
      <c r="CK223" s="172">
        <f>COUNTIF('Session Tracking'!F222:O222,"Yes")</f>
        <v>0</v>
      </c>
      <c r="CL223" s="240">
        <f>COUNTIF('Session Tracking'!F222:O222,"No")</f>
        <v>0</v>
      </c>
      <c r="CM223" s="211">
        <f t="shared" si="139"/>
        <v>0</v>
      </c>
      <c r="CN223" s="240" t="str">
        <f t="shared" si="116"/>
        <v/>
      </c>
      <c r="CO223" s="240" t="str">
        <f t="shared" si="117"/>
        <v/>
      </c>
      <c r="CP223" s="240" t="str">
        <f t="shared" si="140"/>
        <v/>
      </c>
      <c r="CQ223" s="240" t="str">
        <f t="shared" si="141"/>
        <v/>
      </c>
      <c r="CR223" s="240" t="str">
        <f t="shared" si="142"/>
        <v/>
      </c>
      <c r="CS223" s="240" t="str">
        <f t="shared" si="143"/>
        <v/>
      </c>
      <c r="CT223" s="172" t="str">
        <f t="shared" si="144"/>
        <v/>
      </c>
      <c r="CU223" s="240" t="str">
        <f t="shared" si="145"/>
        <v/>
      </c>
      <c r="CV223" s="240" t="str">
        <f t="shared" si="146"/>
        <v/>
      </c>
      <c r="CW223" s="240" t="str">
        <f t="shared" si="147"/>
        <v/>
      </c>
      <c r="CX223" s="240" t="str">
        <f t="shared" si="148"/>
        <v/>
      </c>
      <c r="CY223" s="240" t="str">
        <f t="shared" si="149"/>
        <v/>
      </c>
      <c r="CZ223" s="240" t="str">
        <f t="shared" si="150"/>
        <v/>
      </c>
      <c r="DA223" s="240" t="str">
        <f t="shared" si="151"/>
        <v/>
      </c>
      <c r="DB223" s="173" t="str">
        <f t="shared" si="152"/>
        <v/>
      </c>
    </row>
    <row r="224" spans="1:106" x14ac:dyDescent="0.35">
      <c r="A224" s="182">
        <f>'Session Tracking'!A223</f>
        <v>0</v>
      </c>
      <c r="B224" s="183">
        <f>'Session Tracking'!T223</f>
        <v>0</v>
      </c>
      <c r="C224" s="183">
        <f>'Session Tracking'!C223</f>
        <v>0</v>
      </c>
      <c r="D224" s="184" t="str">
        <f>IF('Session Tracking'!D223,'Session Tracking'!D223,"")</f>
        <v/>
      </c>
      <c r="E224" s="184" t="str">
        <f>IF('Session Tracking'!E223,'Session Tracking'!E223,"")</f>
        <v/>
      </c>
      <c r="F224" s="121"/>
      <c r="G224" s="121"/>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1"/>
      <c r="AH224" s="122"/>
      <c r="AI224" s="122"/>
      <c r="AJ224" s="122"/>
      <c r="AK224" s="122"/>
      <c r="AL224" s="122"/>
      <c r="AM224" s="122"/>
      <c r="AN224" s="122"/>
      <c r="AO224" s="122"/>
      <c r="AP224" s="122"/>
      <c r="AQ224" s="122"/>
      <c r="AR224" s="122"/>
      <c r="AS224" s="122"/>
      <c r="AT224" s="122"/>
      <c r="AU224" s="122"/>
      <c r="AV224" s="122"/>
      <c r="AW224" s="122"/>
      <c r="AX224" s="122"/>
      <c r="AY224" s="122"/>
      <c r="AZ224" s="122"/>
      <c r="BA224" s="122"/>
      <c r="BB224" s="122"/>
      <c r="BC224" s="122"/>
      <c r="BD224" s="122"/>
      <c r="BE224" s="122"/>
      <c r="BF224" s="122"/>
      <c r="BH224" s="175" t="str">
        <f t="shared" si="118"/>
        <v/>
      </c>
      <c r="BI224" s="176" t="str">
        <f t="shared" si="119"/>
        <v/>
      </c>
      <c r="BJ224" s="240" t="str">
        <f t="shared" si="120"/>
        <v xml:space="preserve"> </v>
      </c>
      <c r="BK224" s="175" t="str">
        <f t="shared" si="121"/>
        <v/>
      </c>
      <c r="BL224" s="176" t="str">
        <f t="shared" si="122"/>
        <v/>
      </c>
      <c r="BM224" s="240" t="str">
        <f t="shared" si="123"/>
        <v xml:space="preserve"> </v>
      </c>
      <c r="BN224" s="175" t="str">
        <f t="shared" si="124"/>
        <v/>
      </c>
      <c r="BO224" s="176" t="str">
        <f t="shared" si="125"/>
        <v/>
      </c>
      <c r="BP224" s="240" t="str">
        <f t="shared" si="126"/>
        <v xml:space="preserve"> </v>
      </c>
      <c r="BQ224" s="175" t="str">
        <f t="shared" si="127"/>
        <v/>
      </c>
      <c r="BR224" s="176" t="str">
        <f t="shared" si="128"/>
        <v/>
      </c>
      <c r="BS224" s="224" t="str">
        <f t="shared" si="129"/>
        <v xml:space="preserve"> </v>
      </c>
      <c r="BT224" s="318" t="str">
        <f t="shared" si="130"/>
        <v/>
      </c>
      <c r="BU224" s="319" t="str">
        <f t="shared" si="131"/>
        <v/>
      </c>
      <c r="BV224" s="320" t="str">
        <f t="shared" si="132"/>
        <v xml:space="preserve"> </v>
      </c>
      <c r="BW224" s="175" t="str">
        <f t="shared" si="133"/>
        <v/>
      </c>
      <c r="BX224" s="176" t="str">
        <f t="shared" si="134"/>
        <v/>
      </c>
      <c r="BY224" s="240" t="str">
        <f t="shared" si="135"/>
        <v xml:space="preserve"> </v>
      </c>
      <c r="BZ224" s="175" t="str">
        <f>IF(COUNT(#REF!,#REF!,#REF!,#REF!)=4,(3-#REF!)+(3-#REF!)+#REF!+#REF!,"")</f>
        <v/>
      </c>
      <c r="CA224" s="176" t="str">
        <f>IF(COUNT(#REF!,#REF!,#REF!,#REF!)=4,(3-#REF!)+(3-#REF!)+#REF!+#REF!,"")</f>
        <v/>
      </c>
      <c r="CB224" s="240" t="str">
        <f t="shared" si="136"/>
        <v xml:space="preserve"> </v>
      </c>
      <c r="CC224" s="175" t="str">
        <f>IF(COUNT(#REF!,#REF!,#REF!)=3,(3-#REF!)+#REF!+(3-#REF!),"")</f>
        <v/>
      </c>
      <c r="CD224" s="176" t="str">
        <f>IF(COUNT(#REF!,#REF!,#REF!)=3,(3-#REF!)+#REF!+(3-#REF!),"")</f>
        <v/>
      </c>
      <c r="CE224" s="240" t="str">
        <f t="shared" si="137"/>
        <v xml:space="preserve"> </v>
      </c>
      <c r="CF224" s="185" t="str">
        <f t="shared" si="153"/>
        <v/>
      </c>
      <c r="CG224" s="186" t="str">
        <f t="shared" si="153"/>
        <v/>
      </c>
      <c r="CH224" s="181" t="str">
        <f t="shared" si="138"/>
        <v xml:space="preserve"> </v>
      </c>
      <c r="CI224" s="240">
        <f>'Session Tracking'!P223</f>
        <v>0</v>
      </c>
      <c r="CJ224" s="172"/>
      <c r="CK224" s="172">
        <f>COUNTIF('Session Tracking'!F223:O223,"Yes")</f>
        <v>0</v>
      </c>
      <c r="CL224" s="240">
        <f>COUNTIF('Session Tracking'!F223:O223,"No")</f>
        <v>0</v>
      </c>
      <c r="CM224" s="211">
        <f t="shared" si="139"/>
        <v>0</v>
      </c>
      <c r="CN224" s="240" t="str">
        <f t="shared" si="116"/>
        <v/>
      </c>
      <c r="CO224" s="240" t="str">
        <f t="shared" si="117"/>
        <v/>
      </c>
      <c r="CP224" s="240" t="str">
        <f t="shared" si="140"/>
        <v/>
      </c>
      <c r="CQ224" s="240" t="str">
        <f t="shared" si="141"/>
        <v/>
      </c>
      <c r="CR224" s="240" t="str">
        <f t="shared" si="142"/>
        <v/>
      </c>
      <c r="CS224" s="240" t="str">
        <f t="shared" si="143"/>
        <v/>
      </c>
      <c r="CT224" s="172" t="str">
        <f t="shared" si="144"/>
        <v/>
      </c>
      <c r="CU224" s="240" t="str">
        <f t="shared" si="145"/>
        <v/>
      </c>
      <c r="CV224" s="240" t="str">
        <f t="shared" si="146"/>
        <v/>
      </c>
      <c r="CW224" s="240" t="str">
        <f t="shared" si="147"/>
        <v/>
      </c>
      <c r="CX224" s="240" t="str">
        <f t="shared" si="148"/>
        <v/>
      </c>
      <c r="CY224" s="240" t="str">
        <f t="shared" si="149"/>
        <v/>
      </c>
      <c r="CZ224" s="240" t="str">
        <f t="shared" si="150"/>
        <v/>
      </c>
      <c r="DA224" s="240" t="str">
        <f t="shared" si="151"/>
        <v/>
      </c>
      <c r="DB224" s="173" t="str">
        <f t="shared" si="152"/>
        <v/>
      </c>
    </row>
    <row r="225" spans="1:106" x14ac:dyDescent="0.35">
      <c r="A225" s="182">
        <f>'Session Tracking'!A224</f>
        <v>0</v>
      </c>
      <c r="B225" s="183">
        <f>'Session Tracking'!T224</f>
        <v>0</v>
      </c>
      <c r="C225" s="183">
        <f>'Session Tracking'!C224</f>
        <v>0</v>
      </c>
      <c r="D225" s="184" t="str">
        <f>IF('Session Tracking'!D224,'Session Tracking'!D224,"")</f>
        <v/>
      </c>
      <c r="E225" s="184" t="str">
        <f>IF('Session Tracking'!E224,'Session Tracking'!E224,"")</f>
        <v/>
      </c>
      <c r="F225" s="123"/>
      <c r="G225" s="123"/>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c r="AG225" s="123"/>
      <c r="AH225" s="124"/>
      <c r="AI225" s="124"/>
      <c r="AJ225" s="124"/>
      <c r="AK225" s="124"/>
      <c r="AL225" s="124"/>
      <c r="AM225" s="124"/>
      <c r="AN225" s="124"/>
      <c r="AO225" s="124"/>
      <c r="AP225" s="124"/>
      <c r="AQ225" s="124"/>
      <c r="AR225" s="124"/>
      <c r="AS225" s="124"/>
      <c r="AT225" s="124"/>
      <c r="AU225" s="124"/>
      <c r="AV225" s="124"/>
      <c r="AW225" s="124"/>
      <c r="AX225" s="124"/>
      <c r="AY225" s="124"/>
      <c r="AZ225" s="124"/>
      <c r="BA225" s="124"/>
      <c r="BB225" s="124"/>
      <c r="BC225" s="124"/>
      <c r="BD225" s="124"/>
      <c r="BE225" s="124"/>
      <c r="BF225" s="124"/>
      <c r="BH225" s="175" t="str">
        <f t="shared" si="118"/>
        <v/>
      </c>
      <c r="BI225" s="176" t="str">
        <f t="shared" si="119"/>
        <v/>
      </c>
      <c r="BJ225" s="240" t="str">
        <f t="shared" si="120"/>
        <v xml:space="preserve"> </v>
      </c>
      <c r="BK225" s="175" t="str">
        <f t="shared" si="121"/>
        <v/>
      </c>
      <c r="BL225" s="176" t="str">
        <f t="shared" si="122"/>
        <v/>
      </c>
      <c r="BM225" s="240" t="str">
        <f t="shared" si="123"/>
        <v xml:space="preserve"> </v>
      </c>
      <c r="BN225" s="175" t="str">
        <f t="shared" si="124"/>
        <v/>
      </c>
      <c r="BO225" s="176" t="str">
        <f t="shared" si="125"/>
        <v/>
      </c>
      <c r="BP225" s="240" t="str">
        <f t="shared" si="126"/>
        <v xml:space="preserve"> </v>
      </c>
      <c r="BQ225" s="175" t="str">
        <f t="shared" si="127"/>
        <v/>
      </c>
      <c r="BR225" s="176" t="str">
        <f t="shared" si="128"/>
        <v/>
      </c>
      <c r="BS225" s="224" t="str">
        <f t="shared" si="129"/>
        <v xml:space="preserve"> </v>
      </c>
      <c r="BT225" s="318" t="str">
        <f t="shared" si="130"/>
        <v/>
      </c>
      <c r="BU225" s="319" t="str">
        <f t="shared" si="131"/>
        <v/>
      </c>
      <c r="BV225" s="320" t="str">
        <f t="shared" si="132"/>
        <v xml:space="preserve"> </v>
      </c>
      <c r="BW225" s="175" t="str">
        <f t="shared" si="133"/>
        <v/>
      </c>
      <c r="BX225" s="176" t="str">
        <f t="shared" si="134"/>
        <v/>
      </c>
      <c r="BY225" s="240" t="str">
        <f t="shared" si="135"/>
        <v xml:space="preserve"> </v>
      </c>
      <c r="BZ225" s="175" t="str">
        <f>IF(COUNT(#REF!,#REF!,#REF!,#REF!)=4,(3-#REF!)+(3-#REF!)+#REF!+#REF!,"")</f>
        <v/>
      </c>
      <c r="CA225" s="176" t="str">
        <f>IF(COUNT(#REF!,#REF!,#REF!,#REF!)=4,(3-#REF!)+(3-#REF!)+#REF!+#REF!,"")</f>
        <v/>
      </c>
      <c r="CB225" s="240" t="str">
        <f t="shared" si="136"/>
        <v xml:space="preserve"> </v>
      </c>
      <c r="CC225" s="175" t="str">
        <f>IF(COUNT(#REF!,#REF!,#REF!)=3,(3-#REF!)+#REF!+(3-#REF!),"")</f>
        <v/>
      </c>
      <c r="CD225" s="176" t="str">
        <f>IF(COUNT(#REF!,#REF!,#REF!)=3,(3-#REF!)+#REF!+(3-#REF!),"")</f>
        <v/>
      </c>
      <c r="CE225" s="240" t="str">
        <f t="shared" si="137"/>
        <v xml:space="preserve"> </v>
      </c>
      <c r="CF225" s="185" t="str">
        <f t="shared" si="153"/>
        <v/>
      </c>
      <c r="CG225" s="186" t="str">
        <f t="shared" si="153"/>
        <v/>
      </c>
      <c r="CH225" s="181" t="str">
        <f t="shared" si="138"/>
        <v xml:space="preserve"> </v>
      </c>
      <c r="CI225" s="240">
        <f>'Session Tracking'!P224</f>
        <v>0</v>
      </c>
      <c r="CJ225" s="172"/>
      <c r="CK225" s="172">
        <f>COUNTIF('Session Tracking'!F224:O224,"Yes")</f>
        <v>0</v>
      </c>
      <c r="CL225" s="240">
        <f>COUNTIF('Session Tracking'!F224:O224,"No")</f>
        <v>0</v>
      </c>
      <c r="CM225" s="211">
        <f t="shared" si="139"/>
        <v>0</v>
      </c>
      <c r="CN225" s="240" t="str">
        <f t="shared" si="116"/>
        <v/>
      </c>
      <c r="CO225" s="240" t="str">
        <f t="shared" si="117"/>
        <v/>
      </c>
      <c r="CP225" s="240" t="str">
        <f t="shared" si="140"/>
        <v/>
      </c>
      <c r="CQ225" s="240" t="str">
        <f t="shared" si="141"/>
        <v/>
      </c>
      <c r="CR225" s="240" t="str">
        <f t="shared" si="142"/>
        <v/>
      </c>
      <c r="CS225" s="240" t="str">
        <f t="shared" si="143"/>
        <v/>
      </c>
      <c r="CT225" s="172" t="str">
        <f t="shared" si="144"/>
        <v/>
      </c>
      <c r="CU225" s="240" t="str">
        <f t="shared" si="145"/>
        <v/>
      </c>
      <c r="CV225" s="240" t="str">
        <f t="shared" si="146"/>
        <v/>
      </c>
      <c r="CW225" s="240" t="str">
        <f t="shared" si="147"/>
        <v/>
      </c>
      <c r="CX225" s="240" t="str">
        <f t="shared" si="148"/>
        <v/>
      </c>
      <c r="CY225" s="240" t="str">
        <f t="shared" si="149"/>
        <v/>
      </c>
      <c r="CZ225" s="240" t="str">
        <f t="shared" si="150"/>
        <v/>
      </c>
      <c r="DA225" s="240" t="str">
        <f t="shared" si="151"/>
        <v/>
      </c>
      <c r="DB225" s="173" t="str">
        <f t="shared" si="152"/>
        <v/>
      </c>
    </row>
    <row r="226" spans="1:106" x14ac:dyDescent="0.35">
      <c r="A226" s="182">
        <f>'Session Tracking'!A225</f>
        <v>0</v>
      </c>
      <c r="B226" s="183">
        <f>'Session Tracking'!T225</f>
        <v>0</v>
      </c>
      <c r="C226" s="183">
        <f>'Session Tracking'!C225</f>
        <v>0</v>
      </c>
      <c r="D226" s="184" t="str">
        <f>IF('Session Tracking'!D225,'Session Tracking'!D225,"")</f>
        <v/>
      </c>
      <c r="E226" s="184" t="str">
        <f>IF('Session Tracking'!E225,'Session Tracking'!E225,"")</f>
        <v/>
      </c>
      <c r="F226" s="121"/>
      <c r="G226" s="121"/>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1"/>
      <c r="AH226" s="122"/>
      <c r="AI226" s="122"/>
      <c r="AJ226" s="122"/>
      <c r="AK226" s="122"/>
      <c r="AL226" s="122"/>
      <c r="AM226" s="122"/>
      <c r="AN226" s="122"/>
      <c r="AO226" s="122"/>
      <c r="AP226" s="122"/>
      <c r="AQ226" s="122"/>
      <c r="AR226" s="122"/>
      <c r="AS226" s="122"/>
      <c r="AT226" s="122"/>
      <c r="AU226" s="122"/>
      <c r="AV226" s="122"/>
      <c r="AW226" s="122"/>
      <c r="AX226" s="122"/>
      <c r="AY226" s="122"/>
      <c r="AZ226" s="122"/>
      <c r="BA226" s="122"/>
      <c r="BB226" s="122"/>
      <c r="BC226" s="122"/>
      <c r="BD226" s="122"/>
      <c r="BE226" s="122"/>
      <c r="BF226" s="122"/>
      <c r="BH226" s="175" t="str">
        <f t="shared" si="118"/>
        <v/>
      </c>
      <c r="BI226" s="176" t="str">
        <f t="shared" si="119"/>
        <v/>
      </c>
      <c r="BJ226" s="240" t="str">
        <f t="shared" si="120"/>
        <v xml:space="preserve"> </v>
      </c>
      <c r="BK226" s="175" t="str">
        <f t="shared" si="121"/>
        <v/>
      </c>
      <c r="BL226" s="176" t="str">
        <f t="shared" si="122"/>
        <v/>
      </c>
      <c r="BM226" s="240" t="str">
        <f t="shared" si="123"/>
        <v xml:space="preserve"> </v>
      </c>
      <c r="BN226" s="175" t="str">
        <f t="shared" si="124"/>
        <v/>
      </c>
      <c r="BO226" s="176" t="str">
        <f t="shared" si="125"/>
        <v/>
      </c>
      <c r="BP226" s="240" t="str">
        <f t="shared" si="126"/>
        <v xml:space="preserve"> </v>
      </c>
      <c r="BQ226" s="175" t="str">
        <f t="shared" si="127"/>
        <v/>
      </c>
      <c r="BR226" s="176" t="str">
        <f t="shared" si="128"/>
        <v/>
      </c>
      <c r="BS226" s="224" t="str">
        <f t="shared" si="129"/>
        <v xml:space="preserve"> </v>
      </c>
      <c r="BT226" s="318" t="str">
        <f t="shared" si="130"/>
        <v/>
      </c>
      <c r="BU226" s="319" t="str">
        <f t="shared" si="131"/>
        <v/>
      </c>
      <c r="BV226" s="320" t="str">
        <f t="shared" si="132"/>
        <v xml:space="preserve"> </v>
      </c>
      <c r="BW226" s="175" t="str">
        <f t="shared" si="133"/>
        <v/>
      </c>
      <c r="BX226" s="176" t="str">
        <f t="shared" si="134"/>
        <v/>
      </c>
      <c r="BY226" s="240" t="str">
        <f t="shared" si="135"/>
        <v xml:space="preserve"> </v>
      </c>
      <c r="BZ226" s="175" t="str">
        <f>IF(COUNT(#REF!,#REF!,#REF!,#REF!)=4,(3-#REF!)+(3-#REF!)+#REF!+#REF!,"")</f>
        <v/>
      </c>
      <c r="CA226" s="176" t="str">
        <f>IF(COUNT(#REF!,#REF!,#REF!,#REF!)=4,(3-#REF!)+(3-#REF!)+#REF!+#REF!,"")</f>
        <v/>
      </c>
      <c r="CB226" s="240" t="str">
        <f t="shared" si="136"/>
        <v xml:space="preserve"> </v>
      </c>
      <c r="CC226" s="175" t="str">
        <f>IF(COUNT(#REF!,#REF!,#REF!)=3,(3-#REF!)+#REF!+(3-#REF!),"")</f>
        <v/>
      </c>
      <c r="CD226" s="176" t="str">
        <f>IF(COUNT(#REF!,#REF!,#REF!)=3,(3-#REF!)+#REF!+(3-#REF!),"")</f>
        <v/>
      </c>
      <c r="CE226" s="240" t="str">
        <f t="shared" si="137"/>
        <v xml:space="preserve"> </v>
      </c>
      <c r="CF226" s="185" t="str">
        <f t="shared" si="153"/>
        <v/>
      </c>
      <c r="CG226" s="186" t="str">
        <f t="shared" si="153"/>
        <v/>
      </c>
      <c r="CH226" s="181" t="str">
        <f t="shared" si="138"/>
        <v xml:space="preserve"> </v>
      </c>
      <c r="CI226" s="240">
        <f>'Session Tracking'!P225</f>
        <v>0</v>
      </c>
      <c r="CJ226" s="172"/>
      <c r="CK226" s="172">
        <f>COUNTIF('Session Tracking'!F225:O225,"Yes")</f>
        <v>0</v>
      </c>
      <c r="CL226" s="240">
        <f>COUNTIF('Session Tracking'!F225:O225,"No")</f>
        <v>0</v>
      </c>
      <c r="CM226" s="211">
        <f t="shared" si="139"/>
        <v>0</v>
      </c>
      <c r="CN226" s="240" t="str">
        <f t="shared" si="116"/>
        <v/>
      </c>
      <c r="CO226" s="240" t="str">
        <f t="shared" si="117"/>
        <v/>
      </c>
      <c r="CP226" s="240" t="str">
        <f t="shared" si="140"/>
        <v/>
      </c>
      <c r="CQ226" s="240" t="str">
        <f t="shared" si="141"/>
        <v/>
      </c>
      <c r="CR226" s="240" t="str">
        <f t="shared" si="142"/>
        <v/>
      </c>
      <c r="CS226" s="240" t="str">
        <f t="shared" si="143"/>
        <v/>
      </c>
      <c r="CT226" s="172" t="str">
        <f t="shared" si="144"/>
        <v/>
      </c>
      <c r="CU226" s="240" t="str">
        <f t="shared" si="145"/>
        <v/>
      </c>
      <c r="CV226" s="240" t="str">
        <f t="shared" si="146"/>
        <v/>
      </c>
      <c r="CW226" s="240" t="str">
        <f t="shared" si="147"/>
        <v/>
      </c>
      <c r="CX226" s="240" t="str">
        <f t="shared" si="148"/>
        <v/>
      </c>
      <c r="CY226" s="240" t="str">
        <f t="shared" si="149"/>
        <v/>
      </c>
      <c r="CZ226" s="240" t="str">
        <f t="shared" si="150"/>
        <v/>
      </c>
      <c r="DA226" s="240" t="str">
        <f t="shared" si="151"/>
        <v/>
      </c>
      <c r="DB226" s="173" t="str">
        <f t="shared" si="152"/>
        <v/>
      </c>
    </row>
    <row r="227" spans="1:106" x14ac:dyDescent="0.35">
      <c r="A227" s="182">
        <f>'Session Tracking'!A226</f>
        <v>0</v>
      </c>
      <c r="B227" s="183">
        <f>'Session Tracking'!T226</f>
        <v>0</v>
      </c>
      <c r="C227" s="183">
        <f>'Session Tracking'!C226</f>
        <v>0</v>
      </c>
      <c r="D227" s="184" t="str">
        <f>IF('Session Tracking'!D226,'Session Tracking'!D226,"")</f>
        <v/>
      </c>
      <c r="E227" s="184" t="str">
        <f>IF('Session Tracking'!E226,'Session Tracking'!E226,"")</f>
        <v/>
      </c>
      <c r="F227" s="123"/>
      <c r="G227" s="123"/>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3"/>
      <c r="AH227" s="124"/>
      <c r="AI227" s="124"/>
      <c r="AJ227" s="124"/>
      <c r="AK227" s="124"/>
      <c r="AL227" s="124"/>
      <c r="AM227" s="124"/>
      <c r="AN227" s="124"/>
      <c r="AO227" s="124"/>
      <c r="AP227" s="124"/>
      <c r="AQ227" s="124"/>
      <c r="AR227" s="124"/>
      <c r="AS227" s="124"/>
      <c r="AT227" s="124"/>
      <c r="AU227" s="124"/>
      <c r="AV227" s="124"/>
      <c r="AW227" s="124"/>
      <c r="AX227" s="124"/>
      <c r="AY227" s="124"/>
      <c r="AZ227" s="124"/>
      <c r="BA227" s="124"/>
      <c r="BB227" s="124"/>
      <c r="BC227" s="124"/>
      <c r="BD227" s="124"/>
      <c r="BE227" s="124"/>
      <c r="BF227" s="124"/>
      <c r="BH227" s="175" t="str">
        <f t="shared" si="118"/>
        <v/>
      </c>
      <c r="BI227" s="176" t="str">
        <f t="shared" si="119"/>
        <v/>
      </c>
      <c r="BJ227" s="240" t="str">
        <f t="shared" si="120"/>
        <v xml:space="preserve"> </v>
      </c>
      <c r="BK227" s="175" t="str">
        <f t="shared" si="121"/>
        <v/>
      </c>
      <c r="BL227" s="176" t="str">
        <f t="shared" si="122"/>
        <v/>
      </c>
      <c r="BM227" s="240" t="str">
        <f t="shared" si="123"/>
        <v xml:space="preserve"> </v>
      </c>
      <c r="BN227" s="175" t="str">
        <f t="shared" si="124"/>
        <v/>
      </c>
      <c r="BO227" s="176" t="str">
        <f t="shared" si="125"/>
        <v/>
      </c>
      <c r="BP227" s="240" t="str">
        <f t="shared" si="126"/>
        <v xml:space="preserve"> </v>
      </c>
      <c r="BQ227" s="175" t="str">
        <f t="shared" si="127"/>
        <v/>
      </c>
      <c r="BR227" s="176" t="str">
        <f t="shared" si="128"/>
        <v/>
      </c>
      <c r="BS227" s="224" t="str">
        <f t="shared" si="129"/>
        <v xml:space="preserve"> </v>
      </c>
      <c r="BT227" s="318" t="str">
        <f t="shared" si="130"/>
        <v/>
      </c>
      <c r="BU227" s="319" t="str">
        <f t="shared" si="131"/>
        <v/>
      </c>
      <c r="BV227" s="320" t="str">
        <f t="shared" si="132"/>
        <v xml:space="preserve"> </v>
      </c>
      <c r="BW227" s="175" t="str">
        <f t="shared" si="133"/>
        <v/>
      </c>
      <c r="BX227" s="176" t="str">
        <f t="shared" si="134"/>
        <v/>
      </c>
      <c r="BY227" s="240" t="str">
        <f t="shared" si="135"/>
        <v xml:space="preserve"> </v>
      </c>
      <c r="BZ227" s="175" t="str">
        <f>IF(COUNT(#REF!,#REF!,#REF!,#REF!)=4,(3-#REF!)+(3-#REF!)+#REF!+#REF!,"")</f>
        <v/>
      </c>
      <c r="CA227" s="176" t="str">
        <f>IF(COUNT(#REF!,#REF!,#REF!,#REF!)=4,(3-#REF!)+(3-#REF!)+#REF!+#REF!,"")</f>
        <v/>
      </c>
      <c r="CB227" s="240" t="str">
        <f t="shared" si="136"/>
        <v xml:space="preserve"> </v>
      </c>
      <c r="CC227" s="175" t="str">
        <f>IF(COUNT(#REF!,#REF!,#REF!)=3,(3-#REF!)+#REF!+(3-#REF!),"")</f>
        <v/>
      </c>
      <c r="CD227" s="176" t="str">
        <f>IF(COUNT(#REF!,#REF!,#REF!)=3,(3-#REF!)+#REF!+(3-#REF!),"")</f>
        <v/>
      </c>
      <c r="CE227" s="240" t="str">
        <f t="shared" si="137"/>
        <v xml:space="preserve"> </v>
      </c>
      <c r="CF227" s="185" t="str">
        <f t="shared" si="153"/>
        <v/>
      </c>
      <c r="CG227" s="186" t="str">
        <f t="shared" si="153"/>
        <v/>
      </c>
      <c r="CH227" s="181" t="str">
        <f t="shared" si="138"/>
        <v xml:space="preserve"> </v>
      </c>
      <c r="CI227" s="240">
        <f>'Session Tracking'!P226</f>
        <v>0</v>
      </c>
      <c r="CJ227" s="172"/>
      <c r="CK227" s="172">
        <f>COUNTIF('Session Tracking'!F226:O226,"Yes")</f>
        <v>0</v>
      </c>
      <c r="CL227" s="240">
        <f>COUNTIF('Session Tracking'!F226:O226,"No")</f>
        <v>0</v>
      </c>
      <c r="CM227" s="211">
        <f t="shared" si="139"/>
        <v>0</v>
      </c>
      <c r="CN227" s="240" t="str">
        <f t="shared" si="116"/>
        <v/>
      </c>
      <c r="CO227" s="240" t="str">
        <f t="shared" si="117"/>
        <v/>
      </c>
      <c r="CP227" s="240" t="str">
        <f t="shared" si="140"/>
        <v/>
      </c>
      <c r="CQ227" s="240" t="str">
        <f t="shared" si="141"/>
        <v/>
      </c>
      <c r="CR227" s="240" t="str">
        <f t="shared" si="142"/>
        <v/>
      </c>
      <c r="CS227" s="240" t="str">
        <f t="shared" si="143"/>
        <v/>
      </c>
      <c r="CT227" s="172" t="str">
        <f t="shared" si="144"/>
        <v/>
      </c>
      <c r="CU227" s="240" t="str">
        <f t="shared" si="145"/>
        <v/>
      </c>
      <c r="CV227" s="240" t="str">
        <f t="shared" si="146"/>
        <v/>
      </c>
      <c r="CW227" s="240" t="str">
        <f t="shared" si="147"/>
        <v/>
      </c>
      <c r="CX227" s="240" t="str">
        <f t="shared" si="148"/>
        <v/>
      </c>
      <c r="CY227" s="240" t="str">
        <f t="shared" si="149"/>
        <v/>
      </c>
      <c r="CZ227" s="240" t="str">
        <f t="shared" si="150"/>
        <v/>
      </c>
      <c r="DA227" s="240" t="str">
        <f t="shared" si="151"/>
        <v/>
      </c>
      <c r="DB227" s="173" t="str">
        <f t="shared" si="152"/>
        <v/>
      </c>
    </row>
    <row r="228" spans="1:106" x14ac:dyDescent="0.35">
      <c r="A228" s="182">
        <f>'Session Tracking'!A227</f>
        <v>0</v>
      </c>
      <c r="B228" s="183">
        <f>'Session Tracking'!T227</f>
        <v>0</v>
      </c>
      <c r="C228" s="183">
        <f>'Session Tracking'!C227</f>
        <v>0</v>
      </c>
      <c r="D228" s="184" t="str">
        <f>IF('Session Tracking'!D227,'Session Tracking'!D227,"")</f>
        <v/>
      </c>
      <c r="E228" s="184" t="str">
        <f>IF('Session Tracking'!E227,'Session Tracking'!E227,"")</f>
        <v/>
      </c>
      <c r="F228" s="121"/>
      <c r="G228" s="121"/>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1"/>
      <c r="AH228" s="122"/>
      <c r="AI228" s="122"/>
      <c r="AJ228" s="122"/>
      <c r="AK228" s="122"/>
      <c r="AL228" s="122"/>
      <c r="AM228" s="122"/>
      <c r="AN228" s="122"/>
      <c r="AO228" s="122"/>
      <c r="AP228" s="122"/>
      <c r="AQ228" s="122"/>
      <c r="AR228" s="122"/>
      <c r="AS228" s="122"/>
      <c r="AT228" s="122"/>
      <c r="AU228" s="122"/>
      <c r="AV228" s="122"/>
      <c r="AW228" s="122"/>
      <c r="AX228" s="122"/>
      <c r="AY228" s="122"/>
      <c r="AZ228" s="122"/>
      <c r="BA228" s="122"/>
      <c r="BB228" s="122"/>
      <c r="BC228" s="122"/>
      <c r="BD228" s="122"/>
      <c r="BE228" s="122"/>
      <c r="BF228" s="122"/>
      <c r="BH228" s="175" t="str">
        <f t="shared" si="118"/>
        <v/>
      </c>
      <c r="BI228" s="176" t="str">
        <f t="shared" si="119"/>
        <v/>
      </c>
      <c r="BJ228" s="240" t="str">
        <f t="shared" si="120"/>
        <v xml:space="preserve"> </v>
      </c>
      <c r="BK228" s="175" t="str">
        <f t="shared" si="121"/>
        <v/>
      </c>
      <c r="BL228" s="176" t="str">
        <f t="shared" si="122"/>
        <v/>
      </c>
      <c r="BM228" s="240" t="str">
        <f t="shared" si="123"/>
        <v xml:space="preserve"> </v>
      </c>
      <c r="BN228" s="175" t="str">
        <f t="shared" si="124"/>
        <v/>
      </c>
      <c r="BO228" s="176" t="str">
        <f t="shared" si="125"/>
        <v/>
      </c>
      <c r="BP228" s="240" t="str">
        <f t="shared" si="126"/>
        <v xml:space="preserve"> </v>
      </c>
      <c r="BQ228" s="175" t="str">
        <f t="shared" si="127"/>
        <v/>
      </c>
      <c r="BR228" s="176" t="str">
        <f t="shared" si="128"/>
        <v/>
      </c>
      <c r="BS228" s="224" t="str">
        <f t="shared" si="129"/>
        <v xml:space="preserve"> </v>
      </c>
      <c r="BT228" s="318" t="str">
        <f t="shared" si="130"/>
        <v/>
      </c>
      <c r="BU228" s="319" t="str">
        <f t="shared" si="131"/>
        <v/>
      </c>
      <c r="BV228" s="320" t="str">
        <f t="shared" si="132"/>
        <v xml:space="preserve"> </v>
      </c>
      <c r="BW228" s="175" t="str">
        <f t="shared" si="133"/>
        <v/>
      </c>
      <c r="BX228" s="176" t="str">
        <f t="shared" si="134"/>
        <v/>
      </c>
      <c r="BY228" s="240" t="str">
        <f t="shared" si="135"/>
        <v xml:space="preserve"> </v>
      </c>
      <c r="BZ228" s="175" t="str">
        <f>IF(COUNT(#REF!,#REF!,#REF!,#REF!)=4,(3-#REF!)+(3-#REF!)+#REF!+#REF!,"")</f>
        <v/>
      </c>
      <c r="CA228" s="176" t="str">
        <f>IF(COUNT(#REF!,#REF!,#REF!,#REF!)=4,(3-#REF!)+(3-#REF!)+#REF!+#REF!,"")</f>
        <v/>
      </c>
      <c r="CB228" s="240" t="str">
        <f t="shared" si="136"/>
        <v xml:space="preserve"> </v>
      </c>
      <c r="CC228" s="175" t="str">
        <f>IF(COUNT(#REF!,#REF!,#REF!)=3,(3-#REF!)+#REF!+(3-#REF!),"")</f>
        <v/>
      </c>
      <c r="CD228" s="176" t="str">
        <f>IF(COUNT(#REF!,#REF!,#REF!)=3,(3-#REF!)+#REF!+(3-#REF!),"")</f>
        <v/>
      </c>
      <c r="CE228" s="240" t="str">
        <f t="shared" si="137"/>
        <v xml:space="preserve"> </v>
      </c>
      <c r="CF228" s="185" t="str">
        <f t="shared" si="153"/>
        <v/>
      </c>
      <c r="CG228" s="186" t="str">
        <f t="shared" si="153"/>
        <v/>
      </c>
      <c r="CH228" s="181" t="str">
        <f t="shared" si="138"/>
        <v xml:space="preserve"> </v>
      </c>
      <c r="CI228" s="240">
        <f>'Session Tracking'!P227</f>
        <v>0</v>
      </c>
      <c r="CJ228" s="172"/>
      <c r="CK228" s="172">
        <f>COUNTIF('Session Tracking'!F227:O227,"Yes")</f>
        <v>0</v>
      </c>
      <c r="CL228" s="240">
        <f>COUNTIF('Session Tracking'!F227:O227,"No")</f>
        <v>0</v>
      </c>
      <c r="CM228" s="211">
        <f t="shared" si="139"/>
        <v>0</v>
      </c>
      <c r="CN228" s="240" t="str">
        <f t="shared" si="116"/>
        <v/>
      </c>
      <c r="CO228" s="240" t="str">
        <f t="shared" si="117"/>
        <v/>
      </c>
      <c r="CP228" s="240" t="str">
        <f t="shared" si="140"/>
        <v/>
      </c>
      <c r="CQ228" s="240" t="str">
        <f t="shared" si="141"/>
        <v/>
      </c>
      <c r="CR228" s="240" t="str">
        <f t="shared" si="142"/>
        <v/>
      </c>
      <c r="CS228" s="240" t="str">
        <f t="shared" si="143"/>
        <v/>
      </c>
      <c r="CT228" s="172" t="str">
        <f t="shared" si="144"/>
        <v/>
      </c>
      <c r="CU228" s="240" t="str">
        <f t="shared" si="145"/>
        <v/>
      </c>
      <c r="CV228" s="240" t="str">
        <f t="shared" si="146"/>
        <v/>
      </c>
      <c r="CW228" s="240" t="str">
        <f t="shared" si="147"/>
        <v/>
      </c>
      <c r="CX228" s="240" t="str">
        <f t="shared" si="148"/>
        <v/>
      </c>
      <c r="CY228" s="240" t="str">
        <f t="shared" si="149"/>
        <v/>
      </c>
      <c r="CZ228" s="240" t="str">
        <f t="shared" si="150"/>
        <v/>
      </c>
      <c r="DA228" s="240" t="str">
        <f t="shared" si="151"/>
        <v/>
      </c>
      <c r="DB228" s="173" t="str">
        <f t="shared" si="152"/>
        <v/>
      </c>
    </row>
    <row r="229" spans="1:106" x14ac:dyDescent="0.35">
      <c r="A229" s="182">
        <f>'Session Tracking'!A228</f>
        <v>0</v>
      </c>
      <c r="B229" s="183">
        <f>'Session Tracking'!T228</f>
        <v>0</v>
      </c>
      <c r="C229" s="183">
        <f>'Session Tracking'!C228</f>
        <v>0</v>
      </c>
      <c r="D229" s="184" t="str">
        <f>IF('Session Tracking'!D228,'Session Tracking'!D228,"")</f>
        <v/>
      </c>
      <c r="E229" s="184" t="str">
        <f>IF('Session Tracking'!E228,'Session Tracking'!E228,"")</f>
        <v/>
      </c>
      <c r="F229" s="123"/>
      <c r="G229" s="123"/>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3"/>
      <c r="AH229" s="124"/>
      <c r="AI229" s="124"/>
      <c r="AJ229" s="124"/>
      <c r="AK229" s="124"/>
      <c r="AL229" s="124"/>
      <c r="AM229" s="124"/>
      <c r="AN229" s="124"/>
      <c r="AO229" s="124"/>
      <c r="AP229" s="124"/>
      <c r="AQ229" s="124"/>
      <c r="AR229" s="124"/>
      <c r="AS229" s="124"/>
      <c r="AT229" s="124"/>
      <c r="AU229" s="124"/>
      <c r="AV229" s="124"/>
      <c r="AW229" s="124"/>
      <c r="AX229" s="124"/>
      <c r="AY229" s="124"/>
      <c r="AZ229" s="124"/>
      <c r="BA229" s="124"/>
      <c r="BB229" s="124"/>
      <c r="BC229" s="124"/>
      <c r="BD229" s="124"/>
      <c r="BE229" s="124"/>
      <c r="BF229" s="124"/>
      <c r="BH229" s="175" t="str">
        <f t="shared" si="118"/>
        <v/>
      </c>
      <c r="BI229" s="176" t="str">
        <f t="shared" si="119"/>
        <v/>
      </c>
      <c r="BJ229" s="240" t="str">
        <f t="shared" si="120"/>
        <v xml:space="preserve"> </v>
      </c>
      <c r="BK229" s="175" t="str">
        <f t="shared" si="121"/>
        <v/>
      </c>
      <c r="BL229" s="176" t="str">
        <f t="shared" si="122"/>
        <v/>
      </c>
      <c r="BM229" s="240" t="str">
        <f t="shared" si="123"/>
        <v xml:space="preserve"> </v>
      </c>
      <c r="BN229" s="175" t="str">
        <f t="shared" si="124"/>
        <v/>
      </c>
      <c r="BO229" s="176" t="str">
        <f t="shared" si="125"/>
        <v/>
      </c>
      <c r="BP229" s="240" t="str">
        <f t="shared" si="126"/>
        <v xml:space="preserve"> </v>
      </c>
      <c r="BQ229" s="175" t="str">
        <f t="shared" si="127"/>
        <v/>
      </c>
      <c r="BR229" s="176" t="str">
        <f t="shared" si="128"/>
        <v/>
      </c>
      <c r="BS229" s="224" t="str">
        <f t="shared" si="129"/>
        <v xml:space="preserve"> </v>
      </c>
      <c r="BT229" s="318" t="str">
        <f t="shared" si="130"/>
        <v/>
      </c>
      <c r="BU229" s="319" t="str">
        <f t="shared" si="131"/>
        <v/>
      </c>
      <c r="BV229" s="320" t="str">
        <f t="shared" si="132"/>
        <v xml:space="preserve"> </v>
      </c>
      <c r="BW229" s="175" t="str">
        <f t="shared" si="133"/>
        <v/>
      </c>
      <c r="BX229" s="176" t="str">
        <f t="shared" si="134"/>
        <v/>
      </c>
      <c r="BY229" s="240" t="str">
        <f t="shared" si="135"/>
        <v xml:space="preserve"> </v>
      </c>
      <c r="BZ229" s="175" t="str">
        <f>IF(COUNT(#REF!,#REF!,#REF!,#REF!)=4,(3-#REF!)+(3-#REF!)+#REF!+#REF!,"")</f>
        <v/>
      </c>
      <c r="CA229" s="176" t="str">
        <f>IF(COUNT(#REF!,#REF!,#REF!,#REF!)=4,(3-#REF!)+(3-#REF!)+#REF!+#REF!,"")</f>
        <v/>
      </c>
      <c r="CB229" s="240" t="str">
        <f t="shared" si="136"/>
        <v xml:space="preserve"> </v>
      </c>
      <c r="CC229" s="175" t="str">
        <f>IF(COUNT(#REF!,#REF!,#REF!)=3,(3-#REF!)+#REF!+(3-#REF!),"")</f>
        <v/>
      </c>
      <c r="CD229" s="176" t="str">
        <f>IF(COUNT(#REF!,#REF!,#REF!)=3,(3-#REF!)+#REF!+(3-#REF!),"")</f>
        <v/>
      </c>
      <c r="CE229" s="240" t="str">
        <f t="shared" si="137"/>
        <v xml:space="preserve"> </v>
      </c>
      <c r="CF229" s="185" t="str">
        <f t="shared" si="153"/>
        <v/>
      </c>
      <c r="CG229" s="186" t="str">
        <f t="shared" si="153"/>
        <v/>
      </c>
      <c r="CH229" s="181" t="str">
        <f t="shared" si="138"/>
        <v xml:space="preserve"> </v>
      </c>
      <c r="CI229" s="240">
        <f>'Session Tracking'!P228</f>
        <v>0</v>
      </c>
      <c r="CJ229" s="172"/>
      <c r="CK229" s="172">
        <f>COUNTIF('Session Tracking'!F228:O228,"Yes")</f>
        <v>0</v>
      </c>
      <c r="CL229" s="240">
        <f>COUNTIF('Session Tracking'!F228:O228,"No")</f>
        <v>0</v>
      </c>
      <c r="CM229" s="211">
        <f t="shared" si="139"/>
        <v>0</v>
      </c>
      <c r="CN229" s="240" t="str">
        <f t="shared" si="116"/>
        <v/>
      </c>
      <c r="CO229" s="240" t="str">
        <f t="shared" si="117"/>
        <v/>
      </c>
      <c r="CP229" s="240" t="str">
        <f t="shared" si="140"/>
        <v/>
      </c>
      <c r="CQ229" s="240" t="str">
        <f t="shared" si="141"/>
        <v/>
      </c>
      <c r="CR229" s="240" t="str">
        <f t="shared" si="142"/>
        <v/>
      </c>
      <c r="CS229" s="240" t="str">
        <f t="shared" si="143"/>
        <v/>
      </c>
      <c r="CT229" s="172" t="str">
        <f t="shared" si="144"/>
        <v/>
      </c>
      <c r="CU229" s="240" t="str">
        <f t="shared" si="145"/>
        <v/>
      </c>
      <c r="CV229" s="240" t="str">
        <f t="shared" si="146"/>
        <v/>
      </c>
      <c r="CW229" s="240" t="str">
        <f t="shared" si="147"/>
        <v/>
      </c>
      <c r="CX229" s="240" t="str">
        <f t="shared" si="148"/>
        <v/>
      </c>
      <c r="CY229" s="240" t="str">
        <f t="shared" si="149"/>
        <v/>
      </c>
      <c r="CZ229" s="240" t="str">
        <f t="shared" si="150"/>
        <v/>
      </c>
      <c r="DA229" s="240" t="str">
        <f t="shared" si="151"/>
        <v/>
      </c>
      <c r="DB229" s="173" t="str">
        <f t="shared" si="152"/>
        <v/>
      </c>
    </row>
    <row r="230" spans="1:106" x14ac:dyDescent="0.35">
      <c r="A230" s="182">
        <f>'Session Tracking'!A229</f>
        <v>0</v>
      </c>
      <c r="B230" s="183">
        <f>'Session Tracking'!T229</f>
        <v>0</v>
      </c>
      <c r="C230" s="183">
        <f>'Session Tracking'!C229</f>
        <v>0</v>
      </c>
      <c r="D230" s="184" t="str">
        <f>IF('Session Tracking'!D229,'Session Tracking'!D229,"")</f>
        <v/>
      </c>
      <c r="E230" s="184" t="str">
        <f>IF('Session Tracking'!E229,'Session Tracking'!E229,"")</f>
        <v/>
      </c>
      <c r="F230" s="121"/>
      <c r="G230" s="121"/>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1"/>
      <c r="AH230" s="122"/>
      <c r="AI230" s="122"/>
      <c r="AJ230" s="122"/>
      <c r="AK230" s="122"/>
      <c r="AL230" s="122"/>
      <c r="AM230" s="122"/>
      <c r="AN230" s="122"/>
      <c r="AO230" s="122"/>
      <c r="AP230" s="122"/>
      <c r="AQ230" s="122"/>
      <c r="AR230" s="122"/>
      <c r="AS230" s="122"/>
      <c r="AT230" s="122"/>
      <c r="AU230" s="122"/>
      <c r="AV230" s="122"/>
      <c r="AW230" s="122"/>
      <c r="AX230" s="122"/>
      <c r="AY230" s="122"/>
      <c r="AZ230" s="122"/>
      <c r="BA230" s="122"/>
      <c r="BB230" s="122"/>
      <c r="BC230" s="122"/>
      <c r="BD230" s="122"/>
      <c r="BE230" s="122"/>
      <c r="BF230" s="122"/>
      <c r="BH230" s="175" t="str">
        <f t="shared" si="118"/>
        <v/>
      </c>
      <c r="BI230" s="176" t="str">
        <f t="shared" si="119"/>
        <v/>
      </c>
      <c r="BJ230" s="240" t="str">
        <f t="shared" si="120"/>
        <v xml:space="preserve"> </v>
      </c>
      <c r="BK230" s="175" t="str">
        <f t="shared" si="121"/>
        <v/>
      </c>
      <c r="BL230" s="176" t="str">
        <f t="shared" si="122"/>
        <v/>
      </c>
      <c r="BM230" s="240" t="str">
        <f t="shared" si="123"/>
        <v xml:space="preserve"> </v>
      </c>
      <c r="BN230" s="175" t="str">
        <f t="shared" si="124"/>
        <v/>
      </c>
      <c r="BO230" s="176" t="str">
        <f t="shared" si="125"/>
        <v/>
      </c>
      <c r="BP230" s="240" t="str">
        <f t="shared" si="126"/>
        <v xml:space="preserve"> </v>
      </c>
      <c r="BQ230" s="175" t="str">
        <f t="shared" si="127"/>
        <v/>
      </c>
      <c r="BR230" s="176" t="str">
        <f t="shared" si="128"/>
        <v/>
      </c>
      <c r="BS230" s="224" t="str">
        <f t="shared" si="129"/>
        <v xml:space="preserve"> </v>
      </c>
      <c r="BT230" s="318" t="str">
        <f t="shared" si="130"/>
        <v/>
      </c>
      <c r="BU230" s="319" t="str">
        <f t="shared" si="131"/>
        <v/>
      </c>
      <c r="BV230" s="320" t="str">
        <f t="shared" si="132"/>
        <v xml:space="preserve"> </v>
      </c>
      <c r="BW230" s="175" t="str">
        <f t="shared" si="133"/>
        <v/>
      </c>
      <c r="BX230" s="176" t="str">
        <f t="shared" si="134"/>
        <v/>
      </c>
      <c r="BY230" s="240" t="str">
        <f t="shared" si="135"/>
        <v xml:space="preserve"> </v>
      </c>
      <c r="BZ230" s="175" t="str">
        <f>IF(COUNT(#REF!,#REF!,#REF!,#REF!)=4,(3-#REF!)+(3-#REF!)+#REF!+#REF!,"")</f>
        <v/>
      </c>
      <c r="CA230" s="176" t="str">
        <f>IF(COUNT(#REF!,#REF!,#REF!,#REF!)=4,(3-#REF!)+(3-#REF!)+#REF!+#REF!,"")</f>
        <v/>
      </c>
      <c r="CB230" s="240" t="str">
        <f t="shared" si="136"/>
        <v xml:space="preserve"> </v>
      </c>
      <c r="CC230" s="175" t="str">
        <f>IF(COUNT(#REF!,#REF!,#REF!)=3,(3-#REF!)+#REF!+(3-#REF!),"")</f>
        <v/>
      </c>
      <c r="CD230" s="176" t="str">
        <f>IF(COUNT(#REF!,#REF!,#REF!)=3,(3-#REF!)+#REF!+(3-#REF!),"")</f>
        <v/>
      </c>
      <c r="CE230" s="240" t="str">
        <f t="shared" si="137"/>
        <v xml:space="preserve"> </v>
      </c>
      <c r="CF230" s="185" t="str">
        <f t="shared" si="153"/>
        <v/>
      </c>
      <c r="CG230" s="186" t="str">
        <f t="shared" si="153"/>
        <v/>
      </c>
      <c r="CH230" s="181" t="str">
        <f t="shared" si="138"/>
        <v xml:space="preserve"> </v>
      </c>
      <c r="CI230" s="240">
        <f>'Session Tracking'!P229</f>
        <v>0</v>
      </c>
      <c r="CJ230" s="172"/>
      <c r="CK230" s="172">
        <f>COUNTIF('Session Tracking'!F229:O229,"Yes")</f>
        <v>0</v>
      </c>
      <c r="CL230" s="240">
        <f>COUNTIF('Session Tracking'!F229:O229,"No")</f>
        <v>0</v>
      </c>
      <c r="CM230" s="211">
        <f t="shared" si="139"/>
        <v>0</v>
      </c>
      <c r="CN230" s="240" t="str">
        <f t="shared" si="116"/>
        <v/>
      </c>
      <c r="CO230" s="240" t="str">
        <f t="shared" si="117"/>
        <v/>
      </c>
      <c r="CP230" s="240" t="str">
        <f t="shared" si="140"/>
        <v/>
      </c>
      <c r="CQ230" s="240" t="str">
        <f t="shared" si="141"/>
        <v/>
      </c>
      <c r="CR230" s="240" t="str">
        <f t="shared" si="142"/>
        <v/>
      </c>
      <c r="CS230" s="240" t="str">
        <f t="shared" si="143"/>
        <v/>
      </c>
      <c r="CT230" s="172" t="str">
        <f t="shared" si="144"/>
        <v/>
      </c>
      <c r="CU230" s="240" t="str">
        <f t="shared" si="145"/>
        <v/>
      </c>
      <c r="CV230" s="240" t="str">
        <f t="shared" si="146"/>
        <v/>
      </c>
      <c r="CW230" s="240" t="str">
        <f t="shared" si="147"/>
        <v/>
      </c>
      <c r="CX230" s="240" t="str">
        <f t="shared" si="148"/>
        <v/>
      </c>
      <c r="CY230" s="240" t="str">
        <f t="shared" si="149"/>
        <v/>
      </c>
      <c r="CZ230" s="240" t="str">
        <f t="shared" si="150"/>
        <v/>
      </c>
      <c r="DA230" s="240" t="str">
        <f t="shared" si="151"/>
        <v/>
      </c>
      <c r="DB230" s="173" t="str">
        <f t="shared" si="152"/>
        <v/>
      </c>
    </row>
    <row r="231" spans="1:106" x14ac:dyDescent="0.35">
      <c r="A231" s="182">
        <f>'Session Tracking'!A230</f>
        <v>0</v>
      </c>
      <c r="B231" s="183">
        <f>'Session Tracking'!T230</f>
        <v>0</v>
      </c>
      <c r="C231" s="183">
        <f>'Session Tracking'!C230</f>
        <v>0</v>
      </c>
      <c r="D231" s="184" t="str">
        <f>IF('Session Tracking'!D230,'Session Tracking'!D230,"")</f>
        <v/>
      </c>
      <c r="E231" s="184" t="str">
        <f>IF('Session Tracking'!E230,'Session Tracking'!E230,"")</f>
        <v/>
      </c>
      <c r="F231" s="123"/>
      <c r="G231" s="123"/>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3"/>
      <c r="AH231" s="124"/>
      <c r="AI231" s="124"/>
      <c r="AJ231" s="124"/>
      <c r="AK231" s="124"/>
      <c r="AL231" s="124"/>
      <c r="AM231" s="124"/>
      <c r="AN231" s="124"/>
      <c r="AO231" s="124"/>
      <c r="AP231" s="124"/>
      <c r="AQ231" s="124"/>
      <c r="AR231" s="124"/>
      <c r="AS231" s="124"/>
      <c r="AT231" s="124"/>
      <c r="AU231" s="124"/>
      <c r="AV231" s="124"/>
      <c r="AW231" s="124"/>
      <c r="AX231" s="124"/>
      <c r="AY231" s="124"/>
      <c r="AZ231" s="124"/>
      <c r="BA231" s="124"/>
      <c r="BB231" s="124"/>
      <c r="BC231" s="124"/>
      <c r="BD231" s="124"/>
      <c r="BE231" s="124"/>
      <c r="BF231" s="124"/>
      <c r="BH231" s="175" t="str">
        <f t="shared" si="118"/>
        <v/>
      </c>
      <c r="BI231" s="176" t="str">
        <f t="shared" si="119"/>
        <v/>
      </c>
      <c r="BJ231" s="240" t="str">
        <f t="shared" si="120"/>
        <v xml:space="preserve"> </v>
      </c>
      <c r="BK231" s="175" t="str">
        <f t="shared" si="121"/>
        <v/>
      </c>
      <c r="BL231" s="176" t="str">
        <f t="shared" si="122"/>
        <v/>
      </c>
      <c r="BM231" s="240" t="str">
        <f t="shared" si="123"/>
        <v xml:space="preserve"> </v>
      </c>
      <c r="BN231" s="175" t="str">
        <f t="shared" si="124"/>
        <v/>
      </c>
      <c r="BO231" s="176" t="str">
        <f t="shared" si="125"/>
        <v/>
      </c>
      <c r="BP231" s="240" t="str">
        <f t="shared" si="126"/>
        <v xml:space="preserve"> </v>
      </c>
      <c r="BQ231" s="175" t="str">
        <f t="shared" si="127"/>
        <v/>
      </c>
      <c r="BR231" s="176" t="str">
        <f t="shared" si="128"/>
        <v/>
      </c>
      <c r="BS231" s="224" t="str">
        <f t="shared" si="129"/>
        <v xml:space="preserve"> </v>
      </c>
      <c r="BT231" s="318" t="str">
        <f t="shared" si="130"/>
        <v/>
      </c>
      <c r="BU231" s="319" t="str">
        <f t="shared" si="131"/>
        <v/>
      </c>
      <c r="BV231" s="320" t="str">
        <f t="shared" si="132"/>
        <v xml:space="preserve"> </v>
      </c>
      <c r="BW231" s="175" t="str">
        <f t="shared" si="133"/>
        <v/>
      </c>
      <c r="BX231" s="176" t="str">
        <f t="shared" si="134"/>
        <v/>
      </c>
      <c r="BY231" s="240" t="str">
        <f t="shared" si="135"/>
        <v xml:space="preserve"> </v>
      </c>
      <c r="BZ231" s="175" t="str">
        <f>IF(COUNT(#REF!,#REF!,#REF!,#REF!)=4,(3-#REF!)+(3-#REF!)+#REF!+#REF!,"")</f>
        <v/>
      </c>
      <c r="CA231" s="176" t="str">
        <f>IF(COUNT(#REF!,#REF!,#REF!,#REF!)=4,(3-#REF!)+(3-#REF!)+#REF!+#REF!,"")</f>
        <v/>
      </c>
      <c r="CB231" s="240" t="str">
        <f t="shared" si="136"/>
        <v xml:space="preserve"> </v>
      </c>
      <c r="CC231" s="175" t="str">
        <f>IF(COUNT(#REF!,#REF!,#REF!)=3,(3-#REF!)+#REF!+(3-#REF!),"")</f>
        <v/>
      </c>
      <c r="CD231" s="176" t="str">
        <f>IF(COUNT(#REF!,#REF!,#REF!)=3,(3-#REF!)+#REF!+(3-#REF!),"")</f>
        <v/>
      </c>
      <c r="CE231" s="240" t="str">
        <f t="shared" si="137"/>
        <v xml:space="preserve"> </v>
      </c>
      <c r="CF231" s="185" t="str">
        <f t="shared" si="153"/>
        <v/>
      </c>
      <c r="CG231" s="186" t="str">
        <f t="shared" si="153"/>
        <v/>
      </c>
      <c r="CH231" s="181" t="str">
        <f t="shared" si="138"/>
        <v xml:space="preserve"> </v>
      </c>
      <c r="CI231" s="240">
        <f>'Session Tracking'!P230</f>
        <v>0</v>
      </c>
      <c r="CJ231" s="172"/>
      <c r="CK231" s="172">
        <f>COUNTIF('Session Tracking'!F230:O230,"Yes")</f>
        <v>0</v>
      </c>
      <c r="CL231" s="240">
        <f>COUNTIF('Session Tracking'!F230:O230,"No")</f>
        <v>0</v>
      </c>
      <c r="CM231" s="211">
        <f t="shared" si="139"/>
        <v>0</v>
      </c>
      <c r="CN231" s="240" t="str">
        <f t="shared" si="116"/>
        <v/>
      </c>
      <c r="CO231" s="240" t="str">
        <f t="shared" si="117"/>
        <v/>
      </c>
      <c r="CP231" s="240" t="str">
        <f t="shared" si="140"/>
        <v/>
      </c>
      <c r="CQ231" s="240" t="str">
        <f t="shared" si="141"/>
        <v/>
      </c>
      <c r="CR231" s="240" t="str">
        <f t="shared" si="142"/>
        <v/>
      </c>
      <c r="CS231" s="240" t="str">
        <f t="shared" si="143"/>
        <v/>
      </c>
      <c r="CT231" s="172" t="str">
        <f t="shared" si="144"/>
        <v/>
      </c>
      <c r="CU231" s="240" t="str">
        <f t="shared" si="145"/>
        <v/>
      </c>
      <c r="CV231" s="240" t="str">
        <f t="shared" si="146"/>
        <v/>
      </c>
      <c r="CW231" s="240" t="str">
        <f t="shared" si="147"/>
        <v/>
      </c>
      <c r="CX231" s="240" t="str">
        <f t="shared" si="148"/>
        <v/>
      </c>
      <c r="CY231" s="240" t="str">
        <f t="shared" si="149"/>
        <v/>
      </c>
      <c r="CZ231" s="240" t="str">
        <f t="shared" si="150"/>
        <v/>
      </c>
      <c r="DA231" s="240" t="str">
        <f t="shared" si="151"/>
        <v/>
      </c>
      <c r="DB231" s="173" t="str">
        <f t="shared" si="152"/>
        <v/>
      </c>
    </row>
    <row r="232" spans="1:106" x14ac:dyDescent="0.35">
      <c r="A232" s="182">
        <f>'Session Tracking'!A231</f>
        <v>0</v>
      </c>
      <c r="B232" s="183">
        <f>'Session Tracking'!T231</f>
        <v>0</v>
      </c>
      <c r="C232" s="183">
        <f>'Session Tracking'!C231</f>
        <v>0</v>
      </c>
      <c r="D232" s="184" t="str">
        <f>IF('Session Tracking'!D231,'Session Tracking'!D231,"")</f>
        <v/>
      </c>
      <c r="E232" s="184" t="str">
        <f>IF('Session Tracking'!E231,'Session Tracking'!E231,"")</f>
        <v/>
      </c>
      <c r="F232" s="121"/>
      <c r="G232" s="121"/>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1"/>
      <c r="AH232" s="122"/>
      <c r="AI232" s="122"/>
      <c r="AJ232" s="122"/>
      <c r="AK232" s="122"/>
      <c r="AL232" s="122"/>
      <c r="AM232" s="122"/>
      <c r="AN232" s="122"/>
      <c r="AO232" s="122"/>
      <c r="AP232" s="122"/>
      <c r="AQ232" s="122"/>
      <c r="AR232" s="122"/>
      <c r="AS232" s="122"/>
      <c r="AT232" s="122"/>
      <c r="AU232" s="122"/>
      <c r="AV232" s="122"/>
      <c r="AW232" s="122"/>
      <c r="AX232" s="122"/>
      <c r="AY232" s="122"/>
      <c r="AZ232" s="122"/>
      <c r="BA232" s="122"/>
      <c r="BB232" s="122"/>
      <c r="BC232" s="122"/>
      <c r="BD232" s="122"/>
      <c r="BE232" s="122"/>
      <c r="BF232" s="122"/>
      <c r="BH232" s="175" t="str">
        <f t="shared" si="118"/>
        <v/>
      </c>
      <c r="BI232" s="176" t="str">
        <f t="shared" si="119"/>
        <v/>
      </c>
      <c r="BJ232" s="240" t="str">
        <f t="shared" si="120"/>
        <v xml:space="preserve"> </v>
      </c>
      <c r="BK232" s="175" t="str">
        <f t="shared" si="121"/>
        <v/>
      </c>
      <c r="BL232" s="176" t="str">
        <f t="shared" si="122"/>
        <v/>
      </c>
      <c r="BM232" s="240" t="str">
        <f t="shared" si="123"/>
        <v xml:space="preserve"> </v>
      </c>
      <c r="BN232" s="175" t="str">
        <f t="shared" si="124"/>
        <v/>
      </c>
      <c r="BO232" s="176" t="str">
        <f t="shared" si="125"/>
        <v/>
      </c>
      <c r="BP232" s="240" t="str">
        <f t="shared" si="126"/>
        <v xml:space="preserve"> </v>
      </c>
      <c r="BQ232" s="175" t="str">
        <f t="shared" si="127"/>
        <v/>
      </c>
      <c r="BR232" s="176" t="str">
        <f t="shared" si="128"/>
        <v/>
      </c>
      <c r="BS232" s="224" t="str">
        <f t="shared" si="129"/>
        <v xml:space="preserve"> </v>
      </c>
      <c r="BT232" s="318" t="str">
        <f t="shared" si="130"/>
        <v/>
      </c>
      <c r="BU232" s="319" t="str">
        <f t="shared" si="131"/>
        <v/>
      </c>
      <c r="BV232" s="320" t="str">
        <f t="shared" si="132"/>
        <v xml:space="preserve"> </v>
      </c>
      <c r="BW232" s="175" t="str">
        <f t="shared" si="133"/>
        <v/>
      </c>
      <c r="BX232" s="176" t="str">
        <f t="shared" si="134"/>
        <v/>
      </c>
      <c r="BY232" s="240" t="str">
        <f t="shared" si="135"/>
        <v xml:space="preserve"> </v>
      </c>
      <c r="BZ232" s="175" t="str">
        <f>IF(COUNT(#REF!,#REF!,#REF!,#REF!)=4,(3-#REF!)+(3-#REF!)+#REF!+#REF!,"")</f>
        <v/>
      </c>
      <c r="CA232" s="176" t="str">
        <f>IF(COUNT(#REF!,#REF!,#REF!,#REF!)=4,(3-#REF!)+(3-#REF!)+#REF!+#REF!,"")</f>
        <v/>
      </c>
      <c r="CB232" s="240" t="str">
        <f t="shared" si="136"/>
        <v xml:space="preserve"> </v>
      </c>
      <c r="CC232" s="175" t="str">
        <f>IF(COUNT(#REF!,#REF!,#REF!)=3,(3-#REF!)+#REF!+(3-#REF!),"")</f>
        <v/>
      </c>
      <c r="CD232" s="176" t="str">
        <f>IF(COUNT(#REF!,#REF!,#REF!)=3,(3-#REF!)+#REF!+(3-#REF!),"")</f>
        <v/>
      </c>
      <c r="CE232" s="240" t="str">
        <f t="shared" si="137"/>
        <v xml:space="preserve"> </v>
      </c>
      <c r="CF232" s="185" t="str">
        <f t="shared" si="153"/>
        <v/>
      </c>
      <c r="CG232" s="186" t="str">
        <f t="shared" si="153"/>
        <v/>
      </c>
      <c r="CH232" s="181" t="str">
        <f t="shared" si="138"/>
        <v xml:space="preserve"> </v>
      </c>
      <c r="CI232" s="240">
        <f>'Session Tracking'!P231</f>
        <v>0</v>
      </c>
      <c r="CJ232" s="172"/>
      <c r="CK232" s="172">
        <f>COUNTIF('Session Tracking'!F231:O231,"Yes")</f>
        <v>0</v>
      </c>
      <c r="CL232" s="240">
        <f>COUNTIF('Session Tracking'!F231:O231,"No")</f>
        <v>0</v>
      </c>
      <c r="CM232" s="211">
        <f t="shared" si="139"/>
        <v>0</v>
      </c>
      <c r="CN232" s="240" t="str">
        <f t="shared" si="116"/>
        <v/>
      </c>
      <c r="CO232" s="240" t="str">
        <f t="shared" si="117"/>
        <v/>
      </c>
      <c r="CP232" s="240" t="str">
        <f t="shared" si="140"/>
        <v/>
      </c>
      <c r="CQ232" s="240" t="str">
        <f t="shared" si="141"/>
        <v/>
      </c>
      <c r="CR232" s="240" t="str">
        <f t="shared" si="142"/>
        <v/>
      </c>
      <c r="CS232" s="240" t="str">
        <f t="shared" si="143"/>
        <v/>
      </c>
      <c r="CT232" s="172" t="str">
        <f t="shared" si="144"/>
        <v/>
      </c>
      <c r="CU232" s="240" t="str">
        <f t="shared" si="145"/>
        <v/>
      </c>
      <c r="CV232" s="240" t="str">
        <f t="shared" si="146"/>
        <v/>
      </c>
      <c r="CW232" s="240" t="str">
        <f t="shared" si="147"/>
        <v/>
      </c>
      <c r="CX232" s="240" t="str">
        <f t="shared" si="148"/>
        <v/>
      </c>
      <c r="CY232" s="240" t="str">
        <f t="shared" si="149"/>
        <v/>
      </c>
      <c r="CZ232" s="240" t="str">
        <f t="shared" si="150"/>
        <v/>
      </c>
      <c r="DA232" s="240" t="str">
        <f t="shared" si="151"/>
        <v/>
      </c>
      <c r="DB232" s="173" t="str">
        <f t="shared" si="152"/>
        <v/>
      </c>
    </row>
    <row r="233" spans="1:106" x14ac:dyDescent="0.35">
      <c r="A233" s="182">
        <f>'Session Tracking'!A232</f>
        <v>0</v>
      </c>
      <c r="B233" s="183">
        <f>'Session Tracking'!T232</f>
        <v>0</v>
      </c>
      <c r="C233" s="183">
        <f>'Session Tracking'!C232</f>
        <v>0</v>
      </c>
      <c r="D233" s="184" t="str">
        <f>IF('Session Tracking'!D232,'Session Tracking'!D232,"")</f>
        <v/>
      </c>
      <c r="E233" s="184" t="str">
        <f>IF('Session Tracking'!E232,'Session Tracking'!E232,"")</f>
        <v/>
      </c>
      <c r="F233" s="123"/>
      <c r="G233" s="123"/>
      <c r="H233" s="124"/>
      <c r="I233" s="124"/>
      <c r="J233" s="124"/>
      <c r="K233" s="124"/>
      <c r="L233" s="124"/>
      <c r="M233" s="124"/>
      <c r="N233" s="124"/>
      <c r="O233" s="124"/>
      <c r="P233" s="124"/>
      <c r="Q233" s="124"/>
      <c r="R233" s="124"/>
      <c r="S233" s="124"/>
      <c r="T233" s="124"/>
      <c r="U233" s="124"/>
      <c r="V233" s="124"/>
      <c r="W233" s="124"/>
      <c r="X233" s="124"/>
      <c r="Y233" s="124"/>
      <c r="Z233" s="124"/>
      <c r="AA233" s="124"/>
      <c r="AB233" s="124"/>
      <c r="AC233" s="124"/>
      <c r="AD233" s="124"/>
      <c r="AE233" s="124"/>
      <c r="AF233" s="124"/>
      <c r="AG233" s="123"/>
      <c r="AH233" s="124"/>
      <c r="AI233" s="124"/>
      <c r="AJ233" s="124"/>
      <c r="AK233" s="124"/>
      <c r="AL233" s="124"/>
      <c r="AM233" s="124"/>
      <c r="AN233" s="124"/>
      <c r="AO233" s="124"/>
      <c r="AP233" s="124"/>
      <c r="AQ233" s="124"/>
      <c r="AR233" s="124"/>
      <c r="AS233" s="124"/>
      <c r="AT233" s="124"/>
      <c r="AU233" s="124"/>
      <c r="AV233" s="124"/>
      <c r="AW233" s="124"/>
      <c r="AX233" s="124"/>
      <c r="AY233" s="124"/>
      <c r="AZ233" s="124"/>
      <c r="BA233" s="124"/>
      <c r="BB233" s="124"/>
      <c r="BC233" s="124"/>
      <c r="BD233" s="124"/>
      <c r="BE233" s="124"/>
      <c r="BF233" s="124"/>
      <c r="BH233" s="175" t="str">
        <f t="shared" si="118"/>
        <v/>
      </c>
      <c r="BI233" s="176" t="str">
        <f t="shared" si="119"/>
        <v/>
      </c>
      <c r="BJ233" s="240" t="str">
        <f t="shared" si="120"/>
        <v xml:space="preserve"> </v>
      </c>
      <c r="BK233" s="175" t="str">
        <f t="shared" si="121"/>
        <v/>
      </c>
      <c r="BL233" s="176" t="str">
        <f t="shared" si="122"/>
        <v/>
      </c>
      <c r="BM233" s="240" t="str">
        <f t="shared" si="123"/>
        <v xml:space="preserve"> </v>
      </c>
      <c r="BN233" s="175" t="str">
        <f t="shared" si="124"/>
        <v/>
      </c>
      <c r="BO233" s="176" t="str">
        <f t="shared" si="125"/>
        <v/>
      </c>
      <c r="BP233" s="240" t="str">
        <f t="shared" si="126"/>
        <v xml:space="preserve"> </v>
      </c>
      <c r="BQ233" s="175" t="str">
        <f t="shared" si="127"/>
        <v/>
      </c>
      <c r="BR233" s="176" t="str">
        <f t="shared" si="128"/>
        <v/>
      </c>
      <c r="BS233" s="224" t="str">
        <f t="shared" si="129"/>
        <v xml:space="preserve"> </v>
      </c>
      <c r="BT233" s="318" t="str">
        <f t="shared" si="130"/>
        <v/>
      </c>
      <c r="BU233" s="319" t="str">
        <f t="shared" si="131"/>
        <v/>
      </c>
      <c r="BV233" s="320" t="str">
        <f t="shared" si="132"/>
        <v xml:space="preserve"> </v>
      </c>
      <c r="BW233" s="175" t="str">
        <f t="shared" si="133"/>
        <v/>
      </c>
      <c r="BX233" s="176" t="str">
        <f t="shared" si="134"/>
        <v/>
      </c>
      <c r="BY233" s="240" t="str">
        <f t="shared" si="135"/>
        <v xml:space="preserve"> </v>
      </c>
      <c r="BZ233" s="175" t="str">
        <f>IF(COUNT(#REF!,#REF!,#REF!,#REF!)=4,(3-#REF!)+(3-#REF!)+#REF!+#REF!,"")</f>
        <v/>
      </c>
      <c r="CA233" s="176" t="str">
        <f>IF(COUNT(#REF!,#REF!,#REF!,#REF!)=4,(3-#REF!)+(3-#REF!)+#REF!+#REF!,"")</f>
        <v/>
      </c>
      <c r="CB233" s="240" t="str">
        <f t="shared" si="136"/>
        <v xml:space="preserve"> </v>
      </c>
      <c r="CC233" s="175" t="str">
        <f>IF(COUNT(#REF!,#REF!,#REF!)=3,(3-#REF!)+#REF!+(3-#REF!),"")</f>
        <v/>
      </c>
      <c r="CD233" s="176" t="str">
        <f>IF(COUNT(#REF!,#REF!,#REF!)=3,(3-#REF!)+#REF!+(3-#REF!),"")</f>
        <v/>
      </c>
      <c r="CE233" s="240" t="str">
        <f t="shared" si="137"/>
        <v xml:space="preserve"> </v>
      </c>
      <c r="CF233" s="185" t="str">
        <f t="shared" si="153"/>
        <v/>
      </c>
      <c r="CG233" s="186" t="str">
        <f t="shared" si="153"/>
        <v/>
      </c>
      <c r="CH233" s="181" t="str">
        <f t="shared" si="138"/>
        <v xml:space="preserve"> </v>
      </c>
      <c r="CI233" s="240">
        <f>'Session Tracking'!P232</f>
        <v>0</v>
      </c>
      <c r="CJ233" s="172"/>
      <c r="CK233" s="172">
        <f>COUNTIF('Session Tracking'!F232:O232,"Yes")</f>
        <v>0</v>
      </c>
      <c r="CL233" s="240">
        <f>COUNTIF('Session Tracking'!F232:O232,"No")</f>
        <v>0</v>
      </c>
      <c r="CM233" s="211">
        <f t="shared" si="139"/>
        <v>0</v>
      </c>
      <c r="CN233" s="240" t="str">
        <f t="shared" si="116"/>
        <v/>
      </c>
      <c r="CO233" s="240" t="str">
        <f t="shared" si="117"/>
        <v/>
      </c>
      <c r="CP233" s="240" t="str">
        <f t="shared" si="140"/>
        <v/>
      </c>
      <c r="CQ233" s="240" t="str">
        <f t="shared" si="141"/>
        <v/>
      </c>
      <c r="CR233" s="240" t="str">
        <f t="shared" si="142"/>
        <v/>
      </c>
      <c r="CS233" s="240" t="str">
        <f t="shared" si="143"/>
        <v/>
      </c>
      <c r="CT233" s="172" t="str">
        <f t="shared" si="144"/>
        <v/>
      </c>
      <c r="CU233" s="240" t="str">
        <f t="shared" si="145"/>
        <v/>
      </c>
      <c r="CV233" s="240" t="str">
        <f t="shared" si="146"/>
        <v/>
      </c>
      <c r="CW233" s="240" t="str">
        <f t="shared" si="147"/>
        <v/>
      </c>
      <c r="CX233" s="240" t="str">
        <f t="shared" si="148"/>
        <v/>
      </c>
      <c r="CY233" s="240" t="str">
        <f t="shared" si="149"/>
        <v/>
      </c>
      <c r="CZ233" s="240" t="str">
        <f t="shared" si="150"/>
        <v/>
      </c>
      <c r="DA233" s="240" t="str">
        <f t="shared" si="151"/>
        <v/>
      </c>
      <c r="DB233" s="173" t="str">
        <f t="shared" si="152"/>
        <v/>
      </c>
    </row>
    <row r="234" spans="1:106" x14ac:dyDescent="0.35">
      <c r="A234" s="182">
        <f>'Session Tracking'!A233</f>
        <v>0</v>
      </c>
      <c r="B234" s="183">
        <f>'Session Tracking'!T233</f>
        <v>0</v>
      </c>
      <c r="C234" s="183">
        <f>'Session Tracking'!C233</f>
        <v>0</v>
      </c>
      <c r="D234" s="184" t="str">
        <f>IF('Session Tracking'!D233,'Session Tracking'!D233,"")</f>
        <v/>
      </c>
      <c r="E234" s="184" t="str">
        <f>IF('Session Tracking'!E233,'Session Tracking'!E233,"")</f>
        <v/>
      </c>
      <c r="F234" s="121"/>
      <c r="G234" s="121"/>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1"/>
      <c r="AH234" s="122"/>
      <c r="AI234" s="122"/>
      <c r="AJ234" s="122"/>
      <c r="AK234" s="122"/>
      <c r="AL234" s="122"/>
      <c r="AM234" s="122"/>
      <c r="AN234" s="122"/>
      <c r="AO234" s="122"/>
      <c r="AP234" s="122"/>
      <c r="AQ234" s="122"/>
      <c r="AR234" s="122"/>
      <c r="AS234" s="122"/>
      <c r="AT234" s="122"/>
      <c r="AU234" s="122"/>
      <c r="AV234" s="122"/>
      <c r="AW234" s="122"/>
      <c r="AX234" s="122"/>
      <c r="AY234" s="122"/>
      <c r="AZ234" s="122"/>
      <c r="BA234" s="122"/>
      <c r="BB234" s="122"/>
      <c r="BC234" s="122"/>
      <c r="BD234" s="122"/>
      <c r="BE234" s="122"/>
      <c r="BF234" s="122"/>
      <c r="BH234" s="175" t="str">
        <f t="shared" si="118"/>
        <v/>
      </c>
      <c r="BI234" s="176" t="str">
        <f t="shared" si="119"/>
        <v/>
      </c>
      <c r="BJ234" s="240" t="str">
        <f t="shared" si="120"/>
        <v xml:space="preserve"> </v>
      </c>
      <c r="BK234" s="175" t="str">
        <f t="shared" si="121"/>
        <v/>
      </c>
      <c r="BL234" s="176" t="str">
        <f t="shared" si="122"/>
        <v/>
      </c>
      <c r="BM234" s="240" t="str">
        <f t="shared" si="123"/>
        <v xml:space="preserve"> </v>
      </c>
      <c r="BN234" s="175" t="str">
        <f t="shared" si="124"/>
        <v/>
      </c>
      <c r="BO234" s="176" t="str">
        <f t="shared" si="125"/>
        <v/>
      </c>
      <c r="BP234" s="240" t="str">
        <f t="shared" si="126"/>
        <v xml:space="preserve"> </v>
      </c>
      <c r="BQ234" s="175" t="str">
        <f t="shared" si="127"/>
        <v/>
      </c>
      <c r="BR234" s="176" t="str">
        <f t="shared" si="128"/>
        <v/>
      </c>
      <c r="BS234" s="224" t="str">
        <f t="shared" si="129"/>
        <v xml:space="preserve"> </v>
      </c>
      <c r="BT234" s="318" t="str">
        <f t="shared" si="130"/>
        <v/>
      </c>
      <c r="BU234" s="319" t="str">
        <f t="shared" si="131"/>
        <v/>
      </c>
      <c r="BV234" s="320" t="str">
        <f t="shared" si="132"/>
        <v xml:space="preserve"> </v>
      </c>
      <c r="BW234" s="175" t="str">
        <f t="shared" si="133"/>
        <v/>
      </c>
      <c r="BX234" s="176" t="str">
        <f t="shared" si="134"/>
        <v/>
      </c>
      <c r="BY234" s="240" t="str">
        <f t="shared" si="135"/>
        <v xml:space="preserve"> </v>
      </c>
      <c r="BZ234" s="175" t="str">
        <f>IF(COUNT(#REF!,#REF!,#REF!,#REF!)=4,(3-#REF!)+(3-#REF!)+#REF!+#REF!,"")</f>
        <v/>
      </c>
      <c r="CA234" s="176" t="str">
        <f>IF(COUNT(#REF!,#REF!,#REF!,#REF!)=4,(3-#REF!)+(3-#REF!)+#REF!+#REF!,"")</f>
        <v/>
      </c>
      <c r="CB234" s="240" t="str">
        <f t="shared" si="136"/>
        <v xml:space="preserve"> </v>
      </c>
      <c r="CC234" s="175" t="str">
        <f>IF(COUNT(#REF!,#REF!,#REF!)=3,(3-#REF!)+#REF!+(3-#REF!),"")</f>
        <v/>
      </c>
      <c r="CD234" s="176" t="str">
        <f>IF(COUNT(#REF!,#REF!,#REF!)=3,(3-#REF!)+#REF!+(3-#REF!),"")</f>
        <v/>
      </c>
      <c r="CE234" s="240" t="str">
        <f t="shared" si="137"/>
        <v xml:space="preserve"> </v>
      </c>
      <c r="CF234" s="185" t="str">
        <f t="shared" si="153"/>
        <v/>
      </c>
      <c r="CG234" s="186" t="str">
        <f t="shared" si="153"/>
        <v/>
      </c>
      <c r="CH234" s="181" t="str">
        <f t="shared" si="138"/>
        <v xml:space="preserve"> </v>
      </c>
      <c r="CI234" s="240">
        <f>'Session Tracking'!P233</f>
        <v>0</v>
      </c>
      <c r="CJ234" s="172"/>
      <c r="CK234" s="172">
        <f>COUNTIF('Session Tracking'!F233:O233,"Yes")</f>
        <v>0</v>
      </c>
      <c r="CL234" s="240">
        <f>COUNTIF('Session Tracking'!F233:O233,"No")</f>
        <v>0</v>
      </c>
      <c r="CM234" s="211">
        <f t="shared" si="139"/>
        <v>0</v>
      </c>
      <c r="CN234" s="240" t="str">
        <f t="shared" si="116"/>
        <v/>
      </c>
      <c r="CO234" s="240" t="str">
        <f t="shared" si="117"/>
        <v/>
      </c>
      <c r="CP234" s="240" t="str">
        <f t="shared" si="140"/>
        <v/>
      </c>
      <c r="CQ234" s="240" t="str">
        <f t="shared" si="141"/>
        <v/>
      </c>
      <c r="CR234" s="240" t="str">
        <f t="shared" si="142"/>
        <v/>
      </c>
      <c r="CS234" s="240" t="str">
        <f t="shared" si="143"/>
        <v/>
      </c>
      <c r="CT234" s="172" t="str">
        <f t="shared" si="144"/>
        <v/>
      </c>
      <c r="CU234" s="240" t="str">
        <f t="shared" si="145"/>
        <v/>
      </c>
      <c r="CV234" s="240" t="str">
        <f t="shared" si="146"/>
        <v/>
      </c>
      <c r="CW234" s="240" t="str">
        <f t="shared" si="147"/>
        <v/>
      </c>
      <c r="CX234" s="240" t="str">
        <f t="shared" si="148"/>
        <v/>
      </c>
      <c r="CY234" s="240" t="str">
        <f t="shared" si="149"/>
        <v/>
      </c>
      <c r="CZ234" s="240" t="str">
        <f t="shared" si="150"/>
        <v/>
      </c>
      <c r="DA234" s="240" t="str">
        <f t="shared" si="151"/>
        <v/>
      </c>
      <c r="DB234" s="173" t="str">
        <f t="shared" si="152"/>
        <v/>
      </c>
    </row>
    <row r="235" spans="1:106" x14ac:dyDescent="0.35">
      <c r="A235" s="182">
        <f>'Session Tracking'!A234</f>
        <v>0</v>
      </c>
      <c r="B235" s="183">
        <f>'Session Tracking'!T234</f>
        <v>0</v>
      </c>
      <c r="C235" s="183">
        <f>'Session Tracking'!C234</f>
        <v>0</v>
      </c>
      <c r="D235" s="184" t="str">
        <f>IF('Session Tracking'!D234,'Session Tracking'!D234,"")</f>
        <v/>
      </c>
      <c r="E235" s="184" t="str">
        <f>IF('Session Tracking'!E234,'Session Tracking'!E234,"")</f>
        <v/>
      </c>
      <c r="F235" s="123"/>
      <c r="G235" s="123"/>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3"/>
      <c r="AH235" s="124"/>
      <c r="AI235" s="124"/>
      <c r="AJ235" s="124"/>
      <c r="AK235" s="124"/>
      <c r="AL235" s="124"/>
      <c r="AM235" s="124"/>
      <c r="AN235" s="124"/>
      <c r="AO235" s="124"/>
      <c r="AP235" s="124"/>
      <c r="AQ235" s="124"/>
      <c r="AR235" s="124"/>
      <c r="AS235" s="124"/>
      <c r="AT235" s="124"/>
      <c r="AU235" s="124"/>
      <c r="AV235" s="124"/>
      <c r="AW235" s="124"/>
      <c r="AX235" s="124"/>
      <c r="AY235" s="124"/>
      <c r="AZ235" s="124"/>
      <c r="BA235" s="124"/>
      <c r="BB235" s="124"/>
      <c r="BC235" s="124"/>
      <c r="BD235" s="124"/>
      <c r="BE235" s="124"/>
      <c r="BF235" s="124"/>
      <c r="BH235" s="175" t="str">
        <f t="shared" si="118"/>
        <v/>
      </c>
      <c r="BI235" s="176" t="str">
        <f t="shared" si="119"/>
        <v/>
      </c>
      <c r="BJ235" s="240" t="str">
        <f t="shared" si="120"/>
        <v xml:space="preserve"> </v>
      </c>
      <c r="BK235" s="175" t="str">
        <f t="shared" si="121"/>
        <v/>
      </c>
      <c r="BL235" s="176" t="str">
        <f t="shared" si="122"/>
        <v/>
      </c>
      <c r="BM235" s="240" t="str">
        <f t="shared" si="123"/>
        <v xml:space="preserve"> </v>
      </c>
      <c r="BN235" s="175" t="str">
        <f t="shared" si="124"/>
        <v/>
      </c>
      <c r="BO235" s="176" t="str">
        <f t="shared" si="125"/>
        <v/>
      </c>
      <c r="BP235" s="240" t="str">
        <f t="shared" si="126"/>
        <v xml:space="preserve"> </v>
      </c>
      <c r="BQ235" s="175" t="str">
        <f t="shared" si="127"/>
        <v/>
      </c>
      <c r="BR235" s="176" t="str">
        <f t="shared" si="128"/>
        <v/>
      </c>
      <c r="BS235" s="224" t="str">
        <f t="shared" si="129"/>
        <v xml:space="preserve"> </v>
      </c>
      <c r="BT235" s="318" t="str">
        <f t="shared" si="130"/>
        <v/>
      </c>
      <c r="BU235" s="319" t="str">
        <f t="shared" si="131"/>
        <v/>
      </c>
      <c r="BV235" s="320" t="str">
        <f t="shared" si="132"/>
        <v xml:space="preserve"> </v>
      </c>
      <c r="BW235" s="175" t="str">
        <f t="shared" si="133"/>
        <v/>
      </c>
      <c r="BX235" s="176" t="str">
        <f t="shared" si="134"/>
        <v/>
      </c>
      <c r="BY235" s="240" t="str">
        <f t="shared" si="135"/>
        <v xml:space="preserve"> </v>
      </c>
      <c r="BZ235" s="175" t="str">
        <f>IF(COUNT(#REF!,#REF!,#REF!,#REF!)=4,(3-#REF!)+(3-#REF!)+#REF!+#REF!,"")</f>
        <v/>
      </c>
      <c r="CA235" s="176" t="str">
        <f>IF(COUNT(#REF!,#REF!,#REF!,#REF!)=4,(3-#REF!)+(3-#REF!)+#REF!+#REF!,"")</f>
        <v/>
      </c>
      <c r="CB235" s="240" t="str">
        <f t="shared" si="136"/>
        <v xml:space="preserve"> </v>
      </c>
      <c r="CC235" s="175" t="str">
        <f>IF(COUNT(#REF!,#REF!,#REF!)=3,(3-#REF!)+#REF!+(3-#REF!),"")</f>
        <v/>
      </c>
      <c r="CD235" s="176" t="str">
        <f>IF(COUNT(#REF!,#REF!,#REF!)=3,(3-#REF!)+#REF!+(3-#REF!),"")</f>
        <v/>
      </c>
      <c r="CE235" s="240" t="str">
        <f t="shared" si="137"/>
        <v xml:space="preserve"> </v>
      </c>
      <c r="CF235" s="185" t="str">
        <f t="shared" si="153"/>
        <v/>
      </c>
      <c r="CG235" s="186" t="str">
        <f t="shared" si="153"/>
        <v/>
      </c>
      <c r="CH235" s="181" t="str">
        <f t="shared" si="138"/>
        <v xml:space="preserve"> </v>
      </c>
      <c r="CI235" s="240">
        <f>'Session Tracking'!P234</f>
        <v>0</v>
      </c>
      <c r="CJ235" s="172"/>
      <c r="CK235" s="172">
        <f>COUNTIF('Session Tracking'!F234:O234,"Yes")</f>
        <v>0</v>
      </c>
      <c r="CL235" s="240">
        <f>COUNTIF('Session Tracking'!F234:O234,"No")</f>
        <v>0</v>
      </c>
      <c r="CM235" s="211">
        <f t="shared" si="139"/>
        <v>0</v>
      </c>
      <c r="CN235" s="240" t="str">
        <f t="shared" si="116"/>
        <v/>
      </c>
      <c r="CO235" s="240" t="str">
        <f t="shared" si="117"/>
        <v/>
      </c>
      <c r="CP235" s="240" t="str">
        <f t="shared" si="140"/>
        <v/>
      </c>
      <c r="CQ235" s="240" t="str">
        <f t="shared" si="141"/>
        <v/>
      </c>
      <c r="CR235" s="240" t="str">
        <f t="shared" si="142"/>
        <v/>
      </c>
      <c r="CS235" s="240" t="str">
        <f t="shared" si="143"/>
        <v/>
      </c>
      <c r="CT235" s="172" t="str">
        <f t="shared" si="144"/>
        <v/>
      </c>
      <c r="CU235" s="240" t="str">
        <f t="shared" si="145"/>
        <v/>
      </c>
      <c r="CV235" s="240" t="str">
        <f t="shared" si="146"/>
        <v/>
      </c>
      <c r="CW235" s="240" t="str">
        <f t="shared" si="147"/>
        <v/>
      </c>
      <c r="CX235" s="240" t="str">
        <f t="shared" si="148"/>
        <v/>
      </c>
      <c r="CY235" s="240" t="str">
        <f t="shared" si="149"/>
        <v/>
      </c>
      <c r="CZ235" s="240" t="str">
        <f t="shared" si="150"/>
        <v/>
      </c>
      <c r="DA235" s="240" t="str">
        <f t="shared" si="151"/>
        <v/>
      </c>
      <c r="DB235" s="173" t="str">
        <f t="shared" si="152"/>
        <v/>
      </c>
    </row>
    <row r="236" spans="1:106" x14ac:dyDescent="0.35">
      <c r="A236" s="182">
        <f>'Session Tracking'!A235</f>
        <v>0</v>
      </c>
      <c r="B236" s="183">
        <f>'Session Tracking'!T235</f>
        <v>0</v>
      </c>
      <c r="C236" s="183">
        <f>'Session Tracking'!C235</f>
        <v>0</v>
      </c>
      <c r="D236" s="184" t="str">
        <f>IF('Session Tracking'!D235,'Session Tracking'!D235,"")</f>
        <v/>
      </c>
      <c r="E236" s="184" t="str">
        <f>IF('Session Tracking'!E235,'Session Tracking'!E235,"")</f>
        <v/>
      </c>
      <c r="F236" s="121"/>
      <c r="G236" s="121"/>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1"/>
      <c r="AH236" s="122"/>
      <c r="AI236" s="122"/>
      <c r="AJ236" s="122"/>
      <c r="AK236" s="122"/>
      <c r="AL236" s="122"/>
      <c r="AM236" s="122"/>
      <c r="AN236" s="122"/>
      <c r="AO236" s="122"/>
      <c r="AP236" s="122"/>
      <c r="AQ236" s="122"/>
      <c r="AR236" s="122"/>
      <c r="AS236" s="122"/>
      <c r="AT236" s="122"/>
      <c r="AU236" s="122"/>
      <c r="AV236" s="122"/>
      <c r="AW236" s="122"/>
      <c r="AX236" s="122"/>
      <c r="AY236" s="122"/>
      <c r="AZ236" s="122"/>
      <c r="BA236" s="122"/>
      <c r="BB236" s="122"/>
      <c r="BC236" s="122"/>
      <c r="BD236" s="122"/>
      <c r="BE236" s="122"/>
      <c r="BF236" s="122"/>
      <c r="BH236" s="175" t="str">
        <f t="shared" si="118"/>
        <v/>
      </c>
      <c r="BI236" s="176" t="str">
        <f t="shared" si="119"/>
        <v/>
      </c>
      <c r="BJ236" s="240" t="str">
        <f t="shared" si="120"/>
        <v xml:space="preserve"> </v>
      </c>
      <c r="BK236" s="175" t="str">
        <f t="shared" si="121"/>
        <v/>
      </c>
      <c r="BL236" s="176" t="str">
        <f t="shared" si="122"/>
        <v/>
      </c>
      <c r="BM236" s="240" t="str">
        <f t="shared" si="123"/>
        <v xml:space="preserve"> </v>
      </c>
      <c r="BN236" s="175" t="str">
        <f t="shared" si="124"/>
        <v/>
      </c>
      <c r="BO236" s="176" t="str">
        <f t="shared" si="125"/>
        <v/>
      </c>
      <c r="BP236" s="240" t="str">
        <f t="shared" si="126"/>
        <v xml:space="preserve"> </v>
      </c>
      <c r="BQ236" s="175" t="str">
        <f t="shared" si="127"/>
        <v/>
      </c>
      <c r="BR236" s="176" t="str">
        <f t="shared" si="128"/>
        <v/>
      </c>
      <c r="BS236" s="224" t="str">
        <f t="shared" si="129"/>
        <v xml:space="preserve"> </v>
      </c>
      <c r="BT236" s="318" t="str">
        <f t="shared" si="130"/>
        <v/>
      </c>
      <c r="BU236" s="319" t="str">
        <f t="shared" si="131"/>
        <v/>
      </c>
      <c r="BV236" s="320" t="str">
        <f t="shared" si="132"/>
        <v xml:space="preserve"> </v>
      </c>
      <c r="BW236" s="175" t="str">
        <f t="shared" si="133"/>
        <v/>
      </c>
      <c r="BX236" s="176" t="str">
        <f t="shared" si="134"/>
        <v/>
      </c>
      <c r="BY236" s="240" t="str">
        <f t="shared" si="135"/>
        <v xml:space="preserve"> </v>
      </c>
      <c r="BZ236" s="175" t="str">
        <f>IF(COUNT(#REF!,#REF!,#REF!,#REF!)=4,(3-#REF!)+(3-#REF!)+#REF!+#REF!,"")</f>
        <v/>
      </c>
      <c r="CA236" s="176" t="str">
        <f>IF(COUNT(#REF!,#REF!,#REF!,#REF!)=4,(3-#REF!)+(3-#REF!)+#REF!+#REF!,"")</f>
        <v/>
      </c>
      <c r="CB236" s="240" t="str">
        <f t="shared" si="136"/>
        <v xml:space="preserve"> </v>
      </c>
      <c r="CC236" s="175" t="str">
        <f>IF(COUNT(#REF!,#REF!,#REF!)=3,(3-#REF!)+#REF!+(3-#REF!),"")</f>
        <v/>
      </c>
      <c r="CD236" s="176" t="str">
        <f>IF(COUNT(#REF!,#REF!,#REF!)=3,(3-#REF!)+#REF!+(3-#REF!),"")</f>
        <v/>
      </c>
      <c r="CE236" s="240" t="str">
        <f t="shared" si="137"/>
        <v xml:space="preserve"> </v>
      </c>
      <c r="CF236" s="185" t="str">
        <f t="shared" si="153"/>
        <v/>
      </c>
      <c r="CG236" s="186" t="str">
        <f t="shared" si="153"/>
        <v/>
      </c>
      <c r="CH236" s="181" t="str">
        <f t="shared" si="138"/>
        <v xml:space="preserve"> </v>
      </c>
      <c r="CI236" s="240">
        <f>'Session Tracking'!P235</f>
        <v>0</v>
      </c>
      <c r="CJ236" s="172"/>
      <c r="CK236" s="172">
        <f>COUNTIF('Session Tracking'!F235:O235,"Yes")</f>
        <v>0</v>
      </c>
      <c r="CL236" s="240">
        <f>COUNTIF('Session Tracking'!F235:O235,"No")</f>
        <v>0</v>
      </c>
      <c r="CM236" s="211">
        <f t="shared" si="139"/>
        <v>0</v>
      </c>
      <c r="CN236" s="240" t="str">
        <f t="shared" si="116"/>
        <v/>
      </c>
      <c r="CO236" s="240" t="str">
        <f t="shared" si="117"/>
        <v/>
      </c>
      <c r="CP236" s="240" t="str">
        <f t="shared" si="140"/>
        <v/>
      </c>
      <c r="CQ236" s="240" t="str">
        <f t="shared" si="141"/>
        <v/>
      </c>
      <c r="CR236" s="240" t="str">
        <f t="shared" si="142"/>
        <v/>
      </c>
      <c r="CS236" s="240" t="str">
        <f t="shared" si="143"/>
        <v/>
      </c>
      <c r="CT236" s="172" t="str">
        <f t="shared" si="144"/>
        <v/>
      </c>
      <c r="CU236" s="240" t="str">
        <f t="shared" si="145"/>
        <v/>
      </c>
      <c r="CV236" s="240" t="str">
        <f t="shared" si="146"/>
        <v/>
      </c>
      <c r="CW236" s="240" t="str">
        <f t="shared" si="147"/>
        <v/>
      </c>
      <c r="CX236" s="240" t="str">
        <f t="shared" si="148"/>
        <v/>
      </c>
      <c r="CY236" s="240" t="str">
        <f t="shared" si="149"/>
        <v/>
      </c>
      <c r="CZ236" s="240" t="str">
        <f t="shared" si="150"/>
        <v/>
      </c>
      <c r="DA236" s="240" t="str">
        <f t="shared" si="151"/>
        <v/>
      </c>
      <c r="DB236" s="173" t="str">
        <f t="shared" si="152"/>
        <v/>
      </c>
    </row>
    <row r="237" spans="1:106" x14ac:dyDescent="0.35">
      <c r="A237" s="182">
        <f>'Session Tracking'!A236</f>
        <v>0</v>
      </c>
      <c r="B237" s="183">
        <f>'Session Tracking'!T236</f>
        <v>0</v>
      </c>
      <c r="C237" s="183">
        <f>'Session Tracking'!C236</f>
        <v>0</v>
      </c>
      <c r="D237" s="184" t="str">
        <f>IF('Session Tracking'!D236,'Session Tracking'!D236,"")</f>
        <v/>
      </c>
      <c r="E237" s="184" t="str">
        <f>IF('Session Tracking'!E236,'Session Tracking'!E236,"")</f>
        <v/>
      </c>
      <c r="F237" s="123"/>
      <c r="G237" s="123"/>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3"/>
      <c r="AH237" s="124"/>
      <c r="AI237" s="124"/>
      <c r="AJ237" s="124"/>
      <c r="AK237" s="124"/>
      <c r="AL237" s="124"/>
      <c r="AM237" s="124"/>
      <c r="AN237" s="124"/>
      <c r="AO237" s="124"/>
      <c r="AP237" s="124"/>
      <c r="AQ237" s="124"/>
      <c r="AR237" s="124"/>
      <c r="AS237" s="124"/>
      <c r="AT237" s="124"/>
      <c r="AU237" s="124"/>
      <c r="AV237" s="124"/>
      <c r="AW237" s="124"/>
      <c r="AX237" s="124"/>
      <c r="AY237" s="124"/>
      <c r="AZ237" s="124"/>
      <c r="BA237" s="124"/>
      <c r="BB237" s="124"/>
      <c r="BC237" s="124"/>
      <c r="BD237" s="124"/>
      <c r="BE237" s="124"/>
      <c r="BF237" s="124"/>
      <c r="BH237" s="175" t="str">
        <f t="shared" si="118"/>
        <v/>
      </c>
      <c r="BI237" s="176" t="str">
        <f t="shared" si="119"/>
        <v/>
      </c>
      <c r="BJ237" s="240" t="str">
        <f t="shared" si="120"/>
        <v xml:space="preserve"> </v>
      </c>
      <c r="BK237" s="175" t="str">
        <f t="shared" si="121"/>
        <v/>
      </c>
      <c r="BL237" s="176" t="str">
        <f t="shared" si="122"/>
        <v/>
      </c>
      <c r="BM237" s="240" t="str">
        <f t="shared" si="123"/>
        <v xml:space="preserve"> </v>
      </c>
      <c r="BN237" s="175" t="str">
        <f t="shared" si="124"/>
        <v/>
      </c>
      <c r="BO237" s="176" t="str">
        <f t="shared" si="125"/>
        <v/>
      </c>
      <c r="BP237" s="240" t="str">
        <f t="shared" si="126"/>
        <v xml:space="preserve"> </v>
      </c>
      <c r="BQ237" s="175" t="str">
        <f t="shared" si="127"/>
        <v/>
      </c>
      <c r="BR237" s="176" t="str">
        <f t="shared" si="128"/>
        <v/>
      </c>
      <c r="BS237" s="224" t="str">
        <f t="shared" si="129"/>
        <v xml:space="preserve"> </v>
      </c>
      <c r="BT237" s="318" t="str">
        <f t="shared" si="130"/>
        <v/>
      </c>
      <c r="BU237" s="319" t="str">
        <f t="shared" si="131"/>
        <v/>
      </c>
      <c r="BV237" s="320" t="str">
        <f t="shared" si="132"/>
        <v xml:space="preserve"> </v>
      </c>
      <c r="BW237" s="175" t="str">
        <f t="shared" si="133"/>
        <v/>
      </c>
      <c r="BX237" s="176" t="str">
        <f t="shared" si="134"/>
        <v/>
      </c>
      <c r="BY237" s="240" t="str">
        <f t="shared" si="135"/>
        <v xml:space="preserve"> </v>
      </c>
      <c r="BZ237" s="175" t="str">
        <f>IF(COUNT(#REF!,#REF!,#REF!,#REF!)=4,(3-#REF!)+(3-#REF!)+#REF!+#REF!,"")</f>
        <v/>
      </c>
      <c r="CA237" s="176" t="str">
        <f>IF(COUNT(#REF!,#REF!,#REF!,#REF!)=4,(3-#REF!)+(3-#REF!)+#REF!+#REF!,"")</f>
        <v/>
      </c>
      <c r="CB237" s="240" t="str">
        <f t="shared" si="136"/>
        <v xml:space="preserve"> </v>
      </c>
      <c r="CC237" s="175" t="str">
        <f>IF(COUNT(#REF!,#REF!,#REF!)=3,(3-#REF!)+#REF!+(3-#REF!),"")</f>
        <v/>
      </c>
      <c r="CD237" s="176" t="str">
        <f>IF(COUNT(#REF!,#REF!,#REF!)=3,(3-#REF!)+#REF!+(3-#REF!),"")</f>
        <v/>
      </c>
      <c r="CE237" s="240" t="str">
        <f t="shared" si="137"/>
        <v xml:space="preserve"> </v>
      </c>
      <c r="CF237" s="185" t="str">
        <f t="shared" si="153"/>
        <v/>
      </c>
      <c r="CG237" s="186" t="str">
        <f t="shared" si="153"/>
        <v/>
      </c>
      <c r="CH237" s="181" t="str">
        <f t="shared" si="138"/>
        <v xml:space="preserve"> </v>
      </c>
      <c r="CI237" s="240">
        <f>'Session Tracking'!P236</f>
        <v>0</v>
      </c>
      <c r="CJ237" s="172"/>
      <c r="CK237" s="172">
        <f>COUNTIF('Session Tracking'!F236:O236,"Yes")</f>
        <v>0</v>
      </c>
      <c r="CL237" s="240">
        <f>COUNTIF('Session Tracking'!F236:O236,"No")</f>
        <v>0</v>
      </c>
      <c r="CM237" s="211">
        <f t="shared" si="139"/>
        <v>0</v>
      </c>
      <c r="CN237" s="240" t="str">
        <f t="shared" si="116"/>
        <v/>
      </c>
      <c r="CO237" s="240" t="str">
        <f t="shared" si="117"/>
        <v/>
      </c>
      <c r="CP237" s="240" t="str">
        <f t="shared" si="140"/>
        <v/>
      </c>
      <c r="CQ237" s="240" t="str">
        <f t="shared" si="141"/>
        <v/>
      </c>
      <c r="CR237" s="240" t="str">
        <f t="shared" si="142"/>
        <v/>
      </c>
      <c r="CS237" s="240" t="str">
        <f t="shared" si="143"/>
        <v/>
      </c>
      <c r="CT237" s="172" t="str">
        <f t="shared" si="144"/>
        <v/>
      </c>
      <c r="CU237" s="240" t="str">
        <f t="shared" si="145"/>
        <v/>
      </c>
      <c r="CV237" s="240" t="str">
        <f t="shared" si="146"/>
        <v/>
      </c>
      <c r="CW237" s="240" t="str">
        <f t="shared" si="147"/>
        <v/>
      </c>
      <c r="CX237" s="240" t="str">
        <f t="shared" si="148"/>
        <v/>
      </c>
      <c r="CY237" s="240" t="str">
        <f t="shared" si="149"/>
        <v/>
      </c>
      <c r="CZ237" s="240" t="str">
        <f t="shared" si="150"/>
        <v/>
      </c>
      <c r="DA237" s="240" t="str">
        <f t="shared" si="151"/>
        <v/>
      </c>
      <c r="DB237" s="173" t="str">
        <f t="shared" si="152"/>
        <v/>
      </c>
    </row>
    <row r="238" spans="1:106" x14ac:dyDescent="0.35">
      <c r="A238" s="182">
        <f>'Session Tracking'!A237</f>
        <v>0</v>
      </c>
      <c r="B238" s="183">
        <f>'Session Tracking'!T237</f>
        <v>0</v>
      </c>
      <c r="C238" s="183">
        <f>'Session Tracking'!C237</f>
        <v>0</v>
      </c>
      <c r="D238" s="184" t="str">
        <f>IF('Session Tracking'!D237,'Session Tracking'!D237,"")</f>
        <v/>
      </c>
      <c r="E238" s="184" t="str">
        <f>IF('Session Tracking'!E237,'Session Tracking'!E237,"")</f>
        <v/>
      </c>
      <c r="F238" s="121"/>
      <c r="G238" s="121"/>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1"/>
      <c r="AH238" s="122"/>
      <c r="AI238" s="122"/>
      <c r="AJ238" s="122"/>
      <c r="AK238" s="122"/>
      <c r="AL238" s="122"/>
      <c r="AM238" s="122"/>
      <c r="AN238" s="122"/>
      <c r="AO238" s="122"/>
      <c r="AP238" s="122"/>
      <c r="AQ238" s="122"/>
      <c r="AR238" s="122"/>
      <c r="AS238" s="122"/>
      <c r="AT238" s="122"/>
      <c r="AU238" s="122"/>
      <c r="AV238" s="122"/>
      <c r="AW238" s="122"/>
      <c r="AX238" s="122"/>
      <c r="AY238" s="122"/>
      <c r="AZ238" s="122"/>
      <c r="BA238" s="122"/>
      <c r="BB238" s="122"/>
      <c r="BC238" s="122"/>
      <c r="BD238" s="122"/>
      <c r="BE238" s="122"/>
      <c r="BF238" s="122"/>
      <c r="BH238" s="175" t="str">
        <f t="shared" si="118"/>
        <v/>
      </c>
      <c r="BI238" s="176" t="str">
        <f t="shared" si="119"/>
        <v/>
      </c>
      <c r="BJ238" s="240" t="str">
        <f t="shared" si="120"/>
        <v xml:space="preserve"> </v>
      </c>
      <c r="BK238" s="175" t="str">
        <f t="shared" si="121"/>
        <v/>
      </c>
      <c r="BL238" s="176" t="str">
        <f t="shared" si="122"/>
        <v/>
      </c>
      <c r="BM238" s="240" t="str">
        <f t="shared" si="123"/>
        <v xml:space="preserve"> </v>
      </c>
      <c r="BN238" s="175" t="str">
        <f t="shared" si="124"/>
        <v/>
      </c>
      <c r="BO238" s="176" t="str">
        <f t="shared" si="125"/>
        <v/>
      </c>
      <c r="BP238" s="240" t="str">
        <f t="shared" si="126"/>
        <v xml:space="preserve"> </v>
      </c>
      <c r="BQ238" s="175" t="str">
        <f t="shared" si="127"/>
        <v/>
      </c>
      <c r="BR238" s="176" t="str">
        <f t="shared" si="128"/>
        <v/>
      </c>
      <c r="BS238" s="224" t="str">
        <f t="shared" si="129"/>
        <v xml:space="preserve"> </v>
      </c>
      <c r="BT238" s="318" t="str">
        <f t="shared" si="130"/>
        <v/>
      </c>
      <c r="BU238" s="319" t="str">
        <f t="shared" si="131"/>
        <v/>
      </c>
      <c r="BV238" s="320" t="str">
        <f t="shared" si="132"/>
        <v xml:space="preserve"> </v>
      </c>
      <c r="BW238" s="175" t="str">
        <f t="shared" si="133"/>
        <v/>
      </c>
      <c r="BX238" s="176" t="str">
        <f t="shared" si="134"/>
        <v/>
      </c>
      <c r="BY238" s="240" t="str">
        <f t="shared" si="135"/>
        <v xml:space="preserve"> </v>
      </c>
      <c r="BZ238" s="175" t="str">
        <f>IF(COUNT(#REF!,#REF!,#REF!,#REF!)=4,(3-#REF!)+(3-#REF!)+#REF!+#REF!,"")</f>
        <v/>
      </c>
      <c r="CA238" s="176" t="str">
        <f>IF(COUNT(#REF!,#REF!,#REF!,#REF!)=4,(3-#REF!)+(3-#REF!)+#REF!+#REF!,"")</f>
        <v/>
      </c>
      <c r="CB238" s="240" t="str">
        <f t="shared" si="136"/>
        <v xml:space="preserve"> </v>
      </c>
      <c r="CC238" s="175" t="str">
        <f>IF(COUNT(#REF!,#REF!,#REF!)=3,(3-#REF!)+#REF!+(3-#REF!),"")</f>
        <v/>
      </c>
      <c r="CD238" s="176" t="str">
        <f>IF(COUNT(#REF!,#REF!,#REF!)=3,(3-#REF!)+#REF!+(3-#REF!),"")</f>
        <v/>
      </c>
      <c r="CE238" s="240" t="str">
        <f t="shared" si="137"/>
        <v xml:space="preserve"> </v>
      </c>
      <c r="CF238" s="185" t="str">
        <f t="shared" si="153"/>
        <v/>
      </c>
      <c r="CG238" s="186" t="str">
        <f t="shared" si="153"/>
        <v/>
      </c>
      <c r="CH238" s="181" t="str">
        <f t="shared" si="138"/>
        <v xml:space="preserve"> </v>
      </c>
      <c r="CI238" s="240">
        <f>'Session Tracking'!P237</f>
        <v>0</v>
      </c>
      <c r="CJ238" s="172"/>
      <c r="CK238" s="172">
        <f>COUNTIF('Session Tracking'!F237:O237,"Yes")</f>
        <v>0</v>
      </c>
      <c r="CL238" s="240">
        <f>COUNTIF('Session Tracking'!F237:O237,"No")</f>
        <v>0</v>
      </c>
      <c r="CM238" s="211">
        <f t="shared" si="139"/>
        <v>0</v>
      </c>
      <c r="CN238" s="240" t="str">
        <f t="shared" si="116"/>
        <v/>
      </c>
      <c r="CO238" s="240" t="str">
        <f t="shared" si="117"/>
        <v/>
      </c>
      <c r="CP238" s="240" t="str">
        <f t="shared" si="140"/>
        <v/>
      </c>
      <c r="CQ238" s="240" t="str">
        <f t="shared" si="141"/>
        <v/>
      </c>
      <c r="CR238" s="240" t="str">
        <f t="shared" si="142"/>
        <v/>
      </c>
      <c r="CS238" s="240" t="str">
        <f t="shared" si="143"/>
        <v/>
      </c>
      <c r="CT238" s="172" t="str">
        <f t="shared" si="144"/>
        <v/>
      </c>
      <c r="CU238" s="240" t="str">
        <f t="shared" si="145"/>
        <v/>
      </c>
      <c r="CV238" s="240" t="str">
        <f t="shared" si="146"/>
        <v/>
      </c>
      <c r="CW238" s="240" t="str">
        <f t="shared" si="147"/>
        <v/>
      </c>
      <c r="CX238" s="240" t="str">
        <f t="shared" si="148"/>
        <v/>
      </c>
      <c r="CY238" s="240" t="str">
        <f t="shared" si="149"/>
        <v/>
      </c>
      <c r="CZ238" s="240" t="str">
        <f t="shared" si="150"/>
        <v/>
      </c>
      <c r="DA238" s="240" t="str">
        <f t="shared" si="151"/>
        <v/>
      </c>
      <c r="DB238" s="173" t="str">
        <f t="shared" si="152"/>
        <v/>
      </c>
    </row>
    <row r="239" spans="1:106" x14ac:dyDescent="0.35">
      <c r="A239" s="182">
        <f>'Session Tracking'!A238</f>
        <v>0</v>
      </c>
      <c r="B239" s="183">
        <f>'Session Tracking'!T238</f>
        <v>0</v>
      </c>
      <c r="C239" s="183">
        <f>'Session Tracking'!C238</f>
        <v>0</v>
      </c>
      <c r="D239" s="184" t="str">
        <f>IF('Session Tracking'!D238,'Session Tracking'!D238,"")</f>
        <v/>
      </c>
      <c r="E239" s="184" t="str">
        <f>IF('Session Tracking'!E238,'Session Tracking'!E238,"")</f>
        <v/>
      </c>
      <c r="F239" s="123"/>
      <c r="G239" s="123"/>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3"/>
      <c r="AH239" s="124"/>
      <c r="AI239" s="124"/>
      <c r="AJ239" s="124"/>
      <c r="AK239" s="124"/>
      <c r="AL239" s="124"/>
      <c r="AM239" s="124"/>
      <c r="AN239" s="124"/>
      <c r="AO239" s="124"/>
      <c r="AP239" s="124"/>
      <c r="AQ239" s="124"/>
      <c r="AR239" s="124"/>
      <c r="AS239" s="124"/>
      <c r="AT239" s="124"/>
      <c r="AU239" s="124"/>
      <c r="AV239" s="124"/>
      <c r="AW239" s="124"/>
      <c r="AX239" s="124"/>
      <c r="AY239" s="124"/>
      <c r="AZ239" s="124"/>
      <c r="BA239" s="124"/>
      <c r="BB239" s="124"/>
      <c r="BC239" s="124"/>
      <c r="BD239" s="124"/>
      <c r="BE239" s="124"/>
      <c r="BF239" s="124"/>
      <c r="BH239" s="175" t="str">
        <f t="shared" si="118"/>
        <v/>
      </c>
      <c r="BI239" s="176" t="str">
        <f t="shared" si="119"/>
        <v/>
      </c>
      <c r="BJ239" s="240" t="str">
        <f t="shared" si="120"/>
        <v xml:space="preserve"> </v>
      </c>
      <c r="BK239" s="175" t="str">
        <f t="shared" si="121"/>
        <v/>
      </c>
      <c r="BL239" s="176" t="str">
        <f t="shared" si="122"/>
        <v/>
      </c>
      <c r="BM239" s="240" t="str">
        <f t="shared" si="123"/>
        <v xml:space="preserve"> </v>
      </c>
      <c r="BN239" s="175" t="str">
        <f t="shared" si="124"/>
        <v/>
      </c>
      <c r="BO239" s="176" t="str">
        <f t="shared" si="125"/>
        <v/>
      </c>
      <c r="BP239" s="240" t="str">
        <f t="shared" si="126"/>
        <v xml:space="preserve"> </v>
      </c>
      <c r="BQ239" s="175" t="str">
        <f t="shared" si="127"/>
        <v/>
      </c>
      <c r="BR239" s="176" t="str">
        <f t="shared" si="128"/>
        <v/>
      </c>
      <c r="BS239" s="224" t="str">
        <f t="shared" si="129"/>
        <v xml:space="preserve"> </v>
      </c>
      <c r="BT239" s="318" t="str">
        <f t="shared" si="130"/>
        <v/>
      </c>
      <c r="BU239" s="319" t="str">
        <f t="shared" si="131"/>
        <v/>
      </c>
      <c r="BV239" s="320" t="str">
        <f t="shared" si="132"/>
        <v xml:space="preserve"> </v>
      </c>
      <c r="BW239" s="175" t="str">
        <f t="shared" si="133"/>
        <v/>
      </c>
      <c r="BX239" s="176" t="str">
        <f t="shared" si="134"/>
        <v/>
      </c>
      <c r="BY239" s="240" t="str">
        <f t="shared" si="135"/>
        <v xml:space="preserve"> </v>
      </c>
      <c r="BZ239" s="175" t="str">
        <f>IF(COUNT(#REF!,#REF!,#REF!,#REF!)=4,(3-#REF!)+(3-#REF!)+#REF!+#REF!,"")</f>
        <v/>
      </c>
      <c r="CA239" s="176" t="str">
        <f>IF(COUNT(#REF!,#REF!,#REF!,#REF!)=4,(3-#REF!)+(3-#REF!)+#REF!+#REF!,"")</f>
        <v/>
      </c>
      <c r="CB239" s="240" t="str">
        <f t="shared" si="136"/>
        <v xml:space="preserve"> </v>
      </c>
      <c r="CC239" s="175" t="str">
        <f>IF(COUNT(#REF!,#REF!,#REF!)=3,(3-#REF!)+#REF!+(3-#REF!),"")</f>
        <v/>
      </c>
      <c r="CD239" s="176" t="str">
        <f>IF(COUNT(#REF!,#REF!,#REF!)=3,(3-#REF!)+#REF!+(3-#REF!),"")</f>
        <v/>
      </c>
      <c r="CE239" s="240" t="str">
        <f t="shared" si="137"/>
        <v xml:space="preserve"> </v>
      </c>
      <c r="CF239" s="185" t="str">
        <f t="shared" si="153"/>
        <v/>
      </c>
      <c r="CG239" s="186" t="str">
        <f t="shared" si="153"/>
        <v/>
      </c>
      <c r="CH239" s="181" t="str">
        <f t="shared" si="138"/>
        <v xml:space="preserve"> </v>
      </c>
      <c r="CI239" s="240">
        <f>'Session Tracking'!P238</f>
        <v>0</v>
      </c>
      <c r="CJ239" s="172"/>
      <c r="CK239" s="172">
        <f>COUNTIF('Session Tracking'!F238:O238,"Yes")</f>
        <v>0</v>
      </c>
      <c r="CL239" s="240">
        <f>COUNTIF('Session Tracking'!F238:O238,"No")</f>
        <v>0</v>
      </c>
      <c r="CM239" s="211">
        <f t="shared" si="139"/>
        <v>0</v>
      </c>
      <c r="CN239" s="240" t="str">
        <f t="shared" si="116"/>
        <v/>
      </c>
      <c r="CO239" s="240" t="str">
        <f t="shared" si="117"/>
        <v/>
      </c>
      <c r="CP239" s="240" t="str">
        <f t="shared" si="140"/>
        <v/>
      </c>
      <c r="CQ239" s="240" t="str">
        <f t="shared" si="141"/>
        <v/>
      </c>
      <c r="CR239" s="240" t="str">
        <f t="shared" si="142"/>
        <v/>
      </c>
      <c r="CS239" s="240" t="str">
        <f t="shared" si="143"/>
        <v/>
      </c>
      <c r="CT239" s="172" t="str">
        <f t="shared" si="144"/>
        <v/>
      </c>
      <c r="CU239" s="240" t="str">
        <f t="shared" si="145"/>
        <v/>
      </c>
      <c r="CV239" s="240" t="str">
        <f t="shared" si="146"/>
        <v/>
      </c>
      <c r="CW239" s="240" t="str">
        <f t="shared" si="147"/>
        <v/>
      </c>
      <c r="CX239" s="240" t="str">
        <f t="shared" si="148"/>
        <v/>
      </c>
      <c r="CY239" s="240" t="str">
        <f t="shared" si="149"/>
        <v/>
      </c>
      <c r="CZ239" s="240" t="str">
        <f t="shared" si="150"/>
        <v/>
      </c>
      <c r="DA239" s="240" t="str">
        <f t="shared" si="151"/>
        <v/>
      </c>
      <c r="DB239" s="173" t="str">
        <f t="shared" si="152"/>
        <v/>
      </c>
    </row>
    <row r="240" spans="1:106" x14ac:dyDescent="0.35">
      <c r="A240" s="182">
        <f>'Session Tracking'!A239</f>
        <v>0</v>
      </c>
      <c r="B240" s="183">
        <f>'Session Tracking'!T239</f>
        <v>0</v>
      </c>
      <c r="C240" s="183">
        <f>'Session Tracking'!C239</f>
        <v>0</v>
      </c>
      <c r="D240" s="184" t="str">
        <f>IF('Session Tracking'!D239,'Session Tracking'!D239,"")</f>
        <v/>
      </c>
      <c r="E240" s="184" t="str">
        <f>IF('Session Tracking'!E239,'Session Tracking'!E239,"")</f>
        <v/>
      </c>
      <c r="F240" s="121"/>
      <c r="G240" s="121"/>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1"/>
      <c r="AH240" s="122"/>
      <c r="AI240" s="122"/>
      <c r="AJ240" s="122"/>
      <c r="AK240" s="122"/>
      <c r="AL240" s="122"/>
      <c r="AM240" s="122"/>
      <c r="AN240" s="122"/>
      <c r="AO240" s="122"/>
      <c r="AP240" s="122"/>
      <c r="AQ240" s="122"/>
      <c r="AR240" s="122"/>
      <c r="AS240" s="122"/>
      <c r="AT240" s="122"/>
      <c r="AU240" s="122"/>
      <c r="AV240" s="122"/>
      <c r="AW240" s="122"/>
      <c r="AX240" s="122"/>
      <c r="AY240" s="122"/>
      <c r="AZ240" s="122"/>
      <c r="BA240" s="122"/>
      <c r="BB240" s="122"/>
      <c r="BC240" s="122"/>
      <c r="BD240" s="122"/>
      <c r="BE240" s="122"/>
      <c r="BF240" s="122"/>
      <c r="BH240" s="175" t="str">
        <f t="shared" si="118"/>
        <v/>
      </c>
      <c r="BI240" s="176" t="str">
        <f t="shared" si="119"/>
        <v/>
      </c>
      <c r="BJ240" s="240" t="str">
        <f t="shared" si="120"/>
        <v xml:space="preserve"> </v>
      </c>
      <c r="BK240" s="175" t="str">
        <f t="shared" si="121"/>
        <v/>
      </c>
      <c r="BL240" s="176" t="str">
        <f t="shared" si="122"/>
        <v/>
      </c>
      <c r="BM240" s="240" t="str">
        <f t="shared" si="123"/>
        <v xml:space="preserve"> </v>
      </c>
      <c r="BN240" s="175" t="str">
        <f t="shared" si="124"/>
        <v/>
      </c>
      <c r="BO240" s="176" t="str">
        <f t="shared" si="125"/>
        <v/>
      </c>
      <c r="BP240" s="240" t="str">
        <f t="shared" si="126"/>
        <v xml:space="preserve"> </v>
      </c>
      <c r="BQ240" s="175" t="str">
        <f t="shared" si="127"/>
        <v/>
      </c>
      <c r="BR240" s="176" t="str">
        <f t="shared" si="128"/>
        <v/>
      </c>
      <c r="BS240" s="224" t="str">
        <f t="shared" si="129"/>
        <v xml:space="preserve"> </v>
      </c>
      <c r="BT240" s="318" t="str">
        <f t="shared" si="130"/>
        <v/>
      </c>
      <c r="BU240" s="319" t="str">
        <f t="shared" si="131"/>
        <v/>
      </c>
      <c r="BV240" s="320" t="str">
        <f t="shared" si="132"/>
        <v xml:space="preserve"> </v>
      </c>
      <c r="BW240" s="175" t="str">
        <f t="shared" si="133"/>
        <v/>
      </c>
      <c r="BX240" s="176" t="str">
        <f t="shared" si="134"/>
        <v/>
      </c>
      <c r="BY240" s="240" t="str">
        <f t="shared" si="135"/>
        <v xml:space="preserve"> </v>
      </c>
      <c r="BZ240" s="175" t="str">
        <f>IF(COUNT(#REF!,#REF!,#REF!,#REF!)=4,(3-#REF!)+(3-#REF!)+#REF!+#REF!,"")</f>
        <v/>
      </c>
      <c r="CA240" s="176" t="str">
        <f>IF(COUNT(#REF!,#REF!,#REF!,#REF!)=4,(3-#REF!)+(3-#REF!)+#REF!+#REF!,"")</f>
        <v/>
      </c>
      <c r="CB240" s="240" t="str">
        <f t="shared" si="136"/>
        <v xml:space="preserve"> </v>
      </c>
      <c r="CC240" s="175" t="str">
        <f>IF(COUNT(#REF!,#REF!,#REF!)=3,(3-#REF!)+#REF!+(3-#REF!),"")</f>
        <v/>
      </c>
      <c r="CD240" s="176" t="str">
        <f>IF(COUNT(#REF!,#REF!,#REF!)=3,(3-#REF!)+#REF!+(3-#REF!),"")</f>
        <v/>
      </c>
      <c r="CE240" s="240" t="str">
        <f t="shared" si="137"/>
        <v xml:space="preserve"> </v>
      </c>
      <c r="CF240" s="185" t="str">
        <f t="shared" si="153"/>
        <v/>
      </c>
      <c r="CG240" s="186" t="str">
        <f t="shared" si="153"/>
        <v/>
      </c>
      <c r="CH240" s="181" t="str">
        <f t="shared" si="138"/>
        <v xml:space="preserve"> </v>
      </c>
      <c r="CI240" s="240">
        <f>'Session Tracking'!P239</f>
        <v>0</v>
      </c>
      <c r="CJ240" s="172"/>
      <c r="CK240" s="172">
        <f>COUNTIF('Session Tracking'!F239:O239,"Yes")</f>
        <v>0</v>
      </c>
      <c r="CL240" s="240">
        <f>COUNTIF('Session Tracking'!F239:O239,"No")</f>
        <v>0</v>
      </c>
      <c r="CM240" s="211">
        <f t="shared" si="139"/>
        <v>0</v>
      </c>
      <c r="CN240" s="240" t="str">
        <f t="shared" si="116"/>
        <v/>
      </c>
      <c r="CO240" s="240" t="str">
        <f t="shared" si="117"/>
        <v/>
      </c>
      <c r="CP240" s="240" t="str">
        <f t="shared" si="140"/>
        <v/>
      </c>
      <c r="CQ240" s="240" t="str">
        <f t="shared" si="141"/>
        <v/>
      </c>
      <c r="CR240" s="240" t="str">
        <f t="shared" si="142"/>
        <v/>
      </c>
      <c r="CS240" s="240" t="str">
        <f t="shared" si="143"/>
        <v/>
      </c>
      <c r="CT240" s="172" t="str">
        <f t="shared" si="144"/>
        <v/>
      </c>
      <c r="CU240" s="240" t="str">
        <f t="shared" si="145"/>
        <v/>
      </c>
      <c r="CV240" s="240" t="str">
        <f t="shared" si="146"/>
        <v/>
      </c>
      <c r="CW240" s="240" t="str">
        <f t="shared" si="147"/>
        <v/>
      </c>
      <c r="CX240" s="240" t="str">
        <f t="shared" si="148"/>
        <v/>
      </c>
      <c r="CY240" s="240" t="str">
        <f t="shared" si="149"/>
        <v/>
      </c>
      <c r="CZ240" s="240" t="str">
        <f t="shared" si="150"/>
        <v/>
      </c>
      <c r="DA240" s="240" t="str">
        <f t="shared" si="151"/>
        <v/>
      </c>
      <c r="DB240" s="173" t="str">
        <f t="shared" si="152"/>
        <v/>
      </c>
    </row>
    <row r="241" spans="1:106" x14ac:dyDescent="0.35">
      <c r="A241" s="182">
        <f>'Session Tracking'!A240</f>
        <v>0</v>
      </c>
      <c r="B241" s="183">
        <f>'Session Tracking'!T240</f>
        <v>0</v>
      </c>
      <c r="C241" s="183">
        <f>'Session Tracking'!C240</f>
        <v>0</v>
      </c>
      <c r="D241" s="184" t="str">
        <f>IF('Session Tracking'!D240,'Session Tracking'!D240,"")</f>
        <v/>
      </c>
      <c r="E241" s="184" t="str">
        <f>IF('Session Tracking'!E240,'Session Tracking'!E240,"")</f>
        <v/>
      </c>
      <c r="F241" s="123"/>
      <c r="G241" s="123"/>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3"/>
      <c r="AH241" s="124"/>
      <c r="AI241" s="124"/>
      <c r="AJ241" s="124"/>
      <c r="AK241" s="124"/>
      <c r="AL241" s="124"/>
      <c r="AM241" s="124"/>
      <c r="AN241" s="124"/>
      <c r="AO241" s="124"/>
      <c r="AP241" s="124"/>
      <c r="AQ241" s="124"/>
      <c r="AR241" s="124"/>
      <c r="AS241" s="124"/>
      <c r="AT241" s="124"/>
      <c r="AU241" s="124"/>
      <c r="AV241" s="124"/>
      <c r="AW241" s="124"/>
      <c r="AX241" s="124"/>
      <c r="AY241" s="124"/>
      <c r="AZ241" s="124"/>
      <c r="BA241" s="124"/>
      <c r="BB241" s="124"/>
      <c r="BC241" s="124"/>
      <c r="BD241" s="124"/>
      <c r="BE241" s="124"/>
      <c r="BF241" s="124"/>
      <c r="BH241" s="175" t="str">
        <f t="shared" si="118"/>
        <v/>
      </c>
      <c r="BI241" s="176" t="str">
        <f t="shared" si="119"/>
        <v/>
      </c>
      <c r="BJ241" s="240" t="str">
        <f t="shared" si="120"/>
        <v xml:space="preserve"> </v>
      </c>
      <c r="BK241" s="175" t="str">
        <f t="shared" si="121"/>
        <v/>
      </c>
      <c r="BL241" s="176" t="str">
        <f t="shared" si="122"/>
        <v/>
      </c>
      <c r="BM241" s="240" t="str">
        <f t="shared" si="123"/>
        <v xml:space="preserve"> </v>
      </c>
      <c r="BN241" s="175" t="str">
        <f t="shared" si="124"/>
        <v/>
      </c>
      <c r="BO241" s="176" t="str">
        <f t="shared" si="125"/>
        <v/>
      </c>
      <c r="BP241" s="240" t="str">
        <f t="shared" si="126"/>
        <v xml:space="preserve"> </v>
      </c>
      <c r="BQ241" s="175" t="str">
        <f t="shared" si="127"/>
        <v/>
      </c>
      <c r="BR241" s="176" t="str">
        <f t="shared" si="128"/>
        <v/>
      </c>
      <c r="BS241" s="224" t="str">
        <f t="shared" si="129"/>
        <v xml:space="preserve"> </v>
      </c>
      <c r="BT241" s="318" t="str">
        <f t="shared" si="130"/>
        <v/>
      </c>
      <c r="BU241" s="319" t="str">
        <f t="shared" si="131"/>
        <v/>
      </c>
      <c r="BV241" s="320" t="str">
        <f t="shared" si="132"/>
        <v xml:space="preserve"> </v>
      </c>
      <c r="BW241" s="175" t="str">
        <f t="shared" si="133"/>
        <v/>
      </c>
      <c r="BX241" s="176" t="str">
        <f t="shared" si="134"/>
        <v/>
      </c>
      <c r="BY241" s="240" t="str">
        <f t="shared" si="135"/>
        <v xml:space="preserve"> </v>
      </c>
      <c r="BZ241" s="175" t="str">
        <f>IF(COUNT(#REF!,#REF!,#REF!,#REF!)=4,(3-#REF!)+(3-#REF!)+#REF!+#REF!,"")</f>
        <v/>
      </c>
      <c r="CA241" s="176" t="str">
        <f>IF(COUNT(#REF!,#REF!,#REF!,#REF!)=4,(3-#REF!)+(3-#REF!)+#REF!+#REF!,"")</f>
        <v/>
      </c>
      <c r="CB241" s="240" t="str">
        <f t="shared" si="136"/>
        <v xml:space="preserve"> </v>
      </c>
      <c r="CC241" s="175" t="str">
        <f>IF(COUNT(#REF!,#REF!,#REF!)=3,(3-#REF!)+#REF!+(3-#REF!),"")</f>
        <v/>
      </c>
      <c r="CD241" s="176" t="str">
        <f>IF(COUNT(#REF!,#REF!,#REF!)=3,(3-#REF!)+#REF!+(3-#REF!),"")</f>
        <v/>
      </c>
      <c r="CE241" s="240" t="str">
        <f t="shared" si="137"/>
        <v xml:space="preserve"> </v>
      </c>
      <c r="CF241" s="185" t="str">
        <f t="shared" si="153"/>
        <v/>
      </c>
      <c r="CG241" s="186" t="str">
        <f t="shared" si="153"/>
        <v/>
      </c>
      <c r="CH241" s="181" t="str">
        <f t="shared" si="138"/>
        <v xml:space="preserve"> </v>
      </c>
      <c r="CI241" s="240">
        <f>'Session Tracking'!P240</f>
        <v>0</v>
      </c>
      <c r="CJ241" s="172"/>
      <c r="CK241" s="172">
        <f>COUNTIF('Session Tracking'!F240:O240,"Yes")</f>
        <v>0</v>
      </c>
      <c r="CL241" s="240">
        <f>COUNTIF('Session Tracking'!F240:O240,"No")</f>
        <v>0</v>
      </c>
      <c r="CM241" s="211">
        <f t="shared" si="139"/>
        <v>0</v>
      </c>
      <c r="CN241" s="240" t="str">
        <f t="shared" si="116"/>
        <v/>
      </c>
      <c r="CO241" s="240" t="str">
        <f t="shared" si="117"/>
        <v/>
      </c>
      <c r="CP241" s="240" t="str">
        <f t="shared" si="140"/>
        <v/>
      </c>
      <c r="CQ241" s="240" t="str">
        <f t="shared" si="141"/>
        <v/>
      </c>
      <c r="CR241" s="240" t="str">
        <f t="shared" si="142"/>
        <v/>
      </c>
      <c r="CS241" s="240" t="str">
        <f t="shared" si="143"/>
        <v/>
      </c>
      <c r="CT241" s="172" t="str">
        <f t="shared" si="144"/>
        <v/>
      </c>
      <c r="CU241" s="240" t="str">
        <f t="shared" si="145"/>
        <v/>
      </c>
      <c r="CV241" s="240" t="str">
        <f t="shared" si="146"/>
        <v/>
      </c>
      <c r="CW241" s="240" t="str">
        <f t="shared" si="147"/>
        <v/>
      </c>
      <c r="CX241" s="240" t="str">
        <f t="shared" si="148"/>
        <v/>
      </c>
      <c r="CY241" s="240" t="str">
        <f t="shared" si="149"/>
        <v/>
      </c>
      <c r="CZ241" s="240" t="str">
        <f t="shared" si="150"/>
        <v/>
      </c>
      <c r="DA241" s="240" t="str">
        <f t="shared" si="151"/>
        <v/>
      </c>
      <c r="DB241" s="173" t="str">
        <f t="shared" si="152"/>
        <v/>
      </c>
    </row>
    <row r="242" spans="1:106" x14ac:dyDescent="0.35">
      <c r="A242" s="182">
        <f>'Session Tracking'!A241</f>
        <v>0</v>
      </c>
      <c r="B242" s="183">
        <f>'Session Tracking'!T241</f>
        <v>0</v>
      </c>
      <c r="C242" s="183">
        <f>'Session Tracking'!C241</f>
        <v>0</v>
      </c>
      <c r="D242" s="184" t="str">
        <f>IF('Session Tracking'!D241,'Session Tracking'!D241,"")</f>
        <v/>
      </c>
      <c r="E242" s="184" t="str">
        <f>IF('Session Tracking'!E241,'Session Tracking'!E241,"")</f>
        <v/>
      </c>
      <c r="F242" s="121"/>
      <c r="G242" s="121"/>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1"/>
      <c r="AH242" s="122"/>
      <c r="AI242" s="122"/>
      <c r="AJ242" s="122"/>
      <c r="AK242" s="122"/>
      <c r="AL242" s="122"/>
      <c r="AM242" s="122"/>
      <c r="AN242" s="122"/>
      <c r="AO242" s="122"/>
      <c r="AP242" s="122"/>
      <c r="AQ242" s="122"/>
      <c r="AR242" s="122"/>
      <c r="AS242" s="122"/>
      <c r="AT242" s="122"/>
      <c r="AU242" s="122"/>
      <c r="AV242" s="122"/>
      <c r="AW242" s="122"/>
      <c r="AX242" s="122"/>
      <c r="AY242" s="122"/>
      <c r="AZ242" s="122"/>
      <c r="BA242" s="122"/>
      <c r="BB242" s="122"/>
      <c r="BC242" s="122"/>
      <c r="BD242" s="122"/>
      <c r="BE242" s="122"/>
      <c r="BF242" s="122"/>
      <c r="BH242" s="175" t="str">
        <f t="shared" si="118"/>
        <v/>
      </c>
      <c r="BI242" s="176" t="str">
        <f t="shared" si="119"/>
        <v/>
      </c>
      <c r="BJ242" s="240" t="str">
        <f t="shared" si="120"/>
        <v xml:space="preserve"> </v>
      </c>
      <c r="BK242" s="175" t="str">
        <f t="shared" si="121"/>
        <v/>
      </c>
      <c r="BL242" s="176" t="str">
        <f t="shared" si="122"/>
        <v/>
      </c>
      <c r="BM242" s="240" t="str">
        <f t="shared" si="123"/>
        <v xml:space="preserve"> </v>
      </c>
      <c r="BN242" s="175" t="str">
        <f t="shared" si="124"/>
        <v/>
      </c>
      <c r="BO242" s="176" t="str">
        <f t="shared" si="125"/>
        <v/>
      </c>
      <c r="BP242" s="240" t="str">
        <f t="shared" si="126"/>
        <v xml:space="preserve"> </v>
      </c>
      <c r="BQ242" s="175" t="str">
        <f t="shared" si="127"/>
        <v/>
      </c>
      <c r="BR242" s="176" t="str">
        <f t="shared" si="128"/>
        <v/>
      </c>
      <c r="BS242" s="224" t="str">
        <f t="shared" si="129"/>
        <v xml:space="preserve"> </v>
      </c>
      <c r="BT242" s="318" t="str">
        <f t="shared" si="130"/>
        <v/>
      </c>
      <c r="BU242" s="319" t="str">
        <f t="shared" si="131"/>
        <v/>
      </c>
      <c r="BV242" s="320" t="str">
        <f t="shared" si="132"/>
        <v xml:space="preserve"> </v>
      </c>
      <c r="BW242" s="175" t="str">
        <f t="shared" si="133"/>
        <v/>
      </c>
      <c r="BX242" s="176" t="str">
        <f t="shared" si="134"/>
        <v/>
      </c>
      <c r="BY242" s="240" t="str">
        <f t="shared" si="135"/>
        <v xml:space="preserve"> </v>
      </c>
      <c r="BZ242" s="175" t="str">
        <f>IF(COUNT(#REF!,#REF!,#REF!,#REF!)=4,(3-#REF!)+(3-#REF!)+#REF!+#REF!,"")</f>
        <v/>
      </c>
      <c r="CA242" s="176" t="str">
        <f>IF(COUNT(#REF!,#REF!,#REF!,#REF!)=4,(3-#REF!)+(3-#REF!)+#REF!+#REF!,"")</f>
        <v/>
      </c>
      <c r="CB242" s="240" t="str">
        <f t="shared" si="136"/>
        <v xml:space="preserve"> </v>
      </c>
      <c r="CC242" s="175" t="str">
        <f>IF(COUNT(#REF!,#REF!,#REF!)=3,(3-#REF!)+#REF!+(3-#REF!),"")</f>
        <v/>
      </c>
      <c r="CD242" s="176" t="str">
        <f>IF(COUNT(#REF!,#REF!,#REF!)=3,(3-#REF!)+#REF!+(3-#REF!),"")</f>
        <v/>
      </c>
      <c r="CE242" s="240" t="str">
        <f t="shared" si="137"/>
        <v xml:space="preserve"> </v>
      </c>
      <c r="CF242" s="185" t="str">
        <f t="shared" si="153"/>
        <v/>
      </c>
      <c r="CG242" s="186" t="str">
        <f t="shared" si="153"/>
        <v/>
      </c>
      <c r="CH242" s="181" t="str">
        <f t="shared" si="138"/>
        <v xml:space="preserve"> </v>
      </c>
      <c r="CI242" s="240">
        <f>'Session Tracking'!P241</f>
        <v>0</v>
      </c>
      <c r="CJ242" s="172"/>
      <c r="CK242" s="172">
        <f>COUNTIF('Session Tracking'!F241:O241,"Yes")</f>
        <v>0</v>
      </c>
      <c r="CL242" s="240">
        <f>COUNTIF('Session Tracking'!F241:O241,"No")</f>
        <v>0</v>
      </c>
      <c r="CM242" s="211">
        <f t="shared" si="139"/>
        <v>0</v>
      </c>
      <c r="CN242" s="240" t="str">
        <f t="shared" si="116"/>
        <v/>
      </c>
      <c r="CO242" s="240" t="str">
        <f t="shared" si="117"/>
        <v/>
      </c>
      <c r="CP242" s="240" t="str">
        <f t="shared" si="140"/>
        <v/>
      </c>
      <c r="CQ242" s="240" t="str">
        <f t="shared" si="141"/>
        <v/>
      </c>
      <c r="CR242" s="240" t="str">
        <f t="shared" si="142"/>
        <v/>
      </c>
      <c r="CS242" s="240" t="str">
        <f t="shared" si="143"/>
        <v/>
      </c>
      <c r="CT242" s="172" t="str">
        <f t="shared" si="144"/>
        <v/>
      </c>
      <c r="CU242" s="240" t="str">
        <f t="shared" si="145"/>
        <v/>
      </c>
      <c r="CV242" s="240" t="str">
        <f t="shared" si="146"/>
        <v/>
      </c>
      <c r="CW242" s="240" t="str">
        <f t="shared" si="147"/>
        <v/>
      </c>
      <c r="CX242" s="240" t="str">
        <f t="shared" si="148"/>
        <v/>
      </c>
      <c r="CY242" s="240" t="str">
        <f t="shared" si="149"/>
        <v/>
      </c>
      <c r="CZ242" s="240" t="str">
        <f t="shared" si="150"/>
        <v/>
      </c>
      <c r="DA242" s="240" t="str">
        <f t="shared" si="151"/>
        <v/>
      </c>
      <c r="DB242" s="173" t="str">
        <f t="shared" si="152"/>
        <v/>
      </c>
    </row>
    <row r="243" spans="1:106" x14ac:dyDescent="0.35">
      <c r="A243" s="182">
        <f>'Session Tracking'!A242</f>
        <v>0</v>
      </c>
      <c r="B243" s="183">
        <f>'Session Tracking'!T242</f>
        <v>0</v>
      </c>
      <c r="C243" s="183">
        <f>'Session Tracking'!C242</f>
        <v>0</v>
      </c>
      <c r="D243" s="184" t="str">
        <f>IF('Session Tracking'!D242,'Session Tracking'!D242,"")</f>
        <v/>
      </c>
      <c r="E243" s="184" t="str">
        <f>IF('Session Tracking'!E242,'Session Tracking'!E242,"")</f>
        <v/>
      </c>
      <c r="F243" s="123"/>
      <c r="G243" s="123"/>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3"/>
      <c r="AH243" s="124"/>
      <c r="AI243" s="124"/>
      <c r="AJ243" s="124"/>
      <c r="AK243" s="124"/>
      <c r="AL243" s="124"/>
      <c r="AM243" s="124"/>
      <c r="AN243" s="124"/>
      <c r="AO243" s="124"/>
      <c r="AP243" s="124"/>
      <c r="AQ243" s="124"/>
      <c r="AR243" s="124"/>
      <c r="AS243" s="124"/>
      <c r="AT243" s="124"/>
      <c r="AU243" s="124"/>
      <c r="AV243" s="124"/>
      <c r="AW243" s="124"/>
      <c r="AX243" s="124"/>
      <c r="AY243" s="124"/>
      <c r="AZ243" s="124"/>
      <c r="BA243" s="124"/>
      <c r="BB243" s="124"/>
      <c r="BC243" s="124"/>
      <c r="BD243" s="124"/>
      <c r="BE243" s="124"/>
      <c r="BF243" s="124"/>
      <c r="BH243" s="175" t="str">
        <f t="shared" si="118"/>
        <v/>
      </c>
      <c r="BI243" s="176" t="str">
        <f t="shared" si="119"/>
        <v/>
      </c>
      <c r="BJ243" s="240" t="str">
        <f t="shared" si="120"/>
        <v xml:space="preserve"> </v>
      </c>
      <c r="BK243" s="175" t="str">
        <f t="shared" si="121"/>
        <v/>
      </c>
      <c r="BL243" s="176" t="str">
        <f t="shared" si="122"/>
        <v/>
      </c>
      <c r="BM243" s="240" t="str">
        <f t="shared" si="123"/>
        <v xml:space="preserve"> </v>
      </c>
      <c r="BN243" s="175" t="str">
        <f t="shared" si="124"/>
        <v/>
      </c>
      <c r="BO243" s="176" t="str">
        <f t="shared" si="125"/>
        <v/>
      </c>
      <c r="BP243" s="240" t="str">
        <f t="shared" si="126"/>
        <v xml:space="preserve"> </v>
      </c>
      <c r="BQ243" s="175" t="str">
        <f t="shared" si="127"/>
        <v/>
      </c>
      <c r="BR243" s="176" t="str">
        <f t="shared" si="128"/>
        <v/>
      </c>
      <c r="BS243" s="224" t="str">
        <f t="shared" si="129"/>
        <v xml:space="preserve"> </v>
      </c>
      <c r="BT243" s="318" t="str">
        <f t="shared" si="130"/>
        <v/>
      </c>
      <c r="BU243" s="319" t="str">
        <f t="shared" si="131"/>
        <v/>
      </c>
      <c r="BV243" s="320" t="str">
        <f t="shared" si="132"/>
        <v xml:space="preserve"> </v>
      </c>
      <c r="BW243" s="175" t="str">
        <f t="shared" si="133"/>
        <v/>
      </c>
      <c r="BX243" s="176" t="str">
        <f t="shared" si="134"/>
        <v/>
      </c>
      <c r="BY243" s="240" t="str">
        <f t="shared" si="135"/>
        <v xml:space="preserve"> </v>
      </c>
      <c r="BZ243" s="175" t="str">
        <f>IF(COUNT(#REF!,#REF!,#REF!,#REF!)=4,(3-#REF!)+(3-#REF!)+#REF!+#REF!,"")</f>
        <v/>
      </c>
      <c r="CA243" s="176" t="str">
        <f>IF(COUNT(#REF!,#REF!,#REF!,#REF!)=4,(3-#REF!)+(3-#REF!)+#REF!+#REF!,"")</f>
        <v/>
      </c>
      <c r="CB243" s="240" t="str">
        <f t="shared" si="136"/>
        <v xml:space="preserve"> </v>
      </c>
      <c r="CC243" s="175" t="str">
        <f>IF(COUNT(#REF!,#REF!,#REF!)=3,(3-#REF!)+#REF!+(3-#REF!),"")</f>
        <v/>
      </c>
      <c r="CD243" s="176" t="str">
        <f>IF(COUNT(#REF!,#REF!,#REF!)=3,(3-#REF!)+#REF!+(3-#REF!),"")</f>
        <v/>
      </c>
      <c r="CE243" s="240" t="str">
        <f t="shared" si="137"/>
        <v xml:space="preserve"> </v>
      </c>
      <c r="CF243" s="185" t="str">
        <f t="shared" si="153"/>
        <v/>
      </c>
      <c r="CG243" s="186" t="str">
        <f t="shared" si="153"/>
        <v/>
      </c>
      <c r="CH243" s="181" t="str">
        <f t="shared" si="138"/>
        <v xml:space="preserve"> </v>
      </c>
      <c r="CI243" s="240">
        <f>'Session Tracking'!P242</f>
        <v>0</v>
      </c>
      <c r="CJ243" s="172"/>
      <c r="CK243" s="172">
        <f>COUNTIF('Session Tracking'!F242:O242,"Yes")</f>
        <v>0</v>
      </c>
      <c r="CL243" s="240">
        <f>COUNTIF('Session Tracking'!F242:O242,"No")</f>
        <v>0</v>
      </c>
      <c r="CM243" s="211">
        <f t="shared" si="139"/>
        <v>0</v>
      </c>
      <c r="CN243" s="240" t="str">
        <f t="shared" si="116"/>
        <v/>
      </c>
      <c r="CO243" s="240" t="str">
        <f t="shared" si="117"/>
        <v/>
      </c>
      <c r="CP243" s="240" t="str">
        <f t="shared" si="140"/>
        <v/>
      </c>
      <c r="CQ243" s="240" t="str">
        <f t="shared" si="141"/>
        <v/>
      </c>
      <c r="CR243" s="240" t="str">
        <f t="shared" si="142"/>
        <v/>
      </c>
      <c r="CS243" s="240" t="str">
        <f t="shared" si="143"/>
        <v/>
      </c>
      <c r="CT243" s="172" t="str">
        <f t="shared" si="144"/>
        <v/>
      </c>
      <c r="CU243" s="240" t="str">
        <f t="shared" si="145"/>
        <v/>
      </c>
      <c r="CV243" s="240" t="str">
        <f t="shared" si="146"/>
        <v/>
      </c>
      <c r="CW243" s="240" t="str">
        <f t="shared" si="147"/>
        <v/>
      </c>
      <c r="CX243" s="240" t="str">
        <f t="shared" si="148"/>
        <v/>
      </c>
      <c r="CY243" s="240" t="str">
        <f t="shared" si="149"/>
        <v/>
      </c>
      <c r="CZ243" s="240" t="str">
        <f t="shared" si="150"/>
        <v/>
      </c>
      <c r="DA243" s="240" t="str">
        <f t="shared" si="151"/>
        <v/>
      </c>
      <c r="DB243" s="173" t="str">
        <f t="shared" si="152"/>
        <v/>
      </c>
    </row>
    <row r="244" spans="1:106" x14ac:dyDescent="0.35">
      <c r="A244" s="182">
        <f>'Session Tracking'!A243</f>
        <v>0</v>
      </c>
      <c r="B244" s="183">
        <f>'Session Tracking'!T243</f>
        <v>0</v>
      </c>
      <c r="C244" s="183">
        <f>'Session Tracking'!C243</f>
        <v>0</v>
      </c>
      <c r="D244" s="184" t="str">
        <f>IF('Session Tracking'!D243,'Session Tracking'!D243,"")</f>
        <v/>
      </c>
      <c r="E244" s="184" t="str">
        <f>IF('Session Tracking'!E243,'Session Tracking'!E243,"")</f>
        <v/>
      </c>
      <c r="F244" s="121"/>
      <c r="G244" s="121"/>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1"/>
      <c r="AH244" s="122"/>
      <c r="AI244" s="122"/>
      <c r="AJ244" s="122"/>
      <c r="AK244" s="122"/>
      <c r="AL244" s="122"/>
      <c r="AM244" s="122"/>
      <c r="AN244" s="122"/>
      <c r="AO244" s="122"/>
      <c r="AP244" s="122"/>
      <c r="AQ244" s="122"/>
      <c r="AR244" s="122"/>
      <c r="AS244" s="122"/>
      <c r="AT244" s="122"/>
      <c r="AU244" s="122"/>
      <c r="AV244" s="122"/>
      <c r="AW244" s="122"/>
      <c r="AX244" s="122"/>
      <c r="AY244" s="122"/>
      <c r="AZ244" s="122"/>
      <c r="BA244" s="122"/>
      <c r="BB244" s="122"/>
      <c r="BC244" s="122"/>
      <c r="BD244" s="122"/>
      <c r="BE244" s="122"/>
      <c r="BF244" s="122"/>
      <c r="BH244" s="175" t="str">
        <f t="shared" si="118"/>
        <v/>
      </c>
      <c r="BI244" s="176" t="str">
        <f t="shared" si="119"/>
        <v/>
      </c>
      <c r="BJ244" s="240" t="str">
        <f t="shared" si="120"/>
        <v xml:space="preserve"> </v>
      </c>
      <c r="BK244" s="175" t="str">
        <f t="shared" si="121"/>
        <v/>
      </c>
      <c r="BL244" s="176" t="str">
        <f t="shared" si="122"/>
        <v/>
      </c>
      <c r="BM244" s="240" t="str">
        <f t="shared" si="123"/>
        <v xml:space="preserve"> </v>
      </c>
      <c r="BN244" s="175" t="str">
        <f t="shared" si="124"/>
        <v/>
      </c>
      <c r="BO244" s="176" t="str">
        <f t="shared" si="125"/>
        <v/>
      </c>
      <c r="BP244" s="240" t="str">
        <f t="shared" si="126"/>
        <v xml:space="preserve"> </v>
      </c>
      <c r="BQ244" s="175" t="str">
        <f t="shared" si="127"/>
        <v/>
      </c>
      <c r="BR244" s="176" t="str">
        <f t="shared" si="128"/>
        <v/>
      </c>
      <c r="BS244" s="224" t="str">
        <f t="shared" si="129"/>
        <v xml:space="preserve"> </v>
      </c>
      <c r="BT244" s="318" t="str">
        <f t="shared" si="130"/>
        <v/>
      </c>
      <c r="BU244" s="319" t="str">
        <f t="shared" si="131"/>
        <v/>
      </c>
      <c r="BV244" s="320" t="str">
        <f t="shared" si="132"/>
        <v xml:space="preserve"> </v>
      </c>
      <c r="BW244" s="175" t="str">
        <f t="shared" si="133"/>
        <v/>
      </c>
      <c r="BX244" s="176" t="str">
        <f t="shared" si="134"/>
        <v/>
      </c>
      <c r="BY244" s="240" t="str">
        <f t="shared" si="135"/>
        <v xml:space="preserve"> </v>
      </c>
      <c r="BZ244" s="175" t="str">
        <f>IF(COUNT(#REF!,#REF!,#REF!,#REF!)=4,(3-#REF!)+(3-#REF!)+#REF!+#REF!,"")</f>
        <v/>
      </c>
      <c r="CA244" s="176" t="str">
        <f>IF(COUNT(#REF!,#REF!,#REF!,#REF!)=4,(3-#REF!)+(3-#REF!)+#REF!+#REF!,"")</f>
        <v/>
      </c>
      <c r="CB244" s="240" t="str">
        <f t="shared" si="136"/>
        <v xml:space="preserve"> </v>
      </c>
      <c r="CC244" s="175" t="str">
        <f>IF(COUNT(#REF!,#REF!,#REF!)=3,(3-#REF!)+#REF!+(3-#REF!),"")</f>
        <v/>
      </c>
      <c r="CD244" s="176" t="str">
        <f>IF(COUNT(#REF!,#REF!,#REF!)=3,(3-#REF!)+#REF!+(3-#REF!),"")</f>
        <v/>
      </c>
      <c r="CE244" s="240" t="str">
        <f t="shared" si="137"/>
        <v xml:space="preserve"> </v>
      </c>
      <c r="CF244" s="185" t="str">
        <f t="shared" si="153"/>
        <v/>
      </c>
      <c r="CG244" s="186" t="str">
        <f t="shared" si="153"/>
        <v/>
      </c>
      <c r="CH244" s="181" t="str">
        <f t="shared" si="138"/>
        <v xml:space="preserve"> </v>
      </c>
      <c r="CI244" s="240">
        <f>'Session Tracking'!P243</f>
        <v>0</v>
      </c>
      <c r="CJ244" s="172"/>
      <c r="CK244" s="172">
        <f>COUNTIF('Session Tracking'!F243:O243,"Yes")</f>
        <v>0</v>
      </c>
      <c r="CL244" s="240">
        <f>COUNTIF('Session Tracking'!F243:O243,"No")</f>
        <v>0</v>
      </c>
      <c r="CM244" s="211">
        <f t="shared" si="139"/>
        <v>0</v>
      </c>
      <c r="CN244" s="240" t="str">
        <f t="shared" si="116"/>
        <v/>
      </c>
      <c r="CO244" s="240" t="str">
        <f t="shared" si="117"/>
        <v/>
      </c>
      <c r="CP244" s="240" t="str">
        <f t="shared" si="140"/>
        <v/>
      </c>
      <c r="CQ244" s="240" t="str">
        <f t="shared" si="141"/>
        <v/>
      </c>
      <c r="CR244" s="240" t="str">
        <f t="shared" si="142"/>
        <v/>
      </c>
      <c r="CS244" s="240" t="str">
        <f t="shared" si="143"/>
        <v/>
      </c>
      <c r="CT244" s="172" t="str">
        <f t="shared" si="144"/>
        <v/>
      </c>
      <c r="CU244" s="240" t="str">
        <f t="shared" si="145"/>
        <v/>
      </c>
      <c r="CV244" s="240" t="str">
        <f t="shared" si="146"/>
        <v/>
      </c>
      <c r="CW244" s="240" t="str">
        <f t="shared" si="147"/>
        <v/>
      </c>
      <c r="CX244" s="240" t="str">
        <f t="shared" si="148"/>
        <v/>
      </c>
      <c r="CY244" s="240" t="str">
        <f t="shared" si="149"/>
        <v/>
      </c>
      <c r="CZ244" s="240" t="str">
        <f t="shared" si="150"/>
        <v/>
      </c>
      <c r="DA244" s="240" t="str">
        <f t="shared" si="151"/>
        <v/>
      </c>
      <c r="DB244" s="173" t="str">
        <f t="shared" si="152"/>
        <v/>
      </c>
    </row>
    <row r="245" spans="1:106" x14ac:dyDescent="0.35">
      <c r="A245" s="182">
        <f>'Session Tracking'!A244</f>
        <v>0</v>
      </c>
      <c r="B245" s="183">
        <f>'Session Tracking'!T244</f>
        <v>0</v>
      </c>
      <c r="C245" s="183">
        <f>'Session Tracking'!C244</f>
        <v>0</v>
      </c>
      <c r="D245" s="184" t="str">
        <f>IF('Session Tracking'!D244,'Session Tracking'!D244,"")</f>
        <v/>
      </c>
      <c r="E245" s="184" t="str">
        <f>IF('Session Tracking'!E244,'Session Tracking'!E244,"")</f>
        <v/>
      </c>
      <c r="F245" s="123"/>
      <c r="G245" s="123"/>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3"/>
      <c r="AH245" s="124"/>
      <c r="AI245" s="124"/>
      <c r="AJ245" s="124"/>
      <c r="AK245" s="124"/>
      <c r="AL245" s="124"/>
      <c r="AM245" s="124"/>
      <c r="AN245" s="124"/>
      <c r="AO245" s="124"/>
      <c r="AP245" s="124"/>
      <c r="AQ245" s="124"/>
      <c r="AR245" s="124"/>
      <c r="AS245" s="124"/>
      <c r="AT245" s="124"/>
      <c r="AU245" s="124"/>
      <c r="AV245" s="124"/>
      <c r="AW245" s="124"/>
      <c r="AX245" s="124"/>
      <c r="AY245" s="124"/>
      <c r="AZ245" s="124"/>
      <c r="BA245" s="124"/>
      <c r="BB245" s="124"/>
      <c r="BC245" s="124"/>
      <c r="BD245" s="124"/>
      <c r="BE245" s="124"/>
      <c r="BF245" s="124"/>
      <c r="BH245" s="175" t="str">
        <f t="shared" si="118"/>
        <v/>
      </c>
      <c r="BI245" s="176" t="str">
        <f t="shared" si="119"/>
        <v/>
      </c>
      <c r="BJ245" s="240" t="str">
        <f t="shared" si="120"/>
        <v xml:space="preserve"> </v>
      </c>
      <c r="BK245" s="175" t="str">
        <f t="shared" si="121"/>
        <v/>
      </c>
      <c r="BL245" s="176" t="str">
        <f t="shared" si="122"/>
        <v/>
      </c>
      <c r="BM245" s="240" t="str">
        <f t="shared" si="123"/>
        <v xml:space="preserve"> </v>
      </c>
      <c r="BN245" s="175" t="str">
        <f t="shared" si="124"/>
        <v/>
      </c>
      <c r="BO245" s="176" t="str">
        <f t="shared" si="125"/>
        <v/>
      </c>
      <c r="BP245" s="240" t="str">
        <f t="shared" si="126"/>
        <v xml:space="preserve"> </v>
      </c>
      <c r="BQ245" s="175" t="str">
        <f t="shared" si="127"/>
        <v/>
      </c>
      <c r="BR245" s="176" t="str">
        <f t="shared" si="128"/>
        <v/>
      </c>
      <c r="BS245" s="224" t="str">
        <f t="shared" si="129"/>
        <v xml:space="preserve"> </v>
      </c>
      <c r="BT245" s="318" t="str">
        <f t="shared" si="130"/>
        <v/>
      </c>
      <c r="BU245" s="319" t="str">
        <f t="shared" si="131"/>
        <v/>
      </c>
      <c r="BV245" s="320" t="str">
        <f t="shared" si="132"/>
        <v xml:space="preserve"> </v>
      </c>
      <c r="BW245" s="175" t="str">
        <f t="shared" si="133"/>
        <v/>
      </c>
      <c r="BX245" s="176" t="str">
        <f t="shared" si="134"/>
        <v/>
      </c>
      <c r="BY245" s="240" t="str">
        <f t="shared" si="135"/>
        <v xml:space="preserve"> </v>
      </c>
      <c r="BZ245" s="175" t="str">
        <f>IF(COUNT(#REF!,#REF!,#REF!,#REF!)=4,(3-#REF!)+(3-#REF!)+#REF!+#REF!,"")</f>
        <v/>
      </c>
      <c r="CA245" s="176" t="str">
        <f>IF(COUNT(#REF!,#REF!,#REF!,#REF!)=4,(3-#REF!)+(3-#REF!)+#REF!+#REF!,"")</f>
        <v/>
      </c>
      <c r="CB245" s="240" t="str">
        <f t="shared" si="136"/>
        <v xml:space="preserve"> </v>
      </c>
      <c r="CC245" s="175" t="str">
        <f>IF(COUNT(#REF!,#REF!,#REF!)=3,(3-#REF!)+#REF!+(3-#REF!),"")</f>
        <v/>
      </c>
      <c r="CD245" s="176" t="str">
        <f>IF(COUNT(#REF!,#REF!,#REF!)=3,(3-#REF!)+#REF!+(3-#REF!),"")</f>
        <v/>
      </c>
      <c r="CE245" s="240" t="str">
        <f t="shared" si="137"/>
        <v xml:space="preserve"> </v>
      </c>
      <c r="CF245" s="185" t="str">
        <f t="shared" si="153"/>
        <v/>
      </c>
      <c r="CG245" s="186" t="str">
        <f t="shared" si="153"/>
        <v/>
      </c>
      <c r="CH245" s="181" t="str">
        <f t="shared" si="138"/>
        <v xml:space="preserve"> </v>
      </c>
      <c r="CI245" s="240">
        <f>'Session Tracking'!P244</f>
        <v>0</v>
      </c>
      <c r="CJ245" s="172"/>
      <c r="CK245" s="172">
        <f>COUNTIF('Session Tracking'!F244:O244,"Yes")</f>
        <v>0</v>
      </c>
      <c r="CL245" s="240">
        <f>COUNTIF('Session Tracking'!F244:O244,"No")</f>
        <v>0</v>
      </c>
      <c r="CM245" s="211">
        <f t="shared" si="139"/>
        <v>0</v>
      </c>
      <c r="CN245" s="240" t="str">
        <f t="shared" si="116"/>
        <v/>
      </c>
      <c r="CO245" s="240" t="str">
        <f t="shared" si="117"/>
        <v/>
      </c>
      <c r="CP245" s="240" t="str">
        <f t="shared" si="140"/>
        <v/>
      </c>
      <c r="CQ245" s="240" t="str">
        <f t="shared" si="141"/>
        <v/>
      </c>
      <c r="CR245" s="240" t="str">
        <f t="shared" si="142"/>
        <v/>
      </c>
      <c r="CS245" s="240" t="str">
        <f t="shared" si="143"/>
        <v/>
      </c>
      <c r="CT245" s="172" t="str">
        <f t="shared" si="144"/>
        <v/>
      </c>
      <c r="CU245" s="240" t="str">
        <f t="shared" si="145"/>
        <v/>
      </c>
      <c r="CV245" s="240" t="str">
        <f t="shared" si="146"/>
        <v/>
      </c>
      <c r="CW245" s="240" t="str">
        <f t="shared" si="147"/>
        <v/>
      </c>
      <c r="CX245" s="240" t="str">
        <f t="shared" si="148"/>
        <v/>
      </c>
      <c r="CY245" s="240" t="str">
        <f t="shared" si="149"/>
        <v/>
      </c>
      <c r="CZ245" s="240" t="str">
        <f t="shared" si="150"/>
        <v/>
      </c>
      <c r="DA245" s="240" t="str">
        <f t="shared" si="151"/>
        <v/>
      </c>
      <c r="DB245" s="173" t="str">
        <f t="shared" si="152"/>
        <v/>
      </c>
    </row>
    <row r="246" spans="1:106" x14ac:dyDescent="0.35">
      <c r="A246" s="182">
        <f>'Session Tracking'!A245</f>
        <v>0</v>
      </c>
      <c r="B246" s="183">
        <f>'Session Tracking'!T245</f>
        <v>0</v>
      </c>
      <c r="C246" s="183">
        <f>'Session Tracking'!C245</f>
        <v>0</v>
      </c>
      <c r="D246" s="184" t="str">
        <f>IF('Session Tracking'!D245,'Session Tracking'!D245,"")</f>
        <v/>
      </c>
      <c r="E246" s="184" t="str">
        <f>IF('Session Tracking'!E245,'Session Tracking'!E245,"")</f>
        <v/>
      </c>
      <c r="F246" s="121"/>
      <c r="G246" s="121"/>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1"/>
      <c r="AH246" s="122"/>
      <c r="AI246" s="122"/>
      <c r="AJ246" s="122"/>
      <c r="AK246" s="122"/>
      <c r="AL246" s="122"/>
      <c r="AM246" s="122"/>
      <c r="AN246" s="122"/>
      <c r="AO246" s="122"/>
      <c r="AP246" s="122"/>
      <c r="AQ246" s="122"/>
      <c r="AR246" s="122"/>
      <c r="AS246" s="122"/>
      <c r="AT246" s="122"/>
      <c r="AU246" s="122"/>
      <c r="AV246" s="122"/>
      <c r="AW246" s="122"/>
      <c r="AX246" s="122"/>
      <c r="AY246" s="122"/>
      <c r="AZ246" s="122"/>
      <c r="BA246" s="122"/>
      <c r="BB246" s="122"/>
      <c r="BC246" s="122"/>
      <c r="BD246" s="122"/>
      <c r="BE246" s="122"/>
      <c r="BF246" s="122"/>
      <c r="BH246" s="175" t="str">
        <f t="shared" si="118"/>
        <v/>
      </c>
      <c r="BI246" s="176" t="str">
        <f t="shared" si="119"/>
        <v/>
      </c>
      <c r="BJ246" s="240" t="str">
        <f t="shared" si="120"/>
        <v xml:space="preserve"> </v>
      </c>
      <c r="BK246" s="175" t="str">
        <f t="shared" si="121"/>
        <v/>
      </c>
      <c r="BL246" s="176" t="str">
        <f t="shared" si="122"/>
        <v/>
      </c>
      <c r="BM246" s="240" t="str">
        <f t="shared" si="123"/>
        <v xml:space="preserve"> </v>
      </c>
      <c r="BN246" s="175" t="str">
        <f t="shared" si="124"/>
        <v/>
      </c>
      <c r="BO246" s="176" t="str">
        <f t="shared" si="125"/>
        <v/>
      </c>
      <c r="BP246" s="240" t="str">
        <f t="shared" si="126"/>
        <v xml:space="preserve"> </v>
      </c>
      <c r="BQ246" s="175" t="str">
        <f t="shared" si="127"/>
        <v/>
      </c>
      <c r="BR246" s="176" t="str">
        <f t="shared" si="128"/>
        <v/>
      </c>
      <c r="BS246" s="224" t="str">
        <f t="shared" si="129"/>
        <v xml:space="preserve"> </v>
      </c>
      <c r="BT246" s="318" t="str">
        <f t="shared" si="130"/>
        <v/>
      </c>
      <c r="BU246" s="319" t="str">
        <f t="shared" si="131"/>
        <v/>
      </c>
      <c r="BV246" s="320" t="str">
        <f t="shared" si="132"/>
        <v xml:space="preserve"> </v>
      </c>
      <c r="BW246" s="175" t="str">
        <f t="shared" si="133"/>
        <v/>
      </c>
      <c r="BX246" s="176" t="str">
        <f t="shared" si="134"/>
        <v/>
      </c>
      <c r="BY246" s="240" t="str">
        <f t="shared" si="135"/>
        <v xml:space="preserve"> </v>
      </c>
      <c r="BZ246" s="175" t="str">
        <f>IF(COUNT(#REF!,#REF!,#REF!,#REF!)=4,(3-#REF!)+(3-#REF!)+#REF!+#REF!,"")</f>
        <v/>
      </c>
      <c r="CA246" s="176" t="str">
        <f>IF(COUNT(#REF!,#REF!,#REF!,#REF!)=4,(3-#REF!)+(3-#REF!)+#REF!+#REF!,"")</f>
        <v/>
      </c>
      <c r="CB246" s="240" t="str">
        <f t="shared" si="136"/>
        <v xml:space="preserve"> </v>
      </c>
      <c r="CC246" s="175" t="str">
        <f>IF(COUNT(#REF!,#REF!,#REF!)=3,(3-#REF!)+#REF!+(3-#REF!),"")</f>
        <v/>
      </c>
      <c r="CD246" s="176" t="str">
        <f>IF(COUNT(#REF!,#REF!,#REF!)=3,(3-#REF!)+#REF!+(3-#REF!),"")</f>
        <v/>
      </c>
      <c r="CE246" s="240" t="str">
        <f t="shared" si="137"/>
        <v xml:space="preserve"> </v>
      </c>
      <c r="CF246" s="185" t="str">
        <f t="shared" si="153"/>
        <v/>
      </c>
      <c r="CG246" s="186" t="str">
        <f t="shared" si="153"/>
        <v/>
      </c>
      <c r="CH246" s="181" t="str">
        <f t="shared" si="138"/>
        <v xml:space="preserve"> </v>
      </c>
      <c r="CI246" s="240">
        <f>'Session Tracking'!P245</f>
        <v>0</v>
      </c>
      <c r="CJ246" s="172"/>
      <c r="CK246" s="172">
        <f>COUNTIF('Session Tracking'!F245:O245,"Yes")</f>
        <v>0</v>
      </c>
      <c r="CL246" s="240">
        <f>COUNTIF('Session Tracking'!F245:O245,"No")</f>
        <v>0</v>
      </c>
      <c r="CM246" s="211">
        <f t="shared" si="139"/>
        <v>0</v>
      </c>
      <c r="CN246" s="240" t="str">
        <f t="shared" si="116"/>
        <v/>
      </c>
      <c r="CO246" s="240" t="str">
        <f t="shared" si="117"/>
        <v/>
      </c>
      <c r="CP246" s="240" t="str">
        <f t="shared" si="140"/>
        <v/>
      </c>
      <c r="CQ246" s="240" t="str">
        <f t="shared" si="141"/>
        <v/>
      </c>
      <c r="CR246" s="240" t="str">
        <f t="shared" si="142"/>
        <v/>
      </c>
      <c r="CS246" s="240" t="str">
        <f t="shared" si="143"/>
        <v/>
      </c>
      <c r="CT246" s="172" t="str">
        <f t="shared" si="144"/>
        <v/>
      </c>
      <c r="CU246" s="240" t="str">
        <f t="shared" si="145"/>
        <v/>
      </c>
      <c r="CV246" s="240" t="str">
        <f t="shared" si="146"/>
        <v/>
      </c>
      <c r="CW246" s="240" t="str">
        <f t="shared" si="147"/>
        <v/>
      </c>
      <c r="CX246" s="240" t="str">
        <f t="shared" si="148"/>
        <v/>
      </c>
      <c r="CY246" s="240" t="str">
        <f t="shared" si="149"/>
        <v/>
      </c>
      <c r="CZ246" s="240" t="str">
        <f t="shared" si="150"/>
        <v/>
      </c>
      <c r="DA246" s="240" t="str">
        <f t="shared" si="151"/>
        <v/>
      </c>
      <c r="DB246" s="173" t="str">
        <f t="shared" si="152"/>
        <v/>
      </c>
    </row>
    <row r="247" spans="1:106" x14ac:dyDescent="0.35">
      <c r="A247" s="182">
        <f>'Session Tracking'!A246</f>
        <v>0</v>
      </c>
      <c r="B247" s="183">
        <f>'Session Tracking'!T246</f>
        <v>0</v>
      </c>
      <c r="C247" s="183">
        <f>'Session Tracking'!C246</f>
        <v>0</v>
      </c>
      <c r="D247" s="184" t="str">
        <f>IF('Session Tracking'!D246,'Session Tracking'!D246,"")</f>
        <v/>
      </c>
      <c r="E247" s="184" t="str">
        <f>IF('Session Tracking'!E246,'Session Tracking'!E246,"")</f>
        <v/>
      </c>
      <c r="F247" s="123"/>
      <c r="G247" s="123"/>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3"/>
      <c r="AH247" s="124"/>
      <c r="AI247" s="124"/>
      <c r="AJ247" s="124"/>
      <c r="AK247" s="124"/>
      <c r="AL247" s="124"/>
      <c r="AM247" s="124"/>
      <c r="AN247" s="124"/>
      <c r="AO247" s="124"/>
      <c r="AP247" s="124"/>
      <c r="AQ247" s="124"/>
      <c r="AR247" s="124"/>
      <c r="AS247" s="124"/>
      <c r="AT247" s="124"/>
      <c r="AU247" s="124"/>
      <c r="AV247" s="124"/>
      <c r="AW247" s="124"/>
      <c r="AX247" s="124"/>
      <c r="AY247" s="124"/>
      <c r="AZ247" s="124"/>
      <c r="BA247" s="124"/>
      <c r="BB247" s="124"/>
      <c r="BC247" s="124"/>
      <c r="BD247" s="124"/>
      <c r="BE247" s="124"/>
      <c r="BF247" s="124"/>
      <c r="BH247" s="175" t="str">
        <f t="shared" si="118"/>
        <v/>
      </c>
      <c r="BI247" s="176" t="str">
        <f t="shared" si="119"/>
        <v/>
      </c>
      <c r="BJ247" s="240" t="str">
        <f t="shared" si="120"/>
        <v xml:space="preserve"> </v>
      </c>
      <c r="BK247" s="175" t="str">
        <f t="shared" si="121"/>
        <v/>
      </c>
      <c r="BL247" s="176" t="str">
        <f t="shared" si="122"/>
        <v/>
      </c>
      <c r="BM247" s="240" t="str">
        <f t="shared" si="123"/>
        <v xml:space="preserve"> </v>
      </c>
      <c r="BN247" s="175" t="str">
        <f t="shared" si="124"/>
        <v/>
      </c>
      <c r="BO247" s="176" t="str">
        <f t="shared" si="125"/>
        <v/>
      </c>
      <c r="BP247" s="240" t="str">
        <f t="shared" si="126"/>
        <v xml:space="preserve"> </v>
      </c>
      <c r="BQ247" s="175" t="str">
        <f t="shared" si="127"/>
        <v/>
      </c>
      <c r="BR247" s="176" t="str">
        <f t="shared" si="128"/>
        <v/>
      </c>
      <c r="BS247" s="224" t="str">
        <f t="shared" si="129"/>
        <v xml:space="preserve"> </v>
      </c>
      <c r="BT247" s="318" t="str">
        <f t="shared" si="130"/>
        <v/>
      </c>
      <c r="BU247" s="319" t="str">
        <f t="shared" si="131"/>
        <v/>
      </c>
      <c r="BV247" s="320" t="str">
        <f t="shared" si="132"/>
        <v xml:space="preserve"> </v>
      </c>
      <c r="BW247" s="175" t="str">
        <f t="shared" si="133"/>
        <v/>
      </c>
      <c r="BX247" s="176" t="str">
        <f t="shared" si="134"/>
        <v/>
      </c>
      <c r="BY247" s="240" t="str">
        <f t="shared" si="135"/>
        <v xml:space="preserve"> </v>
      </c>
      <c r="BZ247" s="175" t="str">
        <f>IF(COUNT(#REF!,#REF!,#REF!,#REF!)=4,(3-#REF!)+(3-#REF!)+#REF!+#REF!,"")</f>
        <v/>
      </c>
      <c r="CA247" s="176" t="str">
        <f>IF(COUNT(#REF!,#REF!,#REF!,#REF!)=4,(3-#REF!)+(3-#REF!)+#REF!+#REF!,"")</f>
        <v/>
      </c>
      <c r="CB247" s="240" t="str">
        <f t="shared" si="136"/>
        <v xml:space="preserve"> </v>
      </c>
      <c r="CC247" s="175" t="str">
        <f>IF(COUNT(#REF!,#REF!,#REF!)=3,(3-#REF!)+#REF!+(3-#REF!),"")</f>
        <v/>
      </c>
      <c r="CD247" s="176" t="str">
        <f>IF(COUNT(#REF!,#REF!,#REF!)=3,(3-#REF!)+#REF!+(3-#REF!),"")</f>
        <v/>
      </c>
      <c r="CE247" s="240" t="str">
        <f t="shared" si="137"/>
        <v xml:space="preserve"> </v>
      </c>
      <c r="CF247" s="185" t="str">
        <f t="shared" si="153"/>
        <v/>
      </c>
      <c r="CG247" s="186" t="str">
        <f t="shared" si="153"/>
        <v/>
      </c>
      <c r="CH247" s="181" t="str">
        <f t="shared" si="138"/>
        <v xml:space="preserve"> </v>
      </c>
      <c r="CI247" s="240">
        <f>'Session Tracking'!P246</f>
        <v>0</v>
      </c>
      <c r="CJ247" s="172"/>
      <c r="CK247" s="172">
        <f>COUNTIF('Session Tracking'!F246:O246,"Yes")</f>
        <v>0</v>
      </c>
      <c r="CL247" s="240">
        <f>COUNTIF('Session Tracking'!F246:O246,"No")</f>
        <v>0</v>
      </c>
      <c r="CM247" s="211">
        <f t="shared" si="139"/>
        <v>0</v>
      </c>
      <c r="CN247" s="240" t="str">
        <f t="shared" si="116"/>
        <v/>
      </c>
      <c r="CO247" s="240" t="str">
        <f t="shared" si="117"/>
        <v/>
      </c>
      <c r="CP247" s="240" t="str">
        <f t="shared" si="140"/>
        <v/>
      </c>
      <c r="CQ247" s="240" t="str">
        <f t="shared" si="141"/>
        <v/>
      </c>
      <c r="CR247" s="240" t="str">
        <f t="shared" si="142"/>
        <v/>
      </c>
      <c r="CS247" s="240" t="str">
        <f t="shared" si="143"/>
        <v/>
      </c>
      <c r="CT247" s="172" t="str">
        <f t="shared" si="144"/>
        <v/>
      </c>
      <c r="CU247" s="240" t="str">
        <f t="shared" si="145"/>
        <v/>
      </c>
      <c r="CV247" s="240" t="str">
        <f t="shared" si="146"/>
        <v/>
      </c>
      <c r="CW247" s="240" t="str">
        <f t="shared" si="147"/>
        <v/>
      </c>
      <c r="CX247" s="240" t="str">
        <f t="shared" si="148"/>
        <v/>
      </c>
      <c r="CY247" s="240" t="str">
        <f t="shared" si="149"/>
        <v/>
      </c>
      <c r="CZ247" s="240" t="str">
        <f t="shared" si="150"/>
        <v/>
      </c>
      <c r="DA247" s="240" t="str">
        <f t="shared" si="151"/>
        <v/>
      </c>
      <c r="DB247" s="173" t="str">
        <f t="shared" si="152"/>
        <v/>
      </c>
    </row>
    <row r="248" spans="1:106" x14ac:dyDescent="0.35">
      <c r="A248" s="182">
        <f>'Session Tracking'!A247</f>
        <v>0</v>
      </c>
      <c r="B248" s="183">
        <f>'Session Tracking'!T247</f>
        <v>0</v>
      </c>
      <c r="C248" s="183">
        <f>'Session Tracking'!C247</f>
        <v>0</v>
      </c>
      <c r="D248" s="184" t="str">
        <f>IF('Session Tracking'!D247,'Session Tracking'!D247,"")</f>
        <v/>
      </c>
      <c r="E248" s="184" t="str">
        <f>IF('Session Tracking'!E247,'Session Tracking'!E247,"")</f>
        <v/>
      </c>
      <c r="F248" s="121"/>
      <c r="G248" s="121"/>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1"/>
      <c r="AH248" s="122"/>
      <c r="AI248" s="122"/>
      <c r="AJ248" s="122"/>
      <c r="AK248" s="122"/>
      <c r="AL248" s="122"/>
      <c r="AM248" s="122"/>
      <c r="AN248" s="122"/>
      <c r="AO248" s="122"/>
      <c r="AP248" s="122"/>
      <c r="AQ248" s="122"/>
      <c r="AR248" s="122"/>
      <c r="AS248" s="122"/>
      <c r="AT248" s="122"/>
      <c r="AU248" s="122"/>
      <c r="AV248" s="122"/>
      <c r="AW248" s="122"/>
      <c r="AX248" s="122"/>
      <c r="AY248" s="122"/>
      <c r="AZ248" s="122"/>
      <c r="BA248" s="122"/>
      <c r="BB248" s="122"/>
      <c r="BC248" s="122"/>
      <c r="BD248" s="122"/>
      <c r="BE248" s="122"/>
      <c r="BF248" s="122"/>
      <c r="BH248" s="175" t="str">
        <f t="shared" si="118"/>
        <v/>
      </c>
      <c r="BI248" s="176" t="str">
        <f t="shared" si="119"/>
        <v/>
      </c>
      <c r="BJ248" s="240" t="str">
        <f t="shared" si="120"/>
        <v xml:space="preserve"> </v>
      </c>
      <c r="BK248" s="175" t="str">
        <f t="shared" si="121"/>
        <v/>
      </c>
      <c r="BL248" s="176" t="str">
        <f t="shared" si="122"/>
        <v/>
      </c>
      <c r="BM248" s="240" t="str">
        <f t="shared" si="123"/>
        <v xml:space="preserve"> </v>
      </c>
      <c r="BN248" s="175" t="str">
        <f t="shared" si="124"/>
        <v/>
      </c>
      <c r="BO248" s="176" t="str">
        <f t="shared" si="125"/>
        <v/>
      </c>
      <c r="BP248" s="240" t="str">
        <f t="shared" si="126"/>
        <v xml:space="preserve"> </v>
      </c>
      <c r="BQ248" s="175" t="str">
        <f t="shared" si="127"/>
        <v/>
      </c>
      <c r="BR248" s="176" t="str">
        <f t="shared" si="128"/>
        <v/>
      </c>
      <c r="BS248" s="224" t="str">
        <f t="shared" si="129"/>
        <v xml:space="preserve"> </v>
      </c>
      <c r="BT248" s="318" t="str">
        <f t="shared" si="130"/>
        <v/>
      </c>
      <c r="BU248" s="319" t="str">
        <f t="shared" si="131"/>
        <v/>
      </c>
      <c r="BV248" s="320" t="str">
        <f t="shared" si="132"/>
        <v xml:space="preserve"> </v>
      </c>
      <c r="BW248" s="175" t="str">
        <f t="shared" si="133"/>
        <v/>
      </c>
      <c r="BX248" s="176" t="str">
        <f t="shared" si="134"/>
        <v/>
      </c>
      <c r="BY248" s="240" t="str">
        <f t="shared" si="135"/>
        <v xml:space="preserve"> </v>
      </c>
      <c r="BZ248" s="175" t="str">
        <f>IF(COUNT(#REF!,#REF!,#REF!,#REF!)=4,(3-#REF!)+(3-#REF!)+#REF!+#REF!,"")</f>
        <v/>
      </c>
      <c r="CA248" s="176" t="str">
        <f>IF(COUNT(#REF!,#REF!,#REF!,#REF!)=4,(3-#REF!)+(3-#REF!)+#REF!+#REF!,"")</f>
        <v/>
      </c>
      <c r="CB248" s="240" t="str">
        <f t="shared" si="136"/>
        <v xml:space="preserve"> </v>
      </c>
      <c r="CC248" s="175" t="str">
        <f>IF(COUNT(#REF!,#REF!,#REF!)=3,(3-#REF!)+#REF!+(3-#REF!),"")</f>
        <v/>
      </c>
      <c r="CD248" s="176" t="str">
        <f>IF(COUNT(#REF!,#REF!,#REF!)=3,(3-#REF!)+#REF!+(3-#REF!),"")</f>
        <v/>
      </c>
      <c r="CE248" s="240" t="str">
        <f t="shared" si="137"/>
        <v xml:space="preserve"> </v>
      </c>
      <c r="CF248" s="185" t="str">
        <f t="shared" si="153"/>
        <v/>
      </c>
      <c r="CG248" s="186" t="str">
        <f t="shared" si="153"/>
        <v/>
      </c>
      <c r="CH248" s="181" t="str">
        <f t="shared" si="138"/>
        <v xml:space="preserve"> </v>
      </c>
      <c r="CI248" s="240">
        <f>'Session Tracking'!P247</f>
        <v>0</v>
      </c>
      <c r="CJ248" s="172"/>
      <c r="CK248" s="172">
        <f>COUNTIF('Session Tracking'!F247:O247,"Yes")</f>
        <v>0</v>
      </c>
      <c r="CL248" s="240">
        <f>COUNTIF('Session Tracking'!F247:O247,"No")</f>
        <v>0</v>
      </c>
      <c r="CM248" s="211">
        <f t="shared" si="139"/>
        <v>0</v>
      </c>
      <c r="CN248" s="240" t="str">
        <f t="shared" si="116"/>
        <v/>
      </c>
      <c r="CO248" s="240" t="str">
        <f t="shared" si="117"/>
        <v/>
      </c>
      <c r="CP248" s="240" t="str">
        <f t="shared" si="140"/>
        <v/>
      </c>
      <c r="CQ248" s="240" t="str">
        <f t="shared" si="141"/>
        <v/>
      </c>
      <c r="CR248" s="240" t="str">
        <f t="shared" si="142"/>
        <v/>
      </c>
      <c r="CS248" s="240" t="str">
        <f t="shared" si="143"/>
        <v/>
      </c>
      <c r="CT248" s="172" t="str">
        <f t="shared" si="144"/>
        <v/>
      </c>
      <c r="CU248" s="240" t="str">
        <f t="shared" si="145"/>
        <v/>
      </c>
      <c r="CV248" s="240" t="str">
        <f t="shared" si="146"/>
        <v/>
      </c>
      <c r="CW248" s="240" t="str">
        <f t="shared" si="147"/>
        <v/>
      </c>
      <c r="CX248" s="240" t="str">
        <f t="shared" si="148"/>
        <v/>
      </c>
      <c r="CY248" s="240" t="str">
        <f t="shared" si="149"/>
        <v/>
      </c>
      <c r="CZ248" s="240" t="str">
        <f t="shared" si="150"/>
        <v/>
      </c>
      <c r="DA248" s="240" t="str">
        <f t="shared" si="151"/>
        <v/>
      </c>
      <c r="DB248" s="173" t="str">
        <f t="shared" si="152"/>
        <v/>
      </c>
    </row>
    <row r="249" spans="1:106" x14ac:dyDescent="0.35">
      <c r="A249" s="182">
        <f>'Session Tracking'!A248</f>
        <v>0</v>
      </c>
      <c r="B249" s="183">
        <f>'Session Tracking'!T248</f>
        <v>0</v>
      </c>
      <c r="C249" s="183">
        <f>'Session Tracking'!C248</f>
        <v>0</v>
      </c>
      <c r="D249" s="184" t="str">
        <f>IF('Session Tracking'!D248,'Session Tracking'!D248,"")</f>
        <v/>
      </c>
      <c r="E249" s="184" t="str">
        <f>IF('Session Tracking'!E248,'Session Tracking'!E248,"")</f>
        <v/>
      </c>
      <c r="F249" s="123"/>
      <c r="G249" s="123"/>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3"/>
      <c r="AH249" s="124"/>
      <c r="AI249" s="124"/>
      <c r="AJ249" s="124"/>
      <c r="AK249" s="124"/>
      <c r="AL249" s="124"/>
      <c r="AM249" s="124"/>
      <c r="AN249" s="124"/>
      <c r="AO249" s="124"/>
      <c r="AP249" s="124"/>
      <c r="AQ249" s="124"/>
      <c r="AR249" s="124"/>
      <c r="AS249" s="124"/>
      <c r="AT249" s="124"/>
      <c r="AU249" s="124"/>
      <c r="AV249" s="124"/>
      <c r="AW249" s="124"/>
      <c r="AX249" s="124"/>
      <c r="AY249" s="124"/>
      <c r="AZ249" s="124"/>
      <c r="BA249" s="124"/>
      <c r="BB249" s="124"/>
      <c r="BC249" s="124"/>
      <c r="BD249" s="124"/>
      <c r="BE249" s="124"/>
      <c r="BF249" s="124"/>
      <c r="BH249" s="175" t="str">
        <f t="shared" si="118"/>
        <v/>
      </c>
      <c r="BI249" s="176" t="str">
        <f t="shared" si="119"/>
        <v/>
      </c>
      <c r="BJ249" s="240" t="str">
        <f t="shared" si="120"/>
        <v xml:space="preserve"> </v>
      </c>
      <c r="BK249" s="175" t="str">
        <f t="shared" si="121"/>
        <v/>
      </c>
      <c r="BL249" s="176" t="str">
        <f t="shared" si="122"/>
        <v/>
      </c>
      <c r="BM249" s="240" t="str">
        <f t="shared" si="123"/>
        <v xml:space="preserve"> </v>
      </c>
      <c r="BN249" s="175" t="str">
        <f t="shared" si="124"/>
        <v/>
      </c>
      <c r="BO249" s="176" t="str">
        <f t="shared" si="125"/>
        <v/>
      </c>
      <c r="BP249" s="240" t="str">
        <f t="shared" si="126"/>
        <v xml:space="preserve"> </v>
      </c>
      <c r="BQ249" s="175" t="str">
        <f t="shared" si="127"/>
        <v/>
      </c>
      <c r="BR249" s="176" t="str">
        <f t="shared" si="128"/>
        <v/>
      </c>
      <c r="BS249" s="224" t="str">
        <f t="shared" si="129"/>
        <v xml:space="preserve"> </v>
      </c>
      <c r="BT249" s="318" t="str">
        <f t="shared" si="130"/>
        <v/>
      </c>
      <c r="BU249" s="319" t="str">
        <f t="shared" si="131"/>
        <v/>
      </c>
      <c r="BV249" s="320" t="str">
        <f t="shared" si="132"/>
        <v xml:space="preserve"> </v>
      </c>
      <c r="BW249" s="175" t="str">
        <f t="shared" si="133"/>
        <v/>
      </c>
      <c r="BX249" s="176" t="str">
        <f t="shared" si="134"/>
        <v/>
      </c>
      <c r="BY249" s="240" t="str">
        <f t="shared" si="135"/>
        <v xml:space="preserve"> </v>
      </c>
      <c r="BZ249" s="175" t="str">
        <f>IF(COUNT(#REF!,#REF!,#REF!,#REF!)=4,(3-#REF!)+(3-#REF!)+#REF!+#REF!,"")</f>
        <v/>
      </c>
      <c r="CA249" s="176" t="str">
        <f>IF(COUNT(#REF!,#REF!,#REF!,#REF!)=4,(3-#REF!)+(3-#REF!)+#REF!+#REF!,"")</f>
        <v/>
      </c>
      <c r="CB249" s="240" t="str">
        <f t="shared" si="136"/>
        <v xml:space="preserve"> </v>
      </c>
      <c r="CC249" s="175" t="str">
        <f>IF(COUNT(#REF!,#REF!,#REF!)=3,(3-#REF!)+#REF!+(3-#REF!),"")</f>
        <v/>
      </c>
      <c r="CD249" s="176" t="str">
        <f>IF(COUNT(#REF!,#REF!,#REF!)=3,(3-#REF!)+#REF!+(3-#REF!),"")</f>
        <v/>
      </c>
      <c r="CE249" s="240" t="str">
        <f t="shared" si="137"/>
        <v xml:space="preserve"> </v>
      </c>
      <c r="CF249" s="185" t="str">
        <f t="shared" si="153"/>
        <v/>
      </c>
      <c r="CG249" s="186" t="str">
        <f t="shared" si="153"/>
        <v/>
      </c>
      <c r="CH249" s="181" t="str">
        <f t="shared" si="138"/>
        <v xml:space="preserve"> </v>
      </c>
      <c r="CI249" s="240">
        <f>'Session Tracking'!P248</f>
        <v>0</v>
      </c>
      <c r="CJ249" s="172"/>
      <c r="CK249" s="172">
        <f>COUNTIF('Session Tracking'!F248:O248,"Yes")</f>
        <v>0</v>
      </c>
      <c r="CL249" s="240">
        <f>COUNTIF('Session Tracking'!F248:O248,"No")</f>
        <v>0</v>
      </c>
      <c r="CM249" s="211">
        <f t="shared" si="139"/>
        <v>0</v>
      </c>
      <c r="CN249" s="240" t="str">
        <f t="shared" si="116"/>
        <v/>
      </c>
      <c r="CO249" s="240" t="str">
        <f t="shared" si="117"/>
        <v/>
      </c>
      <c r="CP249" s="240" t="str">
        <f t="shared" si="140"/>
        <v/>
      </c>
      <c r="CQ249" s="240" t="str">
        <f t="shared" si="141"/>
        <v/>
      </c>
      <c r="CR249" s="240" t="str">
        <f t="shared" si="142"/>
        <v/>
      </c>
      <c r="CS249" s="240" t="str">
        <f t="shared" si="143"/>
        <v/>
      </c>
      <c r="CT249" s="172" t="str">
        <f t="shared" si="144"/>
        <v/>
      </c>
      <c r="CU249" s="240" t="str">
        <f t="shared" si="145"/>
        <v/>
      </c>
      <c r="CV249" s="240" t="str">
        <f t="shared" si="146"/>
        <v/>
      </c>
      <c r="CW249" s="240" t="str">
        <f t="shared" si="147"/>
        <v/>
      </c>
      <c r="CX249" s="240" t="str">
        <f t="shared" si="148"/>
        <v/>
      </c>
      <c r="CY249" s="240" t="str">
        <f t="shared" si="149"/>
        <v/>
      </c>
      <c r="CZ249" s="240" t="str">
        <f t="shared" si="150"/>
        <v/>
      </c>
      <c r="DA249" s="240" t="str">
        <f t="shared" si="151"/>
        <v/>
      </c>
      <c r="DB249" s="173" t="str">
        <f t="shared" si="152"/>
        <v/>
      </c>
    </row>
    <row r="250" spans="1:106" x14ac:dyDescent="0.35">
      <c r="A250" s="182">
        <f>'Session Tracking'!A249</f>
        <v>0</v>
      </c>
      <c r="B250" s="183">
        <f>'Session Tracking'!T249</f>
        <v>0</v>
      </c>
      <c r="C250" s="183">
        <f>'Session Tracking'!C249</f>
        <v>0</v>
      </c>
      <c r="D250" s="184" t="str">
        <f>IF('Session Tracking'!D249,'Session Tracking'!D249,"")</f>
        <v/>
      </c>
      <c r="E250" s="184" t="str">
        <f>IF('Session Tracking'!E249,'Session Tracking'!E249,"")</f>
        <v/>
      </c>
      <c r="F250" s="121"/>
      <c r="G250" s="121"/>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1"/>
      <c r="AH250" s="122"/>
      <c r="AI250" s="122"/>
      <c r="AJ250" s="122"/>
      <c r="AK250" s="122"/>
      <c r="AL250" s="122"/>
      <c r="AM250" s="122"/>
      <c r="AN250" s="122"/>
      <c r="AO250" s="122"/>
      <c r="AP250" s="122"/>
      <c r="AQ250" s="122"/>
      <c r="AR250" s="122"/>
      <c r="AS250" s="122"/>
      <c r="AT250" s="122"/>
      <c r="AU250" s="122"/>
      <c r="AV250" s="122"/>
      <c r="AW250" s="122"/>
      <c r="AX250" s="122"/>
      <c r="AY250" s="122"/>
      <c r="AZ250" s="122"/>
      <c r="BA250" s="122"/>
      <c r="BB250" s="122"/>
      <c r="BC250" s="122"/>
      <c r="BD250" s="122"/>
      <c r="BE250" s="122"/>
      <c r="BF250" s="122"/>
      <c r="BH250" s="175" t="str">
        <f t="shared" si="118"/>
        <v/>
      </c>
      <c r="BI250" s="176" t="str">
        <f t="shared" si="119"/>
        <v/>
      </c>
      <c r="BJ250" s="240" t="str">
        <f t="shared" si="120"/>
        <v xml:space="preserve"> </v>
      </c>
      <c r="BK250" s="175" t="str">
        <f t="shared" si="121"/>
        <v/>
      </c>
      <c r="BL250" s="176" t="str">
        <f t="shared" si="122"/>
        <v/>
      </c>
      <c r="BM250" s="240" t="str">
        <f t="shared" si="123"/>
        <v xml:space="preserve"> </v>
      </c>
      <c r="BN250" s="175" t="str">
        <f t="shared" si="124"/>
        <v/>
      </c>
      <c r="BO250" s="176" t="str">
        <f t="shared" si="125"/>
        <v/>
      </c>
      <c r="BP250" s="240" t="str">
        <f t="shared" si="126"/>
        <v xml:space="preserve"> </v>
      </c>
      <c r="BQ250" s="175" t="str">
        <f t="shared" si="127"/>
        <v/>
      </c>
      <c r="BR250" s="176" t="str">
        <f t="shared" si="128"/>
        <v/>
      </c>
      <c r="BS250" s="224" t="str">
        <f t="shared" si="129"/>
        <v xml:space="preserve"> </v>
      </c>
      <c r="BT250" s="318" t="str">
        <f t="shared" si="130"/>
        <v/>
      </c>
      <c r="BU250" s="319" t="str">
        <f t="shared" si="131"/>
        <v/>
      </c>
      <c r="BV250" s="320" t="str">
        <f t="shared" si="132"/>
        <v xml:space="preserve"> </v>
      </c>
      <c r="BW250" s="175" t="str">
        <f t="shared" si="133"/>
        <v/>
      </c>
      <c r="BX250" s="176" t="str">
        <f t="shared" si="134"/>
        <v/>
      </c>
      <c r="BY250" s="240" t="str">
        <f t="shared" si="135"/>
        <v xml:space="preserve"> </v>
      </c>
      <c r="BZ250" s="175" t="str">
        <f>IF(COUNT(#REF!,#REF!,#REF!,#REF!)=4,(3-#REF!)+(3-#REF!)+#REF!+#REF!,"")</f>
        <v/>
      </c>
      <c r="CA250" s="176" t="str">
        <f>IF(COUNT(#REF!,#REF!,#REF!,#REF!)=4,(3-#REF!)+(3-#REF!)+#REF!+#REF!,"")</f>
        <v/>
      </c>
      <c r="CB250" s="240" t="str">
        <f t="shared" si="136"/>
        <v xml:space="preserve"> </v>
      </c>
      <c r="CC250" s="175" t="str">
        <f>IF(COUNT(#REF!,#REF!,#REF!)=3,(3-#REF!)+#REF!+(3-#REF!),"")</f>
        <v/>
      </c>
      <c r="CD250" s="176" t="str">
        <f>IF(COUNT(#REF!,#REF!,#REF!)=3,(3-#REF!)+#REF!+(3-#REF!),"")</f>
        <v/>
      </c>
      <c r="CE250" s="240" t="str">
        <f t="shared" si="137"/>
        <v xml:space="preserve"> </v>
      </c>
      <c r="CF250" s="185" t="str">
        <f t="shared" si="153"/>
        <v/>
      </c>
      <c r="CG250" s="186" t="str">
        <f t="shared" si="153"/>
        <v/>
      </c>
      <c r="CH250" s="181" t="str">
        <f t="shared" si="138"/>
        <v xml:space="preserve"> </v>
      </c>
      <c r="CI250" s="240">
        <f>'Session Tracking'!P249</f>
        <v>0</v>
      </c>
      <c r="CJ250" s="172"/>
      <c r="CK250" s="172">
        <f>COUNTIF('Session Tracking'!F249:O249,"Yes")</f>
        <v>0</v>
      </c>
      <c r="CL250" s="240">
        <f>COUNTIF('Session Tracking'!F249:O249,"No")</f>
        <v>0</v>
      </c>
      <c r="CM250" s="211">
        <f t="shared" si="139"/>
        <v>0</v>
      </c>
      <c r="CN250" s="240" t="str">
        <f t="shared" si="116"/>
        <v/>
      </c>
      <c r="CO250" s="240" t="str">
        <f t="shared" si="117"/>
        <v/>
      </c>
      <c r="CP250" s="240" t="str">
        <f t="shared" si="140"/>
        <v/>
      </c>
      <c r="CQ250" s="240" t="str">
        <f t="shared" si="141"/>
        <v/>
      </c>
      <c r="CR250" s="240" t="str">
        <f t="shared" si="142"/>
        <v/>
      </c>
      <c r="CS250" s="240" t="str">
        <f t="shared" si="143"/>
        <v/>
      </c>
      <c r="CT250" s="172" t="str">
        <f t="shared" si="144"/>
        <v/>
      </c>
      <c r="CU250" s="240" t="str">
        <f t="shared" si="145"/>
        <v/>
      </c>
      <c r="CV250" s="240" t="str">
        <f t="shared" si="146"/>
        <v/>
      </c>
      <c r="CW250" s="240" t="str">
        <f t="shared" si="147"/>
        <v/>
      </c>
      <c r="CX250" s="240" t="str">
        <f t="shared" si="148"/>
        <v/>
      </c>
      <c r="CY250" s="240" t="str">
        <f t="shared" si="149"/>
        <v/>
      </c>
      <c r="CZ250" s="240" t="str">
        <f t="shared" si="150"/>
        <v/>
      </c>
      <c r="DA250" s="240" t="str">
        <f t="shared" si="151"/>
        <v/>
      </c>
      <c r="DB250" s="173" t="str">
        <f t="shared" si="152"/>
        <v/>
      </c>
    </row>
    <row r="251" spans="1:106" x14ac:dyDescent="0.35">
      <c r="A251" s="182">
        <f>'Session Tracking'!A250</f>
        <v>0</v>
      </c>
      <c r="B251" s="183">
        <f>'Session Tracking'!T250</f>
        <v>0</v>
      </c>
      <c r="C251" s="183">
        <f>'Session Tracking'!C250</f>
        <v>0</v>
      </c>
      <c r="D251" s="184" t="str">
        <f>IF('Session Tracking'!D250,'Session Tracking'!D250,"")</f>
        <v/>
      </c>
      <c r="E251" s="184" t="str">
        <f>IF('Session Tracking'!E250,'Session Tracking'!E250,"")</f>
        <v/>
      </c>
      <c r="F251" s="123"/>
      <c r="G251" s="123"/>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3"/>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4"/>
      <c r="BC251" s="124"/>
      <c r="BD251" s="124"/>
      <c r="BE251" s="124"/>
      <c r="BF251" s="124"/>
      <c r="BH251" s="175" t="str">
        <f t="shared" si="118"/>
        <v/>
      </c>
      <c r="BI251" s="176" t="str">
        <f t="shared" si="119"/>
        <v/>
      </c>
      <c r="BJ251" s="240" t="str">
        <f t="shared" si="120"/>
        <v xml:space="preserve"> </v>
      </c>
      <c r="BK251" s="175" t="str">
        <f t="shared" si="121"/>
        <v/>
      </c>
      <c r="BL251" s="176" t="str">
        <f t="shared" si="122"/>
        <v/>
      </c>
      <c r="BM251" s="240" t="str">
        <f t="shared" si="123"/>
        <v xml:space="preserve"> </v>
      </c>
      <c r="BN251" s="175" t="str">
        <f t="shared" si="124"/>
        <v/>
      </c>
      <c r="BO251" s="176" t="str">
        <f t="shared" si="125"/>
        <v/>
      </c>
      <c r="BP251" s="240" t="str">
        <f t="shared" si="126"/>
        <v xml:space="preserve"> </v>
      </c>
      <c r="BQ251" s="175" t="str">
        <f t="shared" si="127"/>
        <v/>
      </c>
      <c r="BR251" s="176" t="str">
        <f t="shared" si="128"/>
        <v/>
      </c>
      <c r="BS251" s="224" t="str">
        <f t="shared" si="129"/>
        <v xml:space="preserve"> </v>
      </c>
      <c r="BT251" s="318" t="str">
        <f t="shared" si="130"/>
        <v/>
      </c>
      <c r="BU251" s="319" t="str">
        <f t="shared" si="131"/>
        <v/>
      </c>
      <c r="BV251" s="320" t="str">
        <f t="shared" si="132"/>
        <v xml:space="preserve"> </v>
      </c>
      <c r="BW251" s="175" t="str">
        <f t="shared" si="133"/>
        <v/>
      </c>
      <c r="BX251" s="176" t="str">
        <f t="shared" si="134"/>
        <v/>
      </c>
      <c r="BY251" s="240" t="str">
        <f t="shared" si="135"/>
        <v xml:space="preserve"> </v>
      </c>
      <c r="BZ251" s="175" t="str">
        <f>IF(COUNT(#REF!,#REF!,#REF!,#REF!)=4,(3-#REF!)+(3-#REF!)+#REF!+#REF!,"")</f>
        <v/>
      </c>
      <c r="CA251" s="176" t="str">
        <f>IF(COUNT(#REF!,#REF!,#REF!,#REF!)=4,(3-#REF!)+(3-#REF!)+#REF!+#REF!,"")</f>
        <v/>
      </c>
      <c r="CB251" s="240" t="str">
        <f t="shared" si="136"/>
        <v xml:space="preserve"> </v>
      </c>
      <c r="CC251" s="175" t="str">
        <f>IF(COUNT(#REF!,#REF!,#REF!)=3,(3-#REF!)+#REF!+(3-#REF!),"")</f>
        <v/>
      </c>
      <c r="CD251" s="176" t="str">
        <f>IF(COUNT(#REF!,#REF!,#REF!)=3,(3-#REF!)+#REF!+(3-#REF!),"")</f>
        <v/>
      </c>
      <c r="CE251" s="240" t="str">
        <f t="shared" si="137"/>
        <v xml:space="preserve"> </v>
      </c>
      <c r="CF251" s="185" t="str">
        <f t="shared" si="153"/>
        <v/>
      </c>
      <c r="CG251" s="186" t="str">
        <f t="shared" si="153"/>
        <v/>
      </c>
      <c r="CH251" s="181" t="str">
        <f t="shared" si="138"/>
        <v xml:space="preserve"> </v>
      </c>
      <c r="CI251" s="240">
        <f>'Session Tracking'!P250</f>
        <v>0</v>
      </c>
      <c r="CJ251" s="172"/>
      <c r="CK251" s="172">
        <f>COUNTIF('Session Tracking'!F250:O250,"Yes")</f>
        <v>0</v>
      </c>
      <c r="CL251" s="240">
        <f>COUNTIF('Session Tracking'!F250:O250,"No")</f>
        <v>0</v>
      </c>
      <c r="CM251" s="211">
        <f t="shared" si="139"/>
        <v>0</v>
      </c>
      <c r="CN251" s="240" t="str">
        <f t="shared" si="116"/>
        <v/>
      </c>
      <c r="CO251" s="240" t="str">
        <f t="shared" si="117"/>
        <v/>
      </c>
      <c r="CP251" s="240" t="str">
        <f t="shared" si="140"/>
        <v/>
      </c>
      <c r="CQ251" s="240" t="str">
        <f t="shared" si="141"/>
        <v/>
      </c>
      <c r="CR251" s="240" t="str">
        <f t="shared" si="142"/>
        <v/>
      </c>
      <c r="CS251" s="240" t="str">
        <f t="shared" si="143"/>
        <v/>
      </c>
      <c r="CT251" s="172" t="str">
        <f t="shared" si="144"/>
        <v/>
      </c>
      <c r="CU251" s="240" t="str">
        <f t="shared" si="145"/>
        <v/>
      </c>
      <c r="CV251" s="240" t="str">
        <f t="shared" si="146"/>
        <v/>
      </c>
      <c r="CW251" s="240" t="str">
        <f t="shared" si="147"/>
        <v/>
      </c>
      <c r="CX251" s="240" t="str">
        <f t="shared" si="148"/>
        <v/>
      </c>
      <c r="CY251" s="240" t="str">
        <f t="shared" si="149"/>
        <v/>
      </c>
      <c r="CZ251" s="240" t="str">
        <f t="shared" si="150"/>
        <v/>
      </c>
      <c r="DA251" s="240" t="str">
        <f t="shared" si="151"/>
        <v/>
      </c>
      <c r="DB251" s="173" t="str">
        <f t="shared" si="152"/>
        <v/>
      </c>
    </row>
    <row r="252" spans="1:106" x14ac:dyDescent="0.35">
      <c r="A252" s="182">
        <f>'Session Tracking'!A251</f>
        <v>0</v>
      </c>
      <c r="B252" s="183">
        <f>'Session Tracking'!T251</f>
        <v>0</v>
      </c>
      <c r="C252" s="183">
        <f>'Session Tracking'!C251</f>
        <v>0</v>
      </c>
      <c r="D252" s="184" t="str">
        <f>IF('Session Tracking'!D251,'Session Tracking'!D251,"")</f>
        <v/>
      </c>
      <c r="E252" s="184" t="str">
        <f>IF('Session Tracking'!E251,'Session Tracking'!E251,"")</f>
        <v/>
      </c>
      <c r="F252" s="121"/>
      <c r="G252" s="121"/>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1"/>
      <c r="AH252" s="122"/>
      <c r="AI252" s="122"/>
      <c r="AJ252" s="122"/>
      <c r="AK252" s="122"/>
      <c r="AL252" s="122"/>
      <c r="AM252" s="122"/>
      <c r="AN252" s="122"/>
      <c r="AO252" s="122"/>
      <c r="AP252" s="122"/>
      <c r="AQ252" s="122"/>
      <c r="AR252" s="122"/>
      <c r="AS252" s="122"/>
      <c r="AT252" s="122"/>
      <c r="AU252" s="122"/>
      <c r="AV252" s="122"/>
      <c r="AW252" s="122"/>
      <c r="AX252" s="122"/>
      <c r="AY252" s="122"/>
      <c r="AZ252" s="122"/>
      <c r="BA252" s="122"/>
      <c r="BB252" s="122"/>
      <c r="BC252" s="122"/>
      <c r="BD252" s="122"/>
      <c r="BE252" s="122"/>
      <c r="BF252" s="122"/>
      <c r="BH252" s="175" t="str">
        <f t="shared" si="118"/>
        <v/>
      </c>
      <c r="BI252" s="176" t="str">
        <f t="shared" si="119"/>
        <v/>
      </c>
      <c r="BJ252" s="240" t="str">
        <f t="shared" si="120"/>
        <v xml:space="preserve"> </v>
      </c>
      <c r="BK252" s="175" t="str">
        <f t="shared" si="121"/>
        <v/>
      </c>
      <c r="BL252" s="176" t="str">
        <f t="shared" si="122"/>
        <v/>
      </c>
      <c r="BM252" s="240" t="str">
        <f t="shared" si="123"/>
        <v xml:space="preserve"> </v>
      </c>
      <c r="BN252" s="175" t="str">
        <f t="shared" si="124"/>
        <v/>
      </c>
      <c r="BO252" s="176" t="str">
        <f t="shared" si="125"/>
        <v/>
      </c>
      <c r="BP252" s="240" t="str">
        <f t="shared" si="126"/>
        <v xml:space="preserve"> </v>
      </c>
      <c r="BQ252" s="175" t="str">
        <f t="shared" si="127"/>
        <v/>
      </c>
      <c r="BR252" s="176" t="str">
        <f t="shared" si="128"/>
        <v/>
      </c>
      <c r="BS252" s="224" t="str">
        <f t="shared" si="129"/>
        <v xml:space="preserve"> </v>
      </c>
      <c r="BT252" s="318" t="str">
        <f t="shared" si="130"/>
        <v/>
      </c>
      <c r="BU252" s="319" t="str">
        <f t="shared" si="131"/>
        <v/>
      </c>
      <c r="BV252" s="320" t="str">
        <f t="shared" si="132"/>
        <v xml:space="preserve"> </v>
      </c>
      <c r="BW252" s="175" t="str">
        <f t="shared" si="133"/>
        <v/>
      </c>
      <c r="BX252" s="176" t="str">
        <f t="shared" si="134"/>
        <v/>
      </c>
      <c r="BY252" s="240" t="str">
        <f t="shared" si="135"/>
        <v xml:space="preserve"> </v>
      </c>
      <c r="BZ252" s="175" t="str">
        <f>IF(COUNT(#REF!,#REF!,#REF!,#REF!)=4,(3-#REF!)+(3-#REF!)+#REF!+#REF!,"")</f>
        <v/>
      </c>
      <c r="CA252" s="176" t="str">
        <f>IF(COUNT(#REF!,#REF!,#REF!,#REF!)=4,(3-#REF!)+(3-#REF!)+#REF!+#REF!,"")</f>
        <v/>
      </c>
      <c r="CB252" s="240" t="str">
        <f t="shared" si="136"/>
        <v xml:space="preserve"> </v>
      </c>
      <c r="CC252" s="175" t="str">
        <f>IF(COUNT(#REF!,#REF!,#REF!)=3,(3-#REF!)+#REF!+(3-#REF!),"")</f>
        <v/>
      </c>
      <c r="CD252" s="176" t="str">
        <f>IF(COUNT(#REF!,#REF!,#REF!)=3,(3-#REF!)+#REF!+(3-#REF!),"")</f>
        <v/>
      </c>
      <c r="CE252" s="240" t="str">
        <f t="shared" si="137"/>
        <v xml:space="preserve"> </v>
      </c>
      <c r="CF252" s="185" t="str">
        <f t="shared" si="153"/>
        <v/>
      </c>
      <c r="CG252" s="186" t="str">
        <f t="shared" si="153"/>
        <v/>
      </c>
      <c r="CH252" s="181" t="str">
        <f t="shared" si="138"/>
        <v xml:space="preserve"> </v>
      </c>
      <c r="CI252" s="240">
        <f>'Session Tracking'!P251</f>
        <v>0</v>
      </c>
      <c r="CJ252" s="172"/>
      <c r="CK252" s="172">
        <f>COUNTIF('Session Tracking'!F251:O251,"Yes")</f>
        <v>0</v>
      </c>
      <c r="CL252" s="240">
        <f>COUNTIF('Session Tracking'!F251:O251,"No")</f>
        <v>0</v>
      </c>
      <c r="CM252" s="211">
        <f t="shared" si="139"/>
        <v>0</v>
      </c>
      <c r="CN252" s="240" t="str">
        <f t="shared" si="116"/>
        <v/>
      </c>
      <c r="CO252" s="240" t="str">
        <f t="shared" si="117"/>
        <v/>
      </c>
      <c r="CP252" s="240" t="str">
        <f t="shared" si="140"/>
        <v/>
      </c>
      <c r="CQ252" s="240" t="str">
        <f t="shared" si="141"/>
        <v/>
      </c>
      <c r="CR252" s="240" t="str">
        <f t="shared" si="142"/>
        <v/>
      </c>
      <c r="CS252" s="240" t="str">
        <f t="shared" si="143"/>
        <v/>
      </c>
      <c r="CT252" s="172" t="str">
        <f t="shared" si="144"/>
        <v/>
      </c>
      <c r="CU252" s="240" t="str">
        <f t="shared" si="145"/>
        <v/>
      </c>
      <c r="CV252" s="240" t="str">
        <f t="shared" si="146"/>
        <v/>
      </c>
      <c r="CW252" s="240" t="str">
        <f t="shared" si="147"/>
        <v/>
      </c>
      <c r="CX252" s="240" t="str">
        <f t="shared" si="148"/>
        <v/>
      </c>
      <c r="CY252" s="240" t="str">
        <f t="shared" si="149"/>
        <v/>
      </c>
      <c r="CZ252" s="240" t="str">
        <f t="shared" si="150"/>
        <v/>
      </c>
      <c r="DA252" s="240" t="str">
        <f t="shared" si="151"/>
        <v/>
      </c>
      <c r="DB252" s="173" t="str">
        <f t="shared" si="152"/>
        <v/>
      </c>
    </row>
    <row r="253" spans="1:106" x14ac:dyDescent="0.35">
      <c r="A253" s="182">
        <f>'Session Tracking'!A252</f>
        <v>0</v>
      </c>
      <c r="B253" s="183">
        <f>'Session Tracking'!T252</f>
        <v>0</v>
      </c>
      <c r="C253" s="183">
        <f>'Session Tracking'!C252</f>
        <v>0</v>
      </c>
      <c r="D253" s="184" t="str">
        <f>IF('Session Tracking'!D252,'Session Tracking'!D252,"")</f>
        <v/>
      </c>
      <c r="E253" s="184" t="str">
        <f>IF('Session Tracking'!E252,'Session Tracking'!E252,"")</f>
        <v/>
      </c>
      <c r="F253" s="123"/>
      <c r="G253" s="123"/>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3"/>
      <c r="AH253" s="124"/>
      <c r="AI253" s="124"/>
      <c r="AJ253" s="124"/>
      <c r="AK253" s="124"/>
      <c r="AL253" s="124"/>
      <c r="AM253" s="124"/>
      <c r="AN253" s="124"/>
      <c r="AO253" s="124"/>
      <c r="AP253" s="124"/>
      <c r="AQ253" s="124"/>
      <c r="AR253" s="124"/>
      <c r="AS253" s="124"/>
      <c r="AT253" s="124"/>
      <c r="AU253" s="124"/>
      <c r="AV253" s="124"/>
      <c r="AW253" s="124"/>
      <c r="AX253" s="124"/>
      <c r="AY253" s="124"/>
      <c r="AZ253" s="124"/>
      <c r="BA253" s="124"/>
      <c r="BB253" s="124"/>
      <c r="BC253" s="124"/>
      <c r="BD253" s="124"/>
      <c r="BE253" s="124"/>
      <c r="BF253" s="124"/>
      <c r="BH253" s="175" t="str">
        <f t="shared" si="118"/>
        <v/>
      </c>
      <c r="BI253" s="176" t="str">
        <f t="shared" si="119"/>
        <v/>
      </c>
      <c r="BJ253" s="240" t="str">
        <f t="shared" si="120"/>
        <v xml:space="preserve"> </v>
      </c>
      <c r="BK253" s="175" t="str">
        <f t="shared" si="121"/>
        <v/>
      </c>
      <c r="BL253" s="176" t="str">
        <f t="shared" si="122"/>
        <v/>
      </c>
      <c r="BM253" s="240" t="str">
        <f t="shared" si="123"/>
        <v xml:space="preserve"> </v>
      </c>
      <c r="BN253" s="175" t="str">
        <f t="shared" si="124"/>
        <v/>
      </c>
      <c r="BO253" s="176" t="str">
        <f t="shared" si="125"/>
        <v/>
      </c>
      <c r="BP253" s="240" t="str">
        <f t="shared" si="126"/>
        <v xml:space="preserve"> </v>
      </c>
      <c r="BQ253" s="175" t="str">
        <f t="shared" si="127"/>
        <v/>
      </c>
      <c r="BR253" s="176" t="str">
        <f t="shared" si="128"/>
        <v/>
      </c>
      <c r="BS253" s="224" t="str">
        <f t="shared" si="129"/>
        <v xml:space="preserve"> </v>
      </c>
      <c r="BT253" s="318" t="str">
        <f t="shared" si="130"/>
        <v/>
      </c>
      <c r="BU253" s="319" t="str">
        <f t="shared" si="131"/>
        <v/>
      </c>
      <c r="BV253" s="320" t="str">
        <f t="shared" si="132"/>
        <v xml:space="preserve"> </v>
      </c>
      <c r="BW253" s="175" t="str">
        <f t="shared" si="133"/>
        <v/>
      </c>
      <c r="BX253" s="176" t="str">
        <f t="shared" si="134"/>
        <v/>
      </c>
      <c r="BY253" s="240" t="str">
        <f t="shared" si="135"/>
        <v xml:space="preserve"> </v>
      </c>
      <c r="BZ253" s="175" t="str">
        <f>IF(COUNT(#REF!,#REF!,#REF!,#REF!)=4,(3-#REF!)+(3-#REF!)+#REF!+#REF!,"")</f>
        <v/>
      </c>
      <c r="CA253" s="176" t="str">
        <f>IF(COUNT(#REF!,#REF!,#REF!,#REF!)=4,(3-#REF!)+(3-#REF!)+#REF!+#REF!,"")</f>
        <v/>
      </c>
      <c r="CB253" s="240" t="str">
        <f t="shared" si="136"/>
        <v xml:space="preserve"> </v>
      </c>
      <c r="CC253" s="175" t="str">
        <f>IF(COUNT(#REF!,#REF!,#REF!)=3,(3-#REF!)+#REF!+(3-#REF!),"")</f>
        <v/>
      </c>
      <c r="CD253" s="176" t="str">
        <f>IF(COUNT(#REF!,#REF!,#REF!)=3,(3-#REF!)+#REF!+(3-#REF!),"")</f>
        <v/>
      </c>
      <c r="CE253" s="240" t="str">
        <f t="shared" si="137"/>
        <v xml:space="preserve"> </v>
      </c>
      <c r="CF253" s="185" t="str">
        <f t="shared" si="153"/>
        <v/>
      </c>
      <c r="CG253" s="186" t="str">
        <f t="shared" si="153"/>
        <v/>
      </c>
      <c r="CH253" s="181" t="str">
        <f t="shared" si="138"/>
        <v xml:space="preserve"> </v>
      </c>
      <c r="CI253" s="240">
        <f>'Session Tracking'!P252</f>
        <v>0</v>
      </c>
      <c r="CJ253" s="172"/>
      <c r="CK253" s="172">
        <f>COUNTIF('Session Tracking'!F252:O252,"Yes")</f>
        <v>0</v>
      </c>
      <c r="CL253" s="240">
        <f>COUNTIF('Session Tracking'!F252:O252,"No")</f>
        <v>0</v>
      </c>
      <c r="CM253" s="211">
        <f t="shared" si="139"/>
        <v>0</v>
      </c>
      <c r="CN253" s="240" t="str">
        <f t="shared" si="116"/>
        <v/>
      </c>
      <c r="CO253" s="240" t="str">
        <f t="shared" si="117"/>
        <v/>
      </c>
      <c r="CP253" s="240" t="str">
        <f t="shared" si="140"/>
        <v/>
      </c>
      <c r="CQ253" s="240" t="str">
        <f t="shared" si="141"/>
        <v/>
      </c>
      <c r="CR253" s="240" t="str">
        <f t="shared" si="142"/>
        <v/>
      </c>
      <c r="CS253" s="240" t="str">
        <f t="shared" si="143"/>
        <v/>
      </c>
      <c r="CT253" s="172" t="str">
        <f t="shared" si="144"/>
        <v/>
      </c>
      <c r="CU253" s="240" t="str">
        <f t="shared" si="145"/>
        <v/>
      </c>
      <c r="CV253" s="240" t="str">
        <f t="shared" si="146"/>
        <v/>
      </c>
      <c r="CW253" s="240" t="str">
        <f t="shared" si="147"/>
        <v/>
      </c>
      <c r="CX253" s="240" t="str">
        <f t="shared" si="148"/>
        <v/>
      </c>
      <c r="CY253" s="240" t="str">
        <f t="shared" si="149"/>
        <v/>
      </c>
      <c r="CZ253" s="240" t="str">
        <f t="shared" si="150"/>
        <v/>
      </c>
      <c r="DA253" s="240" t="str">
        <f t="shared" si="151"/>
        <v/>
      </c>
      <c r="DB253" s="173" t="str">
        <f t="shared" si="152"/>
        <v/>
      </c>
    </row>
    <row r="254" spans="1:106" x14ac:dyDescent="0.35">
      <c r="A254" s="182">
        <f>'Session Tracking'!A253</f>
        <v>0</v>
      </c>
      <c r="B254" s="183">
        <f>'Session Tracking'!T253</f>
        <v>0</v>
      </c>
      <c r="C254" s="183">
        <f>'Session Tracking'!C253</f>
        <v>0</v>
      </c>
      <c r="D254" s="184" t="str">
        <f>IF('Session Tracking'!D253,'Session Tracking'!D253,"")</f>
        <v/>
      </c>
      <c r="E254" s="184" t="str">
        <f>IF('Session Tracking'!E253,'Session Tracking'!E253,"")</f>
        <v/>
      </c>
      <c r="F254" s="121"/>
      <c r="G254" s="121"/>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1"/>
      <c r="AH254" s="122"/>
      <c r="AI254" s="122"/>
      <c r="AJ254" s="122"/>
      <c r="AK254" s="122"/>
      <c r="AL254" s="122"/>
      <c r="AM254" s="122"/>
      <c r="AN254" s="122"/>
      <c r="AO254" s="122"/>
      <c r="AP254" s="122"/>
      <c r="AQ254" s="122"/>
      <c r="AR254" s="122"/>
      <c r="AS254" s="122"/>
      <c r="AT254" s="122"/>
      <c r="AU254" s="122"/>
      <c r="AV254" s="122"/>
      <c r="AW254" s="122"/>
      <c r="AX254" s="122"/>
      <c r="AY254" s="122"/>
      <c r="AZ254" s="122"/>
      <c r="BA254" s="122"/>
      <c r="BB254" s="122"/>
      <c r="BC254" s="122"/>
      <c r="BD254" s="122"/>
      <c r="BE254" s="122"/>
      <c r="BF254" s="122"/>
      <c r="BH254" s="175" t="str">
        <f t="shared" si="118"/>
        <v/>
      </c>
      <c r="BI254" s="176" t="str">
        <f t="shared" si="119"/>
        <v/>
      </c>
      <c r="BJ254" s="240" t="str">
        <f t="shared" si="120"/>
        <v xml:space="preserve"> </v>
      </c>
      <c r="BK254" s="175" t="str">
        <f t="shared" si="121"/>
        <v/>
      </c>
      <c r="BL254" s="176" t="str">
        <f t="shared" si="122"/>
        <v/>
      </c>
      <c r="BM254" s="240" t="str">
        <f t="shared" si="123"/>
        <v xml:space="preserve"> </v>
      </c>
      <c r="BN254" s="175" t="str">
        <f t="shared" si="124"/>
        <v/>
      </c>
      <c r="BO254" s="176" t="str">
        <f t="shared" si="125"/>
        <v/>
      </c>
      <c r="BP254" s="240" t="str">
        <f t="shared" si="126"/>
        <v xml:space="preserve"> </v>
      </c>
      <c r="BQ254" s="175" t="str">
        <f t="shared" si="127"/>
        <v/>
      </c>
      <c r="BR254" s="176" t="str">
        <f t="shared" si="128"/>
        <v/>
      </c>
      <c r="BS254" s="224" t="str">
        <f t="shared" si="129"/>
        <v xml:space="preserve"> </v>
      </c>
      <c r="BT254" s="318" t="str">
        <f t="shared" si="130"/>
        <v/>
      </c>
      <c r="BU254" s="319" t="str">
        <f t="shared" si="131"/>
        <v/>
      </c>
      <c r="BV254" s="320" t="str">
        <f t="shared" si="132"/>
        <v xml:space="preserve"> </v>
      </c>
      <c r="BW254" s="175" t="str">
        <f t="shared" si="133"/>
        <v/>
      </c>
      <c r="BX254" s="176" t="str">
        <f t="shared" si="134"/>
        <v/>
      </c>
      <c r="BY254" s="240" t="str">
        <f t="shared" si="135"/>
        <v xml:space="preserve"> </v>
      </c>
      <c r="BZ254" s="175" t="str">
        <f>IF(COUNT(#REF!,#REF!,#REF!,#REF!)=4,(3-#REF!)+(3-#REF!)+#REF!+#REF!,"")</f>
        <v/>
      </c>
      <c r="CA254" s="176" t="str">
        <f>IF(COUNT(#REF!,#REF!,#REF!,#REF!)=4,(3-#REF!)+(3-#REF!)+#REF!+#REF!,"")</f>
        <v/>
      </c>
      <c r="CB254" s="240" t="str">
        <f t="shared" si="136"/>
        <v xml:space="preserve"> </v>
      </c>
      <c r="CC254" s="175" t="str">
        <f>IF(COUNT(#REF!,#REF!,#REF!)=3,(3-#REF!)+#REF!+(3-#REF!),"")</f>
        <v/>
      </c>
      <c r="CD254" s="176" t="str">
        <f>IF(COUNT(#REF!,#REF!,#REF!)=3,(3-#REF!)+#REF!+(3-#REF!),"")</f>
        <v/>
      </c>
      <c r="CE254" s="240" t="str">
        <f t="shared" si="137"/>
        <v xml:space="preserve"> </v>
      </c>
      <c r="CF254" s="185" t="str">
        <f t="shared" si="153"/>
        <v/>
      </c>
      <c r="CG254" s="186" t="str">
        <f t="shared" si="153"/>
        <v/>
      </c>
      <c r="CH254" s="181" t="str">
        <f t="shared" si="138"/>
        <v xml:space="preserve"> </v>
      </c>
      <c r="CI254" s="240">
        <f>'Session Tracking'!P253</f>
        <v>0</v>
      </c>
      <c r="CJ254" s="172"/>
      <c r="CK254" s="172">
        <f>COUNTIF('Session Tracking'!F253:O253,"Yes")</f>
        <v>0</v>
      </c>
      <c r="CL254" s="240">
        <f>COUNTIF('Session Tracking'!F253:O253,"No")</f>
        <v>0</v>
      </c>
      <c r="CM254" s="211">
        <f t="shared" si="139"/>
        <v>0</v>
      </c>
      <c r="CN254" s="240" t="str">
        <f t="shared" si="116"/>
        <v/>
      </c>
      <c r="CO254" s="240" t="str">
        <f t="shared" si="117"/>
        <v/>
      </c>
      <c r="CP254" s="240" t="str">
        <f t="shared" si="140"/>
        <v/>
      </c>
      <c r="CQ254" s="240" t="str">
        <f t="shared" si="141"/>
        <v/>
      </c>
      <c r="CR254" s="240" t="str">
        <f t="shared" si="142"/>
        <v/>
      </c>
      <c r="CS254" s="240" t="str">
        <f t="shared" si="143"/>
        <v/>
      </c>
      <c r="CT254" s="172" t="str">
        <f t="shared" si="144"/>
        <v/>
      </c>
      <c r="CU254" s="240" t="str">
        <f t="shared" si="145"/>
        <v/>
      </c>
      <c r="CV254" s="240" t="str">
        <f t="shared" si="146"/>
        <v/>
      </c>
      <c r="CW254" s="240" t="str">
        <f t="shared" si="147"/>
        <v/>
      </c>
      <c r="CX254" s="240" t="str">
        <f t="shared" si="148"/>
        <v/>
      </c>
      <c r="CY254" s="240" t="str">
        <f t="shared" si="149"/>
        <v/>
      </c>
      <c r="CZ254" s="240" t="str">
        <f t="shared" si="150"/>
        <v/>
      </c>
      <c r="DA254" s="240" t="str">
        <f t="shared" si="151"/>
        <v/>
      </c>
      <c r="DB254" s="173" t="str">
        <f t="shared" si="152"/>
        <v/>
      </c>
    </row>
    <row r="255" spans="1:106" x14ac:dyDescent="0.35">
      <c r="A255" s="182">
        <f>'Session Tracking'!A254</f>
        <v>0</v>
      </c>
      <c r="B255" s="183">
        <f>'Session Tracking'!T254</f>
        <v>0</v>
      </c>
      <c r="C255" s="183">
        <f>'Session Tracking'!C254</f>
        <v>0</v>
      </c>
      <c r="D255" s="184" t="str">
        <f>IF('Session Tracking'!D254,'Session Tracking'!D254,"")</f>
        <v/>
      </c>
      <c r="E255" s="184" t="str">
        <f>IF('Session Tracking'!E254,'Session Tracking'!E254,"")</f>
        <v/>
      </c>
      <c r="F255" s="123"/>
      <c r="G255" s="123"/>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3"/>
      <c r="AH255" s="124"/>
      <c r="AI255" s="124"/>
      <c r="AJ255" s="124"/>
      <c r="AK255" s="124"/>
      <c r="AL255" s="124"/>
      <c r="AM255" s="124"/>
      <c r="AN255" s="124"/>
      <c r="AO255" s="124"/>
      <c r="AP255" s="124"/>
      <c r="AQ255" s="124"/>
      <c r="AR255" s="124"/>
      <c r="AS255" s="124"/>
      <c r="AT255" s="124"/>
      <c r="AU255" s="124"/>
      <c r="AV255" s="124"/>
      <c r="AW255" s="124"/>
      <c r="AX255" s="124"/>
      <c r="AY255" s="124"/>
      <c r="AZ255" s="124"/>
      <c r="BA255" s="124"/>
      <c r="BB255" s="124"/>
      <c r="BC255" s="124"/>
      <c r="BD255" s="124"/>
      <c r="BE255" s="124"/>
      <c r="BF255" s="124"/>
      <c r="BH255" s="175" t="str">
        <f t="shared" si="118"/>
        <v/>
      </c>
      <c r="BI255" s="176" t="str">
        <f t="shared" si="119"/>
        <v/>
      </c>
      <c r="BJ255" s="240" t="str">
        <f t="shared" si="120"/>
        <v xml:space="preserve"> </v>
      </c>
      <c r="BK255" s="175" t="str">
        <f t="shared" si="121"/>
        <v/>
      </c>
      <c r="BL255" s="176" t="str">
        <f t="shared" si="122"/>
        <v/>
      </c>
      <c r="BM255" s="240" t="str">
        <f t="shared" si="123"/>
        <v xml:space="preserve"> </v>
      </c>
      <c r="BN255" s="175" t="str">
        <f t="shared" si="124"/>
        <v/>
      </c>
      <c r="BO255" s="176" t="str">
        <f t="shared" si="125"/>
        <v/>
      </c>
      <c r="BP255" s="240" t="str">
        <f t="shared" si="126"/>
        <v xml:space="preserve"> </v>
      </c>
      <c r="BQ255" s="175" t="str">
        <f t="shared" si="127"/>
        <v/>
      </c>
      <c r="BR255" s="176" t="str">
        <f t="shared" si="128"/>
        <v/>
      </c>
      <c r="BS255" s="224" t="str">
        <f t="shared" si="129"/>
        <v xml:space="preserve"> </v>
      </c>
      <c r="BT255" s="318" t="str">
        <f t="shared" si="130"/>
        <v/>
      </c>
      <c r="BU255" s="319" t="str">
        <f t="shared" si="131"/>
        <v/>
      </c>
      <c r="BV255" s="320" t="str">
        <f t="shared" si="132"/>
        <v xml:space="preserve"> </v>
      </c>
      <c r="BW255" s="175" t="str">
        <f t="shared" si="133"/>
        <v/>
      </c>
      <c r="BX255" s="176" t="str">
        <f t="shared" si="134"/>
        <v/>
      </c>
      <c r="BY255" s="240" t="str">
        <f t="shared" si="135"/>
        <v xml:space="preserve"> </v>
      </c>
      <c r="BZ255" s="175" t="str">
        <f>IF(COUNT(#REF!,#REF!,#REF!,#REF!)=4,(3-#REF!)+(3-#REF!)+#REF!+#REF!,"")</f>
        <v/>
      </c>
      <c r="CA255" s="176" t="str">
        <f>IF(COUNT(#REF!,#REF!,#REF!,#REF!)=4,(3-#REF!)+(3-#REF!)+#REF!+#REF!,"")</f>
        <v/>
      </c>
      <c r="CB255" s="240" t="str">
        <f t="shared" si="136"/>
        <v xml:space="preserve"> </v>
      </c>
      <c r="CC255" s="175" t="str">
        <f>IF(COUNT(#REF!,#REF!,#REF!)=3,(3-#REF!)+#REF!+(3-#REF!),"")</f>
        <v/>
      </c>
      <c r="CD255" s="176" t="str">
        <f>IF(COUNT(#REF!,#REF!,#REF!)=3,(3-#REF!)+#REF!+(3-#REF!),"")</f>
        <v/>
      </c>
      <c r="CE255" s="240" t="str">
        <f t="shared" si="137"/>
        <v xml:space="preserve"> </v>
      </c>
      <c r="CF255" s="185" t="str">
        <f t="shared" si="153"/>
        <v/>
      </c>
      <c r="CG255" s="186" t="str">
        <f t="shared" si="153"/>
        <v/>
      </c>
      <c r="CH255" s="181" t="str">
        <f t="shared" si="138"/>
        <v xml:space="preserve"> </v>
      </c>
      <c r="CI255" s="240">
        <f>'Session Tracking'!P254</f>
        <v>0</v>
      </c>
      <c r="CJ255" s="172"/>
      <c r="CK255" s="172">
        <f>COUNTIF('Session Tracking'!F254:O254,"Yes")</f>
        <v>0</v>
      </c>
      <c r="CL255" s="240">
        <f>COUNTIF('Session Tracking'!F254:O254,"No")</f>
        <v>0</v>
      </c>
      <c r="CM255" s="211">
        <f t="shared" si="139"/>
        <v>0</v>
      </c>
      <c r="CN255" s="240" t="str">
        <f t="shared" si="116"/>
        <v/>
      </c>
      <c r="CO255" s="240" t="str">
        <f t="shared" si="117"/>
        <v/>
      </c>
      <c r="CP255" s="240" t="str">
        <f t="shared" si="140"/>
        <v/>
      </c>
      <c r="CQ255" s="240" t="str">
        <f t="shared" si="141"/>
        <v/>
      </c>
      <c r="CR255" s="240" t="str">
        <f t="shared" si="142"/>
        <v/>
      </c>
      <c r="CS255" s="240" t="str">
        <f t="shared" si="143"/>
        <v/>
      </c>
      <c r="CT255" s="172" t="str">
        <f t="shared" si="144"/>
        <v/>
      </c>
      <c r="CU255" s="240" t="str">
        <f t="shared" si="145"/>
        <v/>
      </c>
      <c r="CV255" s="240" t="str">
        <f t="shared" si="146"/>
        <v/>
      </c>
      <c r="CW255" s="240" t="str">
        <f t="shared" si="147"/>
        <v/>
      </c>
      <c r="CX255" s="240" t="str">
        <f t="shared" si="148"/>
        <v/>
      </c>
      <c r="CY255" s="240" t="str">
        <f t="shared" si="149"/>
        <v/>
      </c>
      <c r="CZ255" s="240" t="str">
        <f t="shared" si="150"/>
        <v/>
      </c>
      <c r="DA255" s="240" t="str">
        <f t="shared" si="151"/>
        <v/>
      </c>
      <c r="DB255" s="173" t="str">
        <f t="shared" si="152"/>
        <v/>
      </c>
    </row>
    <row r="256" spans="1:106" x14ac:dyDescent="0.35">
      <c r="A256" s="182">
        <f>'Session Tracking'!A255</f>
        <v>0</v>
      </c>
      <c r="B256" s="183">
        <f>'Session Tracking'!T255</f>
        <v>0</v>
      </c>
      <c r="C256" s="183">
        <f>'Session Tracking'!C255</f>
        <v>0</v>
      </c>
      <c r="D256" s="184" t="str">
        <f>IF('Session Tracking'!D255,'Session Tracking'!D255,"")</f>
        <v/>
      </c>
      <c r="E256" s="184" t="str">
        <f>IF('Session Tracking'!E255,'Session Tracking'!E255,"")</f>
        <v/>
      </c>
      <c r="F256" s="121"/>
      <c r="G256" s="121"/>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1"/>
      <c r="AH256" s="122"/>
      <c r="AI256" s="122"/>
      <c r="AJ256" s="122"/>
      <c r="AK256" s="122"/>
      <c r="AL256" s="122"/>
      <c r="AM256" s="122"/>
      <c r="AN256" s="122"/>
      <c r="AO256" s="122"/>
      <c r="AP256" s="122"/>
      <c r="AQ256" s="122"/>
      <c r="AR256" s="122"/>
      <c r="AS256" s="122"/>
      <c r="AT256" s="122"/>
      <c r="AU256" s="122"/>
      <c r="AV256" s="122"/>
      <c r="AW256" s="122"/>
      <c r="AX256" s="122"/>
      <c r="AY256" s="122"/>
      <c r="AZ256" s="122"/>
      <c r="BA256" s="122"/>
      <c r="BB256" s="122"/>
      <c r="BC256" s="122"/>
      <c r="BD256" s="122"/>
      <c r="BE256" s="122"/>
      <c r="BF256" s="122"/>
      <c r="BH256" s="175" t="str">
        <f t="shared" si="118"/>
        <v/>
      </c>
      <c r="BI256" s="176" t="str">
        <f t="shared" si="119"/>
        <v/>
      </c>
      <c r="BJ256" s="240" t="str">
        <f t="shared" si="120"/>
        <v xml:space="preserve"> </v>
      </c>
      <c r="BK256" s="175" t="str">
        <f t="shared" si="121"/>
        <v/>
      </c>
      <c r="BL256" s="176" t="str">
        <f t="shared" si="122"/>
        <v/>
      </c>
      <c r="BM256" s="240" t="str">
        <f t="shared" si="123"/>
        <v xml:space="preserve"> </v>
      </c>
      <c r="BN256" s="175" t="str">
        <f t="shared" si="124"/>
        <v/>
      </c>
      <c r="BO256" s="176" t="str">
        <f t="shared" si="125"/>
        <v/>
      </c>
      <c r="BP256" s="240" t="str">
        <f t="shared" si="126"/>
        <v xml:space="preserve"> </v>
      </c>
      <c r="BQ256" s="175" t="str">
        <f t="shared" si="127"/>
        <v/>
      </c>
      <c r="BR256" s="176" t="str">
        <f t="shared" si="128"/>
        <v/>
      </c>
      <c r="BS256" s="224" t="str">
        <f t="shared" si="129"/>
        <v xml:space="preserve"> </v>
      </c>
      <c r="BT256" s="318" t="str">
        <f t="shared" si="130"/>
        <v/>
      </c>
      <c r="BU256" s="319" t="str">
        <f t="shared" si="131"/>
        <v/>
      </c>
      <c r="BV256" s="320" t="str">
        <f t="shared" si="132"/>
        <v xml:space="preserve"> </v>
      </c>
      <c r="BW256" s="175" t="str">
        <f t="shared" si="133"/>
        <v/>
      </c>
      <c r="BX256" s="176" t="str">
        <f t="shared" si="134"/>
        <v/>
      </c>
      <c r="BY256" s="240" t="str">
        <f t="shared" si="135"/>
        <v xml:space="preserve"> </v>
      </c>
      <c r="BZ256" s="175" t="str">
        <f>IF(COUNT(#REF!,#REF!,#REF!,#REF!)=4,(3-#REF!)+(3-#REF!)+#REF!+#REF!,"")</f>
        <v/>
      </c>
      <c r="CA256" s="176" t="str">
        <f>IF(COUNT(#REF!,#REF!,#REF!,#REF!)=4,(3-#REF!)+(3-#REF!)+#REF!+#REF!,"")</f>
        <v/>
      </c>
      <c r="CB256" s="240" t="str">
        <f t="shared" si="136"/>
        <v xml:space="preserve"> </v>
      </c>
      <c r="CC256" s="175" t="str">
        <f>IF(COUNT(#REF!,#REF!,#REF!)=3,(3-#REF!)+#REF!+(3-#REF!),"")</f>
        <v/>
      </c>
      <c r="CD256" s="176" t="str">
        <f>IF(COUNT(#REF!,#REF!,#REF!)=3,(3-#REF!)+#REF!+(3-#REF!),"")</f>
        <v/>
      </c>
      <c r="CE256" s="240" t="str">
        <f t="shared" si="137"/>
        <v xml:space="preserve"> </v>
      </c>
      <c r="CF256" s="185" t="str">
        <f t="shared" si="153"/>
        <v/>
      </c>
      <c r="CG256" s="186" t="str">
        <f t="shared" si="153"/>
        <v/>
      </c>
      <c r="CH256" s="181" t="str">
        <f t="shared" si="138"/>
        <v xml:space="preserve"> </v>
      </c>
      <c r="CI256" s="240">
        <f>'Session Tracking'!P255</f>
        <v>0</v>
      </c>
      <c r="CJ256" s="172"/>
      <c r="CK256" s="172">
        <f>COUNTIF('Session Tracking'!F255:O255,"Yes")</f>
        <v>0</v>
      </c>
      <c r="CL256" s="240">
        <f>COUNTIF('Session Tracking'!F255:O255,"No")</f>
        <v>0</v>
      </c>
      <c r="CM256" s="211">
        <f t="shared" si="139"/>
        <v>0</v>
      </c>
      <c r="CN256" s="240" t="str">
        <f t="shared" si="116"/>
        <v/>
      </c>
      <c r="CO256" s="240" t="str">
        <f t="shared" si="117"/>
        <v/>
      </c>
      <c r="CP256" s="240" t="str">
        <f t="shared" si="140"/>
        <v/>
      </c>
      <c r="CQ256" s="240" t="str">
        <f t="shared" si="141"/>
        <v/>
      </c>
      <c r="CR256" s="240" t="str">
        <f t="shared" si="142"/>
        <v/>
      </c>
      <c r="CS256" s="240" t="str">
        <f t="shared" si="143"/>
        <v/>
      </c>
      <c r="CT256" s="172" t="str">
        <f t="shared" si="144"/>
        <v/>
      </c>
      <c r="CU256" s="240" t="str">
        <f t="shared" si="145"/>
        <v/>
      </c>
      <c r="CV256" s="240" t="str">
        <f t="shared" si="146"/>
        <v/>
      </c>
      <c r="CW256" s="240" t="str">
        <f t="shared" si="147"/>
        <v/>
      </c>
      <c r="CX256" s="240" t="str">
        <f t="shared" si="148"/>
        <v/>
      </c>
      <c r="CY256" s="240" t="str">
        <f t="shared" si="149"/>
        <v/>
      </c>
      <c r="CZ256" s="240" t="str">
        <f t="shared" si="150"/>
        <v/>
      </c>
      <c r="DA256" s="240" t="str">
        <f t="shared" si="151"/>
        <v/>
      </c>
      <c r="DB256" s="173" t="str">
        <f t="shared" si="152"/>
        <v/>
      </c>
    </row>
    <row r="257" spans="1:106" x14ac:dyDescent="0.35">
      <c r="A257" s="182">
        <f>'Session Tracking'!A256</f>
        <v>0</v>
      </c>
      <c r="B257" s="183">
        <f>'Session Tracking'!T256</f>
        <v>0</v>
      </c>
      <c r="C257" s="183">
        <f>'Session Tracking'!C256</f>
        <v>0</v>
      </c>
      <c r="D257" s="184" t="str">
        <f>IF('Session Tracking'!D256,'Session Tracking'!D256,"")</f>
        <v/>
      </c>
      <c r="E257" s="184" t="str">
        <f>IF('Session Tracking'!E256,'Session Tracking'!E256,"")</f>
        <v/>
      </c>
      <c r="F257" s="123"/>
      <c r="G257" s="123"/>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3"/>
      <c r="AH257" s="124"/>
      <c r="AI257" s="124"/>
      <c r="AJ257" s="124"/>
      <c r="AK257" s="124"/>
      <c r="AL257" s="124"/>
      <c r="AM257" s="124"/>
      <c r="AN257" s="124"/>
      <c r="AO257" s="124"/>
      <c r="AP257" s="124"/>
      <c r="AQ257" s="124"/>
      <c r="AR257" s="124"/>
      <c r="AS257" s="124"/>
      <c r="AT257" s="124"/>
      <c r="AU257" s="124"/>
      <c r="AV257" s="124"/>
      <c r="AW257" s="124"/>
      <c r="AX257" s="124"/>
      <c r="AY257" s="124"/>
      <c r="AZ257" s="124"/>
      <c r="BA257" s="124"/>
      <c r="BB257" s="124"/>
      <c r="BC257" s="124"/>
      <c r="BD257" s="124"/>
      <c r="BE257" s="124"/>
      <c r="BF257" s="124"/>
      <c r="BH257" s="175" t="str">
        <f t="shared" si="118"/>
        <v/>
      </c>
      <c r="BI257" s="176" t="str">
        <f t="shared" si="119"/>
        <v/>
      </c>
      <c r="BJ257" s="240" t="str">
        <f t="shared" si="120"/>
        <v xml:space="preserve"> </v>
      </c>
      <c r="BK257" s="175" t="str">
        <f t="shared" si="121"/>
        <v/>
      </c>
      <c r="BL257" s="176" t="str">
        <f t="shared" si="122"/>
        <v/>
      </c>
      <c r="BM257" s="240" t="str">
        <f t="shared" si="123"/>
        <v xml:space="preserve"> </v>
      </c>
      <c r="BN257" s="175" t="str">
        <f t="shared" si="124"/>
        <v/>
      </c>
      <c r="BO257" s="176" t="str">
        <f t="shared" si="125"/>
        <v/>
      </c>
      <c r="BP257" s="240" t="str">
        <f t="shared" si="126"/>
        <v xml:space="preserve"> </v>
      </c>
      <c r="BQ257" s="175" t="str">
        <f t="shared" si="127"/>
        <v/>
      </c>
      <c r="BR257" s="176" t="str">
        <f t="shared" si="128"/>
        <v/>
      </c>
      <c r="BS257" s="224" t="str">
        <f t="shared" si="129"/>
        <v xml:space="preserve"> </v>
      </c>
      <c r="BT257" s="318" t="str">
        <f t="shared" si="130"/>
        <v/>
      </c>
      <c r="BU257" s="319" t="str">
        <f t="shared" si="131"/>
        <v/>
      </c>
      <c r="BV257" s="320" t="str">
        <f t="shared" si="132"/>
        <v xml:space="preserve"> </v>
      </c>
      <c r="BW257" s="175" t="str">
        <f t="shared" si="133"/>
        <v/>
      </c>
      <c r="BX257" s="176" t="str">
        <f t="shared" si="134"/>
        <v/>
      </c>
      <c r="BY257" s="240" t="str">
        <f t="shared" si="135"/>
        <v xml:space="preserve"> </v>
      </c>
      <c r="BZ257" s="175" t="str">
        <f>IF(COUNT(#REF!,#REF!,#REF!,#REF!)=4,(3-#REF!)+(3-#REF!)+#REF!+#REF!,"")</f>
        <v/>
      </c>
      <c r="CA257" s="176" t="str">
        <f>IF(COUNT(#REF!,#REF!,#REF!,#REF!)=4,(3-#REF!)+(3-#REF!)+#REF!+#REF!,"")</f>
        <v/>
      </c>
      <c r="CB257" s="240" t="str">
        <f t="shared" si="136"/>
        <v xml:space="preserve"> </v>
      </c>
      <c r="CC257" s="175" t="str">
        <f>IF(COUNT(#REF!,#REF!,#REF!)=3,(3-#REF!)+#REF!+(3-#REF!),"")</f>
        <v/>
      </c>
      <c r="CD257" s="176" t="str">
        <f>IF(COUNT(#REF!,#REF!,#REF!)=3,(3-#REF!)+#REF!+(3-#REF!),"")</f>
        <v/>
      </c>
      <c r="CE257" s="240" t="str">
        <f t="shared" si="137"/>
        <v xml:space="preserve"> </v>
      </c>
      <c r="CF257" s="185" t="str">
        <f t="shared" si="153"/>
        <v/>
      </c>
      <c r="CG257" s="186" t="str">
        <f t="shared" si="153"/>
        <v/>
      </c>
      <c r="CH257" s="181" t="str">
        <f t="shared" si="138"/>
        <v xml:space="preserve"> </v>
      </c>
      <c r="CI257" s="240">
        <f>'Session Tracking'!P256</f>
        <v>0</v>
      </c>
      <c r="CJ257" s="172"/>
      <c r="CK257" s="172">
        <f>COUNTIF('Session Tracking'!F256:O256,"Yes")</f>
        <v>0</v>
      </c>
      <c r="CL257" s="240">
        <f>COUNTIF('Session Tracking'!F256:O256,"No")</f>
        <v>0</v>
      </c>
      <c r="CM257" s="211">
        <f t="shared" si="139"/>
        <v>0</v>
      </c>
      <c r="CN257" s="240" t="str">
        <f t="shared" si="116"/>
        <v/>
      </c>
      <c r="CO257" s="240" t="str">
        <f t="shared" si="117"/>
        <v/>
      </c>
      <c r="CP257" s="240" t="str">
        <f t="shared" si="140"/>
        <v/>
      </c>
      <c r="CQ257" s="240" t="str">
        <f t="shared" si="141"/>
        <v/>
      </c>
      <c r="CR257" s="240" t="str">
        <f t="shared" si="142"/>
        <v/>
      </c>
      <c r="CS257" s="240" t="str">
        <f t="shared" si="143"/>
        <v/>
      </c>
      <c r="CT257" s="172" t="str">
        <f t="shared" si="144"/>
        <v/>
      </c>
      <c r="CU257" s="240" t="str">
        <f t="shared" si="145"/>
        <v/>
      </c>
      <c r="CV257" s="240" t="str">
        <f t="shared" si="146"/>
        <v/>
      </c>
      <c r="CW257" s="240" t="str">
        <f t="shared" si="147"/>
        <v/>
      </c>
      <c r="CX257" s="240" t="str">
        <f t="shared" si="148"/>
        <v/>
      </c>
      <c r="CY257" s="240" t="str">
        <f t="shared" si="149"/>
        <v/>
      </c>
      <c r="CZ257" s="240" t="str">
        <f t="shared" si="150"/>
        <v/>
      </c>
      <c r="DA257" s="240" t="str">
        <f t="shared" si="151"/>
        <v/>
      </c>
      <c r="DB257" s="173" t="str">
        <f t="shared" si="152"/>
        <v/>
      </c>
    </row>
    <row r="258" spans="1:106" x14ac:dyDescent="0.35">
      <c r="A258" s="182">
        <f>'Session Tracking'!A257</f>
        <v>0</v>
      </c>
      <c r="B258" s="183">
        <f>'Session Tracking'!T257</f>
        <v>0</v>
      </c>
      <c r="C258" s="183">
        <f>'Session Tracking'!C257</f>
        <v>0</v>
      </c>
      <c r="D258" s="184" t="str">
        <f>IF('Session Tracking'!D257,'Session Tracking'!D257,"")</f>
        <v/>
      </c>
      <c r="E258" s="184" t="str">
        <f>IF('Session Tracking'!E257,'Session Tracking'!E257,"")</f>
        <v/>
      </c>
      <c r="F258" s="121"/>
      <c r="G258" s="121"/>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1"/>
      <c r="AH258" s="122"/>
      <c r="AI258" s="122"/>
      <c r="AJ258" s="122"/>
      <c r="AK258" s="122"/>
      <c r="AL258" s="122"/>
      <c r="AM258" s="122"/>
      <c r="AN258" s="122"/>
      <c r="AO258" s="122"/>
      <c r="AP258" s="122"/>
      <c r="AQ258" s="122"/>
      <c r="AR258" s="122"/>
      <c r="AS258" s="122"/>
      <c r="AT258" s="122"/>
      <c r="AU258" s="122"/>
      <c r="AV258" s="122"/>
      <c r="AW258" s="122"/>
      <c r="AX258" s="122"/>
      <c r="AY258" s="122"/>
      <c r="AZ258" s="122"/>
      <c r="BA258" s="122"/>
      <c r="BB258" s="122"/>
      <c r="BC258" s="122"/>
      <c r="BD258" s="122"/>
      <c r="BE258" s="122"/>
      <c r="BF258" s="122"/>
      <c r="BH258" s="175" t="str">
        <f t="shared" si="118"/>
        <v/>
      </c>
      <c r="BI258" s="176" t="str">
        <f t="shared" si="119"/>
        <v/>
      </c>
      <c r="BJ258" s="240" t="str">
        <f t="shared" si="120"/>
        <v xml:space="preserve"> </v>
      </c>
      <c r="BK258" s="175" t="str">
        <f t="shared" si="121"/>
        <v/>
      </c>
      <c r="BL258" s="176" t="str">
        <f t="shared" si="122"/>
        <v/>
      </c>
      <c r="BM258" s="240" t="str">
        <f t="shared" si="123"/>
        <v xml:space="preserve"> </v>
      </c>
      <c r="BN258" s="175" t="str">
        <f t="shared" si="124"/>
        <v/>
      </c>
      <c r="BO258" s="176" t="str">
        <f t="shared" si="125"/>
        <v/>
      </c>
      <c r="BP258" s="240" t="str">
        <f t="shared" si="126"/>
        <v xml:space="preserve"> </v>
      </c>
      <c r="BQ258" s="175" t="str">
        <f t="shared" si="127"/>
        <v/>
      </c>
      <c r="BR258" s="176" t="str">
        <f t="shared" si="128"/>
        <v/>
      </c>
      <c r="BS258" s="224" t="str">
        <f t="shared" si="129"/>
        <v xml:space="preserve"> </v>
      </c>
      <c r="BT258" s="318" t="str">
        <f t="shared" si="130"/>
        <v/>
      </c>
      <c r="BU258" s="319" t="str">
        <f t="shared" si="131"/>
        <v/>
      </c>
      <c r="BV258" s="320" t="str">
        <f t="shared" si="132"/>
        <v xml:space="preserve"> </v>
      </c>
      <c r="BW258" s="175" t="str">
        <f t="shared" si="133"/>
        <v/>
      </c>
      <c r="BX258" s="176" t="str">
        <f t="shared" si="134"/>
        <v/>
      </c>
      <c r="BY258" s="240" t="str">
        <f t="shared" si="135"/>
        <v xml:space="preserve"> </v>
      </c>
      <c r="BZ258" s="175" t="str">
        <f>IF(COUNT(#REF!,#REF!,#REF!,#REF!)=4,(3-#REF!)+(3-#REF!)+#REF!+#REF!,"")</f>
        <v/>
      </c>
      <c r="CA258" s="176" t="str">
        <f>IF(COUNT(#REF!,#REF!,#REF!,#REF!)=4,(3-#REF!)+(3-#REF!)+#REF!+#REF!,"")</f>
        <v/>
      </c>
      <c r="CB258" s="240" t="str">
        <f t="shared" si="136"/>
        <v xml:space="preserve"> </v>
      </c>
      <c r="CC258" s="175" t="str">
        <f>IF(COUNT(#REF!,#REF!,#REF!)=3,(3-#REF!)+#REF!+(3-#REF!),"")</f>
        <v/>
      </c>
      <c r="CD258" s="176" t="str">
        <f>IF(COUNT(#REF!,#REF!,#REF!)=3,(3-#REF!)+#REF!+(3-#REF!),"")</f>
        <v/>
      </c>
      <c r="CE258" s="240" t="str">
        <f t="shared" si="137"/>
        <v xml:space="preserve"> </v>
      </c>
      <c r="CF258" s="185" t="str">
        <f t="shared" si="153"/>
        <v/>
      </c>
      <c r="CG258" s="186" t="str">
        <f t="shared" si="153"/>
        <v/>
      </c>
      <c r="CH258" s="181" t="str">
        <f t="shared" si="138"/>
        <v xml:space="preserve"> </v>
      </c>
      <c r="CI258" s="240">
        <f>'Session Tracking'!P257</f>
        <v>0</v>
      </c>
      <c r="CJ258" s="172"/>
      <c r="CK258" s="172">
        <f>COUNTIF('Session Tracking'!F257:O257,"Yes")</f>
        <v>0</v>
      </c>
      <c r="CL258" s="240">
        <f>COUNTIF('Session Tracking'!F257:O257,"No")</f>
        <v>0</v>
      </c>
      <c r="CM258" s="211">
        <f t="shared" si="139"/>
        <v>0</v>
      </c>
      <c r="CN258" s="240" t="str">
        <f t="shared" si="116"/>
        <v/>
      </c>
      <c r="CO258" s="240" t="str">
        <f t="shared" si="117"/>
        <v/>
      </c>
      <c r="CP258" s="240" t="str">
        <f t="shared" si="140"/>
        <v/>
      </c>
      <c r="CQ258" s="240" t="str">
        <f t="shared" si="141"/>
        <v/>
      </c>
      <c r="CR258" s="240" t="str">
        <f t="shared" si="142"/>
        <v/>
      </c>
      <c r="CS258" s="240" t="str">
        <f t="shared" si="143"/>
        <v/>
      </c>
      <c r="CT258" s="172" t="str">
        <f t="shared" si="144"/>
        <v/>
      </c>
      <c r="CU258" s="240" t="str">
        <f t="shared" si="145"/>
        <v/>
      </c>
      <c r="CV258" s="240" t="str">
        <f t="shared" si="146"/>
        <v/>
      </c>
      <c r="CW258" s="240" t="str">
        <f t="shared" si="147"/>
        <v/>
      </c>
      <c r="CX258" s="240" t="str">
        <f t="shared" si="148"/>
        <v/>
      </c>
      <c r="CY258" s="240" t="str">
        <f t="shared" si="149"/>
        <v/>
      </c>
      <c r="CZ258" s="240" t="str">
        <f t="shared" si="150"/>
        <v/>
      </c>
      <c r="DA258" s="240" t="str">
        <f t="shared" si="151"/>
        <v/>
      </c>
      <c r="DB258" s="173" t="str">
        <f t="shared" si="152"/>
        <v/>
      </c>
    </row>
    <row r="259" spans="1:106" x14ac:dyDescent="0.35">
      <c r="A259" s="182">
        <f>'Session Tracking'!A258</f>
        <v>0</v>
      </c>
      <c r="B259" s="183">
        <f>'Session Tracking'!T258</f>
        <v>0</v>
      </c>
      <c r="C259" s="183">
        <f>'Session Tracking'!C258</f>
        <v>0</v>
      </c>
      <c r="D259" s="184" t="str">
        <f>IF('Session Tracking'!D258,'Session Tracking'!D258,"")</f>
        <v/>
      </c>
      <c r="E259" s="184" t="str">
        <f>IF('Session Tracking'!E258,'Session Tracking'!E258,"")</f>
        <v/>
      </c>
      <c r="F259" s="123"/>
      <c r="G259" s="123"/>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3"/>
      <c r="AH259" s="124"/>
      <c r="AI259" s="124"/>
      <c r="AJ259" s="124"/>
      <c r="AK259" s="124"/>
      <c r="AL259" s="124"/>
      <c r="AM259" s="124"/>
      <c r="AN259" s="124"/>
      <c r="AO259" s="124"/>
      <c r="AP259" s="124"/>
      <c r="AQ259" s="124"/>
      <c r="AR259" s="124"/>
      <c r="AS259" s="124"/>
      <c r="AT259" s="124"/>
      <c r="AU259" s="124"/>
      <c r="AV259" s="124"/>
      <c r="AW259" s="124"/>
      <c r="AX259" s="124"/>
      <c r="AY259" s="124"/>
      <c r="AZ259" s="124"/>
      <c r="BA259" s="124"/>
      <c r="BB259" s="124"/>
      <c r="BC259" s="124"/>
      <c r="BD259" s="124"/>
      <c r="BE259" s="124"/>
      <c r="BF259" s="124"/>
      <c r="BH259" s="175" t="str">
        <f t="shared" si="118"/>
        <v/>
      </c>
      <c r="BI259" s="176" t="str">
        <f t="shared" si="119"/>
        <v/>
      </c>
      <c r="BJ259" s="240" t="str">
        <f t="shared" si="120"/>
        <v xml:space="preserve"> </v>
      </c>
      <c r="BK259" s="175" t="str">
        <f t="shared" si="121"/>
        <v/>
      </c>
      <c r="BL259" s="176" t="str">
        <f t="shared" si="122"/>
        <v/>
      </c>
      <c r="BM259" s="240" t="str">
        <f t="shared" si="123"/>
        <v xml:space="preserve"> </v>
      </c>
      <c r="BN259" s="175" t="str">
        <f t="shared" si="124"/>
        <v/>
      </c>
      <c r="BO259" s="176" t="str">
        <f t="shared" si="125"/>
        <v/>
      </c>
      <c r="BP259" s="240" t="str">
        <f t="shared" si="126"/>
        <v xml:space="preserve"> </v>
      </c>
      <c r="BQ259" s="175" t="str">
        <f t="shared" si="127"/>
        <v/>
      </c>
      <c r="BR259" s="176" t="str">
        <f t="shared" si="128"/>
        <v/>
      </c>
      <c r="BS259" s="224" t="str">
        <f t="shared" si="129"/>
        <v xml:space="preserve"> </v>
      </c>
      <c r="BT259" s="318" t="str">
        <f t="shared" si="130"/>
        <v/>
      </c>
      <c r="BU259" s="319" t="str">
        <f t="shared" si="131"/>
        <v/>
      </c>
      <c r="BV259" s="320" t="str">
        <f t="shared" si="132"/>
        <v xml:space="preserve"> </v>
      </c>
      <c r="BW259" s="175" t="str">
        <f t="shared" si="133"/>
        <v/>
      </c>
      <c r="BX259" s="176" t="str">
        <f t="shared" si="134"/>
        <v/>
      </c>
      <c r="BY259" s="240" t="str">
        <f t="shared" si="135"/>
        <v xml:space="preserve"> </v>
      </c>
      <c r="BZ259" s="175" t="str">
        <f>IF(COUNT(#REF!,#REF!,#REF!,#REF!)=4,(3-#REF!)+(3-#REF!)+#REF!+#REF!,"")</f>
        <v/>
      </c>
      <c r="CA259" s="176" t="str">
        <f>IF(COUNT(#REF!,#REF!,#REF!,#REF!)=4,(3-#REF!)+(3-#REF!)+#REF!+#REF!,"")</f>
        <v/>
      </c>
      <c r="CB259" s="240" t="str">
        <f t="shared" si="136"/>
        <v xml:space="preserve"> </v>
      </c>
      <c r="CC259" s="175" t="str">
        <f>IF(COUNT(#REF!,#REF!,#REF!)=3,(3-#REF!)+#REF!+(3-#REF!),"")</f>
        <v/>
      </c>
      <c r="CD259" s="176" t="str">
        <f>IF(COUNT(#REF!,#REF!,#REF!)=3,(3-#REF!)+#REF!+(3-#REF!),"")</f>
        <v/>
      </c>
      <c r="CE259" s="240" t="str">
        <f t="shared" si="137"/>
        <v xml:space="preserve"> </v>
      </c>
      <c r="CF259" s="185" t="str">
        <f t="shared" si="153"/>
        <v/>
      </c>
      <c r="CG259" s="186" t="str">
        <f t="shared" si="153"/>
        <v/>
      </c>
      <c r="CH259" s="181" t="str">
        <f t="shared" si="138"/>
        <v xml:space="preserve"> </v>
      </c>
      <c r="CI259" s="240">
        <f>'Session Tracking'!P258</f>
        <v>0</v>
      </c>
      <c r="CJ259" s="172"/>
      <c r="CK259" s="172">
        <f>COUNTIF('Session Tracking'!F258:O258,"Yes")</f>
        <v>0</v>
      </c>
      <c r="CL259" s="240">
        <f>COUNTIF('Session Tracking'!F258:O258,"No")</f>
        <v>0</v>
      </c>
      <c r="CM259" s="211">
        <f t="shared" si="139"/>
        <v>0</v>
      </c>
      <c r="CN259" s="240" t="str">
        <f t="shared" si="116"/>
        <v/>
      </c>
      <c r="CO259" s="240" t="str">
        <f t="shared" si="117"/>
        <v/>
      </c>
      <c r="CP259" s="240" t="str">
        <f t="shared" si="140"/>
        <v/>
      </c>
      <c r="CQ259" s="240" t="str">
        <f t="shared" si="141"/>
        <v/>
      </c>
      <c r="CR259" s="240" t="str">
        <f t="shared" si="142"/>
        <v/>
      </c>
      <c r="CS259" s="240" t="str">
        <f t="shared" si="143"/>
        <v/>
      </c>
      <c r="CT259" s="172" t="str">
        <f t="shared" si="144"/>
        <v/>
      </c>
      <c r="CU259" s="240" t="str">
        <f t="shared" si="145"/>
        <v/>
      </c>
      <c r="CV259" s="240" t="str">
        <f t="shared" si="146"/>
        <v/>
      </c>
      <c r="CW259" s="240" t="str">
        <f t="shared" si="147"/>
        <v/>
      </c>
      <c r="CX259" s="240" t="str">
        <f t="shared" si="148"/>
        <v/>
      </c>
      <c r="CY259" s="240" t="str">
        <f t="shared" si="149"/>
        <v/>
      </c>
      <c r="CZ259" s="240" t="str">
        <f t="shared" si="150"/>
        <v/>
      </c>
      <c r="DA259" s="240" t="str">
        <f t="shared" si="151"/>
        <v/>
      </c>
      <c r="DB259" s="173" t="str">
        <f t="shared" si="152"/>
        <v/>
      </c>
    </row>
    <row r="260" spans="1:106" x14ac:dyDescent="0.35">
      <c r="A260" s="182">
        <f>'Session Tracking'!A259</f>
        <v>0</v>
      </c>
      <c r="B260" s="183">
        <f>'Session Tracking'!T259</f>
        <v>0</v>
      </c>
      <c r="C260" s="183">
        <f>'Session Tracking'!C259</f>
        <v>0</v>
      </c>
      <c r="D260" s="184" t="str">
        <f>IF('Session Tracking'!D259,'Session Tracking'!D259,"")</f>
        <v/>
      </c>
      <c r="E260" s="184" t="str">
        <f>IF('Session Tracking'!E259,'Session Tracking'!E259,"")</f>
        <v/>
      </c>
      <c r="F260" s="121"/>
      <c r="G260" s="121"/>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1"/>
      <c r="AH260" s="122"/>
      <c r="AI260" s="122"/>
      <c r="AJ260" s="122"/>
      <c r="AK260" s="122"/>
      <c r="AL260" s="122"/>
      <c r="AM260" s="122"/>
      <c r="AN260" s="122"/>
      <c r="AO260" s="122"/>
      <c r="AP260" s="122"/>
      <c r="AQ260" s="122"/>
      <c r="AR260" s="122"/>
      <c r="AS260" s="122"/>
      <c r="AT260" s="122"/>
      <c r="AU260" s="122"/>
      <c r="AV260" s="122"/>
      <c r="AW260" s="122"/>
      <c r="AX260" s="122"/>
      <c r="AY260" s="122"/>
      <c r="AZ260" s="122"/>
      <c r="BA260" s="122"/>
      <c r="BB260" s="122"/>
      <c r="BC260" s="122"/>
      <c r="BD260" s="122"/>
      <c r="BE260" s="122"/>
      <c r="BF260" s="122"/>
      <c r="BH260" s="175" t="str">
        <f t="shared" si="118"/>
        <v/>
      </c>
      <c r="BI260" s="176" t="str">
        <f t="shared" si="119"/>
        <v/>
      </c>
      <c r="BJ260" s="240" t="str">
        <f t="shared" si="120"/>
        <v xml:space="preserve"> </v>
      </c>
      <c r="BK260" s="175" t="str">
        <f t="shared" si="121"/>
        <v/>
      </c>
      <c r="BL260" s="176" t="str">
        <f t="shared" si="122"/>
        <v/>
      </c>
      <c r="BM260" s="240" t="str">
        <f t="shared" si="123"/>
        <v xml:space="preserve"> </v>
      </c>
      <c r="BN260" s="175" t="str">
        <f t="shared" si="124"/>
        <v/>
      </c>
      <c r="BO260" s="176" t="str">
        <f t="shared" si="125"/>
        <v/>
      </c>
      <c r="BP260" s="240" t="str">
        <f t="shared" si="126"/>
        <v xml:space="preserve"> </v>
      </c>
      <c r="BQ260" s="175" t="str">
        <f t="shared" si="127"/>
        <v/>
      </c>
      <c r="BR260" s="176" t="str">
        <f t="shared" si="128"/>
        <v/>
      </c>
      <c r="BS260" s="224" t="str">
        <f t="shared" si="129"/>
        <v xml:space="preserve"> </v>
      </c>
      <c r="BT260" s="318" t="str">
        <f t="shared" si="130"/>
        <v/>
      </c>
      <c r="BU260" s="319" t="str">
        <f t="shared" si="131"/>
        <v/>
      </c>
      <c r="BV260" s="320" t="str">
        <f t="shared" si="132"/>
        <v xml:space="preserve"> </v>
      </c>
      <c r="BW260" s="175" t="str">
        <f t="shared" si="133"/>
        <v/>
      </c>
      <c r="BX260" s="176" t="str">
        <f t="shared" si="134"/>
        <v/>
      </c>
      <c r="BY260" s="240" t="str">
        <f t="shared" si="135"/>
        <v xml:space="preserve"> </v>
      </c>
      <c r="BZ260" s="175" t="str">
        <f>IF(COUNT(#REF!,#REF!,#REF!,#REF!)=4,(3-#REF!)+(3-#REF!)+#REF!+#REF!,"")</f>
        <v/>
      </c>
      <c r="CA260" s="176" t="str">
        <f>IF(COUNT(#REF!,#REF!,#REF!,#REF!)=4,(3-#REF!)+(3-#REF!)+#REF!+#REF!,"")</f>
        <v/>
      </c>
      <c r="CB260" s="240" t="str">
        <f t="shared" si="136"/>
        <v xml:space="preserve"> </v>
      </c>
      <c r="CC260" s="175" t="str">
        <f>IF(COUNT(#REF!,#REF!,#REF!)=3,(3-#REF!)+#REF!+(3-#REF!),"")</f>
        <v/>
      </c>
      <c r="CD260" s="176" t="str">
        <f>IF(COUNT(#REF!,#REF!,#REF!)=3,(3-#REF!)+#REF!+(3-#REF!),"")</f>
        <v/>
      </c>
      <c r="CE260" s="240" t="str">
        <f t="shared" si="137"/>
        <v xml:space="preserve"> </v>
      </c>
      <c r="CF260" s="185" t="str">
        <f t="shared" si="153"/>
        <v/>
      </c>
      <c r="CG260" s="186" t="str">
        <f t="shared" si="153"/>
        <v/>
      </c>
      <c r="CH260" s="181" t="str">
        <f t="shared" si="138"/>
        <v xml:space="preserve"> </v>
      </c>
      <c r="CI260" s="240">
        <f>'Session Tracking'!P259</f>
        <v>0</v>
      </c>
      <c r="CJ260" s="172"/>
      <c r="CK260" s="172">
        <f>COUNTIF('Session Tracking'!F259:O259,"Yes")</f>
        <v>0</v>
      </c>
      <c r="CL260" s="240">
        <f>COUNTIF('Session Tracking'!F259:O259,"No")</f>
        <v>0</v>
      </c>
      <c r="CM260" s="211">
        <f t="shared" si="139"/>
        <v>0</v>
      </c>
      <c r="CN260" s="240" t="str">
        <f t="shared" ref="CN260:CN323" si="154">IF(D260="","",INT((((YEAR(D260)-YEAR($CN$1))*12+MONTH(D260)-MONTH($CN$1)+1)+2)/3))</f>
        <v/>
      </c>
      <c r="CO260" s="240" t="str">
        <f t="shared" ref="CO260:CO323" si="155">IF(E260="","",INT((((YEAR(E260)-YEAR($CN$1))*12+MONTH(E260)-MONTH($CN$1)+1)+2)/3))</f>
        <v/>
      </c>
      <c r="CP260" s="240" t="str">
        <f t="shared" si="140"/>
        <v/>
      </c>
      <c r="CQ260" s="240" t="str">
        <f t="shared" si="141"/>
        <v/>
      </c>
      <c r="CR260" s="240" t="str">
        <f t="shared" si="142"/>
        <v/>
      </c>
      <c r="CS260" s="240" t="str">
        <f t="shared" si="143"/>
        <v/>
      </c>
      <c r="CT260" s="172" t="str">
        <f t="shared" si="144"/>
        <v/>
      </c>
      <c r="CU260" s="240" t="str">
        <f t="shared" si="145"/>
        <v/>
      </c>
      <c r="CV260" s="240" t="str">
        <f t="shared" si="146"/>
        <v/>
      </c>
      <c r="CW260" s="240" t="str">
        <f t="shared" si="147"/>
        <v/>
      </c>
      <c r="CX260" s="240" t="str">
        <f t="shared" si="148"/>
        <v/>
      </c>
      <c r="CY260" s="240" t="str">
        <f t="shared" si="149"/>
        <v/>
      </c>
      <c r="CZ260" s="240" t="str">
        <f t="shared" si="150"/>
        <v/>
      </c>
      <c r="DA260" s="240" t="str">
        <f t="shared" si="151"/>
        <v/>
      </c>
      <c r="DB260" s="173" t="str">
        <f t="shared" si="152"/>
        <v/>
      </c>
    </row>
    <row r="261" spans="1:106" x14ac:dyDescent="0.35">
      <c r="A261" s="182">
        <f>'Session Tracking'!A260</f>
        <v>0</v>
      </c>
      <c r="B261" s="183">
        <f>'Session Tracking'!T260</f>
        <v>0</v>
      </c>
      <c r="C261" s="183">
        <f>'Session Tracking'!C260</f>
        <v>0</v>
      </c>
      <c r="D261" s="184" t="str">
        <f>IF('Session Tracking'!D260,'Session Tracking'!D260,"")</f>
        <v/>
      </c>
      <c r="E261" s="184" t="str">
        <f>IF('Session Tracking'!E260,'Session Tracking'!E260,"")</f>
        <v/>
      </c>
      <c r="F261" s="123"/>
      <c r="G261" s="123"/>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3"/>
      <c r="AH261" s="124"/>
      <c r="AI261" s="124"/>
      <c r="AJ261" s="124"/>
      <c r="AK261" s="124"/>
      <c r="AL261" s="124"/>
      <c r="AM261" s="124"/>
      <c r="AN261" s="124"/>
      <c r="AO261" s="124"/>
      <c r="AP261" s="124"/>
      <c r="AQ261" s="124"/>
      <c r="AR261" s="124"/>
      <c r="AS261" s="124"/>
      <c r="AT261" s="124"/>
      <c r="AU261" s="124"/>
      <c r="AV261" s="124"/>
      <c r="AW261" s="124"/>
      <c r="AX261" s="124"/>
      <c r="AY261" s="124"/>
      <c r="AZ261" s="124"/>
      <c r="BA261" s="124"/>
      <c r="BB261" s="124"/>
      <c r="BC261" s="124"/>
      <c r="BD261" s="124"/>
      <c r="BE261" s="124"/>
      <c r="BF261" s="124"/>
      <c r="BH261" s="175" t="str">
        <f t="shared" ref="BH261:BH324" si="156">IF(COUNT(O261,J261,T261,W261,AE261)=5,O261+J261+T261+W261+AE261,"")</f>
        <v/>
      </c>
      <c r="BI261" s="176" t="str">
        <f t="shared" ref="BI261:BI324" si="157">IF(COUNT(AJ261,AO261,AT261,AW261,BE261)=5,AJ261+AO261+AT261+AW261+BE261,"")</f>
        <v/>
      </c>
      <c r="BJ261" s="240" t="str">
        <f t="shared" ref="BJ261:BJ324" si="158">IF(OR(BH261="",BI261="")," ",BI261-BH261)</f>
        <v xml:space="preserve"> </v>
      </c>
      <c r="BK261" s="175" t="str">
        <f t="shared" ref="BK261:BK324" si="159">IF(COUNT(L261,N261,S261,Y261,AC261)=5,(L261+(2-N261)+S261+Y261+AC261),"")</f>
        <v/>
      </c>
      <c r="BL261" s="176" t="str">
        <f t="shared" ref="BL261:BL324" si="160">IF(COUNT(AL261,AN261,AP261,AQ261,AT261)=5,AL261+(2-AN261)+AP261+AQ261+AT261,"")</f>
        <v/>
      </c>
      <c r="BM261" s="240" t="str">
        <f t="shared" ref="BM261:BM324" si="161">IF(OR(BK261="",BL261="")," ",BL261-BK261)</f>
        <v xml:space="preserve"> </v>
      </c>
      <c r="BN261" s="175" t="str">
        <f t="shared" ref="BN261:BN324" si="162">IF(COUNT(I261,Q261,V261,AB261,AF261)=5,I261+Q261+V261+(2-AB261)+(2-AF261),"")</f>
        <v/>
      </c>
      <c r="BO261" s="176" t="str">
        <f t="shared" ref="BO261:BO324" si="163">IF(COUNT(AI261,AQ261,AV261,BB261,BF261)=5,AI261+AQ261+AV261+(2-BB261)+(2-BF261),"")</f>
        <v/>
      </c>
      <c r="BP261" s="240" t="str">
        <f t="shared" ref="BP261:BP324" si="164">IF(OR(BN261="",BO261="")," ",BO261-BN261)</f>
        <v xml:space="preserve"> </v>
      </c>
      <c r="BQ261" s="175" t="str">
        <f t="shared" ref="BQ261:BQ324" si="165">IF(COUNT(M261,R261,U261,Z261,AD261)=5,M261+(2-R261)+(2-U261)+Z261+AD261,"")</f>
        <v/>
      </c>
      <c r="BR261" s="176" t="str">
        <f t="shared" ref="BR261:BR324" si="166">IF(COUNT(AM261,AR261,AU261,AZ261,BD261)=5,AM261+(2-AR261)+(2-AU261)+AZ261+BD261,"")</f>
        <v/>
      </c>
      <c r="BS261" s="224" t="str">
        <f t="shared" ref="BS261:BS324" si="167">IF(OR(BQ261="",BR261="")," ",BR261-BQ261)</f>
        <v xml:space="preserve"> </v>
      </c>
      <c r="BT261" s="318" t="str">
        <f t="shared" ref="BT261:BT324" si="168">IF(COUNT(H261,K261,P261,X261,AA261)=5,H261+K261+P261+X261+AA261,"")</f>
        <v/>
      </c>
      <c r="BU261" s="319" t="str">
        <f t="shared" ref="BU261:BU324" si="169">IF(COUNT(AH261,AK261,AP261,AX261,BA261)=5,AH261+AK261+AP261+AX261+BA261,"")</f>
        <v/>
      </c>
      <c r="BV261" s="320" t="str">
        <f t="shared" ref="BV261:BV324" si="170">IF(OR(BT261="",BU261="")," ",BU261-BT261)</f>
        <v xml:space="preserve"> </v>
      </c>
      <c r="BW261" s="175" t="str">
        <f t="shared" ref="BW261:BW324" si="171">IF(COUNT(H261:AF261)=25,H261+I261+J261+K261+L261+M261+(2-N261)+O261+P261+Q261+(2-R261)+S261+T261+(2-U261)+V261+W261+X261+Y261+Z261+AA261+(2-AB261)+AC261+AD261+AE261+(2-AF261),"")</f>
        <v/>
      </c>
      <c r="BX261" s="176" t="str">
        <f t="shared" ref="BX261:BX324" si="172">IF(COUNT(AH261:BF261)=25,AH261+AI261+AJ261+AK261+AL261+AM261+(2-AN261)+AO261+AP261+AQ261+(2-AR261)+AS261+AT261+(2-AU261)+AV261+AW261+AX261+AY261+AZ261+BA261+(2-BB261)+BC261+BD261+BE261+(2-BF261),"")</f>
        <v/>
      </c>
      <c r="BY261" s="240" t="str">
        <f t="shared" ref="BY261:BY324" si="173">IF(OR(BW261="",BX261="")," ",BX261-BW261)</f>
        <v xml:space="preserve"> </v>
      </c>
      <c r="BZ261" s="175" t="str">
        <f>IF(COUNT(#REF!,#REF!,#REF!,#REF!)=4,(3-#REF!)+(3-#REF!)+#REF!+#REF!,"")</f>
        <v/>
      </c>
      <c r="CA261" s="176" t="str">
        <f>IF(COUNT(#REF!,#REF!,#REF!,#REF!)=4,(3-#REF!)+(3-#REF!)+#REF!+#REF!,"")</f>
        <v/>
      </c>
      <c r="CB261" s="240" t="str">
        <f t="shared" ref="CB261:CB324" si="174">IF(OR(BZ261="",CA261="")," ",CA261-BZ261)</f>
        <v xml:space="preserve"> </v>
      </c>
      <c r="CC261" s="175" t="str">
        <f>IF(COUNT(#REF!,#REF!,#REF!)=3,(3-#REF!)+#REF!+(3-#REF!),"")</f>
        <v/>
      </c>
      <c r="CD261" s="176" t="str">
        <f>IF(COUNT(#REF!,#REF!,#REF!)=3,(3-#REF!)+#REF!+(3-#REF!),"")</f>
        <v/>
      </c>
      <c r="CE261" s="240" t="str">
        <f t="shared" ref="CE261:CE324" si="175">IF(OR(CC261="",CD261="")," ",CD261-CC261)</f>
        <v xml:space="preserve"> </v>
      </c>
      <c r="CF261" s="185" t="str">
        <f t="shared" si="153"/>
        <v/>
      </c>
      <c r="CG261" s="186" t="str">
        <f t="shared" si="153"/>
        <v/>
      </c>
      <c r="CH261" s="181" t="str">
        <f t="shared" ref="CH261:CH324" si="176">IF(OR(CF261="",CG261="")," ",CG261-CF261)</f>
        <v xml:space="preserve"> </v>
      </c>
      <c r="CI261" s="240">
        <f>'Session Tracking'!P260</f>
        <v>0</v>
      </c>
      <c r="CJ261" s="172"/>
      <c r="CK261" s="172">
        <f>COUNTIF('Session Tracking'!F260:O260,"Yes")</f>
        <v>0</v>
      </c>
      <c r="CL261" s="240">
        <f>COUNTIF('Session Tracking'!F260:O260,"No")</f>
        <v>0</v>
      </c>
      <c r="CM261" s="211">
        <f t="shared" ref="CM261:CM324" si="177">IF(AND(CK261+CL261&gt;0,CI261&lt;&gt;"N/A"),CK261/(CK261+CL261),0)</f>
        <v>0</v>
      </c>
      <c r="CN261" s="240" t="str">
        <f t="shared" si="154"/>
        <v/>
      </c>
      <c r="CO261" s="240" t="str">
        <f t="shared" si="155"/>
        <v/>
      </c>
      <c r="CP261" s="240" t="str">
        <f t="shared" ref="CP261:CP324" si="178">IF(AND(CO261&gt;0,CI261="yes"),CO261,"")</f>
        <v/>
      </c>
      <c r="CQ261" s="240" t="str">
        <f t="shared" ref="CQ261:CQ324" si="179">IF(CO261&gt;0,CO261,"")</f>
        <v/>
      </c>
      <c r="CR261" s="240" t="str">
        <f t="shared" ref="CR261:CR324" si="180">IF(AND(CO261&gt;0,CM261&gt;=0.75),CO261,"")</f>
        <v/>
      </c>
      <c r="CS261" s="240" t="str">
        <f t="shared" ref="CS261:CS324" si="181">IF(AND(COUNT(H261:AF261)&gt;=20,COUNT(AG261:BF261)&gt;=20),IF(AG261="","",INT((((YEAR(AG261)-YEAR($CN$1))*12+MONTH(AG261)-MONTH($CN$1)+1)+2)/3)),"")</f>
        <v/>
      </c>
      <c r="CT261" s="172" t="str">
        <f t="shared" ref="CT261:CT324" si="182">IF(AND($CS261&gt;0,BJ261&lt;0),$CS261,"")</f>
        <v/>
      </c>
      <c r="CU261" s="240" t="str">
        <f t="shared" ref="CU261:CU324" si="183">IF(AND($CS261&gt;0,BM261&lt;0),$CS261,"")</f>
        <v/>
      </c>
      <c r="CV261" s="240" t="str">
        <f t="shared" ref="CV261:CV324" si="184">IF(AND($CS261&gt;0,BP261&lt;0),$CS261,"")</f>
        <v/>
      </c>
      <c r="CW261" s="240" t="str">
        <f t="shared" ref="CW261:CW324" si="185">IF(AND($CS261&gt;0,BS261&lt;0),$CS261,"")</f>
        <v/>
      </c>
      <c r="CX261" s="240" t="str">
        <f t="shared" ref="CX261:CX324" si="186">IF(AND($CS261&gt;0,BV261&lt;0),$CS261,"")</f>
        <v/>
      </c>
      <c r="CY261" s="240" t="str">
        <f t="shared" ref="CY261:CY324" si="187">IF(AND($CS261&gt;0,BY261&lt;0),$CS261,"")</f>
        <v/>
      </c>
      <c r="CZ261" s="240" t="str">
        <f t="shared" ref="CZ261:CZ324" si="188">IF(AND($CS261&gt;0,BY261&lt;0),$CS261,"")</f>
        <v/>
      </c>
      <c r="DA261" s="240" t="str">
        <f t="shared" ref="DA261:DA324" si="189">IF(AND($CS261&gt;0,CB261&lt;0),$CS261,"")</f>
        <v/>
      </c>
      <c r="DB261" s="173" t="str">
        <f t="shared" ref="DB261:DB324" si="190">IF(AND($CS261&gt;0,CE261&lt;0),$CS261,"")</f>
        <v/>
      </c>
    </row>
    <row r="262" spans="1:106" x14ac:dyDescent="0.35">
      <c r="A262" s="182">
        <f>'Session Tracking'!A261</f>
        <v>0</v>
      </c>
      <c r="B262" s="183">
        <f>'Session Tracking'!T261</f>
        <v>0</v>
      </c>
      <c r="C262" s="183">
        <f>'Session Tracking'!C261</f>
        <v>0</v>
      </c>
      <c r="D262" s="184" t="str">
        <f>IF('Session Tracking'!D261,'Session Tracking'!D261,"")</f>
        <v/>
      </c>
      <c r="E262" s="184" t="str">
        <f>IF('Session Tracking'!E261,'Session Tracking'!E261,"")</f>
        <v/>
      </c>
      <c r="F262" s="121"/>
      <c r="G262" s="121"/>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1"/>
      <c r="AH262" s="122"/>
      <c r="AI262" s="122"/>
      <c r="AJ262" s="122"/>
      <c r="AK262" s="122"/>
      <c r="AL262" s="122"/>
      <c r="AM262" s="122"/>
      <c r="AN262" s="122"/>
      <c r="AO262" s="122"/>
      <c r="AP262" s="122"/>
      <c r="AQ262" s="122"/>
      <c r="AR262" s="122"/>
      <c r="AS262" s="122"/>
      <c r="AT262" s="122"/>
      <c r="AU262" s="122"/>
      <c r="AV262" s="122"/>
      <c r="AW262" s="122"/>
      <c r="AX262" s="122"/>
      <c r="AY262" s="122"/>
      <c r="AZ262" s="122"/>
      <c r="BA262" s="122"/>
      <c r="BB262" s="122"/>
      <c r="BC262" s="122"/>
      <c r="BD262" s="122"/>
      <c r="BE262" s="122"/>
      <c r="BF262" s="122"/>
      <c r="BH262" s="175" t="str">
        <f t="shared" si="156"/>
        <v/>
      </c>
      <c r="BI262" s="176" t="str">
        <f t="shared" si="157"/>
        <v/>
      </c>
      <c r="BJ262" s="240" t="str">
        <f t="shared" si="158"/>
        <v xml:space="preserve"> </v>
      </c>
      <c r="BK262" s="175" t="str">
        <f t="shared" si="159"/>
        <v/>
      </c>
      <c r="BL262" s="176" t="str">
        <f t="shared" si="160"/>
        <v/>
      </c>
      <c r="BM262" s="240" t="str">
        <f t="shared" si="161"/>
        <v xml:space="preserve"> </v>
      </c>
      <c r="BN262" s="175" t="str">
        <f t="shared" si="162"/>
        <v/>
      </c>
      <c r="BO262" s="176" t="str">
        <f t="shared" si="163"/>
        <v/>
      </c>
      <c r="BP262" s="240" t="str">
        <f t="shared" si="164"/>
        <v xml:space="preserve"> </v>
      </c>
      <c r="BQ262" s="175" t="str">
        <f t="shared" si="165"/>
        <v/>
      </c>
      <c r="BR262" s="176" t="str">
        <f t="shared" si="166"/>
        <v/>
      </c>
      <c r="BS262" s="224" t="str">
        <f t="shared" si="167"/>
        <v xml:space="preserve"> </v>
      </c>
      <c r="BT262" s="318" t="str">
        <f t="shared" si="168"/>
        <v/>
      </c>
      <c r="BU262" s="319" t="str">
        <f t="shared" si="169"/>
        <v/>
      </c>
      <c r="BV262" s="320" t="str">
        <f t="shared" si="170"/>
        <v xml:space="preserve"> </v>
      </c>
      <c r="BW262" s="175" t="str">
        <f t="shared" si="171"/>
        <v/>
      </c>
      <c r="BX262" s="176" t="str">
        <f t="shared" si="172"/>
        <v/>
      </c>
      <c r="BY262" s="240" t="str">
        <f t="shared" si="173"/>
        <v xml:space="preserve"> </v>
      </c>
      <c r="BZ262" s="175" t="str">
        <f>IF(COUNT(#REF!,#REF!,#REF!,#REF!)=4,(3-#REF!)+(3-#REF!)+#REF!+#REF!,"")</f>
        <v/>
      </c>
      <c r="CA262" s="176" t="str">
        <f>IF(COUNT(#REF!,#REF!,#REF!,#REF!)=4,(3-#REF!)+(3-#REF!)+#REF!+#REF!,"")</f>
        <v/>
      </c>
      <c r="CB262" s="240" t="str">
        <f t="shared" si="174"/>
        <v xml:space="preserve"> </v>
      </c>
      <c r="CC262" s="175" t="str">
        <f>IF(COUNT(#REF!,#REF!,#REF!)=3,(3-#REF!)+#REF!+(3-#REF!),"")</f>
        <v/>
      </c>
      <c r="CD262" s="176" t="str">
        <f>IF(COUNT(#REF!,#REF!,#REF!)=3,(3-#REF!)+#REF!+(3-#REF!),"")</f>
        <v/>
      </c>
      <c r="CE262" s="240" t="str">
        <f t="shared" si="175"/>
        <v xml:space="preserve"> </v>
      </c>
      <c r="CF262" s="185" t="str">
        <f t="shared" si="153"/>
        <v/>
      </c>
      <c r="CG262" s="186" t="str">
        <f t="shared" si="153"/>
        <v/>
      </c>
      <c r="CH262" s="181" t="str">
        <f t="shared" si="176"/>
        <v xml:space="preserve"> </v>
      </c>
      <c r="CI262" s="240">
        <f>'Session Tracking'!P261</f>
        <v>0</v>
      </c>
      <c r="CJ262" s="172"/>
      <c r="CK262" s="172">
        <f>COUNTIF('Session Tracking'!F261:O261,"Yes")</f>
        <v>0</v>
      </c>
      <c r="CL262" s="240">
        <f>COUNTIF('Session Tracking'!F261:O261,"No")</f>
        <v>0</v>
      </c>
      <c r="CM262" s="211">
        <f t="shared" si="177"/>
        <v>0</v>
      </c>
      <c r="CN262" s="240" t="str">
        <f t="shared" si="154"/>
        <v/>
      </c>
      <c r="CO262" s="240" t="str">
        <f t="shared" si="155"/>
        <v/>
      </c>
      <c r="CP262" s="240" t="str">
        <f t="shared" si="178"/>
        <v/>
      </c>
      <c r="CQ262" s="240" t="str">
        <f t="shared" si="179"/>
        <v/>
      </c>
      <c r="CR262" s="240" t="str">
        <f t="shared" si="180"/>
        <v/>
      </c>
      <c r="CS262" s="240" t="str">
        <f t="shared" si="181"/>
        <v/>
      </c>
      <c r="CT262" s="172" t="str">
        <f t="shared" si="182"/>
        <v/>
      </c>
      <c r="CU262" s="240" t="str">
        <f t="shared" si="183"/>
        <v/>
      </c>
      <c r="CV262" s="240" t="str">
        <f t="shared" si="184"/>
        <v/>
      </c>
      <c r="CW262" s="240" t="str">
        <f t="shared" si="185"/>
        <v/>
      </c>
      <c r="CX262" s="240" t="str">
        <f t="shared" si="186"/>
        <v/>
      </c>
      <c r="CY262" s="240" t="str">
        <f t="shared" si="187"/>
        <v/>
      </c>
      <c r="CZ262" s="240" t="str">
        <f t="shared" si="188"/>
        <v/>
      </c>
      <c r="DA262" s="240" t="str">
        <f t="shared" si="189"/>
        <v/>
      </c>
      <c r="DB262" s="173" t="str">
        <f t="shared" si="190"/>
        <v/>
      </c>
    </row>
    <row r="263" spans="1:106" x14ac:dyDescent="0.35">
      <c r="A263" s="182">
        <f>'Session Tracking'!A262</f>
        <v>0</v>
      </c>
      <c r="B263" s="183">
        <f>'Session Tracking'!T262</f>
        <v>0</v>
      </c>
      <c r="C263" s="183">
        <f>'Session Tracking'!C262</f>
        <v>0</v>
      </c>
      <c r="D263" s="184" t="str">
        <f>IF('Session Tracking'!D262,'Session Tracking'!D262,"")</f>
        <v/>
      </c>
      <c r="E263" s="184" t="str">
        <f>IF('Session Tracking'!E262,'Session Tracking'!E262,"")</f>
        <v/>
      </c>
      <c r="F263" s="123"/>
      <c r="G263" s="123"/>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3"/>
      <c r="AH263" s="124"/>
      <c r="AI263" s="124"/>
      <c r="AJ263" s="124"/>
      <c r="AK263" s="124"/>
      <c r="AL263" s="124"/>
      <c r="AM263" s="124"/>
      <c r="AN263" s="124"/>
      <c r="AO263" s="124"/>
      <c r="AP263" s="124"/>
      <c r="AQ263" s="124"/>
      <c r="AR263" s="124"/>
      <c r="AS263" s="124"/>
      <c r="AT263" s="124"/>
      <c r="AU263" s="124"/>
      <c r="AV263" s="124"/>
      <c r="AW263" s="124"/>
      <c r="AX263" s="124"/>
      <c r="AY263" s="124"/>
      <c r="AZ263" s="124"/>
      <c r="BA263" s="124"/>
      <c r="BB263" s="124"/>
      <c r="BC263" s="124"/>
      <c r="BD263" s="124"/>
      <c r="BE263" s="124"/>
      <c r="BF263" s="124"/>
      <c r="BH263" s="175" t="str">
        <f t="shared" si="156"/>
        <v/>
      </c>
      <c r="BI263" s="176" t="str">
        <f t="shared" si="157"/>
        <v/>
      </c>
      <c r="BJ263" s="240" t="str">
        <f t="shared" si="158"/>
        <v xml:space="preserve"> </v>
      </c>
      <c r="BK263" s="175" t="str">
        <f t="shared" si="159"/>
        <v/>
      </c>
      <c r="BL263" s="176" t="str">
        <f t="shared" si="160"/>
        <v/>
      </c>
      <c r="BM263" s="240" t="str">
        <f t="shared" si="161"/>
        <v xml:space="preserve"> </v>
      </c>
      <c r="BN263" s="175" t="str">
        <f t="shared" si="162"/>
        <v/>
      </c>
      <c r="BO263" s="176" t="str">
        <f t="shared" si="163"/>
        <v/>
      </c>
      <c r="BP263" s="240" t="str">
        <f t="shared" si="164"/>
        <v xml:space="preserve"> </v>
      </c>
      <c r="BQ263" s="175" t="str">
        <f t="shared" si="165"/>
        <v/>
      </c>
      <c r="BR263" s="176" t="str">
        <f t="shared" si="166"/>
        <v/>
      </c>
      <c r="BS263" s="224" t="str">
        <f t="shared" si="167"/>
        <v xml:space="preserve"> </v>
      </c>
      <c r="BT263" s="318" t="str">
        <f t="shared" si="168"/>
        <v/>
      </c>
      <c r="BU263" s="319" t="str">
        <f t="shared" si="169"/>
        <v/>
      </c>
      <c r="BV263" s="320" t="str">
        <f t="shared" si="170"/>
        <v xml:space="preserve"> </v>
      </c>
      <c r="BW263" s="175" t="str">
        <f t="shared" si="171"/>
        <v/>
      </c>
      <c r="BX263" s="176" t="str">
        <f t="shared" si="172"/>
        <v/>
      </c>
      <c r="BY263" s="240" t="str">
        <f t="shared" si="173"/>
        <v xml:space="preserve"> </v>
      </c>
      <c r="BZ263" s="175" t="str">
        <f>IF(COUNT(#REF!,#REF!,#REF!,#REF!)=4,(3-#REF!)+(3-#REF!)+#REF!+#REF!,"")</f>
        <v/>
      </c>
      <c r="CA263" s="176" t="str">
        <f>IF(COUNT(#REF!,#REF!,#REF!,#REF!)=4,(3-#REF!)+(3-#REF!)+#REF!+#REF!,"")</f>
        <v/>
      </c>
      <c r="CB263" s="240" t="str">
        <f t="shared" si="174"/>
        <v xml:space="preserve"> </v>
      </c>
      <c r="CC263" s="175" t="str">
        <f>IF(COUNT(#REF!,#REF!,#REF!)=3,(3-#REF!)+#REF!+(3-#REF!),"")</f>
        <v/>
      </c>
      <c r="CD263" s="176" t="str">
        <f>IF(COUNT(#REF!,#REF!,#REF!)=3,(3-#REF!)+#REF!+(3-#REF!),"")</f>
        <v/>
      </c>
      <c r="CE263" s="240" t="str">
        <f t="shared" si="175"/>
        <v xml:space="preserve"> </v>
      </c>
      <c r="CF263" s="185" t="str">
        <f t="shared" si="153"/>
        <v/>
      </c>
      <c r="CG263" s="186" t="str">
        <f t="shared" si="153"/>
        <v/>
      </c>
      <c r="CH263" s="181" t="str">
        <f t="shared" si="176"/>
        <v xml:space="preserve"> </v>
      </c>
      <c r="CI263" s="240">
        <f>'Session Tracking'!P262</f>
        <v>0</v>
      </c>
      <c r="CJ263" s="172"/>
      <c r="CK263" s="172">
        <f>COUNTIF('Session Tracking'!F262:O262,"Yes")</f>
        <v>0</v>
      </c>
      <c r="CL263" s="240">
        <f>COUNTIF('Session Tracking'!F262:O262,"No")</f>
        <v>0</v>
      </c>
      <c r="CM263" s="211">
        <f t="shared" si="177"/>
        <v>0</v>
      </c>
      <c r="CN263" s="240" t="str">
        <f t="shared" si="154"/>
        <v/>
      </c>
      <c r="CO263" s="240" t="str">
        <f t="shared" si="155"/>
        <v/>
      </c>
      <c r="CP263" s="240" t="str">
        <f t="shared" si="178"/>
        <v/>
      </c>
      <c r="CQ263" s="240" t="str">
        <f t="shared" si="179"/>
        <v/>
      </c>
      <c r="CR263" s="240" t="str">
        <f t="shared" si="180"/>
        <v/>
      </c>
      <c r="CS263" s="240" t="str">
        <f t="shared" si="181"/>
        <v/>
      </c>
      <c r="CT263" s="172" t="str">
        <f t="shared" si="182"/>
        <v/>
      </c>
      <c r="CU263" s="240" t="str">
        <f t="shared" si="183"/>
        <v/>
      </c>
      <c r="CV263" s="240" t="str">
        <f t="shared" si="184"/>
        <v/>
      </c>
      <c r="CW263" s="240" t="str">
        <f t="shared" si="185"/>
        <v/>
      </c>
      <c r="CX263" s="240" t="str">
        <f t="shared" si="186"/>
        <v/>
      </c>
      <c r="CY263" s="240" t="str">
        <f t="shared" si="187"/>
        <v/>
      </c>
      <c r="CZ263" s="240" t="str">
        <f t="shared" si="188"/>
        <v/>
      </c>
      <c r="DA263" s="240" t="str">
        <f t="shared" si="189"/>
        <v/>
      </c>
      <c r="DB263" s="173" t="str">
        <f t="shared" si="190"/>
        <v/>
      </c>
    </row>
    <row r="264" spans="1:106" x14ac:dyDescent="0.35">
      <c r="A264" s="182">
        <f>'Session Tracking'!A263</f>
        <v>0</v>
      </c>
      <c r="B264" s="183">
        <f>'Session Tracking'!T263</f>
        <v>0</v>
      </c>
      <c r="C264" s="183">
        <f>'Session Tracking'!C263</f>
        <v>0</v>
      </c>
      <c r="D264" s="184" t="str">
        <f>IF('Session Tracking'!D263,'Session Tracking'!D263,"")</f>
        <v/>
      </c>
      <c r="E264" s="184" t="str">
        <f>IF('Session Tracking'!E263,'Session Tracking'!E263,"")</f>
        <v/>
      </c>
      <c r="F264" s="121"/>
      <c r="G264" s="121"/>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1"/>
      <c r="AH264" s="122"/>
      <c r="AI264" s="122"/>
      <c r="AJ264" s="122"/>
      <c r="AK264" s="122"/>
      <c r="AL264" s="122"/>
      <c r="AM264" s="122"/>
      <c r="AN264" s="122"/>
      <c r="AO264" s="122"/>
      <c r="AP264" s="122"/>
      <c r="AQ264" s="122"/>
      <c r="AR264" s="122"/>
      <c r="AS264" s="122"/>
      <c r="AT264" s="122"/>
      <c r="AU264" s="122"/>
      <c r="AV264" s="122"/>
      <c r="AW264" s="122"/>
      <c r="AX264" s="122"/>
      <c r="AY264" s="122"/>
      <c r="AZ264" s="122"/>
      <c r="BA264" s="122"/>
      <c r="BB264" s="122"/>
      <c r="BC264" s="122"/>
      <c r="BD264" s="122"/>
      <c r="BE264" s="122"/>
      <c r="BF264" s="122"/>
      <c r="BH264" s="175" t="str">
        <f t="shared" si="156"/>
        <v/>
      </c>
      <c r="BI264" s="176" t="str">
        <f t="shared" si="157"/>
        <v/>
      </c>
      <c r="BJ264" s="240" t="str">
        <f t="shared" si="158"/>
        <v xml:space="preserve"> </v>
      </c>
      <c r="BK264" s="175" t="str">
        <f t="shared" si="159"/>
        <v/>
      </c>
      <c r="BL264" s="176" t="str">
        <f t="shared" si="160"/>
        <v/>
      </c>
      <c r="BM264" s="240" t="str">
        <f t="shared" si="161"/>
        <v xml:space="preserve"> </v>
      </c>
      <c r="BN264" s="175" t="str">
        <f t="shared" si="162"/>
        <v/>
      </c>
      <c r="BO264" s="176" t="str">
        <f t="shared" si="163"/>
        <v/>
      </c>
      <c r="BP264" s="240" t="str">
        <f t="shared" si="164"/>
        <v xml:space="preserve"> </v>
      </c>
      <c r="BQ264" s="175" t="str">
        <f t="shared" si="165"/>
        <v/>
      </c>
      <c r="BR264" s="176" t="str">
        <f t="shared" si="166"/>
        <v/>
      </c>
      <c r="BS264" s="224" t="str">
        <f t="shared" si="167"/>
        <v xml:space="preserve"> </v>
      </c>
      <c r="BT264" s="318" t="str">
        <f t="shared" si="168"/>
        <v/>
      </c>
      <c r="BU264" s="319" t="str">
        <f t="shared" si="169"/>
        <v/>
      </c>
      <c r="BV264" s="320" t="str">
        <f t="shared" si="170"/>
        <v xml:space="preserve"> </v>
      </c>
      <c r="BW264" s="175" t="str">
        <f t="shared" si="171"/>
        <v/>
      </c>
      <c r="BX264" s="176" t="str">
        <f t="shared" si="172"/>
        <v/>
      </c>
      <c r="BY264" s="240" t="str">
        <f t="shared" si="173"/>
        <v xml:space="preserve"> </v>
      </c>
      <c r="BZ264" s="175" t="str">
        <f>IF(COUNT(#REF!,#REF!,#REF!,#REF!)=4,(3-#REF!)+(3-#REF!)+#REF!+#REF!,"")</f>
        <v/>
      </c>
      <c r="CA264" s="176" t="str">
        <f>IF(COUNT(#REF!,#REF!,#REF!,#REF!)=4,(3-#REF!)+(3-#REF!)+#REF!+#REF!,"")</f>
        <v/>
      </c>
      <c r="CB264" s="240" t="str">
        <f t="shared" si="174"/>
        <v xml:space="preserve"> </v>
      </c>
      <c r="CC264" s="175" t="str">
        <f>IF(COUNT(#REF!,#REF!,#REF!)=3,(3-#REF!)+#REF!+(3-#REF!),"")</f>
        <v/>
      </c>
      <c r="CD264" s="176" t="str">
        <f>IF(COUNT(#REF!,#REF!,#REF!)=3,(3-#REF!)+#REF!+(3-#REF!),"")</f>
        <v/>
      </c>
      <c r="CE264" s="240" t="str">
        <f t="shared" si="175"/>
        <v xml:space="preserve"> </v>
      </c>
      <c r="CF264" s="185" t="str">
        <f t="shared" si="153"/>
        <v/>
      </c>
      <c r="CG264" s="186" t="str">
        <f t="shared" si="153"/>
        <v/>
      </c>
      <c r="CH264" s="181" t="str">
        <f t="shared" si="176"/>
        <v xml:space="preserve"> </v>
      </c>
      <c r="CI264" s="240">
        <f>'Session Tracking'!P263</f>
        <v>0</v>
      </c>
      <c r="CJ264" s="172"/>
      <c r="CK264" s="172">
        <f>COUNTIF('Session Tracking'!F263:O263,"Yes")</f>
        <v>0</v>
      </c>
      <c r="CL264" s="240">
        <f>COUNTIF('Session Tracking'!F263:O263,"No")</f>
        <v>0</v>
      </c>
      <c r="CM264" s="211">
        <f t="shared" si="177"/>
        <v>0</v>
      </c>
      <c r="CN264" s="240" t="str">
        <f t="shared" si="154"/>
        <v/>
      </c>
      <c r="CO264" s="240" t="str">
        <f t="shared" si="155"/>
        <v/>
      </c>
      <c r="CP264" s="240" t="str">
        <f t="shared" si="178"/>
        <v/>
      </c>
      <c r="CQ264" s="240" t="str">
        <f t="shared" si="179"/>
        <v/>
      </c>
      <c r="CR264" s="240" t="str">
        <f t="shared" si="180"/>
        <v/>
      </c>
      <c r="CS264" s="240" t="str">
        <f t="shared" si="181"/>
        <v/>
      </c>
      <c r="CT264" s="172" t="str">
        <f t="shared" si="182"/>
        <v/>
      </c>
      <c r="CU264" s="240" t="str">
        <f t="shared" si="183"/>
        <v/>
      </c>
      <c r="CV264" s="240" t="str">
        <f t="shared" si="184"/>
        <v/>
      </c>
      <c r="CW264" s="240" t="str">
        <f t="shared" si="185"/>
        <v/>
      </c>
      <c r="CX264" s="240" t="str">
        <f t="shared" si="186"/>
        <v/>
      </c>
      <c r="CY264" s="240" t="str">
        <f t="shared" si="187"/>
        <v/>
      </c>
      <c r="CZ264" s="240" t="str">
        <f t="shared" si="188"/>
        <v/>
      </c>
      <c r="DA264" s="240" t="str">
        <f t="shared" si="189"/>
        <v/>
      </c>
      <c r="DB264" s="173" t="str">
        <f t="shared" si="190"/>
        <v/>
      </c>
    </row>
    <row r="265" spans="1:106" x14ac:dyDescent="0.35">
      <c r="A265" s="182">
        <f>'Session Tracking'!A264</f>
        <v>0</v>
      </c>
      <c r="B265" s="183">
        <f>'Session Tracking'!T264</f>
        <v>0</v>
      </c>
      <c r="C265" s="183">
        <f>'Session Tracking'!C264</f>
        <v>0</v>
      </c>
      <c r="D265" s="184" t="str">
        <f>IF('Session Tracking'!D264,'Session Tracking'!D264,"")</f>
        <v/>
      </c>
      <c r="E265" s="184" t="str">
        <f>IF('Session Tracking'!E264,'Session Tracking'!E264,"")</f>
        <v/>
      </c>
      <c r="F265" s="123"/>
      <c r="G265" s="123"/>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3"/>
      <c r="AH265" s="124"/>
      <c r="AI265" s="124"/>
      <c r="AJ265" s="124"/>
      <c r="AK265" s="124"/>
      <c r="AL265" s="124"/>
      <c r="AM265" s="124"/>
      <c r="AN265" s="124"/>
      <c r="AO265" s="124"/>
      <c r="AP265" s="124"/>
      <c r="AQ265" s="124"/>
      <c r="AR265" s="124"/>
      <c r="AS265" s="124"/>
      <c r="AT265" s="124"/>
      <c r="AU265" s="124"/>
      <c r="AV265" s="124"/>
      <c r="AW265" s="124"/>
      <c r="AX265" s="124"/>
      <c r="AY265" s="124"/>
      <c r="AZ265" s="124"/>
      <c r="BA265" s="124"/>
      <c r="BB265" s="124"/>
      <c r="BC265" s="124"/>
      <c r="BD265" s="124"/>
      <c r="BE265" s="124"/>
      <c r="BF265" s="124"/>
      <c r="BH265" s="175" t="str">
        <f t="shared" si="156"/>
        <v/>
      </c>
      <c r="BI265" s="176" t="str">
        <f t="shared" si="157"/>
        <v/>
      </c>
      <c r="BJ265" s="240" t="str">
        <f t="shared" si="158"/>
        <v xml:space="preserve"> </v>
      </c>
      <c r="BK265" s="175" t="str">
        <f t="shared" si="159"/>
        <v/>
      </c>
      <c r="BL265" s="176" t="str">
        <f t="shared" si="160"/>
        <v/>
      </c>
      <c r="BM265" s="240" t="str">
        <f t="shared" si="161"/>
        <v xml:space="preserve"> </v>
      </c>
      <c r="BN265" s="175" t="str">
        <f t="shared" si="162"/>
        <v/>
      </c>
      <c r="BO265" s="176" t="str">
        <f t="shared" si="163"/>
        <v/>
      </c>
      <c r="BP265" s="240" t="str">
        <f t="shared" si="164"/>
        <v xml:space="preserve"> </v>
      </c>
      <c r="BQ265" s="175" t="str">
        <f t="shared" si="165"/>
        <v/>
      </c>
      <c r="BR265" s="176" t="str">
        <f t="shared" si="166"/>
        <v/>
      </c>
      <c r="BS265" s="224" t="str">
        <f t="shared" si="167"/>
        <v xml:space="preserve"> </v>
      </c>
      <c r="BT265" s="318" t="str">
        <f t="shared" si="168"/>
        <v/>
      </c>
      <c r="BU265" s="319" t="str">
        <f t="shared" si="169"/>
        <v/>
      </c>
      <c r="BV265" s="320" t="str">
        <f t="shared" si="170"/>
        <v xml:space="preserve"> </v>
      </c>
      <c r="BW265" s="175" t="str">
        <f t="shared" si="171"/>
        <v/>
      </c>
      <c r="BX265" s="176" t="str">
        <f t="shared" si="172"/>
        <v/>
      </c>
      <c r="BY265" s="240" t="str">
        <f t="shared" si="173"/>
        <v xml:space="preserve"> </v>
      </c>
      <c r="BZ265" s="175" t="str">
        <f>IF(COUNT(#REF!,#REF!,#REF!,#REF!)=4,(3-#REF!)+(3-#REF!)+#REF!+#REF!,"")</f>
        <v/>
      </c>
      <c r="CA265" s="176" t="str">
        <f>IF(COUNT(#REF!,#REF!,#REF!,#REF!)=4,(3-#REF!)+(3-#REF!)+#REF!+#REF!,"")</f>
        <v/>
      </c>
      <c r="CB265" s="240" t="str">
        <f t="shared" si="174"/>
        <v xml:space="preserve"> </v>
      </c>
      <c r="CC265" s="175" t="str">
        <f>IF(COUNT(#REF!,#REF!,#REF!)=3,(3-#REF!)+#REF!+(3-#REF!),"")</f>
        <v/>
      </c>
      <c r="CD265" s="176" t="str">
        <f>IF(COUNT(#REF!,#REF!,#REF!)=3,(3-#REF!)+#REF!+(3-#REF!),"")</f>
        <v/>
      </c>
      <c r="CE265" s="240" t="str">
        <f t="shared" si="175"/>
        <v xml:space="preserve"> </v>
      </c>
      <c r="CF265" s="185" t="str">
        <f t="shared" si="153"/>
        <v/>
      </c>
      <c r="CG265" s="186" t="str">
        <f t="shared" si="153"/>
        <v/>
      </c>
      <c r="CH265" s="181" t="str">
        <f t="shared" si="176"/>
        <v xml:space="preserve"> </v>
      </c>
      <c r="CI265" s="240">
        <f>'Session Tracking'!P264</f>
        <v>0</v>
      </c>
      <c r="CJ265" s="172"/>
      <c r="CK265" s="172">
        <f>COUNTIF('Session Tracking'!F264:O264,"Yes")</f>
        <v>0</v>
      </c>
      <c r="CL265" s="240">
        <f>COUNTIF('Session Tracking'!F264:O264,"No")</f>
        <v>0</v>
      </c>
      <c r="CM265" s="211">
        <f t="shared" si="177"/>
        <v>0</v>
      </c>
      <c r="CN265" s="240" t="str">
        <f t="shared" si="154"/>
        <v/>
      </c>
      <c r="CO265" s="240" t="str">
        <f t="shared" si="155"/>
        <v/>
      </c>
      <c r="CP265" s="240" t="str">
        <f t="shared" si="178"/>
        <v/>
      </c>
      <c r="CQ265" s="240" t="str">
        <f t="shared" si="179"/>
        <v/>
      </c>
      <c r="CR265" s="240" t="str">
        <f t="shared" si="180"/>
        <v/>
      </c>
      <c r="CS265" s="240" t="str">
        <f t="shared" si="181"/>
        <v/>
      </c>
      <c r="CT265" s="172" t="str">
        <f t="shared" si="182"/>
        <v/>
      </c>
      <c r="CU265" s="240" t="str">
        <f t="shared" si="183"/>
        <v/>
      </c>
      <c r="CV265" s="240" t="str">
        <f t="shared" si="184"/>
        <v/>
      </c>
      <c r="CW265" s="240" t="str">
        <f t="shared" si="185"/>
        <v/>
      </c>
      <c r="CX265" s="240" t="str">
        <f t="shared" si="186"/>
        <v/>
      </c>
      <c r="CY265" s="240" t="str">
        <f t="shared" si="187"/>
        <v/>
      </c>
      <c r="CZ265" s="240" t="str">
        <f t="shared" si="188"/>
        <v/>
      </c>
      <c r="DA265" s="240" t="str">
        <f t="shared" si="189"/>
        <v/>
      </c>
      <c r="DB265" s="173" t="str">
        <f t="shared" si="190"/>
        <v/>
      </c>
    </row>
    <row r="266" spans="1:106" x14ac:dyDescent="0.35">
      <c r="A266" s="182">
        <f>'Session Tracking'!A265</f>
        <v>0</v>
      </c>
      <c r="B266" s="183">
        <f>'Session Tracking'!T265</f>
        <v>0</v>
      </c>
      <c r="C266" s="183">
        <f>'Session Tracking'!C265</f>
        <v>0</v>
      </c>
      <c r="D266" s="184" t="str">
        <f>IF('Session Tracking'!D265,'Session Tracking'!D265,"")</f>
        <v/>
      </c>
      <c r="E266" s="184" t="str">
        <f>IF('Session Tracking'!E265,'Session Tracking'!E265,"")</f>
        <v/>
      </c>
      <c r="F266" s="121"/>
      <c r="G266" s="121"/>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1"/>
      <c r="AH266" s="122"/>
      <c r="AI266" s="122"/>
      <c r="AJ266" s="122"/>
      <c r="AK266" s="122"/>
      <c r="AL266" s="122"/>
      <c r="AM266" s="122"/>
      <c r="AN266" s="122"/>
      <c r="AO266" s="122"/>
      <c r="AP266" s="122"/>
      <c r="AQ266" s="122"/>
      <c r="AR266" s="122"/>
      <c r="AS266" s="122"/>
      <c r="AT266" s="122"/>
      <c r="AU266" s="122"/>
      <c r="AV266" s="122"/>
      <c r="AW266" s="122"/>
      <c r="AX266" s="122"/>
      <c r="AY266" s="122"/>
      <c r="AZ266" s="122"/>
      <c r="BA266" s="122"/>
      <c r="BB266" s="122"/>
      <c r="BC266" s="122"/>
      <c r="BD266" s="122"/>
      <c r="BE266" s="122"/>
      <c r="BF266" s="122"/>
      <c r="BH266" s="175" t="str">
        <f t="shared" si="156"/>
        <v/>
      </c>
      <c r="BI266" s="176" t="str">
        <f t="shared" si="157"/>
        <v/>
      </c>
      <c r="BJ266" s="240" t="str">
        <f t="shared" si="158"/>
        <v xml:space="preserve"> </v>
      </c>
      <c r="BK266" s="175" t="str">
        <f t="shared" si="159"/>
        <v/>
      </c>
      <c r="BL266" s="176" t="str">
        <f t="shared" si="160"/>
        <v/>
      </c>
      <c r="BM266" s="240" t="str">
        <f t="shared" si="161"/>
        <v xml:space="preserve"> </v>
      </c>
      <c r="BN266" s="175" t="str">
        <f t="shared" si="162"/>
        <v/>
      </c>
      <c r="BO266" s="176" t="str">
        <f t="shared" si="163"/>
        <v/>
      </c>
      <c r="BP266" s="240" t="str">
        <f t="shared" si="164"/>
        <v xml:space="preserve"> </v>
      </c>
      <c r="BQ266" s="175" t="str">
        <f t="shared" si="165"/>
        <v/>
      </c>
      <c r="BR266" s="176" t="str">
        <f t="shared" si="166"/>
        <v/>
      </c>
      <c r="BS266" s="224" t="str">
        <f t="shared" si="167"/>
        <v xml:space="preserve"> </v>
      </c>
      <c r="BT266" s="318" t="str">
        <f t="shared" si="168"/>
        <v/>
      </c>
      <c r="BU266" s="319" t="str">
        <f t="shared" si="169"/>
        <v/>
      </c>
      <c r="BV266" s="320" t="str">
        <f t="shared" si="170"/>
        <v xml:space="preserve"> </v>
      </c>
      <c r="BW266" s="175" t="str">
        <f t="shared" si="171"/>
        <v/>
      </c>
      <c r="BX266" s="176" t="str">
        <f t="shared" si="172"/>
        <v/>
      </c>
      <c r="BY266" s="240" t="str">
        <f t="shared" si="173"/>
        <v xml:space="preserve"> </v>
      </c>
      <c r="BZ266" s="175" t="str">
        <f>IF(COUNT(#REF!,#REF!,#REF!,#REF!)=4,(3-#REF!)+(3-#REF!)+#REF!+#REF!,"")</f>
        <v/>
      </c>
      <c r="CA266" s="176" t="str">
        <f>IF(COUNT(#REF!,#REF!,#REF!,#REF!)=4,(3-#REF!)+(3-#REF!)+#REF!+#REF!,"")</f>
        <v/>
      </c>
      <c r="CB266" s="240" t="str">
        <f t="shared" si="174"/>
        <v xml:space="preserve"> </v>
      </c>
      <c r="CC266" s="175" t="str">
        <f>IF(COUNT(#REF!,#REF!,#REF!)=3,(3-#REF!)+#REF!+(3-#REF!),"")</f>
        <v/>
      </c>
      <c r="CD266" s="176" t="str">
        <f>IF(COUNT(#REF!,#REF!,#REF!)=3,(3-#REF!)+#REF!+(3-#REF!),"")</f>
        <v/>
      </c>
      <c r="CE266" s="240" t="str">
        <f t="shared" si="175"/>
        <v xml:space="preserve"> </v>
      </c>
      <c r="CF266" s="185" t="str">
        <f t="shared" si="153"/>
        <v/>
      </c>
      <c r="CG266" s="186" t="str">
        <f t="shared" si="153"/>
        <v/>
      </c>
      <c r="CH266" s="181" t="str">
        <f t="shared" si="176"/>
        <v xml:space="preserve"> </v>
      </c>
      <c r="CI266" s="240">
        <f>'Session Tracking'!P265</f>
        <v>0</v>
      </c>
      <c r="CJ266" s="172"/>
      <c r="CK266" s="172">
        <f>COUNTIF('Session Tracking'!F265:O265,"Yes")</f>
        <v>0</v>
      </c>
      <c r="CL266" s="240">
        <f>COUNTIF('Session Tracking'!F265:O265,"No")</f>
        <v>0</v>
      </c>
      <c r="CM266" s="211">
        <f t="shared" si="177"/>
        <v>0</v>
      </c>
      <c r="CN266" s="240" t="str">
        <f t="shared" si="154"/>
        <v/>
      </c>
      <c r="CO266" s="240" t="str">
        <f t="shared" si="155"/>
        <v/>
      </c>
      <c r="CP266" s="240" t="str">
        <f t="shared" si="178"/>
        <v/>
      </c>
      <c r="CQ266" s="240" t="str">
        <f t="shared" si="179"/>
        <v/>
      </c>
      <c r="CR266" s="240" t="str">
        <f t="shared" si="180"/>
        <v/>
      </c>
      <c r="CS266" s="240" t="str">
        <f t="shared" si="181"/>
        <v/>
      </c>
      <c r="CT266" s="172" t="str">
        <f t="shared" si="182"/>
        <v/>
      </c>
      <c r="CU266" s="240" t="str">
        <f t="shared" si="183"/>
        <v/>
      </c>
      <c r="CV266" s="240" t="str">
        <f t="shared" si="184"/>
        <v/>
      </c>
      <c r="CW266" s="240" t="str">
        <f t="shared" si="185"/>
        <v/>
      </c>
      <c r="CX266" s="240" t="str">
        <f t="shared" si="186"/>
        <v/>
      </c>
      <c r="CY266" s="240" t="str">
        <f t="shared" si="187"/>
        <v/>
      </c>
      <c r="CZ266" s="240" t="str">
        <f t="shared" si="188"/>
        <v/>
      </c>
      <c r="DA266" s="240" t="str">
        <f t="shared" si="189"/>
        <v/>
      </c>
      <c r="DB266" s="173" t="str">
        <f t="shared" si="190"/>
        <v/>
      </c>
    </row>
    <row r="267" spans="1:106" x14ac:dyDescent="0.35">
      <c r="A267" s="182">
        <f>'Session Tracking'!A266</f>
        <v>0</v>
      </c>
      <c r="B267" s="183">
        <f>'Session Tracking'!T266</f>
        <v>0</v>
      </c>
      <c r="C267" s="183">
        <f>'Session Tracking'!C266</f>
        <v>0</v>
      </c>
      <c r="D267" s="184" t="str">
        <f>IF('Session Tracking'!D266,'Session Tracking'!D266,"")</f>
        <v/>
      </c>
      <c r="E267" s="184" t="str">
        <f>IF('Session Tracking'!E266,'Session Tracking'!E266,"")</f>
        <v/>
      </c>
      <c r="F267" s="123"/>
      <c r="G267" s="123"/>
      <c r="H267" s="124"/>
      <c r="I267" s="124"/>
      <c r="J267" s="124"/>
      <c r="K267" s="124"/>
      <c r="L267" s="124"/>
      <c r="M267" s="124"/>
      <c r="N267" s="124"/>
      <c r="O267" s="124"/>
      <c r="P267" s="124"/>
      <c r="Q267" s="124"/>
      <c r="R267" s="124"/>
      <c r="S267" s="124"/>
      <c r="T267" s="124"/>
      <c r="U267" s="124"/>
      <c r="V267" s="124"/>
      <c r="W267" s="124"/>
      <c r="X267" s="124"/>
      <c r="Y267" s="124"/>
      <c r="Z267" s="124"/>
      <c r="AA267" s="124"/>
      <c r="AB267" s="124"/>
      <c r="AC267" s="124"/>
      <c r="AD267" s="124"/>
      <c r="AE267" s="124"/>
      <c r="AF267" s="124"/>
      <c r="AG267" s="123"/>
      <c r="AH267" s="124"/>
      <c r="AI267" s="124"/>
      <c r="AJ267" s="124"/>
      <c r="AK267" s="124"/>
      <c r="AL267" s="124"/>
      <c r="AM267" s="124"/>
      <c r="AN267" s="124"/>
      <c r="AO267" s="124"/>
      <c r="AP267" s="124"/>
      <c r="AQ267" s="124"/>
      <c r="AR267" s="124"/>
      <c r="AS267" s="124"/>
      <c r="AT267" s="124"/>
      <c r="AU267" s="124"/>
      <c r="AV267" s="124"/>
      <c r="AW267" s="124"/>
      <c r="AX267" s="124"/>
      <c r="AY267" s="124"/>
      <c r="AZ267" s="124"/>
      <c r="BA267" s="124"/>
      <c r="BB267" s="124"/>
      <c r="BC267" s="124"/>
      <c r="BD267" s="124"/>
      <c r="BE267" s="124"/>
      <c r="BF267" s="124"/>
      <c r="BH267" s="175" t="str">
        <f t="shared" si="156"/>
        <v/>
      </c>
      <c r="BI267" s="176" t="str">
        <f t="shared" si="157"/>
        <v/>
      </c>
      <c r="BJ267" s="240" t="str">
        <f t="shared" si="158"/>
        <v xml:space="preserve"> </v>
      </c>
      <c r="BK267" s="175" t="str">
        <f t="shared" si="159"/>
        <v/>
      </c>
      <c r="BL267" s="176" t="str">
        <f t="shared" si="160"/>
        <v/>
      </c>
      <c r="BM267" s="240" t="str">
        <f t="shared" si="161"/>
        <v xml:space="preserve"> </v>
      </c>
      <c r="BN267" s="175" t="str">
        <f t="shared" si="162"/>
        <v/>
      </c>
      <c r="BO267" s="176" t="str">
        <f t="shared" si="163"/>
        <v/>
      </c>
      <c r="BP267" s="240" t="str">
        <f t="shared" si="164"/>
        <v xml:space="preserve"> </v>
      </c>
      <c r="BQ267" s="175" t="str">
        <f t="shared" si="165"/>
        <v/>
      </c>
      <c r="BR267" s="176" t="str">
        <f t="shared" si="166"/>
        <v/>
      </c>
      <c r="BS267" s="224" t="str">
        <f t="shared" si="167"/>
        <v xml:space="preserve"> </v>
      </c>
      <c r="BT267" s="318" t="str">
        <f t="shared" si="168"/>
        <v/>
      </c>
      <c r="BU267" s="319" t="str">
        <f t="shared" si="169"/>
        <v/>
      </c>
      <c r="BV267" s="320" t="str">
        <f t="shared" si="170"/>
        <v xml:space="preserve"> </v>
      </c>
      <c r="BW267" s="175" t="str">
        <f t="shared" si="171"/>
        <v/>
      </c>
      <c r="BX267" s="176" t="str">
        <f t="shared" si="172"/>
        <v/>
      </c>
      <c r="BY267" s="240" t="str">
        <f t="shared" si="173"/>
        <v xml:space="preserve"> </v>
      </c>
      <c r="BZ267" s="175" t="str">
        <f>IF(COUNT(#REF!,#REF!,#REF!,#REF!)=4,(3-#REF!)+(3-#REF!)+#REF!+#REF!,"")</f>
        <v/>
      </c>
      <c r="CA267" s="176" t="str">
        <f>IF(COUNT(#REF!,#REF!,#REF!,#REF!)=4,(3-#REF!)+(3-#REF!)+#REF!+#REF!,"")</f>
        <v/>
      </c>
      <c r="CB267" s="240" t="str">
        <f t="shared" si="174"/>
        <v xml:space="preserve"> </v>
      </c>
      <c r="CC267" s="175" t="str">
        <f>IF(COUNT(#REF!,#REF!,#REF!)=3,(3-#REF!)+#REF!+(3-#REF!),"")</f>
        <v/>
      </c>
      <c r="CD267" s="176" t="str">
        <f>IF(COUNT(#REF!,#REF!,#REF!)=3,(3-#REF!)+#REF!+(3-#REF!),"")</f>
        <v/>
      </c>
      <c r="CE267" s="240" t="str">
        <f t="shared" si="175"/>
        <v xml:space="preserve"> </v>
      </c>
      <c r="CF267" s="185" t="str">
        <f t="shared" si="153"/>
        <v/>
      </c>
      <c r="CG267" s="186" t="str">
        <f t="shared" si="153"/>
        <v/>
      </c>
      <c r="CH267" s="181" t="str">
        <f t="shared" si="176"/>
        <v xml:space="preserve"> </v>
      </c>
      <c r="CI267" s="240">
        <f>'Session Tracking'!P266</f>
        <v>0</v>
      </c>
      <c r="CJ267" s="172"/>
      <c r="CK267" s="172">
        <f>COUNTIF('Session Tracking'!F266:O266,"Yes")</f>
        <v>0</v>
      </c>
      <c r="CL267" s="240">
        <f>COUNTIF('Session Tracking'!F266:O266,"No")</f>
        <v>0</v>
      </c>
      <c r="CM267" s="211">
        <f t="shared" si="177"/>
        <v>0</v>
      </c>
      <c r="CN267" s="240" t="str">
        <f t="shared" si="154"/>
        <v/>
      </c>
      <c r="CO267" s="240" t="str">
        <f t="shared" si="155"/>
        <v/>
      </c>
      <c r="CP267" s="240" t="str">
        <f t="shared" si="178"/>
        <v/>
      </c>
      <c r="CQ267" s="240" t="str">
        <f t="shared" si="179"/>
        <v/>
      </c>
      <c r="CR267" s="240" t="str">
        <f t="shared" si="180"/>
        <v/>
      </c>
      <c r="CS267" s="240" t="str">
        <f t="shared" si="181"/>
        <v/>
      </c>
      <c r="CT267" s="172" t="str">
        <f t="shared" si="182"/>
        <v/>
      </c>
      <c r="CU267" s="240" t="str">
        <f t="shared" si="183"/>
        <v/>
      </c>
      <c r="CV267" s="240" t="str">
        <f t="shared" si="184"/>
        <v/>
      </c>
      <c r="CW267" s="240" t="str">
        <f t="shared" si="185"/>
        <v/>
      </c>
      <c r="CX267" s="240" t="str">
        <f t="shared" si="186"/>
        <v/>
      </c>
      <c r="CY267" s="240" t="str">
        <f t="shared" si="187"/>
        <v/>
      </c>
      <c r="CZ267" s="240" t="str">
        <f t="shared" si="188"/>
        <v/>
      </c>
      <c r="DA267" s="240" t="str">
        <f t="shared" si="189"/>
        <v/>
      </c>
      <c r="DB267" s="173" t="str">
        <f t="shared" si="190"/>
        <v/>
      </c>
    </row>
    <row r="268" spans="1:106" x14ac:dyDescent="0.35">
      <c r="A268" s="182">
        <f>'Session Tracking'!A267</f>
        <v>0</v>
      </c>
      <c r="B268" s="183">
        <f>'Session Tracking'!T267</f>
        <v>0</v>
      </c>
      <c r="C268" s="183">
        <f>'Session Tracking'!C267</f>
        <v>0</v>
      </c>
      <c r="D268" s="184" t="str">
        <f>IF('Session Tracking'!D267,'Session Tracking'!D267,"")</f>
        <v/>
      </c>
      <c r="E268" s="184" t="str">
        <f>IF('Session Tracking'!E267,'Session Tracking'!E267,"")</f>
        <v/>
      </c>
      <c r="F268" s="121"/>
      <c r="G268" s="121"/>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1"/>
      <c r="AH268" s="122"/>
      <c r="AI268" s="122"/>
      <c r="AJ268" s="122"/>
      <c r="AK268" s="122"/>
      <c r="AL268" s="122"/>
      <c r="AM268" s="122"/>
      <c r="AN268" s="122"/>
      <c r="AO268" s="122"/>
      <c r="AP268" s="122"/>
      <c r="AQ268" s="122"/>
      <c r="AR268" s="122"/>
      <c r="AS268" s="122"/>
      <c r="AT268" s="122"/>
      <c r="AU268" s="122"/>
      <c r="AV268" s="122"/>
      <c r="AW268" s="122"/>
      <c r="AX268" s="122"/>
      <c r="AY268" s="122"/>
      <c r="AZ268" s="122"/>
      <c r="BA268" s="122"/>
      <c r="BB268" s="122"/>
      <c r="BC268" s="122"/>
      <c r="BD268" s="122"/>
      <c r="BE268" s="122"/>
      <c r="BF268" s="122"/>
      <c r="BH268" s="175" t="str">
        <f t="shared" si="156"/>
        <v/>
      </c>
      <c r="BI268" s="176" t="str">
        <f t="shared" si="157"/>
        <v/>
      </c>
      <c r="BJ268" s="240" t="str">
        <f t="shared" si="158"/>
        <v xml:space="preserve"> </v>
      </c>
      <c r="BK268" s="175" t="str">
        <f t="shared" si="159"/>
        <v/>
      </c>
      <c r="BL268" s="176" t="str">
        <f t="shared" si="160"/>
        <v/>
      </c>
      <c r="BM268" s="240" t="str">
        <f t="shared" si="161"/>
        <v xml:space="preserve"> </v>
      </c>
      <c r="BN268" s="175" t="str">
        <f t="shared" si="162"/>
        <v/>
      </c>
      <c r="BO268" s="176" t="str">
        <f t="shared" si="163"/>
        <v/>
      </c>
      <c r="BP268" s="240" t="str">
        <f t="shared" si="164"/>
        <v xml:space="preserve"> </v>
      </c>
      <c r="BQ268" s="175" t="str">
        <f t="shared" si="165"/>
        <v/>
      </c>
      <c r="BR268" s="176" t="str">
        <f t="shared" si="166"/>
        <v/>
      </c>
      <c r="BS268" s="224" t="str">
        <f t="shared" si="167"/>
        <v xml:space="preserve"> </v>
      </c>
      <c r="BT268" s="318" t="str">
        <f t="shared" si="168"/>
        <v/>
      </c>
      <c r="BU268" s="319" t="str">
        <f t="shared" si="169"/>
        <v/>
      </c>
      <c r="BV268" s="320" t="str">
        <f t="shared" si="170"/>
        <v xml:space="preserve"> </v>
      </c>
      <c r="BW268" s="175" t="str">
        <f t="shared" si="171"/>
        <v/>
      </c>
      <c r="BX268" s="176" t="str">
        <f t="shared" si="172"/>
        <v/>
      </c>
      <c r="BY268" s="240" t="str">
        <f t="shared" si="173"/>
        <v xml:space="preserve"> </v>
      </c>
      <c r="BZ268" s="175" t="str">
        <f>IF(COUNT(#REF!,#REF!,#REF!,#REF!)=4,(3-#REF!)+(3-#REF!)+#REF!+#REF!,"")</f>
        <v/>
      </c>
      <c r="CA268" s="176" t="str">
        <f>IF(COUNT(#REF!,#REF!,#REF!,#REF!)=4,(3-#REF!)+(3-#REF!)+#REF!+#REF!,"")</f>
        <v/>
      </c>
      <c r="CB268" s="240" t="str">
        <f t="shared" si="174"/>
        <v xml:space="preserve"> </v>
      </c>
      <c r="CC268" s="175" t="str">
        <f>IF(COUNT(#REF!,#REF!,#REF!)=3,(3-#REF!)+#REF!+(3-#REF!),"")</f>
        <v/>
      </c>
      <c r="CD268" s="176" t="str">
        <f>IF(COUNT(#REF!,#REF!,#REF!)=3,(3-#REF!)+#REF!+(3-#REF!),"")</f>
        <v/>
      </c>
      <c r="CE268" s="240" t="str">
        <f t="shared" si="175"/>
        <v xml:space="preserve"> </v>
      </c>
      <c r="CF268" s="185" t="str">
        <f t="shared" si="153"/>
        <v/>
      </c>
      <c r="CG268" s="186" t="str">
        <f t="shared" si="153"/>
        <v/>
      </c>
      <c r="CH268" s="181" t="str">
        <f t="shared" si="176"/>
        <v xml:space="preserve"> </v>
      </c>
      <c r="CI268" s="240">
        <f>'Session Tracking'!P267</f>
        <v>0</v>
      </c>
      <c r="CJ268" s="172"/>
      <c r="CK268" s="172">
        <f>COUNTIF('Session Tracking'!F267:O267,"Yes")</f>
        <v>0</v>
      </c>
      <c r="CL268" s="240">
        <f>COUNTIF('Session Tracking'!F267:O267,"No")</f>
        <v>0</v>
      </c>
      <c r="CM268" s="211">
        <f t="shared" si="177"/>
        <v>0</v>
      </c>
      <c r="CN268" s="240" t="str">
        <f t="shared" si="154"/>
        <v/>
      </c>
      <c r="CO268" s="240" t="str">
        <f t="shared" si="155"/>
        <v/>
      </c>
      <c r="CP268" s="240" t="str">
        <f t="shared" si="178"/>
        <v/>
      </c>
      <c r="CQ268" s="240" t="str">
        <f t="shared" si="179"/>
        <v/>
      </c>
      <c r="CR268" s="240" t="str">
        <f t="shared" si="180"/>
        <v/>
      </c>
      <c r="CS268" s="240" t="str">
        <f t="shared" si="181"/>
        <v/>
      </c>
      <c r="CT268" s="172" t="str">
        <f t="shared" si="182"/>
        <v/>
      </c>
      <c r="CU268" s="240" t="str">
        <f t="shared" si="183"/>
        <v/>
      </c>
      <c r="CV268" s="240" t="str">
        <f t="shared" si="184"/>
        <v/>
      </c>
      <c r="CW268" s="240" t="str">
        <f t="shared" si="185"/>
        <v/>
      </c>
      <c r="CX268" s="240" t="str">
        <f t="shared" si="186"/>
        <v/>
      </c>
      <c r="CY268" s="240" t="str">
        <f t="shared" si="187"/>
        <v/>
      </c>
      <c r="CZ268" s="240" t="str">
        <f t="shared" si="188"/>
        <v/>
      </c>
      <c r="DA268" s="240" t="str">
        <f t="shared" si="189"/>
        <v/>
      </c>
      <c r="DB268" s="173" t="str">
        <f t="shared" si="190"/>
        <v/>
      </c>
    </row>
    <row r="269" spans="1:106" x14ac:dyDescent="0.35">
      <c r="A269" s="182">
        <f>'Session Tracking'!A268</f>
        <v>0</v>
      </c>
      <c r="B269" s="183">
        <f>'Session Tracking'!T268</f>
        <v>0</v>
      </c>
      <c r="C269" s="183">
        <f>'Session Tracking'!C268</f>
        <v>0</v>
      </c>
      <c r="D269" s="184" t="str">
        <f>IF('Session Tracking'!D268,'Session Tracking'!D268,"")</f>
        <v/>
      </c>
      <c r="E269" s="184" t="str">
        <f>IF('Session Tracking'!E268,'Session Tracking'!E268,"")</f>
        <v/>
      </c>
      <c r="F269" s="123"/>
      <c r="G269" s="123"/>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3"/>
      <c r="AH269" s="124"/>
      <c r="AI269" s="124"/>
      <c r="AJ269" s="124"/>
      <c r="AK269" s="124"/>
      <c r="AL269" s="124"/>
      <c r="AM269" s="124"/>
      <c r="AN269" s="124"/>
      <c r="AO269" s="124"/>
      <c r="AP269" s="124"/>
      <c r="AQ269" s="124"/>
      <c r="AR269" s="124"/>
      <c r="AS269" s="124"/>
      <c r="AT269" s="124"/>
      <c r="AU269" s="124"/>
      <c r="AV269" s="124"/>
      <c r="AW269" s="124"/>
      <c r="AX269" s="124"/>
      <c r="AY269" s="124"/>
      <c r="AZ269" s="124"/>
      <c r="BA269" s="124"/>
      <c r="BB269" s="124"/>
      <c r="BC269" s="124"/>
      <c r="BD269" s="124"/>
      <c r="BE269" s="124"/>
      <c r="BF269" s="124"/>
      <c r="BH269" s="175" t="str">
        <f t="shared" si="156"/>
        <v/>
      </c>
      <c r="BI269" s="176" t="str">
        <f t="shared" si="157"/>
        <v/>
      </c>
      <c r="BJ269" s="240" t="str">
        <f t="shared" si="158"/>
        <v xml:space="preserve"> </v>
      </c>
      <c r="BK269" s="175" t="str">
        <f t="shared" si="159"/>
        <v/>
      </c>
      <c r="BL269" s="176" t="str">
        <f t="shared" si="160"/>
        <v/>
      </c>
      <c r="BM269" s="240" t="str">
        <f t="shared" si="161"/>
        <v xml:space="preserve"> </v>
      </c>
      <c r="BN269" s="175" t="str">
        <f t="shared" si="162"/>
        <v/>
      </c>
      <c r="BO269" s="176" t="str">
        <f t="shared" si="163"/>
        <v/>
      </c>
      <c r="BP269" s="240" t="str">
        <f t="shared" si="164"/>
        <v xml:space="preserve"> </v>
      </c>
      <c r="BQ269" s="175" t="str">
        <f t="shared" si="165"/>
        <v/>
      </c>
      <c r="BR269" s="176" t="str">
        <f t="shared" si="166"/>
        <v/>
      </c>
      <c r="BS269" s="224" t="str">
        <f t="shared" si="167"/>
        <v xml:space="preserve"> </v>
      </c>
      <c r="BT269" s="318" t="str">
        <f t="shared" si="168"/>
        <v/>
      </c>
      <c r="BU269" s="319" t="str">
        <f t="shared" si="169"/>
        <v/>
      </c>
      <c r="BV269" s="320" t="str">
        <f t="shared" si="170"/>
        <v xml:space="preserve"> </v>
      </c>
      <c r="BW269" s="175" t="str">
        <f t="shared" si="171"/>
        <v/>
      </c>
      <c r="BX269" s="176" t="str">
        <f t="shared" si="172"/>
        <v/>
      </c>
      <c r="BY269" s="240" t="str">
        <f t="shared" si="173"/>
        <v xml:space="preserve"> </v>
      </c>
      <c r="BZ269" s="175" t="str">
        <f>IF(COUNT(#REF!,#REF!,#REF!,#REF!)=4,(3-#REF!)+(3-#REF!)+#REF!+#REF!,"")</f>
        <v/>
      </c>
      <c r="CA269" s="176" t="str">
        <f>IF(COUNT(#REF!,#REF!,#REF!,#REF!)=4,(3-#REF!)+(3-#REF!)+#REF!+#REF!,"")</f>
        <v/>
      </c>
      <c r="CB269" s="240" t="str">
        <f t="shared" si="174"/>
        <v xml:space="preserve"> </v>
      </c>
      <c r="CC269" s="175" t="str">
        <f>IF(COUNT(#REF!,#REF!,#REF!)=3,(3-#REF!)+#REF!+(3-#REF!),"")</f>
        <v/>
      </c>
      <c r="CD269" s="176" t="str">
        <f>IF(COUNT(#REF!,#REF!,#REF!)=3,(3-#REF!)+#REF!+(3-#REF!),"")</f>
        <v/>
      </c>
      <c r="CE269" s="240" t="str">
        <f t="shared" si="175"/>
        <v xml:space="preserve"> </v>
      </c>
      <c r="CF269" s="185" t="str">
        <f t="shared" si="153"/>
        <v/>
      </c>
      <c r="CG269" s="186" t="str">
        <f t="shared" si="153"/>
        <v/>
      </c>
      <c r="CH269" s="181" t="str">
        <f t="shared" si="176"/>
        <v xml:space="preserve"> </v>
      </c>
      <c r="CI269" s="240">
        <f>'Session Tracking'!P268</f>
        <v>0</v>
      </c>
      <c r="CJ269" s="172"/>
      <c r="CK269" s="172">
        <f>COUNTIF('Session Tracking'!F268:O268,"Yes")</f>
        <v>0</v>
      </c>
      <c r="CL269" s="240">
        <f>COUNTIF('Session Tracking'!F268:O268,"No")</f>
        <v>0</v>
      </c>
      <c r="CM269" s="211">
        <f t="shared" si="177"/>
        <v>0</v>
      </c>
      <c r="CN269" s="240" t="str">
        <f t="shared" si="154"/>
        <v/>
      </c>
      <c r="CO269" s="240" t="str">
        <f t="shared" si="155"/>
        <v/>
      </c>
      <c r="CP269" s="240" t="str">
        <f t="shared" si="178"/>
        <v/>
      </c>
      <c r="CQ269" s="240" t="str">
        <f t="shared" si="179"/>
        <v/>
      </c>
      <c r="CR269" s="240" t="str">
        <f t="shared" si="180"/>
        <v/>
      </c>
      <c r="CS269" s="240" t="str">
        <f t="shared" si="181"/>
        <v/>
      </c>
      <c r="CT269" s="172" t="str">
        <f t="shared" si="182"/>
        <v/>
      </c>
      <c r="CU269" s="240" t="str">
        <f t="shared" si="183"/>
        <v/>
      </c>
      <c r="CV269" s="240" t="str">
        <f t="shared" si="184"/>
        <v/>
      </c>
      <c r="CW269" s="240" t="str">
        <f t="shared" si="185"/>
        <v/>
      </c>
      <c r="CX269" s="240" t="str">
        <f t="shared" si="186"/>
        <v/>
      </c>
      <c r="CY269" s="240" t="str">
        <f t="shared" si="187"/>
        <v/>
      </c>
      <c r="CZ269" s="240" t="str">
        <f t="shared" si="188"/>
        <v/>
      </c>
      <c r="DA269" s="240" t="str">
        <f t="shared" si="189"/>
        <v/>
      </c>
      <c r="DB269" s="173" t="str">
        <f t="shared" si="190"/>
        <v/>
      </c>
    </row>
    <row r="270" spans="1:106" x14ac:dyDescent="0.35">
      <c r="A270" s="182">
        <f>'Session Tracking'!A269</f>
        <v>0</v>
      </c>
      <c r="B270" s="183">
        <f>'Session Tracking'!T269</f>
        <v>0</v>
      </c>
      <c r="C270" s="183">
        <f>'Session Tracking'!C269</f>
        <v>0</v>
      </c>
      <c r="D270" s="184" t="str">
        <f>IF('Session Tracking'!D269,'Session Tracking'!D269,"")</f>
        <v/>
      </c>
      <c r="E270" s="184" t="str">
        <f>IF('Session Tracking'!E269,'Session Tracking'!E269,"")</f>
        <v/>
      </c>
      <c r="F270" s="121"/>
      <c r="G270" s="121"/>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1"/>
      <c r="AH270" s="122"/>
      <c r="AI270" s="122"/>
      <c r="AJ270" s="122"/>
      <c r="AK270" s="122"/>
      <c r="AL270" s="122"/>
      <c r="AM270" s="122"/>
      <c r="AN270" s="122"/>
      <c r="AO270" s="122"/>
      <c r="AP270" s="122"/>
      <c r="AQ270" s="122"/>
      <c r="AR270" s="122"/>
      <c r="AS270" s="122"/>
      <c r="AT270" s="122"/>
      <c r="AU270" s="122"/>
      <c r="AV270" s="122"/>
      <c r="AW270" s="122"/>
      <c r="AX270" s="122"/>
      <c r="AY270" s="122"/>
      <c r="AZ270" s="122"/>
      <c r="BA270" s="122"/>
      <c r="BB270" s="122"/>
      <c r="BC270" s="122"/>
      <c r="BD270" s="122"/>
      <c r="BE270" s="122"/>
      <c r="BF270" s="122"/>
      <c r="BH270" s="175" t="str">
        <f t="shared" si="156"/>
        <v/>
      </c>
      <c r="BI270" s="176" t="str">
        <f t="shared" si="157"/>
        <v/>
      </c>
      <c r="BJ270" s="240" t="str">
        <f t="shared" si="158"/>
        <v xml:space="preserve"> </v>
      </c>
      <c r="BK270" s="175" t="str">
        <f t="shared" si="159"/>
        <v/>
      </c>
      <c r="BL270" s="176" t="str">
        <f t="shared" si="160"/>
        <v/>
      </c>
      <c r="BM270" s="240" t="str">
        <f t="shared" si="161"/>
        <v xml:space="preserve"> </v>
      </c>
      <c r="BN270" s="175" t="str">
        <f t="shared" si="162"/>
        <v/>
      </c>
      <c r="BO270" s="176" t="str">
        <f t="shared" si="163"/>
        <v/>
      </c>
      <c r="BP270" s="240" t="str">
        <f t="shared" si="164"/>
        <v xml:space="preserve"> </v>
      </c>
      <c r="BQ270" s="175" t="str">
        <f t="shared" si="165"/>
        <v/>
      </c>
      <c r="BR270" s="176" t="str">
        <f t="shared" si="166"/>
        <v/>
      </c>
      <c r="BS270" s="224" t="str">
        <f t="shared" si="167"/>
        <v xml:space="preserve"> </v>
      </c>
      <c r="BT270" s="318" t="str">
        <f t="shared" si="168"/>
        <v/>
      </c>
      <c r="BU270" s="319" t="str">
        <f t="shared" si="169"/>
        <v/>
      </c>
      <c r="BV270" s="320" t="str">
        <f t="shared" si="170"/>
        <v xml:space="preserve"> </v>
      </c>
      <c r="BW270" s="175" t="str">
        <f t="shared" si="171"/>
        <v/>
      </c>
      <c r="BX270" s="176" t="str">
        <f t="shared" si="172"/>
        <v/>
      </c>
      <c r="BY270" s="240" t="str">
        <f t="shared" si="173"/>
        <v xml:space="preserve"> </v>
      </c>
      <c r="BZ270" s="175" t="str">
        <f>IF(COUNT(#REF!,#REF!,#REF!,#REF!)=4,(3-#REF!)+(3-#REF!)+#REF!+#REF!,"")</f>
        <v/>
      </c>
      <c r="CA270" s="176" t="str">
        <f>IF(COUNT(#REF!,#REF!,#REF!,#REF!)=4,(3-#REF!)+(3-#REF!)+#REF!+#REF!,"")</f>
        <v/>
      </c>
      <c r="CB270" s="240" t="str">
        <f t="shared" si="174"/>
        <v xml:space="preserve"> </v>
      </c>
      <c r="CC270" s="175" t="str">
        <f>IF(COUNT(#REF!,#REF!,#REF!)=3,(3-#REF!)+#REF!+(3-#REF!),"")</f>
        <v/>
      </c>
      <c r="CD270" s="176" t="str">
        <f>IF(COUNT(#REF!,#REF!,#REF!)=3,(3-#REF!)+#REF!+(3-#REF!),"")</f>
        <v/>
      </c>
      <c r="CE270" s="240" t="str">
        <f t="shared" si="175"/>
        <v xml:space="preserve"> </v>
      </c>
      <c r="CF270" s="185" t="str">
        <f t="shared" si="153"/>
        <v/>
      </c>
      <c r="CG270" s="186" t="str">
        <f t="shared" si="153"/>
        <v/>
      </c>
      <c r="CH270" s="181" t="str">
        <f t="shared" si="176"/>
        <v xml:space="preserve"> </v>
      </c>
      <c r="CI270" s="240">
        <f>'Session Tracking'!P269</f>
        <v>0</v>
      </c>
      <c r="CJ270" s="172"/>
      <c r="CK270" s="172">
        <f>COUNTIF('Session Tracking'!F269:O269,"Yes")</f>
        <v>0</v>
      </c>
      <c r="CL270" s="240">
        <f>COUNTIF('Session Tracking'!F269:O269,"No")</f>
        <v>0</v>
      </c>
      <c r="CM270" s="211">
        <f t="shared" si="177"/>
        <v>0</v>
      </c>
      <c r="CN270" s="240" t="str">
        <f t="shared" si="154"/>
        <v/>
      </c>
      <c r="CO270" s="240" t="str">
        <f t="shared" si="155"/>
        <v/>
      </c>
      <c r="CP270" s="240" t="str">
        <f t="shared" si="178"/>
        <v/>
      </c>
      <c r="CQ270" s="240" t="str">
        <f t="shared" si="179"/>
        <v/>
      </c>
      <c r="CR270" s="240" t="str">
        <f t="shared" si="180"/>
        <v/>
      </c>
      <c r="CS270" s="240" t="str">
        <f t="shared" si="181"/>
        <v/>
      </c>
      <c r="CT270" s="172" t="str">
        <f t="shared" si="182"/>
        <v/>
      </c>
      <c r="CU270" s="240" t="str">
        <f t="shared" si="183"/>
        <v/>
      </c>
      <c r="CV270" s="240" t="str">
        <f t="shared" si="184"/>
        <v/>
      </c>
      <c r="CW270" s="240" t="str">
        <f t="shared" si="185"/>
        <v/>
      </c>
      <c r="CX270" s="240" t="str">
        <f t="shared" si="186"/>
        <v/>
      </c>
      <c r="CY270" s="240" t="str">
        <f t="shared" si="187"/>
        <v/>
      </c>
      <c r="CZ270" s="240" t="str">
        <f t="shared" si="188"/>
        <v/>
      </c>
      <c r="DA270" s="240" t="str">
        <f t="shared" si="189"/>
        <v/>
      </c>
      <c r="DB270" s="173" t="str">
        <f t="shared" si="190"/>
        <v/>
      </c>
    </row>
    <row r="271" spans="1:106" x14ac:dyDescent="0.35">
      <c r="A271" s="182">
        <f>'Session Tracking'!A270</f>
        <v>0</v>
      </c>
      <c r="B271" s="183">
        <f>'Session Tracking'!T270</f>
        <v>0</v>
      </c>
      <c r="C271" s="183">
        <f>'Session Tracking'!C270</f>
        <v>0</v>
      </c>
      <c r="D271" s="184" t="str">
        <f>IF('Session Tracking'!D270,'Session Tracking'!D270,"")</f>
        <v/>
      </c>
      <c r="E271" s="184" t="str">
        <f>IF('Session Tracking'!E270,'Session Tracking'!E270,"")</f>
        <v/>
      </c>
      <c r="F271" s="123"/>
      <c r="G271" s="123"/>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3"/>
      <c r="AH271" s="124"/>
      <c r="AI271" s="124"/>
      <c r="AJ271" s="124"/>
      <c r="AK271" s="124"/>
      <c r="AL271" s="124"/>
      <c r="AM271" s="124"/>
      <c r="AN271" s="124"/>
      <c r="AO271" s="124"/>
      <c r="AP271" s="124"/>
      <c r="AQ271" s="124"/>
      <c r="AR271" s="124"/>
      <c r="AS271" s="124"/>
      <c r="AT271" s="124"/>
      <c r="AU271" s="124"/>
      <c r="AV271" s="124"/>
      <c r="AW271" s="124"/>
      <c r="AX271" s="124"/>
      <c r="AY271" s="124"/>
      <c r="AZ271" s="124"/>
      <c r="BA271" s="124"/>
      <c r="BB271" s="124"/>
      <c r="BC271" s="124"/>
      <c r="BD271" s="124"/>
      <c r="BE271" s="124"/>
      <c r="BF271" s="124"/>
      <c r="BH271" s="175" t="str">
        <f t="shared" si="156"/>
        <v/>
      </c>
      <c r="BI271" s="176" t="str">
        <f t="shared" si="157"/>
        <v/>
      </c>
      <c r="BJ271" s="240" t="str">
        <f t="shared" si="158"/>
        <v xml:space="preserve"> </v>
      </c>
      <c r="BK271" s="175" t="str">
        <f t="shared" si="159"/>
        <v/>
      </c>
      <c r="BL271" s="176" t="str">
        <f t="shared" si="160"/>
        <v/>
      </c>
      <c r="BM271" s="240" t="str">
        <f t="shared" si="161"/>
        <v xml:space="preserve"> </v>
      </c>
      <c r="BN271" s="175" t="str">
        <f t="shared" si="162"/>
        <v/>
      </c>
      <c r="BO271" s="176" t="str">
        <f t="shared" si="163"/>
        <v/>
      </c>
      <c r="BP271" s="240" t="str">
        <f t="shared" si="164"/>
        <v xml:space="preserve"> </v>
      </c>
      <c r="BQ271" s="175" t="str">
        <f t="shared" si="165"/>
        <v/>
      </c>
      <c r="BR271" s="176" t="str">
        <f t="shared" si="166"/>
        <v/>
      </c>
      <c r="BS271" s="224" t="str">
        <f t="shared" si="167"/>
        <v xml:space="preserve"> </v>
      </c>
      <c r="BT271" s="318" t="str">
        <f t="shared" si="168"/>
        <v/>
      </c>
      <c r="BU271" s="319" t="str">
        <f t="shared" si="169"/>
        <v/>
      </c>
      <c r="BV271" s="320" t="str">
        <f t="shared" si="170"/>
        <v xml:space="preserve"> </v>
      </c>
      <c r="BW271" s="175" t="str">
        <f t="shared" si="171"/>
        <v/>
      </c>
      <c r="BX271" s="176" t="str">
        <f t="shared" si="172"/>
        <v/>
      </c>
      <c r="BY271" s="240" t="str">
        <f t="shared" si="173"/>
        <v xml:space="preserve"> </v>
      </c>
      <c r="BZ271" s="175" t="str">
        <f>IF(COUNT(#REF!,#REF!,#REF!,#REF!)=4,(3-#REF!)+(3-#REF!)+#REF!+#REF!,"")</f>
        <v/>
      </c>
      <c r="CA271" s="176" t="str">
        <f>IF(COUNT(#REF!,#REF!,#REF!,#REF!)=4,(3-#REF!)+(3-#REF!)+#REF!+#REF!,"")</f>
        <v/>
      </c>
      <c r="CB271" s="240" t="str">
        <f t="shared" si="174"/>
        <v xml:space="preserve"> </v>
      </c>
      <c r="CC271" s="175" t="str">
        <f>IF(COUNT(#REF!,#REF!,#REF!)=3,(3-#REF!)+#REF!+(3-#REF!),"")</f>
        <v/>
      </c>
      <c r="CD271" s="176" t="str">
        <f>IF(COUNT(#REF!,#REF!,#REF!)=3,(3-#REF!)+#REF!+(3-#REF!),"")</f>
        <v/>
      </c>
      <c r="CE271" s="240" t="str">
        <f t="shared" si="175"/>
        <v xml:space="preserve"> </v>
      </c>
      <c r="CF271" s="185" t="str">
        <f t="shared" si="153"/>
        <v/>
      </c>
      <c r="CG271" s="186" t="str">
        <f t="shared" si="153"/>
        <v/>
      </c>
      <c r="CH271" s="181" t="str">
        <f t="shared" si="176"/>
        <v xml:space="preserve"> </v>
      </c>
      <c r="CI271" s="240">
        <f>'Session Tracking'!P270</f>
        <v>0</v>
      </c>
      <c r="CJ271" s="172"/>
      <c r="CK271" s="172">
        <f>COUNTIF('Session Tracking'!F270:O270,"Yes")</f>
        <v>0</v>
      </c>
      <c r="CL271" s="240">
        <f>COUNTIF('Session Tracking'!F270:O270,"No")</f>
        <v>0</v>
      </c>
      <c r="CM271" s="211">
        <f t="shared" si="177"/>
        <v>0</v>
      </c>
      <c r="CN271" s="240" t="str">
        <f t="shared" si="154"/>
        <v/>
      </c>
      <c r="CO271" s="240" t="str">
        <f t="shared" si="155"/>
        <v/>
      </c>
      <c r="CP271" s="240" t="str">
        <f t="shared" si="178"/>
        <v/>
      </c>
      <c r="CQ271" s="240" t="str">
        <f t="shared" si="179"/>
        <v/>
      </c>
      <c r="CR271" s="240" t="str">
        <f t="shared" si="180"/>
        <v/>
      </c>
      <c r="CS271" s="240" t="str">
        <f t="shared" si="181"/>
        <v/>
      </c>
      <c r="CT271" s="172" t="str">
        <f t="shared" si="182"/>
        <v/>
      </c>
      <c r="CU271" s="240" t="str">
        <f t="shared" si="183"/>
        <v/>
      </c>
      <c r="CV271" s="240" t="str">
        <f t="shared" si="184"/>
        <v/>
      </c>
      <c r="CW271" s="240" t="str">
        <f t="shared" si="185"/>
        <v/>
      </c>
      <c r="CX271" s="240" t="str">
        <f t="shared" si="186"/>
        <v/>
      </c>
      <c r="CY271" s="240" t="str">
        <f t="shared" si="187"/>
        <v/>
      </c>
      <c r="CZ271" s="240" t="str">
        <f t="shared" si="188"/>
        <v/>
      </c>
      <c r="DA271" s="240" t="str">
        <f t="shared" si="189"/>
        <v/>
      </c>
      <c r="DB271" s="173" t="str">
        <f t="shared" si="190"/>
        <v/>
      </c>
    </row>
    <row r="272" spans="1:106" x14ac:dyDescent="0.35">
      <c r="A272" s="182">
        <f>'Session Tracking'!A271</f>
        <v>0</v>
      </c>
      <c r="B272" s="183">
        <f>'Session Tracking'!T271</f>
        <v>0</v>
      </c>
      <c r="C272" s="183">
        <f>'Session Tracking'!C271</f>
        <v>0</v>
      </c>
      <c r="D272" s="184" t="str">
        <f>IF('Session Tracking'!D271,'Session Tracking'!D271,"")</f>
        <v/>
      </c>
      <c r="E272" s="184" t="str">
        <f>IF('Session Tracking'!E271,'Session Tracking'!E271,"")</f>
        <v/>
      </c>
      <c r="F272" s="121"/>
      <c r="G272" s="121"/>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1"/>
      <c r="AH272" s="122"/>
      <c r="AI272" s="122"/>
      <c r="AJ272" s="122"/>
      <c r="AK272" s="122"/>
      <c r="AL272" s="122"/>
      <c r="AM272" s="122"/>
      <c r="AN272" s="122"/>
      <c r="AO272" s="122"/>
      <c r="AP272" s="122"/>
      <c r="AQ272" s="122"/>
      <c r="AR272" s="122"/>
      <c r="AS272" s="122"/>
      <c r="AT272" s="122"/>
      <c r="AU272" s="122"/>
      <c r="AV272" s="122"/>
      <c r="AW272" s="122"/>
      <c r="AX272" s="122"/>
      <c r="AY272" s="122"/>
      <c r="AZ272" s="122"/>
      <c r="BA272" s="122"/>
      <c r="BB272" s="122"/>
      <c r="BC272" s="122"/>
      <c r="BD272" s="122"/>
      <c r="BE272" s="122"/>
      <c r="BF272" s="122"/>
      <c r="BH272" s="175" t="str">
        <f t="shared" si="156"/>
        <v/>
      </c>
      <c r="BI272" s="176" t="str">
        <f t="shared" si="157"/>
        <v/>
      </c>
      <c r="BJ272" s="240" t="str">
        <f t="shared" si="158"/>
        <v xml:space="preserve"> </v>
      </c>
      <c r="BK272" s="175" t="str">
        <f t="shared" si="159"/>
        <v/>
      </c>
      <c r="BL272" s="176" t="str">
        <f t="shared" si="160"/>
        <v/>
      </c>
      <c r="BM272" s="240" t="str">
        <f t="shared" si="161"/>
        <v xml:space="preserve"> </v>
      </c>
      <c r="BN272" s="175" t="str">
        <f t="shared" si="162"/>
        <v/>
      </c>
      <c r="BO272" s="176" t="str">
        <f t="shared" si="163"/>
        <v/>
      </c>
      <c r="BP272" s="240" t="str">
        <f t="shared" si="164"/>
        <v xml:space="preserve"> </v>
      </c>
      <c r="BQ272" s="175" t="str">
        <f t="shared" si="165"/>
        <v/>
      </c>
      <c r="BR272" s="176" t="str">
        <f t="shared" si="166"/>
        <v/>
      </c>
      <c r="BS272" s="224" t="str">
        <f t="shared" si="167"/>
        <v xml:space="preserve"> </v>
      </c>
      <c r="BT272" s="318" t="str">
        <f t="shared" si="168"/>
        <v/>
      </c>
      <c r="BU272" s="319" t="str">
        <f t="shared" si="169"/>
        <v/>
      </c>
      <c r="BV272" s="320" t="str">
        <f t="shared" si="170"/>
        <v xml:space="preserve"> </v>
      </c>
      <c r="BW272" s="175" t="str">
        <f t="shared" si="171"/>
        <v/>
      </c>
      <c r="BX272" s="176" t="str">
        <f t="shared" si="172"/>
        <v/>
      </c>
      <c r="BY272" s="240" t="str">
        <f t="shared" si="173"/>
        <v xml:space="preserve"> </v>
      </c>
      <c r="BZ272" s="175" t="str">
        <f>IF(COUNT(#REF!,#REF!,#REF!,#REF!)=4,(3-#REF!)+(3-#REF!)+#REF!+#REF!,"")</f>
        <v/>
      </c>
      <c r="CA272" s="176" t="str">
        <f>IF(COUNT(#REF!,#REF!,#REF!,#REF!)=4,(3-#REF!)+(3-#REF!)+#REF!+#REF!,"")</f>
        <v/>
      </c>
      <c r="CB272" s="240" t="str">
        <f t="shared" si="174"/>
        <v xml:space="preserve"> </v>
      </c>
      <c r="CC272" s="175" t="str">
        <f>IF(COUNT(#REF!,#REF!,#REF!)=3,(3-#REF!)+#REF!+(3-#REF!),"")</f>
        <v/>
      </c>
      <c r="CD272" s="176" t="str">
        <f>IF(COUNT(#REF!,#REF!,#REF!)=3,(3-#REF!)+#REF!+(3-#REF!),"")</f>
        <v/>
      </c>
      <c r="CE272" s="240" t="str">
        <f t="shared" si="175"/>
        <v xml:space="preserve"> </v>
      </c>
      <c r="CF272" s="185" t="str">
        <f t="shared" si="153"/>
        <v/>
      </c>
      <c r="CG272" s="186" t="str">
        <f t="shared" si="153"/>
        <v/>
      </c>
      <c r="CH272" s="181" t="str">
        <f t="shared" si="176"/>
        <v xml:space="preserve"> </v>
      </c>
      <c r="CI272" s="240">
        <f>'Session Tracking'!P271</f>
        <v>0</v>
      </c>
      <c r="CJ272" s="172"/>
      <c r="CK272" s="172">
        <f>COUNTIF('Session Tracking'!F271:O271,"Yes")</f>
        <v>0</v>
      </c>
      <c r="CL272" s="240">
        <f>COUNTIF('Session Tracking'!F271:O271,"No")</f>
        <v>0</v>
      </c>
      <c r="CM272" s="211">
        <f t="shared" si="177"/>
        <v>0</v>
      </c>
      <c r="CN272" s="240" t="str">
        <f t="shared" si="154"/>
        <v/>
      </c>
      <c r="CO272" s="240" t="str">
        <f t="shared" si="155"/>
        <v/>
      </c>
      <c r="CP272" s="240" t="str">
        <f t="shared" si="178"/>
        <v/>
      </c>
      <c r="CQ272" s="240" t="str">
        <f t="shared" si="179"/>
        <v/>
      </c>
      <c r="CR272" s="240" t="str">
        <f t="shared" si="180"/>
        <v/>
      </c>
      <c r="CS272" s="240" t="str">
        <f t="shared" si="181"/>
        <v/>
      </c>
      <c r="CT272" s="172" t="str">
        <f t="shared" si="182"/>
        <v/>
      </c>
      <c r="CU272" s="240" t="str">
        <f t="shared" si="183"/>
        <v/>
      </c>
      <c r="CV272" s="240" t="str">
        <f t="shared" si="184"/>
        <v/>
      </c>
      <c r="CW272" s="240" t="str">
        <f t="shared" si="185"/>
        <v/>
      </c>
      <c r="CX272" s="240" t="str">
        <f t="shared" si="186"/>
        <v/>
      </c>
      <c r="CY272" s="240" t="str">
        <f t="shared" si="187"/>
        <v/>
      </c>
      <c r="CZ272" s="240" t="str">
        <f t="shared" si="188"/>
        <v/>
      </c>
      <c r="DA272" s="240" t="str">
        <f t="shared" si="189"/>
        <v/>
      </c>
      <c r="DB272" s="173" t="str">
        <f t="shared" si="190"/>
        <v/>
      </c>
    </row>
    <row r="273" spans="1:106" x14ac:dyDescent="0.35">
      <c r="A273" s="182">
        <f>'Session Tracking'!A272</f>
        <v>0</v>
      </c>
      <c r="B273" s="183">
        <f>'Session Tracking'!T272</f>
        <v>0</v>
      </c>
      <c r="C273" s="183">
        <f>'Session Tracking'!C272</f>
        <v>0</v>
      </c>
      <c r="D273" s="184" t="str">
        <f>IF('Session Tracking'!D272,'Session Tracking'!D272,"")</f>
        <v/>
      </c>
      <c r="E273" s="184" t="str">
        <f>IF('Session Tracking'!E272,'Session Tracking'!E272,"")</f>
        <v/>
      </c>
      <c r="F273" s="123"/>
      <c r="G273" s="123"/>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3"/>
      <c r="AH273" s="124"/>
      <c r="AI273" s="124"/>
      <c r="AJ273" s="124"/>
      <c r="AK273" s="124"/>
      <c r="AL273" s="124"/>
      <c r="AM273" s="124"/>
      <c r="AN273" s="124"/>
      <c r="AO273" s="124"/>
      <c r="AP273" s="124"/>
      <c r="AQ273" s="124"/>
      <c r="AR273" s="124"/>
      <c r="AS273" s="124"/>
      <c r="AT273" s="124"/>
      <c r="AU273" s="124"/>
      <c r="AV273" s="124"/>
      <c r="AW273" s="124"/>
      <c r="AX273" s="124"/>
      <c r="AY273" s="124"/>
      <c r="AZ273" s="124"/>
      <c r="BA273" s="124"/>
      <c r="BB273" s="124"/>
      <c r="BC273" s="124"/>
      <c r="BD273" s="124"/>
      <c r="BE273" s="124"/>
      <c r="BF273" s="124"/>
      <c r="BH273" s="175" t="str">
        <f t="shared" si="156"/>
        <v/>
      </c>
      <c r="BI273" s="176" t="str">
        <f t="shared" si="157"/>
        <v/>
      </c>
      <c r="BJ273" s="240" t="str">
        <f t="shared" si="158"/>
        <v xml:space="preserve"> </v>
      </c>
      <c r="BK273" s="175" t="str">
        <f t="shared" si="159"/>
        <v/>
      </c>
      <c r="BL273" s="176" t="str">
        <f t="shared" si="160"/>
        <v/>
      </c>
      <c r="BM273" s="240" t="str">
        <f t="shared" si="161"/>
        <v xml:space="preserve"> </v>
      </c>
      <c r="BN273" s="175" t="str">
        <f t="shared" si="162"/>
        <v/>
      </c>
      <c r="BO273" s="176" t="str">
        <f t="shared" si="163"/>
        <v/>
      </c>
      <c r="BP273" s="240" t="str">
        <f t="shared" si="164"/>
        <v xml:space="preserve"> </v>
      </c>
      <c r="BQ273" s="175" t="str">
        <f t="shared" si="165"/>
        <v/>
      </c>
      <c r="BR273" s="176" t="str">
        <f t="shared" si="166"/>
        <v/>
      </c>
      <c r="BS273" s="224" t="str">
        <f t="shared" si="167"/>
        <v xml:space="preserve"> </v>
      </c>
      <c r="BT273" s="318" t="str">
        <f t="shared" si="168"/>
        <v/>
      </c>
      <c r="BU273" s="319" t="str">
        <f t="shared" si="169"/>
        <v/>
      </c>
      <c r="BV273" s="320" t="str">
        <f t="shared" si="170"/>
        <v xml:space="preserve"> </v>
      </c>
      <c r="BW273" s="175" t="str">
        <f t="shared" si="171"/>
        <v/>
      </c>
      <c r="BX273" s="176" t="str">
        <f t="shared" si="172"/>
        <v/>
      </c>
      <c r="BY273" s="240" t="str">
        <f t="shared" si="173"/>
        <v xml:space="preserve"> </v>
      </c>
      <c r="BZ273" s="175" t="str">
        <f>IF(COUNT(#REF!,#REF!,#REF!,#REF!)=4,(3-#REF!)+(3-#REF!)+#REF!+#REF!,"")</f>
        <v/>
      </c>
      <c r="CA273" s="176" t="str">
        <f>IF(COUNT(#REF!,#REF!,#REF!,#REF!)=4,(3-#REF!)+(3-#REF!)+#REF!+#REF!,"")</f>
        <v/>
      </c>
      <c r="CB273" s="240" t="str">
        <f t="shared" si="174"/>
        <v xml:space="preserve"> </v>
      </c>
      <c r="CC273" s="175" t="str">
        <f>IF(COUNT(#REF!,#REF!,#REF!)=3,(3-#REF!)+#REF!+(3-#REF!),"")</f>
        <v/>
      </c>
      <c r="CD273" s="176" t="str">
        <f>IF(COUNT(#REF!,#REF!,#REF!)=3,(3-#REF!)+#REF!+(3-#REF!),"")</f>
        <v/>
      </c>
      <c r="CE273" s="240" t="str">
        <f t="shared" si="175"/>
        <v xml:space="preserve"> </v>
      </c>
      <c r="CF273" s="185" t="str">
        <f t="shared" si="153"/>
        <v/>
      </c>
      <c r="CG273" s="186" t="str">
        <f t="shared" si="153"/>
        <v/>
      </c>
      <c r="CH273" s="181" t="str">
        <f t="shared" si="176"/>
        <v xml:space="preserve"> </v>
      </c>
      <c r="CI273" s="240">
        <f>'Session Tracking'!P272</f>
        <v>0</v>
      </c>
      <c r="CJ273" s="172"/>
      <c r="CK273" s="172">
        <f>COUNTIF('Session Tracking'!F272:O272,"Yes")</f>
        <v>0</v>
      </c>
      <c r="CL273" s="240">
        <f>COUNTIF('Session Tracking'!F272:O272,"No")</f>
        <v>0</v>
      </c>
      <c r="CM273" s="211">
        <f t="shared" si="177"/>
        <v>0</v>
      </c>
      <c r="CN273" s="240" t="str">
        <f t="shared" si="154"/>
        <v/>
      </c>
      <c r="CO273" s="240" t="str">
        <f t="shared" si="155"/>
        <v/>
      </c>
      <c r="CP273" s="240" t="str">
        <f t="shared" si="178"/>
        <v/>
      </c>
      <c r="CQ273" s="240" t="str">
        <f t="shared" si="179"/>
        <v/>
      </c>
      <c r="CR273" s="240" t="str">
        <f t="shared" si="180"/>
        <v/>
      </c>
      <c r="CS273" s="240" t="str">
        <f t="shared" si="181"/>
        <v/>
      </c>
      <c r="CT273" s="172" t="str">
        <f t="shared" si="182"/>
        <v/>
      </c>
      <c r="CU273" s="240" t="str">
        <f t="shared" si="183"/>
        <v/>
      </c>
      <c r="CV273" s="240" t="str">
        <f t="shared" si="184"/>
        <v/>
      </c>
      <c r="CW273" s="240" t="str">
        <f t="shared" si="185"/>
        <v/>
      </c>
      <c r="CX273" s="240" t="str">
        <f t="shared" si="186"/>
        <v/>
      </c>
      <c r="CY273" s="240" t="str">
        <f t="shared" si="187"/>
        <v/>
      </c>
      <c r="CZ273" s="240" t="str">
        <f t="shared" si="188"/>
        <v/>
      </c>
      <c r="DA273" s="240" t="str">
        <f t="shared" si="189"/>
        <v/>
      </c>
      <c r="DB273" s="173" t="str">
        <f t="shared" si="190"/>
        <v/>
      </c>
    </row>
    <row r="274" spans="1:106" x14ac:dyDescent="0.35">
      <c r="A274" s="182">
        <f>'Session Tracking'!A273</f>
        <v>0</v>
      </c>
      <c r="B274" s="183">
        <f>'Session Tracking'!T273</f>
        <v>0</v>
      </c>
      <c r="C274" s="183">
        <f>'Session Tracking'!C273</f>
        <v>0</v>
      </c>
      <c r="D274" s="184" t="str">
        <f>IF('Session Tracking'!D273,'Session Tracking'!D273,"")</f>
        <v/>
      </c>
      <c r="E274" s="184" t="str">
        <f>IF('Session Tracking'!E273,'Session Tracking'!E273,"")</f>
        <v/>
      </c>
      <c r="F274" s="121"/>
      <c r="G274" s="121"/>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1"/>
      <c r="AH274" s="122"/>
      <c r="AI274" s="122"/>
      <c r="AJ274" s="122"/>
      <c r="AK274" s="122"/>
      <c r="AL274" s="122"/>
      <c r="AM274" s="122"/>
      <c r="AN274" s="122"/>
      <c r="AO274" s="122"/>
      <c r="AP274" s="122"/>
      <c r="AQ274" s="122"/>
      <c r="AR274" s="122"/>
      <c r="AS274" s="122"/>
      <c r="AT274" s="122"/>
      <c r="AU274" s="122"/>
      <c r="AV274" s="122"/>
      <c r="AW274" s="122"/>
      <c r="AX274" s="122"/>
      <c r="AY274" s="122"/>
      <c r="AZ274" s="122"/>
      <c r="BA274" s="122"/>
      <c r="BB274" s="122"/>
      <c r="BC274" s="122"/>
      <c r="BD274" s="122"/>
      <c r="BE274" s="122"/>
      <c r="BF274" s="122"/>
      <c r="BH274" s="175" t="str">
        <f t="shared" si="156"/>
        <v/>
      </c>
      <c r="BI274" s="176" t="str">
        <f t="shared" si="157"/>
        <v/>
      </c>
      <c r="BJ274" s="240" t="str">
        <f t="shared" si="158"/>
        <v xml:space="preserve"> </v>
      </c>
      <c r="BK274" s="175" t="str">
        <f t="shared" si="159"/>
        <v/>
      </c>
      <c r="BL274" s="176" t="str">
        <f t="shared" si="160"/>
        <v/>
      </c>
      <c r="BM274" s="240" t="str">
        <f t="shared" si="161"/>
        <v xml:space="preserve"> </v>
      </c>
      <c r="BN274" s="175" t="str">
        <f t="shared" si="162"/>
        <v/>
      </c>
      <c r="BO274" s="176" t="str">
        <f t="shared" si="163"/>
        <v/>
      </c>
      <c r="BP274" s="240" t="str">
        <f t="shared" si="164"/>
        <v xml:space="preserve"> </v>
      </c>
      <c r="BQ274" s="175" t="str">
        <f t="shared" si="165"/>
        <v/>
      </c>
      <c r="BR274" s="176" t="str">
        <f t="shared" si="166"/>
        <v/>
      </c>
      <c r="BS274" s="224" t="str">
        <f t="shared" si="167"/>
        <v xml:space="preserve"> </v>
      </c>
      <c r="BT274" s="318" t="str">
        <f t="shared" si="168"/>
        <v/>
      </c>
      <c r="BU274" s="319" t="str">
        <f t="shared" si="169"/>
        <v/>
      </c>
      <c r="BV274" s="320" t="str">
        <f t="shared" si="170"/>
        <v xml:space="preserve"> </v>
      </c>
      <c r="BW274" s="175" t="str">
        <f t="shared" si="171"/>
        <v/>
      </c>
      <c r="BX274" s="176" t="str">
        <f t="shared" si="172"/>
        <v/>
      </c>
      <c r="BY274" s="240" t="str">
        <f t="shared" si="173"/>
        <v xml:space="preserve"> </v>
      </c>
      <c r="BZ274" s="175" t="str">
        <f>IF(COUNT(#REF!,#REF!,#REF!,#REF!)=4,(3-#REF!)+(3-#REF!)+#REF!+#REF!,"")</f>
        <v/>
      </c>
      <c r="CA274" s="176" t="str">
        <f>IF(COUNT(#REF!,#REF!,#REF!,#REF!)=4,(3-#REF!)+(3-#REF!)+#REF!+#REF!,"")</f>
        <v/>
      </c>
      <c r="CB274" s="240" t="str">
        <f t="shared" si="174"/>
        <v xml:space="preserve"> </v>
      </c>
      <c r="CC274" s="175" t="str">
        <f>IF(COUNT(#REF!,#REF!,#REF!)=3,(3-#REF!)+#REF!+(3-#REF!),"")</f>
        <v/>
      </c>
      <c r="CD274" s="176" t="str">
        <f>IF(COUNT(#REF!,#REF!,#REF!)=3,(3-#REF!)+#REF!+(3-#REF!),"")</f>
        <v/>
      </c>
      <c r="CE274" s="240" t="str">
        <f t="shared" si="175"/>
        <v xml:space="preserve"> </v>
      </c>
      <c r="CF274" s="185" t="str">
        <f t="shared" si="153"/>
        <v/>
      </c>
      <c r="CG274" s="186" t="str">
        <f t="shared" si="153"/>
        <v/>
      </c>
      <c r="CH274" s="181" t="str">
        <f t="shared" si="176"/>
        <v xml:space="preserve"> </v>
      </c>
      <c r="CI274" s="240">
        <f>'Session Tracking'!P273</f>
        <v>0</v>
      </c>
      <c r="CJ274" s="172"/>
      <c r="CK274" s="172">
        <f>COUNTIF('Session Tracking'!F273:O273,"Yes")</f>
        <v>0</v>
      </c>
      <c r="CL274" s="240">
        <f>COUNTIF('Session Tracking'!F273:O273,"No")</f>
        <v>0</v>
      </c>
      <c r="CM274" s="211">
        <f t="shared" si="177"/>
        <v>0</v>
      </c>
      <c r="CN274" s="240" t="str">
        <f t="shared" si="154"/>
        <v/>
      </c>
      <c r="CO274" s="240" t="str">
        <f t="shared" si="155"/>
        <v/>
      </c>
      <c r="CP274" s="240" t="str">
        <f t="shared" si="178"/>
        <v/>
      </c>
      <c r="CQ274" s="240" t="str">
        <f t="shared" si="179"/>
        <v/>
      </c>
      <c r="CR274" s="240" t="str">
        <f t="shared" si="180"/>
        <v/>
      </c>
      <c r="CS274" s="240" t="str">
        <f t="shared" si="181"/>
        <v/>
      </c>
      <c r="CT274" s="172" t="str">
        <f t="shared" si="182"/>
        <v/>
      </c>
      <c r="CU274" s="240" t="str">
        <f t="shared" si="183"/>
        <v/>
      </c>
      <c r="CV274" s="240" t="str">
        <f t="shared" si="184"/>
        <v/>
      </c>
      <c r="CW274" s="240" t="str">
        <f t="shared" si="185"/>
        <v/>
      </c>
      <c r="CX274" s="240" t="str">
        <f t="shared" si="186"/>
        <v/>
      </c>
      <c r="CY274" s="240" t="str">
        <f t="shared" si="187"/>
        <v/>
      </c>
      <c r="CZ274" s="240" t="str">
        <f t="shared" si="188"/>
        <v/>
      </c>
      <c r="DA274" s="240" t="str">
        <f t="shared" si="189"/>
        <v/>
      </c>
      <c r="DB274" s="173" t="str">
        <f t="shared" si="190"/>
        <v/>
      </c>
    </row>
    <row r="275" spans="1:106" x14ac:dyDescent="0.35">
      <c r="A275" s="182">
        <f>'Session Tracking'!A274</f>
        <v>0</v>
      </c>
      <c r="B275" s="183">
        <f>'Session Tracking'!T274</f>
        <v>0</v>
      </c>
      <c r="C275" s="183">
        <f>'Session Tracking'!C274</f>
        <v>0</v>
      </c>
      <c r="D275" s="184" t="str">
        <f>IF('Session Tracking'!D274,'Session Tracking'!D274,"")</f>
        <v/>
      </c>
      <c r="E275" s="184" t="str">
        <f>IF('Session Tracking'!E274,'Session Tracking'!E274,"")</f>
        <v/>
      </c>
      <c r="F275" s="123"/>
      <c r="G275" s="123"/>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3"/>
      <c r="AH275" s="124"/>
      <c r="AI275" s="124"/>
      <c r="AJ275" s="124"/>
      <c r="AK275" s="124"/>
      <c r="AL275" s="124"/>
      <c r="AM275" s="124"/>
      <c r="AN275" s="124"/>
      <c r="AO275" s="124"/>
      <c r="AP275" s="124"/>
      <c r="AQ275" s="124"/>
      <c r="AR275" s="124"/>
      <c r="AS275" s="124"/>
      <c r="AT275" s="124"/>
      <c r="AU275" s="124"/>
      <c r="AV275" s="124"/>
      <c r="AW275" s="124"/>
      <c r="AX275" s="124"/>
      <c r="AY275" s="124"/>
      <c r="AZ275" s="124"/>
      <c r="BA275" s="124"/>
      <c r="BB275" s="124"/>
      <c r="BC275" s="124"/>
      <c r="BD275" s="124"/>
      <c r="BE275" s="124"/>
      <c r="BF275" s="124"/>
      <c r="BH275" s="175" t="str">
        <f t="shared" si="156"/>
        <v/>
      </c>
      <c r="BI275" s="176" t="str">
        <f t="shared" si="157"/>
        <v/>
      </c>
      <c r="BJ275" s="240" t="str">
        <f t="shared" si="158"/>
        <v xml:space="preserve"> </v>
      </c>
      <c r="BK275" s="175" t="str">
        <f t="shared" si="159"/>
        <v/>
      </c>
      <c r="BL275" s="176" t="str">
        <f t="shared" si="160"/>
        <v/>
      </c>
      <c r="BM275" s="240" t="str">
        <f t="shared" si="161"/>
        <v xml:space="preserve"> </v>
      </c>
      <c r="BN275" s="175" t="str">
        <f t="shared" si="162"/>
        <v/>
      </c>
      <c r="BO275" s="176" t="str">
        <f t="shared" si="163"/>
        <v/>
      </c>
      <c r="BP275" s="240" t="str">
        <f t="shared" si="164"/>
        <v xml:space="preserve"> </v>
      </c>
      <c r="BQ275" s="175" t="str">
        <f t="shared" si="165"/>
        <v/>
      </c>
      <c r="BR275" s="176" t="str">
        <f t="shared" si="166"/>
        <v/>
      </c>
      <c r="BS275" s="224" t="str">
        <f t="shared" si="167"/>
        <v xml:space="preserve"> </v>
      </c>
      <c r="BT275" s="318" t="str">
        <f t="shared" si="168"/>
        <v/>
      </c>
      <c r="BU275" s="319" t="str">
        <f t="shared" si="169"/>
        <v/>
      </c>
      <c r="BV275" s="320" t="str">
        <f t="shared" si="170"/>
        <v xml:space="preserve"> </v>
      </c>
      <c r="BW275" s="175" t="str">
        <f t="shared" si="171"/>
        <v/>
      </c>
      <c r="BX275" s="176" t="str">
        <f t="shared" si="172"/>
        <v/>
      </c>
      <c r="BY275" s="240" t="str">
        <f t="shared" si="173"/>
        <v xml:space="preserve"> </v>
      </c>
      <c r="BZ275" s="175" t="str">
        <f>IF(COUNT(#REF!,#REF!,#REF!,#REF!)=4,(3-#REF!)+(3-#REF!)+#REF!+#REF!,"")</f>
        <v/>
      </c>
      <c r="CA275" s="176" t="str">
        <f>IF(COUNT(#REF!,#REF!,#REF!,#REF!)=4,(3-#REF!)+(3-#REF!)+#REF!+#REF!,"")</f>
        <v/>
      </c>
      <c r="CB275" s="240" t="str">
        <f t="shared" si="174"/>
        <v xml:space="preserve"> </v>
      </c>
      <c r="CC275" s="175" t="str">
        <f>IF(COUNT(#REF!,#REF!,#REF!)=3,(3-#REF!)+#REF!+(3-#REF!),"")</f>
        <v/>
      </c>
      <c r="CD275" s="176" t="str">
        <f>IF(COUNT(#REF!,#REF!,#REF!)=3,(3-#REF!)+#REF!+(3-#REF!),"")</f>
        <v/>
      </c>
      <c r="CE275" s="240" t="str">
        <f t="shared" si="175"/>
        <v xml:space="preserve"> </v>
      </c>
      <c r="CF275" s="185" t="str">
        <f t="shared" si="153"/>
        <v/>
      </c>
      <c r="CG275" s="186" t="str">
        <f t="shared" si="153"/>
        <v/>
      </c>
      <c r="CH275" s="181" t="str">
        <f t="shared" si="176"/>
        <v xml:space="preserve"> </v>
      </c>
      <c r="CI275" s="240">
        <f>'Session Tracking'!P274</f>
        <v>0</v>
      </c>
      <c r="CJ275" s="172"/>
      <c r="CK275" s="172">
        <f>COUNTIF('Session Tracking'!F274:O274,"Yes")</f>
        <v>0</v>
      </c>
      <c r="CL275" s="240">
        <f>COUNTIF('Session Tracking'!F274:O274,"No")</f>
        <v>0</v>
      </c>
      <c r="CM275" s="211">
        <f t="shared" si="177"/>
        <v>0</v>
      </c>
      <c r="CN275" s="240" t="str">
        <f t="shared" si="154"/>
        <v/>
      </c>
      <c r="CO275" s="240" t="str">
        <f t="shared" si="155"/>
        <v/>
      </c>
      <c r="CP275" s="240" t="str">
        <f t="shared" si="178"/>
        <v/>
      </c>
      <c r="CQ275" s="240" t="str">
        <f t="shared" si="179"/>
        <v/>
      </c>
      <c r="CR275" s="240" t="str">
        <f t="shared" si="180"/>
        <v/>
      </c>
      <c r="CS275" s="240" t="str">
        <f t="shared" si="181"/>
        <v/>
      </c>
      <c r="CT275" s="172" t="str">
        <f t="shared" si="182"/>
        <v/>
      </c>
      <c r="CU275" s="240" t="str">
        <f t="shared" si="183"/>
        <v/>
      </c>
      <c r="CV275" s="240" t="str">
        <f t="shared" si="184"/>
        <v/>
      </c>
      <c r="CW275" s="240" t="str">
        <f t="shared" si="185"/>
        <v/>
      </c>
      <c r="CX275" s="240" t="str">
        <f t="shared" si="186"/>
        <v/>
      </c>
      <c r="CY275" s="240" t="str">
        <f t="shared" si="187"/>
        <v/>
      </c>
      <c r="CZ275" s="240" t="str">
        <f t="shared" si="188"/>
        <v/>
      </c>
      <c r="DA275" s="240" t="str">
        <f t="shared" si="189"/>
        <v/>
      </c>
      <c r="DB275" s="173" t="str">
        <f t="shared" si="190"/>
        <v/>
      </c>
    </row>
    <row r="276" spans="1:106" x14ac:dyDescent="0.35">
      <c r="A276" s="182">
        <f>'Session Tracking'!A275</f>
        <v>0</v>
      </c>
      <c r="B276" s="183">
        <f>'Session Tracking'!T275</f>
        <v>0</v>
      </c>
      <c r="C276" s="183">
        <f>'Session Tracking'!C275</f>
        <v>0</v>
      </c>
      <c r="D276" s="184" t="str">
        <f>IF('Session Tracking'!D275,'Session Tracking'!D275,"")</f>
        <v/>
      </c>
      <c r="E276" s="184" t="str">
        <f>IF('Session Tracking'!E275,'Session Tracking'!E275,"")</f>
        <v/>
      </c>
      <c r="F276" s="121"/>
      <c r="G276" s="121"/>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1"/>
      <c r="AH276" s="122"/>
      <c r="AI276" s="122"/>
      <c r="AJ276" s="122"/>
      <c r="AK276" s="122"/>
      <c r="AL276" s="122"/>
      <c r="AM276" s="122"/>
      <c r="AN276" s="122"/>
      <c r="AO276" s="122"/>
      <c r="AP276" s="122"/>
      <c r="AQ276" s="122"/>
      <c r="AR276" s="122"/>
      <c r="AS276" s="122"/>
      <c r="AT276" s="122"/>
      <c r="AU276" s="122"/>
      <c r="AV276" s="122"/>
      <c r="AW276" s="122"/>
      <c r="AX276" s="122"/>
      <c r="AY276" s="122"/>
      <c r="AZ276" s="122"/>
      <c r="BA276" s="122"/>
      <c r="BB276" s="122"/>
      <c r="BC276" s="122"/>
      <c r="BD276" s="122"/>
      <c r="BE276" s="122"/>
      <c r="BF276" s="122"/>
      <c r="BH276" s="175" t="str">
        <f t="shared" si="156"/>
        <v/>
      </c>
      <c r="BI276" s="176" t="str">
        <f t="shared" si="157"/>
        <v/>
      </c>
      <c r="BJ276" s="240" t="str">
        <f t="shared" si="158"/>
        <v xml:space="preserve"> </v>
      </c>
      <c r="BK276" s="175" t="str">
        <f t="shared" si="159"/>
        <v/>
      </c>
      <c r="BL276" s="176" t="str">
        <f t="shared" si="160"/>
        <v/>
      </c>
      <c r="BM276" s="240" t="str">
        <f t="shared" si="161"/>
        <v xml:space="preserve"> </v>
      </c>
      <c r="BN276" s="175" t="str">
        <f t="shared" si="162"/>
        <v/>
      </c>
      <c r="BO276" s="176" t="str">
        <f t="shared" si="163"/>
        <v/>
      </c>
      <c r="BP276" s="240" t="str">
        <f t="shared" si="164"/>
        <v xml:space="preserve"> </v>
      </c>
      <c r="BQ276" s="175" t="str">
        <f t="shared" si="165"/>
        <v/>
      </c>
      <c r="BR276" s="176" t="str">
        <f t="shared" si="166"/>
        <v/>
      </c>
      <c r="BS276" s="224" t="str">
        <f t="shared" si="167"/>
        <v xml:space="preserve"> </v>
      </c>
      <c r="BT276" s="318" t="str">
        <f t="shared" si="168"/>
        <v/>
      </c>
      <c r="BU276" s="319" t="str">
        <f t="shared" si="169"/>
        <v/>
      </c>
      <c r="BV276" s="320" t="str">
        <f t="shared" si="170"/>
        <v xml:space="preserve"> </v>
      </c>
      <c r="BW276" s="175" t="str">
        <f t="shared" si="171"/>
        <v/>
      </c>
      <c r="BX276" s="176" t="str">
        <f t="shared" si="172"/>
        <v/>
      </c>
      <c r="BY276" s="240" t="str">
        <f t="shared" si="173"/>
        <v xml:space="preserve"> </v>
      </c>
      <c r="BZ276" s="175" t="str">
        <f>IF(COUNT(#REF!,#REF!,#REF!,#REF!)=4,(3-#REF!)+(3-#REF!)+#REF!+#REF!,"")</f>
        <v/>
      </c>
      <c r="CA276" s="176" t="str">
        <f>IF(COUNT(#REF!,#REF!,#REF!,#REF!)=4,(3-#REF!)+(3-#REF!)+#REF!+#REF!,"")</f>
        <v/>
      </c>
      <c r="CB276" s="240" t="str">
        <f t="shared" si="174"/>
        <v xml:space="preserve"> </v>
      </c>
      <c r="CC276" s="175" t="str">
        <f>IF(COUNT(#REF!,#REF!,#REF!)=3,(3-#REF!)+#REF!+(3-#REF!),"")</f>
        <v/>
      </c>
      <c r="CD276" s="176" t="str">
        <f>IF(COUNT(#REF!,#REF!,#REF!)=3,(3-#REF!)+#REF!+(3-#REF!),"")</f>
        <v/>
      </c>
      <c r="CE276" s="240" t="str">
        <f t="shared" si="175"/>
        <v xml:space="preserve"> </v>
      </c>
      <c r="CF276" s="185" t="str">
        <f t="shared" si="153"/>
        <v/>
      </c>
      <c r="CG276" s="186" t="str">
        <f t="shared" si="153"/>
        <v/>
      </c>
      <c r="CH276" s="181" t="str">
        <f t="shared" si="176"/>
        <v xml:space="preserve"> </v>
      </c>
      <c r="CI276" s="240">
        <f>'Session Tracking'!P275</f>
        <v>0</v>
      </c>
      <c r="CJ276" s="172"/>
      <c r="CK276" s="172">
        <f>COUNTIF('Session Tracking'!F275:O275,"Yes")</f>
        <v>0</v>
      </c>
      <c r="CL276" s="240">
        <f>COUNTIF('Session Tracking'!F275:O275,"No")</f>
        <v>0</v>
      </c>
      <c r="CM276" s="211">
        <f t="shared" si="177"/>
        <v>0</v>
      </c>
      <c r="CN276" s="240" t="str">
        <f t="shared" si="154"/>
        <v/>
      </c>
      <c r="CO276" s="240" t="str">
        <f t="shared" si="155"/>
        <v/>
      </c>
      <c r="CP276" s="240" t="str">
        <f t="shared" si="178"/>
        <v/>
      </c>
      <c r="CQ276" s="240" t="str">
        <f t="shared" si="179"/>
        <v/>
      </c>
      <c r="CR276" s="240" t="str">
        <f t="shared" si="180"/>
        <v/>
      </c>
      <c r="CS276" s="240" t="str">
        <f t="shared" si="181"/>
        <v/>
      </c>
      <c r="CT276" s="172" t="str">
        <f t="shared" si="182"/>
        <v/>
      </c>
      <c r="CU276" s="240" t="str">
        <f t="shared" si="183"/>
        <v/>
      </c>
      <c r="CV276" s="240" t="str">
        <f t="shared" si="184"/>
        <v/>
      </c>
      <c r="CW276" s="240" t="str">
        <f t="shared" si="185"/>
        <v/>
      </c>
      <c r="CX276" s="240" t="str">
        <f t="shared" si="186"/>
        <v/>
      </c>
      <c r="CY276" s="240" t="str">
        <f t="shared" si="187"/>
        <v/>
      </c>
      <c r="CZ276" s="240" t="str">
        <f t="shared" si="188"/>
        <v/>
      </c>
      <c r="DA276" s="240" t="str">
        <f t="shared" si="189"/>
        <v/>
      </c>
      <c r="DB276" s="173" t="str">
        <f t="shared" si="190"/>
        <v/>
      </c>
    </row>
    <row r="277" spans="1:106" x14ac:dyDescent="0.35">
      <c r="A277" s="182">
        <f>'Session Tracking'!A276</f>
        <v>0</v>
      </c>
      <c r="B277" s="183">
        <f>'Session Tracking'!T276</f>
        <v>0</v>
      </c>
      <c r="C277" s="183">
        <f>'Session Tracking'!C276</f>
        <v>0</v>
      </c>
      <c r="D277" s="184" t="str">
        <f>IF('Session Tracking'!D276,'Session Tracking'!D276,"")</f>
        <v/>
      </c>
      <c r="E277" s="184" t="str">
        <f>IF('Session Tracking'!E276,'Session Tracking'!E276,"")</f>
        <v/>
      </c>
      <c r="F277" s="123"/>
      <c r="G277" s="123"/>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3"/>
      <c r="AH277" s="124"/>
      <c r="AI277" s="124"/>
      <c r="AJ277" s="124"/>
      <c r="AK277" s="124"/>
      <c r="AL277" s="124"/>
      <c r="AM277" s="124"/>
      <c r="AN277" s="124"/>
      <c r="AO277" s="124"/>
      <c r="AP277" s="124"/>
      <c r="AQ277" s="124"/>
      <c r="AR277" s="124"/>
      <c r="AS277" s="124"/>
      <c r="AT277" s="124"/>
      <c r="AU277" s="124"/>
      <c r="AV277" s="124"/>
      <c r="AW277" s="124"/>
      <c r="AX277" s="124"/>
      <c r="AY277" s="124"/>
      <c r="AZ277" s="124"/>
      <c r="BA277" s="124"/>
      <c r="BB277" s="124"/>
      <c r="BC277" s="124"/>
      <c r="BD277" s="124"/>
      <c r="BE277" s="124"/>
      <c r="BF277" s="124"/>
      <c r="BH277" s="175" t="str">
        <f t="shared" si="156"/>
        <v/>
      </c>
      <c r="BI277" s="176" t="str">
        <f t="shared" si="157"/>
        <v/>
      </c>
      <c r="BJ277" s="240" t="str">
        <f t="shared" si="158"/>
        <v xml:space="preserve"> </v>
      </c>
      <c r="BK277" s="175" t="str">
        <f t="shared" si="159"/>
        <v/>
      </c>
      <c r="BL277" s="176" t="str">
        <f t="shared" si="160"/>
        <v/>
      </c>
      <c r="BM277" s="240" t="str">
        <f t="shared" si="161"/>
        <v xml:space="preserve"> </v>
      </c>
      <c r="BN277" s="175" t="str">
        <f t="shared" si="162"/>
        <v/>
      </c>
      <c r="BO277" s="176" t="str">
        <f t="shared" si="163"/>
        <v/>
      </c>
      <c r="BP277" s="240" t="str">
        <f t="shared" si="164"/>
        <v xml:space="preserve"> </v>
      </c>
      <c r="BQ277" s="175" t="str">
        <f t="shared" si="165"/>
        <v/>
      </c>
      <c r="BR277" s="176" t="str">
        <f t="shared" si="166"/>
        <v/>
      </c>
      <c r="BS277" s="224" t="str">
        <f t="shared" si="167"/>
        <v xml:space="preserve"> </v>
      </c>
      <c r="BT277" s="318" t="str">
        <f t="shared" si="168"/>
        <v/>
      </c>
      <c r="BU277" s="319" t="str">
        <f t="shared" si="169"/>
        <v/>
      </c>
      <c r="BV277" s="320" t="str">
        <f t="shared" si="170"/>
        <v xml:space="preserve"> </v>
      </c>
      <c r="BW277" s="175" t="str">
        <f t="shared" si="171"/>
        <v/>
      </c>
      <c r="BX277" s="176" t="str">
        <f t="shared" si="172"/>
        <v/>
      </c>
      <c r="BY277" s="240" t="str">
        <f t="shared" si="173"/>
        <v xml:space="preserve"> </v>
      </c>
      <c r="BZ277" s="175" t="str">
        <f>IF(COUNT(#REF!,#REF!,#REF!,#REF!)=4,(3-#REF!)+(3-#REF!)+#REF!+#REF!,"")</f>
        <v/>
      </c>
      <c r="CA277" s="176" t="str">
        <f>IF(COUNT(#REF!,#REF!,#REF!,#REF!)=4,(3-#REF!)+(3-#REF!)+#REF!+#REF!,"")</f>
        <v/>
      </c>
      <c r="CB277" s="240" t="str">
        <f t="shared" si="174"/>
        <v xml:space="preserve"> </v>
      </c>
      <c r="CC277" s="175" t="str">
        <f>IF(COUNT(#REF!,#REF!,#REF!)=3,(3-#REF!)+#REF!+(3-#REF!),"")</f>
        <v/>
      </c>
      <c r="CD277" s="176" t="str">
        <f>IF(COUNT(#REF!,#REF!,#REF!)=3,(3-#REF!)+#REF!+(3-#REF!),"")</f>
        <v/>
      </c>
      <c r="CE277" s="240" t="str">
        <f t="shared" si="175"/>
        <v xml:space="preserve"> </v>
      </c>
      <c r="CF277" s="185" t="str">
        <f t="shared" si="153"/>
        <v/>
      </c>
      <c r="CG277" s="186" t="str">
        <f t="shared" si="153"/>
        <v/>
      </c>
      <c r="CH277" s="181" t="str">
        <f t="shared" si="176"/>
        <v xml:space="preserve"> </v>
      </c>
      <c r="CI277" s="240">
        <f>'Session Tracking'!P276</f>
        <v>0</v>
      </c>
      <c r="CJ277" s="172"/>
      <c r="CK277" s="172">
        <f>COUNTIF('Session Tracking'!F276:O276,"Yes")</f>
        <v>0</v>
      </c>
      <c r="CL277" s="240">
        <f>COUNTIF('Session Tracking'!F276:O276,"No")</f>
        <v>0</v>
      </c>
      <c r="CM277" s="211">
        <f t="shared" si="177"/>
        <v>0</v>
      </c>
      <c r="CN277" s="240" t="str">
        <f t="shared" si="154"/>
        <v/>
      </c>
      <c r="CO277" s="240" t="str">
        <f t="shared" si="155"/>
        <v/>
      </c>
      <c r="CP277" s="240" t="str">
        <f t="shared" si="178"/>
        <v/>
      </c>
      <c r="CQ277" s="240" t="str">
        <f t="shared" si="179"/>
        <v/>
      </c>
      <c r="CR277" s="240" t="str">
        <f t="shared" si="180"/>
        <v/>
      </c>
      <c r="CS277" s="240" t="str">
        <f t="shared" si="181"/>
        <v/>
      </c>
      <c r="CT277" s="172" t="str">
        <f t="shared" si="182"/>
        <v/>
      </c>
      <c r="CU277" s="240" t="str">
        <f t="shared" si="183"/>
        <v/>
      </c>
      <c r="CV277" s="240" t="str">
        <f t="shared" si="184"/>
        <v/>
      </c>
      <c r="CW277" s="240" t="str">
        <f t="shared" si="185"/>
        <v/>
      </c>
      <c r="CX277" s="240" t="str">
        <f t="shared" si="186"/>
        <v/>
      </c>
      <c r="CY277" s="240" t="str">
        <f t="shared" si="187"/>
        <v/>
      </c>
      <c r="CZ277" s="240" t="str">
        <f t="shared" si="188"/>
        <v/>
      </c>
      <c r="DA277" s="240" t="str">
        <f t="shared" si="189"/>
        <v/>
      </c>
      <c r="DB277" s="173" t="str">
        <f t="shared" si="190"/>
        <v/>
      </c>
    </row>
    <row r="278" spans="1:106" x14ac:dyDescent="0.35">
      <c r="A278" s="182">
        <f>'Session Tracking'!A277</f>
        <v>0</v>
      </c>
      <c r="B278" s="183">
        <f>'Session Tracking'!T277</f>
        <v>0</v>
      </c>
      <c r="C278" s="183">
        <f>'Session Tracking'!C277</f>
        <v>0</v>
      </c>
      <c r="D278" s="184" t="str">
        <f>IF('Session Tracking'!D277,'Session Tracking'!D277,"")</f>
        <v/>
      </c>
      <c r="E278" s="184" t="str">
        <f>IF('Session Tracking'!E277,'Session Tracking'!E277,"")</f>
        <v/>
      </c>
      <c r="F278" s="121"/>
      <c r="G278" s="121"/>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1"/>
      <c r="AH278" s="122"/>
      <c r="AI278" s="122"/>
      <c r="AJ278" s="122"/>
      <c r="AK278" s="122"/>
      <c r="AL278" s="122"/>
      <c r="AM278" s="122"/>
      <c r="AN278" s="122"/>
      <c r="AO278" s="122"/>
      <c r="AP278" s="122"/>
      <c r="AQ278" s="122"/>
      <c r="AR278" s="122"/>
      <c r="AS278" s="122"/>
      <c r="AT278" s="122"/>
      <c r="AU278" s="122"/>
      <c r="AV278" s="122"/>
      <c r="AW278" s="122"/>
      <c r="AX278" s="122"/>
      <c r="AY278" s="122"/>
      <c r="AZ278" s="122"/>
      <c r="BA278" s="122"/>
      <c r="BB278" s="122"/>
      <c r="BC278" s="122"/>
      <c r="BD278" s="122"/>
      <c r="BE278" s="122"/>
      <c r="BF278" s="122"/>
      <c r="BH278" s="175" t="str">
        <f t="shared" si="156"/>
        <v/>
      </c>
      <c r="BI278" s="176" t="str">
        <f t="shared" si="157"/>
        <v/>
      </c>
      <c r="BJ278" s="240" t="str">
        <f t="shared" si="158"/>
        <v xml:space="preserve"> </v>
      </c>
      <c r="BK278" s="175" t="str">
        <f t="shared" si="159"/>
        <v/>
      </c>
      <c r="BL278" s="176" t="str">
        <f t="shared" si="160"/>
        <v/>
      </c>
      <c r="BM278" s="240" t="str">
        <f t="shared" si="161"/>
        <v xml:space="preserve"> </v>
      </c>
      <c r="BN278" s="175" t="str">
        <f t="shared" si="162"/>
        <v/>
      </c>
      <c r="BO278" s="176" t="str">
        <f t="shared" si="163"/>
        <v/>
      </c>
      <c r="BP278" s="240" t="str">
        <f t="shared" si="164"/>
        <v xml:space="preserve"> </v>
      </c>
      <c r="BQ278" s="175" t="str">
        <f t="shared" si="165"/>
        <v/>
      </c>
      <c r="BR278" s="176" t="str">
        <f t="shared" si="166"/>
        <v/>
      </c>
      <c r="BS278" s="224" t="str">
        <f t="shared" si="167"/>
        <v xml:space="preserve"> </v>
      </c>
      <c r="BT278" s="318" t="str">
        <f t="shared" si="168"/>
        <v/>
      </c>
      <c r="BU278" s="319" t="str">
        <f t="shared" si="169"/>
        <v/>
      </c>
      <c r="BV278" s="320" t="str">
        <f t="shared" si="170"/>
        <v xml:space="preserve"> </v>
      </c>
      <c r="BW278" s="175" t="str">
        <f t="shared" si="171"/>
        <v/>
      </c>
      <c r="BX278" s="176" t="str">
        <f t="shared" si="172"/>
        <v/>
      </c>
      <c r="BY278" s="240" t="str">
        <f t="shared" si="173"/>
        <v xml:space="preserve"> </v>
      </c>
      <c r="BZ278" s="175" t="str">
        <f>IF(COUNT(#REF!,#REF!,#REF!,#REF!)=4,(3-#REF!)+(3-#REF!)+#REF!+#REF!,"")</f>
        <v/>
      </c>
      <c r="CA278" s="176" t="str">
        <f>IF(COUNT(#REF!,#REF!,#REF!,#REF!)=4,(3-#REF!)+(3-#REF!)+#REF!+#REF!,"")</f>
        <v/>
      </c>
      <c r="CB278" s="240" t="str">
        <f t="shared" si="174"/>
        <v xml:space="preserve"> </v>
      </c>
      <c r="CC278" s="175" t="str">
        <f>IF(COUNT(#REF!,#REF!,#REF!)=3,(3-#REF!)+#REF!+(3-#REF!),"")</f>
        <v/>
      </c>
      <c r="CD278" s="176" t="str">
        <f>IF(COUNT(#REF!,#REF!,#REF!)=3,(3-#REF!)+#REF!+(3-#REF!),"")</f>
        <v/>
      </c>
      <c r="CE278" s="240" t="str">
        <f t="shared" si="175"/>
        <v xml:space="preserve"> </v>
      </c>
      <c r="CF278" s="185" t="str">
        <f t="shared" si="153"/>
        <v/>
      </c>
      <c r="CG278" s="186" t="str">
        <f t="shared" si="153"/>
        <v/>
      </c>
      <c r="CH278" s="181" t="str">
        <f t="shared" si="176"/>
        <v xml:space="preserve"> </v>
      </c>
      <c r="CI278" s="240">
        <f>'Session Tracking'!P277</f>
        <v>0</v>
      </c>
      <c r="CJ278" s="172"/>
      <c r="CK278" s="172">
        <f>COUNTIF('Session Tracking'!F277:O277,"Yes")</f>
        <v>0</v>
      </c>
      <c r="CL278" s="240">
        <f>COUNTIF('Session Tracking'!F277:O277,"No")</f>
        <v>0</v>
      </c>
      <c r="CM278" s="211">
        <f t="shared" si="177"/>
        <v>0</v>
      </c>
      <c r="CN278" s="240" t="str">
        <f t="shared" si="154"/>
        <v/>
      </c>
      <c r="CO278" s="240" t="str">
        <f t="shared" si="155"/>
        <v/>
      </c>
      <c r="CP278" s="240" t="str">
        <f t="shared" si="178"/>
        <v/>
      </c>
      <c r="CQ278" s="240" t="str">
        <f t="shared" si="179"/>
        <v/>
      </c>
      <c r="CR278" s="240" t="str">
        <f t="shared" si="180"/>
        <v/>
      </c>
      <c r="CS278" s="240" t="str">
        <f t="shared" si="181"/>
        <v/>
      </c>
      <c r="CT278" s="172" t="str">
        <f t="shared" si="182"/>
        <v/>
      </c>
      <c r="CU278" s="240" t="str">
        <f t="shared" si="183"/>
        <v/>
      </c>
      <c r="CV278" s="240" t="str">
        <f t="shared" si="184"/>
        <v/>
      </c>
      <c r="CW278" s="240" t="str">
        <f t="shared" si="185"/>
        <v/>
      </c>
      <c r="CX278" s="240" t="str">
        <f t="shared" si="186"/>
        <v/>
      </c>
      <c r="CY278" s="240" t="str">
        <f t="shared" si="187"/>
        <v/>
      </c>
      <c r="CZ278" s="240" t="str">
        <f t="shared" si="188"/>
        <v/>
      </c>
      <c r="DA278" s="240" t="str">
        <f t="shared" si="189"/>
        <v/>
      </c>
      <c r="DB278" s="173" t="str">
        <f t="shared" si="190"/>
        <v/>
      </c>
    </row>
    <row r="279" spans="1:106" x14ac:dyDescent="0.35">
      <c r="A279" s="182">
        <f>'Session Tracking'!A278</f>
        <v>0</v>
      </c>
      <c r="B279" s="183">
        <f>'Session Tracking'!T278</f>
        <v>0</v>
      </c>
      <c r="C279" s="183">
        <f>'Session Tracking'!C278</f>
        <v>0</v>
      </c>
      <c r="D279" s="184" t="str">
        <f>IF('Session Tracking'!D278,'Session Tracking'!D278,"")</f>
        <v/>
      </c>
      <c r="E279" s="184" t="str">
        <f>IF('Session Tracking'!E278,'Session Tracking'!E278,"")</f>
        <v/>
      </c>
      <c r="F279" s="123"/>
      <c r="G279" s="123"/>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3"/>
      <c r="AH279" s="124"/>
      <c r="AI279" s="124"/>
      <c r="AJ279" s="124"/>
      <c r="AK279" s="124"/>
      <c r="AL279" s="124"/>
      <c r="AM279" s="124"/>
      <c r="AN279" s="124"/>
      <c r="AO279" s="124"/>
      <c r="AP279" s="124"/>
      <c r="AQ279" s="124"/>
      <c r="AR279" s="124"/>
      <c r="AS279" s="124"/>
      <c r="AT279" s="124"/>
      <c r="AU279" s="124"/>
      <c r="AV279" s="124"/>
      <c r="AW279" s="124"/>
      <c r="AX279" s="124"/>
      <c r="AY279" s="124"/>
      <c r="AZ279" s="124"/>
      <c r="BA279" s="124"/>
      <c r="BB279" s="124"/>
      <c r="BC279" s="124"/>
      <c r="BD279" s="124"/>
      <c r="BE279" s="124"/>
      <c r="BF279" s="124"/>
      <c r="BH279" s="175" t="str">
        <f t="shared" si="156"/>
        <v/>
      </c>
      <c r="BI279" s="176" t="str">
        <f t="shared" si="157"/>
        <v/>
      </c>
      <c r="BJ279" s="240" t="str">
        <f t="shared" si="158"/>
        <v xml:space="preserve"> </v>
      </c>
      <c r="BK279" s="175" t="str">
        <f t="shared" si="159"/>
        <v/>
      </c>
      <c r="BL279" s="176" t="str">
        <f t="shared" si="160"/>
        <v/>
      </c>
      <c r="BM279" s="240" t="str">
        <f t="shared" si="161"/>
        <v xml:space="preserve"> </v>
      </c>
      <c r="BN279" s="175" t="str">
        <f t="shared" si="162"/>
        <v/>
      </c>
      <c r="BO279" s="176" t="str">
        <f t="shared" si="163"/>
        <v/>
      </c>
      <c r="BP279" s="240" t="str">
        <f t="shared" si="164"/>
        <v xml:space="preserve"> </v>
      </c>
      <c r="BQ279" s="175" t="str">
        <f t="shared" si="165"/>
        <v/>
      </c>
      <c r="BR279" s="176" t="str">
        <f t="shared" si="166"/>
        <v/>
      </c>
      <c r="BS279" s="224" t="str">
        <f t="shared" si="167"/>
        <v xml:space="preserve"> </v>
      </c>
      <c r="BT279" s="318" t="str">
        <f t="shared" si="168"/>
        <v/>
      </c>
      <c r="BU279" s="319" t="str">
        <f t="shared" si="169"/>
        <v/>
      </c>
      <c r="BV279" s="320" t="str">
        <f t="shared" si="170"/>
        <v xml:space="preserve"> </v>
      </c>
      <c r="BW279" s="175" t="str">
        <f t="shared" si="171"/>
        <v/>
      </c>
      <c r="BX279" s="176" t="str">
        <f t="shared" si="172"/>
        <v/>
      </c>
      <c r="BY279" s="240" t="str">
        <f t="shared" si="173"/>
        <v xml:space="preserve"> </v>
      </c>
      <c r="BZ279" s="175" t="str">
        <f>IF(COUNT(#REF!,#REF!,#REF!,#REF!)=4,(3-#REF!)+(3-#REF!)+#REF!+#REF!,"")</f>
        <v/>
      </c>
      <c r="CA279" s="176" t="str">
        <f>IF(COUNT(#REF!,#REF!,#REF!,#REF!)=4,(3-#REF!)+(3-#REF!)+#REF!+#REF!,"")</f>
        <v/>
      </c>
      <c r="CB279" s="240" t="str">
        <f t="shared" si="174"/>
        <v xml:space="preserve"> </v>
      </c>
      <c r="CC279" s="175" t="str">
        <f>IF(COUNT(#REF!,#REF!,#REF!)=3,(3-#REF!)+#REF!+(3-#REF!),"")</f>
        <v/>
      </c>
      <c r="CD279" s="176" t="str">
        <f>IF(COUNT(#REF!,#REF!,#REF!)=3,(3-#REF!)+#REF!+(3-#REF!),"")</f>
        <v/>
      </c>
      <c r="CE279" s="240" t="str">
        <f t="shared" si="175"/>
        <v xml:space="preserve"> </v>
      </c>
      <c r="CF279" s="185" t="str">
        <f t="shared" ref="CF279:CG342" si="191">IF(COUNT(BW279,BZ279,CC279)=3,BW279+BZ279+CC279,"")</f>
        <v/>
      </c>
      <c r="CG279" s="186" t="str">
        <f t="shared" si="191"/>
        <v/>
      </c>
      <c r="CH279" s="181" t="str">
        <f t="shared" si="176"/>
        <v xml:space="preserve"> </v>
      </c>
      <c r="CI279" s="240">
        <f>'Session Tracking'!P278</f>
        <v>0</v>
      </c>
      <c r="CJ279" s="172"/>
      <c r="CK279" s="172">
        <f>COUNTIF('Session Tracking'!F278:O278,"Yes")</f>
        <v>0</v>
      </c>
      <c r="CL279" s="240">
        <f>COUNTIF('Session Tracking'!F278:O278,"No")</f>
        <v>0</v>
      </c>
      <c r="CM279" s="211">
        <f t="shared" si="177"/>
        <v>0</v>
      </c>
      <c r="CN279" s="240" t="str">
        <f t="shared" si="154"/>
        <v/>
      </c>
      <c r="CO279" s="240" t="str">
        <f t="shared" si="155"/>
        <v/>
      </c>
      <c r="CP279" s="240" t="str">
        <f t="shared" si="178"/>
        <v/>
      </c>
      <c r="CQ279" s="240" t="str">
        <f t="shared" si="179"/>
        <v/>
      </c>
      <c r="CR279" s="240" t="str">
        <f t="shared" si="180"/>
        <v/>
      </c>
      <c r="CS279" s="240" t="str">
        <f t="shared" si="181"/>
        <v/>
      </c>
      <c r="CT279" s="172" t="str">
        <f t="shared" si="182"/>
        <v/>
      </c>
      <c r="CU279" s="240" t="str">
        <f t="shared" si="183"/>
        <v/>
      </c>
      <c r="CV279" s="240" t="str">
        <f t="shared" si="184"/>
        <v/>
      </c>
      <c r="CW279" s="240" t="str">
        <f t="shared" si="185"/>
        <v/>
      </c>
      <c r="CX279" s="240" t="str">
        <f t="shared" si="186"/>
        <v/>
      </c>
      <c r="CY279" s="240" t="str">
        <f t="shared" si="187"/>
        <v/>
      </c>
      <c r="CZ279" s="240" t="str">
        <f t="shared" si="188"/>
        <v/>
      </c>
      <c r="DA279" s="240" t="str">
        <f t="shared" si="189"/>
        <v/>
      </c>
      <c r="DB279" s="173" t="str">
        <f t="shared" si="190"/>
        <v/>
      </c>
    </row>
    <row r="280" spans="1:106" x14ac:dyDescent="0.35">
      <c r="A280" s="182">
        <f>'Session Tracking'!A279</f>
        <v>0</v>
      </c>
      <c r="B280" s="183">
        <f>'Session Tracking'!T279</f>
        <v>0</v>
      </c>
      <c r="C280" s="183">
        <f>'Session Tracking'!C279</f>
        <v>0</v>
      </c>
      <c r="D280" s="184" t="str">
        <f>IF('Session Tracking'!D279,'Session Tracking'!D279,"")</f>
        <v/>
      </c>
      <c r="E280" s="184" t="str">
        <f>IF('Session Tracking'!E279,'Session Tracking'!E279,"")</f>
        <v/>
      </c>
      <c r="F280" s="121"/>
      <c r="G280" s="121"/>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1"/>
      <c r="AH280" s="122"/>
      <c r="AI280" s="122"/>
      <c r="AJ280" s="122"/>
      <c r="AK280" s="122"/>
      <c r="AL280" s="122"/>
      <c r="AM280" s="122"/>
      <c r="AN280" s="122"/>
      <c r="AO280" s="122"/>
      <c r="AP280" s="122"/>
      <c r="AQ280" s="122"/>
      <c r="AR280" s="122"/>
      <c r="AS280" s="122"/>
      <c r="AT280" s="122"/>
      <c r="AU280" s="122"/>
      <c r="AV280" s="122"/>
      <c r="AW280" s="122"/>
      <c r="AX280" s="122"/>
      <c r="AY280" s="122"/>
      <c r="AZ280" s="122"/>
      <c r="BA280" s="122"/>
      <c r="BB280" s="122"/>
      <c r="BC280" s="122"/>
      <c r="BD280" s="122"/>
      <c r="BE280" s="122"/>
      <c r="BF280" s="122"/>
      <c r="BH280" s="175" t="str">
        <f t="shared" si="156"/>
        <v/>
      </c>
      <c r="BI280" s="176" t="str">
        <f t="shared" si="157"/>
        <v/>
      </c>
      <c r="BJ280" s="240" t="str">
        <f t="shared" si="158"/>
        <v xml:space="preserve"> </v>
      </c>
      <c r="BK280" s="175" t="str">
        <f t="shared" si="159"/>
        <v/>
      </c>
      <c r="BL280" s="176" t="str">
        <f t="shared" si="160"/>
        <v/>
      </c>
      <c r="BM280" s="240" t="str">
        <f t="shared" si="161"/>
        <v xml:space="preserve"> </v>
      </c>
      <c r="BN280" s="175" t="str">
        <f t="shared" si="162"/>
        <v/>
      </c>
      <c r="BO280" s="176" t="str">
        <f t="shared" si="163"/>
        <v/>
      </c>
      <c r="BP280" s="240" t="str">
        <f t="shared" si="164"/>
        <v xml:space="preserve"> </v>
      </c>
      <c r="BQ280" s="175" t="str">
        <f t="shared" si="165"/>
        <v/>
      </c>
      <c r="BR280" s="176" t="str">
        <f t="shared" si="166"/>
        <v/>
      </c>
      <c r="BS280" s="224" t="str">
        <f t="shared" si="167"/>
        <v xml:space="preserve"> </v>
      </c>
      <c r="BT280" s="318" t="str">
        <f t="shared" si="168"/>
        <v/>
      </c>
      <c r="BU280" s="319" t="str">
        <f t="shared" si="169"/>
        <v/>
      </c>
      <c r="BV280" s="320" t="str">
        <f t="shared" si="170"/>
        <v xml:space="preserve"> </v>
      </c>
      <c r="BW280" s="175" t="str">
        <f t="shared" si="171"/>
        <v/>
      </c>
      <c r="BX280" s="176" t="str">
        <f t="shared" si="172"/>
        <v/>
      </c>
      <c r="BY280" s="240" t="str">
        <f t="shared" si="173"/>
        <v xml:space="preserve"> </v>
      </c>
      <c r="BZ280" s="175" t="str">
        <f>IF(COUNT(#REF!,#REF!,#REF!,#REF!)=4,(3-#REF!)+(3-#REF!)+#REF!+#REF!,"")</f>
        <v/>
      </c>
      <c r="CA280" s="176" t="str">
        <f>IF(COUNT(#REF!,#REF!,#REF!,#REF!)=4,(3-#REF!)+(3-#REF!)+#REF!+#REF!,"")</f>
        <v/>
      </c>
      <c r="CB280" s="240" t="str">
        <f t="shared" si="174"/>
        <v xml:space="preserve"> </v>
      </c>
      <c r="CC280" s="175" t="str">
        <f>IF(COUNT(#REF!,#REF!,#REF!)=3,(3-#REF!)+#REF!+(3-#REF!),"")</f>
        <v/>
      </c>
      <c r="CD280" s="176" t="str">
        <f>IF(COUNT(#REF!,#REF!,#REF!)=3,(3-#REF!)+#REF!+(3-#REF!),"")</f>
        <v/>
      </c>
      <c r="CE280" s="240" t="str">
        <f t="shared" si="175"/>
        <v xml:space="preserve"> </v>
      </c>
      <c r="CF280" s="185" t="str">
        <f t="shared" si="191"/>
        <v/>
      </c>
      <c r="CG280" s="186" t="str">
        <f t="shared" si="191"/>
        <v/>
      </c>
      <c r="CH280" s="181" t="str">
        <f t="shared" si="176"/>
        <v xml:space="preserve"> </v>
      </c>
      <c r="CI280" s="240">
        <f>'Session Tracking'!P279</f>
        <v>0</v>
      </c>
      <c r="CJ280" s="172"/>
      <c r="CK280" s="172">
        <f>COUNTIF('Session Tracking'!F279:O279,"Yes")</f>
        <v>0</v>
      </c>
      <c r="CL280" s="240">
        <f>COUNTIF('Session Tracking'!F279:O279,"No")</f>
        <v>0</v>
      </c>
      <c r="CM280" s="211">
        <f t="shared" si="177"/>
        <v>0</v>
      </c>
      <c r="CN280" s="240" t="str">
        <f t="shared" si="154"/>
        <v/>
      </c>
      <c r="CO280" s="240" t="str">
        <f t="shared" si="155"/>
        <v/>
      </c>
      <c r="CP280" s="240" t="str">
        <f t="shared" si="178"/>
        <v/>
      </c>
      <c r="CQ280" s="240" t="str">
        <f t="shared" si="179"/>
        <v/>
      </c>
      <c r="CR280" s="240" t="str">
        <f t="shared" si="180"/>
        <v/>
      </c>
      <c r="CS280" s="240" t="str">
        <f t="shared" si="181"/>
        <v/>
      </c>
      <c r="CT280" s="172" t="str">
        <f t="shared" si="182"/>
        <v/>
      </c>
      <c r="CU280" s="240" t="str">
        <f t="shared" si="183"/>
        <v/>
      </c>
      <c r="CV280" s="240" t="str">
        <f t="shared" si="184"/>
        <v/>
      </c>
      <c r="CW280" s="240" t="str">
        <f t="shared" si="185"/>
        <v/>
      </c>
      <c r="CX280" s="240" t="str">
        <f t="shared" si="186"/>
        <v/>
      </c>
      <c r="CY280" s="240" t="str">
        <f t="shared" si="187"/>
        <v/>
      </c>
      <c r="CZ280" s="240" t="str">
        <f t="shared" si="188"/>
        <v/>
      </c>
      <c r="DA280" s="240" t="str">
        <f t="shared" si="189"/>
        <v/>
      </c>
      <c r="DB280" s="173" t="str">
        <f t="shared" si="190"/>
        <v/>
      </c>
    </row>
    <row r="281" spans="1:106" x14ac:dyDescent="0.35">
      <c r="A281" s="182">
        <f>'Session Tracking'!A280</f>
        <v>0</v>
      </c>
      <c r="B281" s="183">
        <f>'Session Tracking'!T280</f>
        <v>0</v>
      </c>
      <c r="C281" s="183">
        <f>'Session Tracking'!C280</f>
        <v>0</v>
      </c>
      <c r="D281" s="184" t="str">
        <f>IF('Session Tracking'!D280,'Session Tracking'!D280,"")</f>
        <v/>
      </c>
      <c r="E281" s="184" t="str">
        <f>IF('Session Tracking'!E280,'Session Tracking'!E280,"")</f>
        <v/>
      </c>
      <c r="F281" s="123"/>
      <c r="G281" s="123"/>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3"/>
      <c r="AH281" s="124"/>
      <c r="AI281" s="124"/>
      <c r="AJ281" s="124"/>
      <c r="AK281" s="124"/>
      <c r="AL281" s="124"/>
      <c r="AM281" s="124"/>
      <c r="AN281" s="124"/>
      <c r="AO281" s="124"/>
      <c r="AP281" s="124"/>
      <c r="AQ281" s="124"/>
      <c r="AR281" s="124"/>
      <c r="AS281" s="124"/>
      <c r="AT281" s="124"/>
      <c r="AU281" s="124"/>
      <c r="AV281" s="124"/>
      <c r="AW281" s="124"/>
      <c r="AX281" s="124"/>
      <c r="AY281" s="124"/>
      <c r="AZ281" s="124"/>
      <c r="BA281" s="124"/>
      <c r="BB281" s="124"/>
      <c r="BC281" s="124"/>
      <c r="BD281" s="124"/>
      <c r="BE281" s="124"/>
      <c r="BF281" s="124"/>
      <c r="BH281" s="175" t="str">
        <f t="shared" si="156"/>
        <v/>
      </c>
      <c r="BI281" s="176" t="str">
        <f t="shared" si="157"/>
        <v/>
      </c>
      <c r="BJ281" s="240" t="str">
        <f t="shared" si="158"/>
        <v xml:space="preserve"> </v>
      </c>
      <c r="BK281" s="175" t="str">
        <f t="shared" si="159"/>
        <v/>
      </c>
      <c r="BL281" s="176" t="str">
        <f t="shared" si="160"/>
        <v/>
      </c>
      <c r="BM281" s="240" t="str">
        <f t="shared" si="161"/>
        <v xml:space="preserve"> </v>
      </c>
      <c r="BN281" s="175" t="str">
        <f t="shared" si="162"/>
        <v/>
      </c>
      <c r="BO281" s="176" t="str">
        <f t="shared" si="163"/>
        <v/>
      </c>
      <c r="BP281" s="240" t="str">
        <f t="shared" si="164"/>
        <v xml:space="preserve"> </v>
      </c>
      <c r="BQ281" s="175" t="str">
        <f t="shared" si="165"/>
        <v/>
      </c>
      <c r="BR281" s="176" t="str">
        <f t="shared" si="166"/>
        <v/>
      </c>
      <c r="BS281" s="224" t="str">
        <f t="shared" si="167"/>
        <v xml:space="preserve"> </v>
      </c>
      <c r="BT281" s="318" t="str">
        <f t="shared" si="168"/>
        <v/>
      </c>
      <c r="BU281" s="319" t="str">
        <f t="shared" si="169"/>
        <v/>
      </c>
      <c r="BV281" s="320" t="str">
        <f t="shared" si="170"/>
        <v xml:space="preserve"> </v>
      </c>
      <c r="BW281" s="175" t="str">
        <f t="shared" si="171"/>
        <v/>
      </c>
      <c r="BX281" s="176" t="str">
        <f t="shared" si="172"/>
        <v/>
      </c>
      <c r="BY281" s="240" t="str">
        <f t="shared" si="173"/>
        <v xml:space="preserve"> </v>
      </c>
      <c r="BZ281" s="175" t="str">
        <f>IF(COUNT(#REF!,#REF!,#REF!,#REF!)=4,(3-#REF!)+(3-#REF!)+#REF!+#REF!,"")</f>
        <v/>
      </c>
      <c r="CA281" s="176" t="str">
        <f>IF(COUNT(#REF!,#REF!,#REF!,#REF!)=4,(3-#REF!)+(3-#REF!)+#REF!+#REF!,"")</f>
        <v/>
      </c>
      <c r="CB281" s="240" t="str">
        <f t="shared" si="174"/>
        <v xml:space="preserve"> </v>
      </c>
      <c r="CC281" s="175" t="str">
        <f>IF(COUNT(#REF!,#REF!,#REF!)=3,(3-#REF!)+#REF!+(3-#REF!),"")</f>
        <v/>
      </c>
      <c r="CD281" s="176" t="str">
        <f>IF(COUNT(#REF!,#REF!,#REF!)=3,(3-#REF!)+#REF!+(3-#REF!),"")</f>
        <v/>
      </c>
      <c r="CE281" s="240" t="str">
        <f t="shared" si="175"/>
        <v xml:space="preserve"> </v>
      </c>
      <c r="CF281" s="185" t="str">
        <f t="shared" si="191"/>
        <v/>
      </c>
      <c r="CG281" s="186" t="str">
        <f t="shared" si="191"/>
        <v/>
      </c>
      <c r="CH281" s="181" t="str">
        <f t="shared" si="176"/>
        <v xml:space="preserve"> </v>
      </c>
      <c r="CI281" s="240">
        <f>'Session Tracking'!P280</f>
        <v>0</v>
      </c>
      <c r="CJ281" s="172"/>
      <c r="CK281" s="172">
        <f>COUNTIF('Session Tracking'!F280:O280,"Yes")</f>
        <v>0</v>
      </c>
      <c r="CL281" s="240">
        <f>COUNTIF('Session Tracking'!F280:O280,"No")</f>
        <v>0</v>
      </c>
      <c r="CM281" s="211">
        <f t="shared" si="177"/>
        <v>0</v>
      </c>
      <c r="CN281" s="240" t="str">
        <f t="shared" si="154"/>
        <v/>
      </c>
      <c r="CO281" s="240" t="str">
        <f t="shared" si="155"/>
        <v/>
      </c>
      <c r="CP281" s="240" t="str">
        <f t="shared" si="178"/>
        <v/>
      </c>
      <c r="CQ281" s="240" t="str">
        <f t="shared" si="179"/>
        <v/>
      </c>
      <c r="CR281" s="240" t="str">
        <f t="shared" si="180"/>
        <v/>
      </c>
      <c r="CS281" s="240" t="str">
        <f t="shared" si="181"/>
        <v/>
      </c>
      <c r="CT281" s="172" t="str">
        <f t="shared" si="182"/>
        <v/>
      </c>
      <c r="CU281" s="240" t="str">
        <f t="shared" si="183"/>
        <v/>
      </c>
      <c r="CV281" s="240" t="str">
        <f t="shared" si="184"/>
        <v/>
      </c>
      <c r="CW281" s="240" t="str">
        <f t="shared" si="185"/>
        <v/>
      </c>
      <c r="CX281" s="240" t="str">
        <f t="shared" si="186"/>
        <v/>
      </c>
      <c r="CY281" s="240" t="str">
        <f t="shared" si="187"/>
        <v/>
      </c>
      <c r="CZ281" s="240" t="str">
        <f t="shared" si="188"/>
        <v/>
      </c>
      <c r="DA281" s="240" t="str">
        <f t="shared" si="189"/>
        <v/>
      </c>
      <c r="DB281" s="173" t="str">
        <f t="shared" si="190"/>
        <v/>
      </c>
    </row>
    <row r="282" spans="1:106" x14ac:dyDescent="0.35">
      <c r="A282" s="182">
        <f>'Session Tracking'!A281</f>
        <v>0</v>
      </c>
      <c r="B282" s="183">
        <f>'Session Tracking'!T281</f>
        <v>0</v>
      </c>
      <c r="C282" s="183">
        <f>'Session Tracking'!C281</f>
        <v>0</v>
      </c>
      <c r="D282" s="184" t="str">
        <f>IF('Session Tracking'!D281,'Session Tracking'!D281,"")</f>
        <v/>
      </c>
      <c r="E282" s="184" t="str">
        <f>IF('Session Tracking'!E281,'Session Tracking'!E281,"")</f>
        <v/>
      </c>
      <c r="F282" s="121"/>
      <c r="G282" s="121"/>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1"/>
      <c r="AH282" s="122"/>
      <c r="AI282" s="122"/>
      <c r="AJ282" s="122"/>
      <c r="AK282" s="122"/>
      <c r="AL282" s="122"/>
      <c r="AM282" s="122"/>
      <c r="AN282" s="122"/>
      <c r="AO282" s="122"/>
      <c r="AP282" s="122"/>
      <c r="AQ282" s="122"/>
      <c r="AR282" s="122"/>
      <c r="AS282" s="122"/>
      <c r="AT282" s="122"/>
      <c r="AU282" s="122"/>
      <c r="AV282" s="122"/>
      <c r="AW282" s="122"/>
      <c r="AX282" s="122"/>
      <c r="AY282" s="122"/>
      <c r="AZ282" s="122"/>
      <c r="BA282" s="122"/>
      <c r="BB282" s="122"/>
      <c r="BC282" s="122"/>
      <c r="BD282" s="122"/>
      <c r="BE282" s="122"/>
      <c r="BF282" s="122"/>
      <c r="BH282" s="175" t="str">
        <f t="shared" si="156"/>
        <v/>
      </c>
      <c r="BI282" s="176" t="str">
        <f t="shared" si="157"/>
        <v/>
      </c>
      <c r="BJ282" s="240" t="str">
        <f t="shared" si="158"/>
        <v xml:space="preserve"> </v>
      </c>
      <c r="BK282" s="175" t="str">
        <f t="shared" si="159"/>
        <v/>
      </c>
      <c r="BL282" s="176" t="str">
        <f t="shared" si="160"/>
        <v/>
      </c>
      <c r="BM282" s="240" t="str">
        <f t="shared" si="161"/>
        <v xml:space="preserve"> </v>
      </c>
      <c r="BN282" s="175" t="str">
        <f t="shared" si="162"/>
        <v/>
      </c>
      <c r="BO282" s="176" t="str">
        <f t="shared" si="163"/>
        <v/>
      </c>
      <c r="BP282" s="240" t="str">
        <f t="shared" si="164"/>
        <v xml:space="preserve"> </v>
      </c>
      <c r="BQ282" s="175" t="str">
        <f t="shared" si="165"/>
        <v/>
      </c>
      <c r="BR282" s="176" t="str">
        <f t="shared" si="166"/>
        <v/>
      </c>
      <c r="BS282" s="224" t="str">
        <f t="shared" si="167"/>
        <v xml:space="preserve"> </v>
      </c>
      <c r="BT282" s="318" t="str">
        <f t="shared" si="168"/>
        <v/>
      </c>
      <c r="BU282" s="319" t="str">
        <f t="shared" si="169"/>
        <v/>
      </c>
      <c r="BV282" s="320" t="str">
        <f t="shared" si="170"/>
        <v xml:space="preserve"> </v>
      </c>
      <c r="BW282" s="175" t="str">
        <f t="shared" si="171"/>
        <v/>
      </c>
      <c r="BX282" s="176" t="str">
        <f t="shared" si="172"/>
        <v/>
      </c>
      <c r="BY282" s="240" t="str">
        <f t="shared" si="173"/>
        <v xml:space="preserve"> </v>
      </c>
      <c r="BZ282" s="175" t="str">
        <f>IF(COUNT(#REF!,#REF!,#REF!,#REF!)=4,(3-#REF!)+(3-#REF!)+#REF!+#REF!,"")</f>
        <v/>
      </c>
      <c r="CA282" s="176" t="str">
        <f>IF(COUNT(#REF!,#REF!,#REF!,#REF!)=4,(3-#REF!)+(3-#REF!)+#REF!+#REF!,"")</f>
        <v/>
      </c>
      <c r="CB282" s="240" t="str">
        <f t="shared" si="174"/>
        <v xml:space="preserve"> </v>
      </c>
      <c r="CC282" s="175" t="str">
        <f>IF(COUNT(#REF!,#REF!,#REF!)=3,(3-#REF!)+#REF!+(3-#REF!),"")</f>
        <v/>
      </c>
      <c r="CD282" s="176" t="str">
        <f>IF(COUNT(#REF!,#REF!,#REF!)=3,(3-#REF!)+#REF!+(3-#REF!),"")</f>
        <v/>
      </c>
      <c r="CE282" s="240" t="str">
        <f t="shared" si="175"/>
        <v xml:space="preserve"> </v>
      </c>
      <c r="CF282" s="185" t="str">
        <f t="shared" si="191"/>
        <v/>
      </c>
      <c r="CG282" s="186" t="str">
        <f t="shared" si="191"/>
        <v/>
      </c>
      <c r="CH282" s="181" t="str">
        <f t="shared" si="176"/>
        <v xml:space="preserve"> </v>
      </c>
      <c r="CI282" s="240">
        <f>'Session Tracking'!P281</f>
        <v>0</v>
      </c>
      <c r="CJ282" s="172"/>
      <c r="CK282" s="172">
        <f>COUNTIF('Session Tracking'!F281:O281,"Yes")</f>
        <v>0</v>
      </c>
      <c r="CL282" s="240">
        <f>COUNTIF('Session Tracking'!F281:O281,"No")</f>
        <v>0</v>
      </c>
      <c r="CM282" s="211">
        <f t="shared" si="177"/>
        <v>0</v>
      </c>
      <c r="CN282" s="240" t="str">
        <f t="shared" si="154"/>
        <v/>
      </c>
      <c r="CO282" s="240" t="str">
        <f t="shared" si="155"/>
        <v/>
      </c>
      <c r="CP282" s="240" t="str">
        <f t="shared" si="178"/>
        <v/>
      </c>
      <c r="CQ282" s="240" t="str">
        <f t="shared" si="179"/>
        <v/>
      </c>
      <c r="CR282" s="240" t="str">
        <f t="shared" si="180"/>
        <v/>
      </c>
      <c r="CS282" s="240" t="str">
        <f t="shared" si="181"/>
        <v/>
      </c>
      <c r="CT282" s="172" t="str">
        <f t="shared" si="182"/>
        <v/>
      </c>
      <c r="CU282" s="240" t="str">
        <f t="shared" si="183"/>
        <v/>
      </c>
      <c r="CV282" s="240" t="str">
        <f t="shared" si="184"/>
        <v/>
      </c>
      <c r="CW282" s="240" t="str">
        <f t="shared" si="185"/>
        <v/>
      </c>
      <c r="CX282" s="240" t="str">
        <f t="shared" si="186"/>
        <v/>
      </c>
      <c r="CY282" s="240" t="str">
        <f t="shared" si="187"/>
        <v/>
      </c>
      <c r="CZ282" s="240" t="str">
        <f t="shared" si="188"/>
        <v/>
      </c>
      <c r="DA282" s="240" t="str">
        <f t="shared" si="189"/>
        <v/>
      </c>
      <c r="DB282" s="173" t="str">
        <f t="shared" si="190"/>
        <v/>
      </c>
    </row>
    <row r="283" spans="1:106" x14ac:dyDescent="0.35">
      <c r="A283" s="182">
        <f>'Session Tracking'!A282</f>
        <v>0</v>
      </c>
      <c r="B283" s="183">
        <f>'Session Tracking'!T282</f>
        <v>0</v>
      </c>
      <c r="C283" s="183">
        <f>'Session Tracking'!C282</f>
        <v>0</v>
      </c>
      <c r="D283" s="184" t="str">
        <f>IF('Session Tracking'!D282,'Session Tracking'!D282,"")</f>
        <v/>
      </c>
      <c r="E283" s="184" t="str">
        <f>IF('Session Tracking'!E282,'Session Tracking'!E282,"")</f>
        <v/>
      </c>
      <c r="F283" s="123"/>
      <c r="G283" s="123"/>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3"/>
      <c r="AH283" s="124"/>
      <c r="AI283" s="124"/>
      <c r="AJ283" s="124"/>
      <c r="AK283" s="124"/>
      <c r="AL283" s="124"/>
      <c r="AM283" s="124"/>
      <c r="AN283" s="124"/>
      <c r="AO283" s="124"/>
      <c r="AP283" s="124"/>
      <c r="AQ283" s="124"/>
      <c r="AR283" s="124"/>
      <c r="AS283" s="124"/>
      <c r="AT283" s="124"/>
      <c r="AU283" s="124"/>
      <c r="AV283" s="124"/>
      <c r="AW283" s="124"/>
      <c r="AX283" s="124"/>
      <c r="AY283" s="124"/>
      <c r="AZ283" s="124"/>
      <c r="BA283" s="124"/>
      <c r="BB283" s="124"/>
      <c r="BC283" s="124"/>
      <c r="BD283" s="124"/>
      <c r="BE283" s="124"/>
      <c r="BF283" s="124"/>
      <c r="BH283" s="175" t="str">
        <f t="shared" si="156"/>
        <v/>
      </c>
      <c r="BI283" s="176" t="str">
        <f t="shared" si="157"/>
        <v/>
      </c>
      <c r="BJ283" s="240" t="str">
        <f t="shared" si="158"/>
        <v xml:space="preserve"> </v>
      </c>
      <c r="BK283" s="175" t="str">
        <f t="shared" si="159"/>
        <v/>
      </c>
      <c r="BL283" s="176" t="str">
        <f t="shared" si="160"/>
        <v/>
      </c>
      <c r="BM283" s="240" t="str">
        <f t="shared" si="161"/>
        <v xml:space="preserve"> </v>
      </c>
      <c r="BN283" s="175" t="str">
        <f t="shared" si="162"/>
        <v/>
      </c>
      <c r="BO283" s="176" t="str">
        <f t="shared" si="163"/>
        <v/>
      </c>
      <c r="BP283" s="240" t="str">
        <f t="shared" si="164"/>
        <v xml:space="preserve"> </v>
      </c>
      <c r="BQ283" s="175" t="str">
        <f t="shared" si="165"/>
        <v/>
      </c>
      <c r="BR283" s="176" t="str">
        <f t="shared" si="166"/>
        <v/>
      </c>
      <c r="BS283" s="224" t="str">
        <f t="shared" si="167"/>
        <v xml:space="preserve"> </v>
      </c>
      <c r="BT283" s="318" t="str">
        <f t="shared" si="168"/>
        <v/>
      </c>
      <c r="BU283" s="319" t="str">
        <f t="shared" si="169"/>
        <v/>
      </c>
      <c r="BV283" s="320" t="str">
        <f t="shared" si="170"/>
        <v xml:space="preserve"> </v>
      </c>
      <c r="BW283" s="175" t="str">
        <f t="shared" si="171"/>
        <v/>
      </c>
      <c r="BX283" s="176" t="str">
        <f t="shared" si="172"/>
        <v/>
      </c>
      <c r="BY283" s="240" t="str">
        <f t="shared" si="173"/>
        <v xml:space="preserve"> </v>
      </c>
      <c r="BZ283" s="175" t="str">
        <f>IF(COUNT(#REF!,#REF!,#REF!,#REF!)=4,(3-#REF!)+(3-#REF!)+#REF!+#REF!,"")</f>
        <v/>
      </c>
      <c r="CA283" s="176" t="str">
        <f>IF(COUNT(#REF!,#REF!,#REF!,#REF!)=4,(3-#REF!)+(3-#REF!)+#REF!+#REF!,"")</f>
        <v/>
      </c>
      <c r="CB283" s="240" t="str">
        <f t="shared" si="174"/>
        <v xml:space="preserve"> </v>
      </c>
      <c r="CC283" s="175" t="str">
        <f>IF(COUNT(#REF!,#REF!,#REF!)=3,(3-#REF!)+#REF!+(3-#REF!),"")</f>
        <v/>
      </c>
      <c r="CD283" s="176" t="str">
        <f>IF(COUNT(#REF!,#REF!,#REF!)=3,(3-#REF!)+#REF!+(3-#REF!),"")</f>
        <v/>
      </c>
      <c r="CE283" s="240" t="str">
        <f t="shared" si="175"/>
        <v xml:space="preserve"> </v>
      </c>
      <c r="CF283" s="185" t="str">
        <f t="shared" si="191"/>
        <v/>
      </c>
      <c r="CG283" s="186" t="str">
        <f t="shared" si="191"/>
        <v/>
      </c>
      <c r="CH283" s="181" t="str">
        <f t="shared" si="176"/>
        <v xml:space="preserve"> </v>
      </c>
      <c r="CI283" s="240">
        <f>'Session Tracking'!P282</f>
        <v>0</v>
      </c>
      <c r="CJ283" s="172"/>
      <c r="CK283" s="172">
        <f>COUNTIF('Session Tracking'!F282:O282,"Yes")</f>
        <v>0</v>
      </c>
      <c r="CL283" s="240">
        <f>COUNTIF('Session Tracking'!F282:O282,"No")</f>
        <v>0</v>
      </c>
      <c r="CM283" s="211">
        <f t="shared" si="177"/>
        <v>0</v>
      </c>
      <c r="CN283" s="240" t="str">
        <f t="shared" si="154"/>
        <v/>
      </c>
      <c r="CO283" s="240" t="str">
        <f t="shared" si="155"/>
        <v/>
      </c>
      <c r="CP283" s="240" t="str">
        <f t="shared" si="178"/>
        <v/>
      </c>
      <c r="CQ283" s="240" t="str">
        <f t="shared" si="179"/>
        <v/>
      </c>
      <c r="CR283" s="240" t="str">
        <f t="shared" si="180"/>
        <v/>
      </c>
      <c r="CS283" s="240" t="str">
        <f t="shared" si="181"/>
        <v/>
      </c>
      <c r="CT283" s="172" t="str">
        <f t="shared" si="182"/>
        <v/>
      </c>
      <c r="CU283" s="240" t="str">
        <f t="shared" si="183"/>
        <v/>
      </c>
      <c r="CV283" s="240" t="str">
        <f t="shared" si="184"/>
        <v/>
      </c>
      <c r="CW283" s="240" t="str">
        <f t="shared" si="185"/>
        <v/>
      </c>
      <c r="CX283" s="240" t="str">
        <f t="shared" si="186"/>
        <v/>
      </c>
      <c r="CY283" s="240" t="str">
        <f t="shared" si="187"/>
        <v/>
      </c>
      <c r="CZ283" s="240" t="str">
        <f t="shared" si="188"/>
        <v/>
      </c>
      <c r="DA283" s="240" t="str">
        <f t="shared" si="189"/>
        <v/>
      </c>
      <c r="DB283" s="173" t="str">
        <f t="shared" si="190"/>
        <v/>
      </c>
    </row>
    <row r="284" spans="1:106" x14ac:dyDescent="0.35">
      <c r="A284" s="182">
        <f>'Session Tracking'!A283</f>
        <v>0</v>
      </c>
      <c r="B284" s="183">
        <f>'Session Tracking'!T283</f>
        <v>0</v>
      </c>
      <c r="C284" s="183">
        <f>'Session Tracking'!C283</f>
        <v>0</v>
      </c>
      <c r="D284" s="184" t="str">
        <f>IF('Session Tracking'!D283,'Session Tracking'!D283,"")</f>
        <v/>
      </c>
      <c r="E284" s="184" t="str">
        <f>IF('Session Tracking'!E283,'Session Tracking'!E283,"")</f>
        <v/>
      </c>
      <c r="F284" s="121"/>
      <c r="G284" s="121"/>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1"/>
      <c r="AH284" s="122"/>
      <c r="AI284" s="122"/>
      <c r="AJ284" s="122"/>
      <c r="AK284" s="122"/>
      <c r="AL284" s="122"/>
      <c r="AM284" s="122"/>
      <c r="AN284" s="122"/>
      <c r="AO284" s="122"/>
      <c r="AP284" s="122"/>
      <c r="AQ284" s="122"/>
      <c r="AR284" s="122"/>
      <c r="AS284" s="122"/>
      <c r="AT284" s="122"/>
      <c r="AU284" s="122"/>
      <c r="AV284" s="122"/>
      <c r="AW284" s="122"/>
      <c r="AX284" s="122"/>
      <c r="AY284" s="122"/>
      <c r="AZ284" s="122"/>
      <c r="BA284" s="122"/>
      <c r="BB284" s="122"/>
      <c r="BC284" s="122"/>
      <c r="BD284" s="122"/>
      <c r="BE284" s="122"/>
      <c r="BF284" s="122"/>
      <c r="BH284" s="175" t="str">
        <f t="shared" si="156"/>
        <v/>
      </c>
      <c r="BI284" s="176" t="str">
        <f t="shared" si="157"/>
        <v/>
      </c>
      <c r="BJ284" s="240" t="str">
        <f t="shared" si="158"/>
        <v xml:space="preserve"> </v>
      </c>
      <c r="BK284" s="175" t="str">
        <f t="shared" si="159"/>
        <v/>
      </c>
      <c r="BL284" s="176" t="str">
        <f t="shared" si="160"/>
        <v/>
      </c>
      <c r="BM284" s="240" t="str">
        <f t="shared" si="161"/>
        <v xml:space="preserve"> </v>
      </c>
      <c r="BN284" s="175" t="str">
        <f t="shared" si="162"/>
        <v/>
      </c>
      <c r="BO284" s="176" t="str">
        <f t="shared" si="163"/>
        <v/>
      </c>
      <c r="BP284" s="240" t="str">
        <f t="shared" si="164"/>
        <v xml:space="preserve"> </v>
      </c>
      <c r="BQ284" s="175" t="str">
        <f t="shared" si="165"/>
        <v/>
      </c>
      <c r="BR284" s="176" t="str">
        <f t="shared" si="166"/>
        <v/>
      </c>
      <c r="BS284" s="224" t="str">
        <f t="shared" si="167"/>
        <v xml:space="preserve"> </v>
      </c>
      <c r="BT284" s="318" t="str">
        <f t="shared" si="168"/>
        <v/>
      </c>
      <c r="BU284" s="319" t="str">
        <f t="shared" si="169"/>
        <v/>
      </c>
      <c r="BV284" s="320" t="str">
        <f t="shared" si="170"/>
        <v xml:space="preserve"> </v>
      </c>
      <c r="BW284" s="175" t="str">
        <f t="shared" si="171"/>
        <v/>
      </c>
      <c r="BX284" s="176" t="str">
        <f t="shared" si="172"/>
        <v/>
      </c>
      <c r="BY284" s="240" t="str">
        <f t="shared" si="173"/>
        <v xml:space="preserve"> </v>
      </c>
      <c r="BZ284" s="175" t="str">
        <f>IF(COUNT(#REF!,#REF!,#REF!,#REF!)=4,(3-#REF!)+(3-#REF!)+#REF!+#REF!,"")</f>
        <v/>
      </c>
      <c r="CA284" s="176" t="str">
        <f>IF(COUNT(#REF!,#REF!,#REF!,#REF!)=4,(3-#REF!)+(3-#REF!)+#REF!+#REF!,"")</f>
        <v/>
      </c>
      <c r="CB284" s="240" t="str">
        <f t="shared" si="174"/>
        <v xml:space="preserve"> </v>
      </c>
      <c r="CC284" s="175" t="str">
        <f>IF(COUNT(#REF!,#REF!,#REF!)=3,(3-#REF!)+#REF!+(3-#REF!),"")</f>
        <v/>
      </c>
      <c r="CD284" s="176" t="str">
        <f>IF(COUNT(#REF!,#REF!,#REF!)=3,(3-#REF!)+#REF!+(3-#REF!),"")</f>
        <v/>
      </c>
      <c r="CE284" s="240" t="str">
        <f t="shared" si="175"/>
        <v xml:space="preserve"> </v>
      </c>
      <c r="CF284" s="185" t="str">
        <f t="shared" si="191"/>
        <v/>
      </c>
      <c r="CG284" s="186" t="str">
        <f t="shared" si="191"/>
        <v/>
      </c>
      <c r="CH284" s="181" t="str">
        <f t="shared" si="176"/>
        <v xml:space="preserve"> </v>
      </c>
      <c r="CI284" s="240">
        <f>'Session Tracking'!P283</f>
        <v>0</v>
      </c>
      <c r="CJ284" s="172"/>
      <c r="CK284" s="172">
        <f>COUNTIF('Session Tracking'!F283:O283,"Yes")</f>
        <v>0</v>
      </c>
      <c r="CL284" s="240">
        <f>COUNTIF('Session Tracking'!F283:O283,"No")</f>
        <v>0</v>
      </c>
      <c r="CM284" s="211">
        <f t="shared" si="177"/>
        <v>0</v>
      </c>
      <c r="CN284" s="240" t="str">
        <f t="shared" si="154"/>
        <v/>
      </c>
      <c r="CO284" s="240" t="str">
        <f t="shared" si="155"/>
        <v/>
      </c>
      <c r="CP284" s="240" t="str">
        <f t="shared" si="178"/>
        <v/>
      </c>
      <c r="CQ284" s="240" t="str">
        <f t="shared" si="179"/>
        <v/>
      </c>
      <c r="CR284" s="240" t="str">
        <f t="shared" si="180"/>
        <v/>
      </c>
      <c r="CS284" s="240" t="str">
        <f t="shared" si="181"/>
        <v/>
      </c>
      <c r="CT284" s="172" t="str">
        <f t="shared" si="182"/>
        <v/>
      </c>
      <c r="CU284" s="240" t="str">
        <f t="shared" si="183"/>
        <v/>
      </c>
      <c r="CV284" s="240" t="str">
        <f t="shared" si="184"/>
        <v/>
      </c>
      <c r="CW284" s="240" t="str">
        <f t="shared" si="185"/>
        <v/>
      </c>
      <c r="CX284" s="240" t="str">
        <f t="shared" si="186"/>
        <v/>
      </c>
      <c r="CY284" s="240" t="str">
        <f t="shared" si="187"/>
        <v/>
      </c>
      <c r="CZ284" s="240" t="str">
        <f t="shared" si="188"/>
        <v/>
      </c>
      <c r="DA284" s="240" t="str">
        <f t="shared" si="189"/>
        <v/>
      </c>
      <c r="DB284" s="173" t="str">
        <f t="shared" si="190"/>
        <v/>
      </c>
    </row>
    <row r="285" spans="1:106" x14ac:dyDescent="0.35">
      <c r="A285" s="182">
        <f>'Session Tracking'!A284</f>
        <v>0</v>
      </c>
      <c r="B285" s="183">
        <f>'Session Tracking'!T284</f>
        <v>0</v>
      </c>
      <c r="C285" s="183">
        <f>'Session Tracking'!C284</f>
        <v>0</v>
      </c>
      <c r="D285" s="184" t="str">
        <f>IF('Session Tracking'!D284,'Session Tracking'!D284,"")</f>
        <v/>
      </c>
      <c r="E285" s="184" t="str">
        <f>IF('Session Tracking'!E284,'Session Tracking'!E284,"")</f>
        <v/>
      </c>
      <c r="F285" s="123"/>
      <c r="G285" s="123"/>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3"/>
      <c r="AH285" s="124"/>
      <c r="AI285" s="124"/>
      <c r="AJ285" s="124"/>
      <c r="AK285" s="124"/>
      <c r="AL285" s="124"/>
      <c r="AM285" s="124"/>
      <c r="AN285" s="124"/>
      <c r="AO285" s="124"/>
      <c r="AP285" s="124"/>
      <c r="AQ285" s="124"/>
      <c r="AR285" s="124"/>
      <c r="AS285" s="124"/>
      <c r="AT285" s="124"/>
      <c r="AU285" s="124"/>
      <c r="AV285" s="124"/>
      <c r="AW285" s="124"/>
      <c r="AX285" s="124"/>
      <c r="AY285" s="124"/>
      <c r="AZ285" s="124"/>
      <c r="BA285" s="124"/>
      <c r="BB285" s="124"/>
      <c r="BC285" s="124"/>
      <c r="BD285" s="124"/>
      <c r="BE285" s="124"/>
      <c r="BF285" s="124"/>
      <c r="BH285" s="175" t="str">
        <f t="shared" si="156"/>
        <v/>
      </c>
      <c r="BI285" s="176" t="str">
        <f t="shared" si="157"/>
        <v/>
      </c>
      <c r="BJ285" s="240" t="str">
        <f t="shared" si="158"/>
        <v xml:space="preserve"> </v>
      </c>
      <c r="BK285" s="175" t="str">
        <f t="shared" si="159"/>
        <v/>
      </c>
      <c r="BL285" s="176" t="str">
        <f t="shared" si="160"/>
        <v/>
      </c>
      <c r="BM285" s="240" t="str">
        <f t="shared" si="161"/>
        <v xml:space="preserve"> </v>
      </c>
      <c r="BN285" s="175" t="str">
        <f t="shared" si="162"/>
        <v/>
      </c>
      <c r="BO285" s="176" t="str">
        <f t="shared" si="163"/>
        <v/>
      </c>
      <c r="BP285" s="240" t="str">
        <f t="shared" si="164"/>
        <v xml:space="preserve"> </v>
      </c>
      <c r="BQ285" s="175" t="str">
        <f t="shared" si="165"/>
        <v/>
      </c>
      <c r="BR285" s="176" t="str">
        <f t="shared" si="166"/>
        <v/>
      </c>
      <c r="BS285" s="224" t="str">
        <f t="shared" si="167"/>
        <v xml:space="preserve"> </v>
      </c>
      <c r="BT285" s="318" t="str">
        <f t="shared" si="168"/>
        <v/>
      </c>
      <c r="BU285" s="319" t="str">
        <f t="shared" si="169"/>
        <v/>
      </c>
      <c r="BV285" s="320" t="str">
        <f t="shared" si="170"/>
        <v xml:space="preserve"> </v>
      </c>
      <c r="BW285" s="175" t="str">
        <f t="shared" si="171"/>
        <v/>
      </c>
      <c r="BX285" s="176" t="str">
        <f t="shared" si="172"/>
        <v/>
      </c>
      <c r="BY285" s="240" t="str">
        <f t="shared" si="173"/>
        <v xml:space="preserve"> </v>
      </c>
      <c r="BZ285" s="175" t="str">
        <f>IF(COUNT(#REF!,#REF!,#REF!,#REF!)=4,(3-#REF!)+(3-#REF!)+#REF!+#REF!,"")</f>
        <v/>
      </c>
      <c r="CA285" s="176" t="str">
        <f>IF(COUNT(#REF!,#REF!,#REF!,#REF!)=4,(3-#REF!)+(3-#REF!)+#REF!+#REF!,"")</f>
        <v/>
      </c>
      <c r="CB285" s="240" t="str">
        <f t="shared" si="174"/>
        <v xml:space="preserve"> </v>
      </c>
      <c r="CC285" s="175" t="str">
        <f>IF(COUNT(#REF!,#REF!,#REF!)=3,(3-#REF!)+#REF!+(3-#REF!),"")</f>
        <v/>
      </c>
      <c r="CD285" s="176" t="str">
        <f>IF(COUNT(#REF!,#REF!,#REF!)=3,(3-#REF!)+#REF!+(3-#REF!),"")</f>
        <v/>
      </c>
      <c r="CE285" s="240" t="str">
        <f t="shared" si="175"/>
        <v xml:space="preserve"> </v>
      </c>
      <c r="CF285" s="185" t="str">
        <f t="shared" si="191"/>
        <v/>
      </c>
      <c r="CG285" s="186" t="str">
        <f t="shared" si="191"/>
        <v/>
      </c>
      <c r="CH285" s="181" t="str">
        <f t="shared" si="176"/>
        <v xml:space="preserve"> </v>
      </c>
      <c r="CI285" s="240">
        <f>'Session Tracking'!P284</f>
        <v>0</v>
      </c>
      <c r="CJ285" s="172"/>
      <c r="CK285" s="172">
        <f>COUNTIF('Session Tracking'!F284:O284,"Yes")</f>
        <v>0</v>
      </c>
      <c r="CL285" s="240">
        <f>COUNTIF('Session Tracking'!F284:O284,"No")</f>
        <v>0</v>
      </c>
      <c r="CM285" s="211">
        <f t="shared" si="177"/>
        <v>0</v>
      </c>
      <c r="CN285" s="240" t="str">
        <f t="shared" si="154"/>
        <v/>
      </c>
      <c r="CO285" s="240" t="str">
        <f t="shared" si="155"/>
        <v/>
      </c>
      <c r="CP285" s="240" t="str">
        <f t="shared" si="178"/>
        <v/>
      </c>
      <c r="CQ285" s="240" t="str">
        <f t="shared" si="179"/>
        <v/>
      </c>
      <c r="CR285" s="240" t="str">
        <f t="shared" si="180"/>
        <v/>
      </c>
      <c r="CS285" s="240" t="str">
        <f t="shared" si="181"/>
        <v/>
      </c>
      <c r="CT285" s="172" t="str">
        <f t="shared" si="182"/>
        <v/>
      </c>
      <c r="CU285" s="240" t="str">
        <f t="shared" si="183"/>
        <v/>
      </c>
      <c r="CV285" s="240" t="str">
        <f t="shared" si="184"/>
        <v/>
      </c>
      <c r="CW285" s="240" t="str">
        <f t="shared" si="185"/>
        <v/>
      </c>
      <c r="CX285" s="240" t="str">
        <f t="shared" si="186"/>
        <v/>
      </c>
      <c r="CY285" s="240" t="str">
        <f t="shared" si="187"/>
        <v/>
      </c>
      <c r="CZ285" s="240" t="str">
        <f t="shared" si="188"/>
        <v/>
      </c>
      <c r="DA285" s="240" t="str">
        <f t="shared" si="189"/>
        <v/>
      </c>
      <c r="DB285" s="173" t="str">
        <f t="shared" si="190"/>
        <v/>
      </c>
    </row>
    <row r="286" spans="1:106" x14ac:dyDescent="0.35">
      <c r="A286" s="182">
        <f>'Session Tracking'!A285</f>
        <v>0</v>
      </c>
      <c r="B286" s="183">
        <f>'Session Tracking'!T285</f>
        <v>0</v>
      </c>
      <c r="C286" s="183">
        <f>'Session Tracking'!C285</f>
        <v>0</v>
      </c>
      <c r="D286" s="184" t="str">
        <f>IF('Session Tracking'!D285,'Session Tracking'!D285,"")</f>
        <v/>
      </c>
      <c r="E286" s="184" t="str">
        <f>IF('Session Tracking'!E285,'Session Tracking'!E285,"")</f>
        <v/>
      </c>
      <c r="F286" s="121"/>
      <c r="G286" s="121"/>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1"/>
      <c r="AH286" s="122"/>
      <c r="AI286" s="122"/>
      <c r="AJ286" s="122"/>
      <c r="AK286" s="122"/>
      <c r="AL286" s="122"/>
      <c r="AM286" s="122"/>
      <c r="AN286" s="122"/>
      <c r="AO286" s="122"/>
      <c r="AP286" s="122"/>
      <c r="AQ286" s="122"/>
      <c r="AR286" s="122"/>
      <c r="AS286" s="122"/>
      <c r="AT286" s="122"/>
      <c r="AU286" s="122"/>
      <c r="AV286" s="122"/>
      <c r="AW286" s="122"/>
      <c r="AX286" s="122"/>
      <c r="AY286" s="122"/>
      <c r="AZ286" s="122"/>
      <c r="BA286" s="122"/>
      <c r="BB286" s="122"/>
      <c r="BC286" s="122"/>
      <c r="BD286" s="122"/>
      <c r="BE286" s="122"/>
      <c r="BF286" s="122"/>
      <c r="BH286" s="175" t="str">
        <f t="shared" si="156"/>
        <v/>
      </c>
      <c r="BI286" s="176" t="str">
        <f t="shared" si="157"/>
        <v/>
      </c>
      <c r="BJ286" s="240" t="str">
        <f t="shared" si="158"/>
        <v xml:space="preserve"> </v>
      </c>
      <c r="BK286" s="175" t="str">
        <f t="shared" si="159"/>
        <v/>
      </c>
      <c r="BL286" s="176" t="str">
        <f t="shared" si="160"/>
        <v/>
      </c>
      <c r="BM286" s="240" t="str">
        <f t="shared" si="161"/>
        <v xml:space="preserve"> </v>
      </c>
      <c r="BN286" s="175" t="str">
        <f t="shared" si="162"/>
        <v/>
      </c>
      <c r="BO286" s="176" t="str">
        <f t="shared" si="163"/>
        <v/>
      </c>
      <c r="BP286" s="240" t="str">
        <f t="shared" si="164"/>
        <v xml:space="preserve"> </v>
      </c>
      <c r="BQ286" s="175" t="str">
        <f t="shared" si="165"/>
        <v/>
      </c>
      <c r="BR286" s="176" t="str">
        <f t="shared" si="166"/>
        <v/>
      </c>
      <c r="BS286" s="224" t="str">
        <f t="shared" si="167"/>
        <v xml:space="preserve"> </v>
      </c>
      <c r="BT286" s="318" t="str">
        <f t="shared" si="168"/>
        <v/>
      </c>
      <c r="BU286" s="319" t="str">
        <f t="shared" si="169"/>
        <v/>
      </c>
      <c r="BV286" s="320" t="str">
        <f t="shared" si="170"/>
        <v xml:space="preserve"> </v>
      </c>
      <c r="BW286" s="175" t="str">
        <f t="shared" si="171"/>
        <v/>
      </c>
      <c r="BX286" s="176" t="str">
        <f t="shared" si="172"/>
        <v/>
      </c>
      <c r="BY286" s="240" t="str">
        <f t="shared" si="173"/>
        <v xml:space="preserve"> </v>
      </c>
      <c r="BZ286" s="175" t="str">
        <f>IF(COUNT(#REF!,#REF!,#REF!,#REF!)=4,(3-#REF!)+(3-#REF!)+#REF!+#REF!,"")</f>
        <v/>
      </c>
      <c r="CA286" s="176" t="str">
        <f>IF(COUNT(#REF!,#REF!,#REF!,#REF!)=4,(3-#REF!)+(3-#REF!)+#REF!+#REF!,"")</f>
        <v/>
      </c>
      <c r="CB286" s="240" t="str">
        <f t="shared" si="174"/>
        <v xml:space="preserve"> </v>
      </c>
      <c r="CC286" s="175" t="str">
        <f>IF(COUNT(#REF!,#REF!,#REF!)=3,(3-#REF!)+#REF!+(3-#REF!),"")</f>
        <v/>
      </c>
      <c r="CD286" s="176" t="str">
        <f>IF(COUNT(#REF!,#REF!,#REF!)=3,(3-#REF!)+#REF!+(3-#REF!),"")</f>
        <v/>
      </c>
      <c r="CE286" s="240" t="str">
        <f t="shared" si="175"/>
        <v xml:space="preserve"> </v>
      </c>
      <c r="CF286" s="185" t="str">
        <f t="shared" si="191"/>
        <v/>
      </c>
      <c r="CG286" s="186" t="str">
        <f t="shared" si="191"/>
        <v/>
      </c>
      <c r="CH286" s="181" t="str">
        <f t="shared" si="176"/>
        <v xml:space="preserve"> </v>
      </c>
      <c r="CI286" s="240">
        <f>'Session Tracking'!P285</f>
        <v>0</v>
      </c>
      <c r="CJ286" s="172"/>
      <c r="CK286" s="172">
        <f>COUNTIF('Session Tracking'!F285:O285,"Yes")</f>
        <v>0</v>
      </c>
      <c r="CL286" s="240">
        <f>COUNTIF('Session Tracking'!F285:O285,"No")</f>
        <v>0</v>
      </c>
      <c r="CM286" s="211">
        <f t="shared" si="177"/>
        <v>0</v>
      </c>
      <c r="CN286" s="240" t="str">
        <f t="shared" si="154"/>
        <v/>
      </c>
      <c r="CO286" s="240" t="str">
        <f t="shared" si="155"/>
        <v/>
      </c>
      <c r="CP286" s="240" t="str">
        <f t="shared" si="178"/>
        <v/>
      </c>
      <c r="CQ286" s="240" t="str">
        <f t="shared" si="179"/>
        <v/>
      </c>
      <c r="CR286" s="240" t="str">
        <f t="shared" si="180"/>
        <v/>
      </c>
      <c r="CS286" s="240" t="str">
        <f t="shared" si="181"/>
        <v/>
      </c>
      <c r="CT286" s="172" t="str">
        <f t="shared" si="182"/>
        <v/>
      </c>
      <c r="CU286" s="240" t="str">
        <f t="shared" si="183"/>
        <v/>
      </c>
      <c r="CV286" s="240" t="str">
        <f t="shared" si="184"/>
        <v/>
      </c>
      <c r="CW286" s="240" t="str">
        <f t="shared" si="185"/>
        <v/>
      </c>
      <c r="CX286" s="240" t="str">
        <f t="shared" si="186"/>
        <v/>
      </c>
      <c r="CY286" s="240" t="str">
        <f t="shared" si="187"/>
        <v/>
      </c>
      <c r="CZ286" s="240" t="str">
        <f t="shared" si="188"/>
        <v/>
      </c>
      <c r="DA286" s="240" t="str">
        <f t="shared" si="189"/>
        <v/>
      </c>
      <c r="DB286" s="173" t="str">
        <f t="shared" si="190"/>
        <v/>
      </c>
    </row>
    <row r="287" spans="1:106" x14ac:dyDescent="0.35">
      <c r="A287" s="182">
        <f>'Session Tracking'!A286</f>
        <v>0</v>
      </c>
      <c r="B287" s="183">
        <f>'Session Tracking'!T286</f>
        <v>0</v>
      </c>
      <c r="C287" s="183">
        <f>'Session Tracking'!C286</f>
        <v>0</v>
      </c>
      <c r="D287" s="184" t="str">
        <f>IF('Session Tracking'!D286,'Session Tracking'!D286,"")</f>
        <v/>
      </c>
      <c r="E287" s="184" t="str">
        <f>IF('Session Tracking'!E286,'Session Tracking'!E286,"")</f>
        <v/>
      </c>
      <c r="F287" s="123"/>
      <c r="G287" s="123"/>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3"/>
      <c r="AH287" s="124"/>
      <c r="AI287" s="124"/>
      <c r="AJ287" s="124"/>
      <c r="AK287" s="124"/>
      <c r="AL287" s="124"/>
      <c r="AM287" s="124"/>
      <c r="AN287" s="124"/>
      <c r="AO287" s="124"/>
      <c r="AP287" s="124"/>
      <c r="AQ287" s="124"/>
      <c r="AR287" s="124"/>
      <c r="AS287" s="124"/>
      <c r="AT287" s="124"/>
      <c r="AU287" s="124"/>
      <c r="AV287" s="124"/>
      <c r="AW287" s="124"/>
      <c r="AX287" s="124"/>
      <c r="AY287" s="124"/>
      <c r="AZ287" s="124"/>
      <c r="BA287" s="124"/>
      <c r="BB287" s="124"/>
      <c r="BC287" s="124"/>
      <c r="BD287" s="124"/>
      <c r="BE287" s="124"/>
      <c r="BF287" s="124"/>
      <c r="BH287" s="175" t="str">
        <f t="shared" si="156"/>
        <v/>
      </c>
      <c r="BI287" s="176" t="str">
        <f t="shared" si="157"/>
        <v/>
      </c>
      <c r="BJ287" s="240" t="str">
        <f t="shared" si="158"/>
        <v xml:space="preserve"> </v>
      </c>
      <c r="BK287" s="175" t="str">
        <f t="shared" si="159"/>
        <v/>
      </c>
      <c r="BL287" s="176" t="str">
        <f t="shared" si="160"/>
        <v/>
      </c>
      <c r="BM287" s="240" t="str">
        <f t="shared" si="161"/>
        <v xml:space="preserve"> </v>
      </c>
      <c r="BN287" s="175" t="str">
        <f t="shared" si="162"/>
        <v/>
      </c>
      <c r="BO287" s="176" t="str">
        <f t="shared" si="163"/>
        <v/>
      </c>
      <c r="BP287" s="240" t="str">
        <f t="shared" si="164"/>
        <v xml:space="preserve"> </v>
      </c>
      <c r="BQ287" s="175" t="str">
        <f t="shared" si="165"/>
        <v/>
      </c>
      <c r="BR287" s="176" t="str">
        <f t="shared" si="166"/>
        <v/>
      </c>
      <c r="BS287" s="224" t="str">
        <f t="shared" si="167"/>
        <v xml:space="preserve"> </v>
      </c>
      <c r="BT287" s="318" t="str">
        <f t="shared" si="168"/>
        <v/>
      </c>
      <c r="BU287" s="319" t="str">
        <f t="shared" si="169"/>
        <v/>
      </c>
      <c r="BV287" s="320" t="str">
        <f t="shared" si="170"/>
        <v xml:space="preserve"> </v>
      </c>
      <c r="BW287" s="175" t="str">
        <f t="shared" si="171"/>
        <v/>
      </c>
      <c r="BX287" s="176" t="str">
        <f t="shared" si="172"/>
        <v/>
      </c>
      <c r="BY287" s="240" t="str">
        <f t="shared" si="173"/>
        <v xml:space="preserve"> </v>
      </c>
      <c r="BZ287" s="175" t="str">
        <f>IF(COUNT(#REF!,#REF!,#REF!,#REF!)=4,(3-#REF!)+(3-#REF!)+#REF!+#REF!,"")</f>
        <v/>
      </c>
      <c r="CA287" s="176" t="str">
        <f>IF(COUNT(#REF!,#REF!,#REF!,#REF!)=4,(3-#REF!)+(3-#REF!)+#REF!+#REF!,"")</f>
        <v/>
      </c>
      <c r="CB287" s="240" t="str">
        <f t="shared" si="174"/>
        <v xml:space="preserve"> </v>
      </c>
      <c r="CC287" s="175" t="str">
        <f>IF(COUNT(#REF!,#REF!,#REF!)=3,(3-#REF!)+#REF!+(3-#REF!),"")</f>
        <v/>
      </c>
      <c r="CD287" s="176" t="str">
        <f>IF(COUNT(#REF!,#REF!,#REF!)=3,(3-#REF!)+#REF!+(3-#REF!),"")</f>
        <v/>
      </c>
      <c r="CE287" s="240" t="str">
        <f t="shared" si="175"/>
        <v xml:space="preserve"> </v>
      </c>
      <c r="CF287" s="185" t="str">
        <f t="shared" si="191"/>
        <v/>
      </c>
      <c r="CG287" s="186" t="str">
        <f t="shared" si="191"/>
        <v/>
      </c>
      <c r="CH287" s="181" t="str">
        <f t="shared" si="176"/>
        <v xml:space="preserve"> </v>
      </c>
      <c r="CI287" s="240">
        <f>'Session Tracking'!P286</f>
        <v>0</v>
      </c>
      <c r="CJ287" s="172"/>
      <c r="CK287" s="172">
        <f>COUNTIF('Session Tracking'!F286:O286,"Yes")</f>
        <v>0</v>
      </c>
      <c r="CL287" s="240">
        <f>COUNTIF('Session Tracking'!F286:O286,"No")</f>
        <v>0</v>
      </c>
      <c r="CM287" s="211">
        <f t="shared" si="177"/>
        <v>0</v>
      </c>
      <c r="CN287" s="240" t="str">
        <f t="shared" si="154"/>
        <v/>
      </c>
      <c r="CO287" s="240" t="str">
        <f t="shared" si="155"/>
        <v/>
      </c>
      <c r="CP287" s="240" t="str">
        <f t="shared" si="178"/>
        <v/>
      </c>
      <c r="CQ287" s="240" t="str">
        <f t="shared" si="179"/>
        <v/>
      </c>
      <c r="CR287" s="240" t="str">
        <f t="shared" si="180"/>
        <v/>
      </c>
      <c r="CS287" s="240" t="str">
        <f t="shared" si="181"/>
        <v/>
      </c>
      <c r="CT287" s="172" t="str">
        <f t="shared" si="182"/>
        <v/>
      </c>
      <c r="CU287" s="240" t="str">
        <f t="shared" si="183"/>
        <v/>
      </c>
      <c r="CV287" s="240" t="str">
        <f t="shared" si="184"/>
        <v/>
      </c>
      <c r="CW287" s="240" t="str">
        <f t="shared" si="185"/>
        <v/>
      </c>
      <c r="CX287" s="240" t="str">
        <f t="shared" si="186"/>
        <v/>
      </c>
      <c r="CY287" s="240" t="str">
        <f t="shared" si="187"/>
        <v/>
      </c>
      <c r="CZ287" s="240" t="str">
        <f t="shared" si="188"/>
        <v/>
      </c>
      <c r="DA287" s="240" t="str">
        <f t="shared" si="189"/>
        <v/>
      </c>
      <c r="DB287" s="173" t="str">
        <f t="shared" si="190"/>
        <v/>
      </c>
    </row>
    <row r="288" spans="1:106" x14ac:dyDescent="0.35">
      <c r="A288" s="182">
        <f>'Session Tracking'!A287</f>
        <v>0</v>
      </c>
      <c r="B288" s="183">
        <f>'Session Tracking'!T287</f>
        <v>0</v>
      </c>
      <c r="C288" s="183">
        <f>'Session Tracking'!C287</f>
        <v>0</v>
      </c>
      <c r="D288" s="184" t="str">
        <f>IF('Session Tracking'!D287,'Session Tracking'!D287,"")</f>
        <v/>
      </c>
      <c r="E288" s="184" t="str">
        <f>IF('Session Tracking'!E287,'Session Tracking'!E287,"")</f>
        <v/>
      </c>
      <c r="F288" s="121"/>
      <c r="G288" s="121"/>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1"/>
      <c r="AH288" s="122"/>
      <c r="AI288" s="122"/>
      <c r="AJ288" s="122"/>
      <c r="AK288" s="122"/>
      <c r="AL288" s="122"/>
      <c r="AM288" s="122"/>
      <c r="AN288" s="122"/>
      <c r="AO288" s="122"/>
      <c r="AP288" s="122"/>
      <c r="AQ288" s="122"/>
      <c r="AR288" s="122"/>
      <c r="AS288" s="122"/>
      <c r="AT288" s="122"/>
      <c r="AU288" s="122"/>
      <c r="AV288" s="122"/>
      <c r="AW288" s="122"/>
      <c r="AX288" s="122"/>
      <c r="AY288" s="122"/>
      <c r="AZ288" s="122"/>
      <c r="BA288" s="122"/>
      <c r="BB288" s="122"/>
      <c r="BC288" s="122"/>
      <c r="BD288" s="122"/>
      <c r="BE288" s="122"/>
      <c r="BF288" s="122"/>
      <c r="BH288" s="175" t="str">
        <f t="shared" si="156"/>
        <v/>
      </c>
      <c r="BI288" s="176" t="str">
        <f t="shared" si="157"/>
        <v/>
      </c>
      <c r="BJ288" s="240" t="str">
        <f t="shared" si="158"/>
        <v xml:space="preserve"> </v>
      </c>
      <c r="BK288" s="175" t="str">
        <f t="shared" si="159"/>
        <v/>
      </c>
      <c r="BL288" s="176" t="str">
        <f t="shared" si="160"/>
        <v/>
      </c>
      <c r="BM288" s="240" t="str">
        <f t="shared" si="161"/>
        <v xml:space="preserve"> </v>
      </c>
      <c r="BN288" s="175" t="str">
        <f t="shared" si="162"/>
        <v/>
      </c>
      <c r="BO288" s="176" t="str">
        <f t="shared" si="163"/>
        <v/>
      </c>
      <c r="BP288" s="240" t="str">
        <f t="shared" si="164"/>
        <v xml:space="preserve"> </v>
      </c>
      <c r="BQ288" s="175" t="str">
        <f t="shared" si="165"/>
        <v/>
      </c>
      <c r="BR288" s="176" t="str">
        <f t="shared" si="166"/>
        <v/>
      </c>
      <c r="BS288" s="224" t="str">
        <f t="shared" si="167"/>
        <v xml:space="preserve"> </v>
      </c>
      <c r="BT288" s="318" t="str">
        <f t="shared" si="168"/>
        <v/>
      </c>
      <c r="BU288" s="319" t="str">
        <f t="shared" si="169"/>
        <v/>
      </c>
      <c r="BV288" s="320" t="str">
        <f t="shared" si="170"/>
        <v xml:space="preserve"> </v>
      </c>
      <c r="BW288" s="175" t="str">
        <f t="shared" si="171"/>
        <v/>
      </c>
      <c r="BX288" s="176" t="str">
        <f t="shared" si="172"/>
        <v/>
      </c>
      <c r="BY288" s="240" t="str">
        <f t="shared" si="173"/>
        <v xml:space="preserve"> </v>
      </c>
      <c r="BZ288" s="175" t="str">
        <f>IF(COUNT(#REF!,#REF!,#REF!,#REF!)=4,(3-#REF!)+(3-#REF!)+#REF!+#REF!,"")</f>
        <v/>
      </c>
      <c r="CA288" s="176" t="str">
        <f>IF(COUNT(#REF!,#REF!,#REF!,#REF!)=4,(3-#REF!)+(3-#REF!)+#REF!+#REF!,"")</f>
        <v/>
      </c>
      <c r="CB288" s="240" t="str">
        <f t="shared" si="174"/>
        <v xml:space="preserve"> </v>
      </c>
      <c r="CC288" s="175" t="str">
        <f>IF(COUNT(#REF!,#REF!,#REF!)=3,(3-#REF!)+#REF!+(3-#REF!),"")</f>
        <v/>
      </c>
      <c r="CD288" s="176" t="str">
        <f>IF(COUNT(#REF!,#REF!,#REF!)=3,(3-#REF!)+#REF!+(3-#REF!),"")</f>
        <v/>
      </c>
      <c r="CE288" s="240" t="str">
        <f t="shared" si="175"/>
        <v xml:space="preserve"> </v>
      </c>
      <c r="CF288" s="185" t="str">
        <f t="shared" si="191"/>
        <v/>
      </c>
      <c r="CG288" s="186" t="str">
        <f t="shared" si="191"/>
        <v/>
      </c>
      <c r="CH288" s="181" t="str">
        <f t="shared" si="176"/>
        <v xml:space="preserve"> </v>
      </c>
      <c r="CI288" s="240">
        <f>'Session Tracking'!P287</f>
        <v>0</v>
      </c>
      <c r="CJ288" s="172"/>
      <c r="CK288" s="172">
        <f>COUNTIF('Session Tracking'!F287:O287,"Yes")</f>
        <v>0</v>
      </c>
      <c r="CL288" s="240">
        <f>COUNTIF('Session Tracking'!F287:O287,"No")</f>
        <v>0</v>
      </c>
      <c r="CM288" s="211">
        <f t="shared" si="177"/>
        <v>0</v>
      </c>
      <c r="CN288" s="240" t="str">
        <f t="shared" si="154"/>
        <v/>
      </c>
      <c r="CO288" s="240" t="str">
        <f t="shared" si="155"/>
        <v/>
      </c>
      <c r="CP288" s="240" t="str">
        <f t="shared" si="178"/>
        <v/>
      </c>
      <c r="CQ288" s="240" t="str">
        <f t="shared" si="179"/>
        <v/>
      </c>
      <c r="CR288" s="240" t="str">
        <f t="shared" si="180"/>
        <v/>
      </c>
      <c r="CS288" s="240" t="str">
        <f t="shared" si="181"/>
        <v/>
      </c>
      <c r="CT288" s="172" t="str">
        <f t="shared" si="182"/>
        <v/>
      </c>
      <c r="CU288" s="240" t="str">
        <f t="shared" si="183"/>
        <v/>
      </c>
      <c r="CV288" s="240" t="str">
        <f t="shared" si="184"/>
        <v/>
      </c>
      <c r="CW288" s="240" t="str">
        <f t="shared" si="185"/>
        <v/>
      </c>
      <c r="CX288" s="240" t="str">
        <f t="shared" si="186"/>
        <v/>
      </c>
      <c r="CY288" s="240" t="str">
        <f t="shared" si="187"/>
        <v/>
      </c>
      <c r="CZ288" s="240" t="str">
        <f t="shared" si="188"/>
        <v/>
      </c>
      <c r="DA288" s="240" t="str">
        <f t="shared" si="189"/>
        <v/>
      </c>
      <c r="DB288" s="173" t="str">
        <f t="shared" si="190"/>
        <v/>
      </c>
    </row>
    <row r="289" spans="1:106" x14ac:dyDescent="0.35">
      <c r="A289" s="182">
        <f>'Session Tracking'!A288</f>
        <v>0</v>
      </c>
      <c r="B289" s="183">
        <f>'Session Tracking'!T288</f>
        <v>0</v>
      </c>
      <c r="C289" s="183">
        <f>'Session Tracking'!C288</f>
        <v>0</v>
      </c>
      <c r="D289" s="184" t="str">
        <f>IF('Session Tracking'!D288,'Session Tracking'!D288,"")</f>
        <v/>
      </c>
      <c r="E289" s="184" t="str">
        <f>IF('Session Tracking'!E288,'Session Tracking'!E288,"")</f>
        <v/>
      </c>
      <c r="F289" s="123"/>
      <c r="G289" s="123"/>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3"/>
      <c r="AH289" s="124"/>
      <c r="AI289" s="124"/>
      <c r="AJ289" s="124"/>
      <c r="AK289" s="124"/>
      <c r="AL289" s="124"/>
      <c r="AM289" s="124"/>
      <c r="AN289" s="124"/>
      <c r="AO289" s="124"/>
      <c r="AP289" s="124"/>
      <c r="AQ289" s="124"/>
      <c r="AR289" s="124"/>
      <c r="AS289" s="124"/>
      <c r="AT289" s="124"/>
      <c r="AU289" s="124"/>
      <c r="AV289" s="124"/>
      <c r="AW289" s="124"/>
      <c r="AX289" s="124"/>
      <c r="AY289" s="124"/>
      <c r="AZ289" s="124"/>
      <c r="BA289" s="124"/>
      <c r="BB289" s="124"/>
      <c r="BC289" s="124"/>
      <c r="BD289" s="124"/>
      <c r="BE289" s="124"/>
      <c r="BF289" s="124"/>
      <c r="BH289" s="175" t="str">
        <f t="shared" si="156"/>
        <v/>
      </c>
      <c r="BI289" s="176" t="str">
        <f t="shared" si="157"/>
        <v/>
      </c>
      <c r="BJ289" s="240" t="str">
        <f t="shared" si="158"/>
        <v xml:space="preserve"> </v>
      </c>
      <c r="BK289" s="175" t="str">
        <f t="shared" si="159"/>
        <v/>
      </c>
      <c r="BL289" s="176" t="str">
        <f t="shared" si="160"/>
        <v/>
      </c>
      <c r="BM289" s="240" t="str">
        <f t="shared" si="161"/>
        <v xml:space="preserve"> </v>
      </c>
      <c r="BN289" s="175" t="str">
        <f t="shared" si="162"/>
        <v/>
      </c>
      <c r="BO289" s="176" t="str">
        <f t="shared" si="163"/>
        <v/>
      </c>
      <c r="BP289" s="240" t="str">
        <f t="shared" si="164"/>
        <v xml:space="preserve"> </v>
      </c>
      <c r="BQ289" s="175" t="str">
        <f t="shared" si="165"/>
        <v/>
      </c>
      <c r="BR289" s="176" t="str">
        <f t="shared" si="166"/>
        <v/>
      </c>
      <c r="BS289" s="224" t="str">
        <f t="shared" si="167"/>
        <v xml:space="preserve"> </v>
      </c>
      <c r="BT289" s="318" t="str">
        <f t="shared" si="168"/>
        <v/>
      </c>
      <c r="BU289" s="319" t="str">
        <f t="shared" si="169"/>
        <v/>
      </c>
      <c r="BV289" s="320" t="str">
        <f t="shared" si="170"/>
        <v xml:space="preserve"> </v>
      </c>
      <c r="BW289" s="175" t="str">
        <f t="shared" si="171"/>
        <v/>
      </c>
      <c r="BX289" s="176" t="str">
        <f t="shared" si="172"/>
        <v/>
      </c>
      <c r="BY289" s="240" t="str">
        <f t="shared" si="173"/>
        <v xml:space="preserve"> </v>
      </c>
      <c r="BZ289" s="175" t="str">
        <f>IF(COUNT(#REF!,#REF!,#REF!,#REF!)=4,(3-#REF!)+(3-#REF!)+#REF!+#REF!,"")</f>
        <v/>
      </c>
      <c r="CA289" s="176" t="str">
        <f>IF(COUNT(#REF!,#REF!,#REF!,#REF!)=4,(3-#REF!)+(3-#REF!)+#REF!+#REF!,"")</f>
        <v/>
      </c>
      <c r="CB289" s="240" t="str">
        <f t="shared" si="174"/>
        <v xml:space="preserve"> </v>
      </c>
      <c r="CC289" s="175" t="str">
        <f>IF(COUNT(#REF!,#REF!,#REF!)=3,(3-#REF!)+#REF!+(3-#REF!),"")</f>
        <v/>
      </c>
      <c r="CD289" s="176" t="str">
        <f>IF(COUNT(#REF!,#REF!,#REF!)=3,(3-#REF!)+#REF!+(3-#REF!),"")</f>
        <v/>
      </c>
      <c r="CE289" s="240" t="str">
        <f t="shared" si="175"/>
        <v xml:space="preserve"> </v>
      </c>
      <c r="CF289" s="185" t="str">
        <f t="shared" si="191"/>
        <v/>
      </c>
      <c r="CG289" s="186" t="str">
        <f t="shared" si="191"/>
        <v/>
      </c>
      <c r="CH289" s="181" t="str">
        <f t="shared" si="176"/>
        <v xml:space="preserve"> </v>
      </c>
      <c r="CI289" s="240">
        <f>'Session Tracking'!P288</f>
        <v>0</v>
      </c>
      <c r="CJ289" s="172"/>
      <c r="CK289" s="172">
        <f>COUNTIF('Session Tracking'!F288:O288,"Yes")</f>
        <v>0</v>
      </c>
      <c r="CL289" s="240">
        <f>COUNTIF('Session Tracking'!F288:O288,"No")</f>
        <v>0</v>
      </c>
      <c r="CM289" s="211">
        <f t="shared" si="177"/>
        <v>0</v>
      </c>
      <c r="CN289" s="240" t="str">
        <f t="shared" si="154"/>
        <v/>
      </c>
      <c r="CO289" s="240" t="str">
        <f t="shared" si="155"/>
        <v/>
      </c>
      <c r="CP289" s="240" t="str">
        <f t="shared" si="178"/>
        <v/>
      </c>
      <c r="CQ289" s="240" t="str">
        <f t="shared" si="179"/>
        <v/>
      </c>
      <c r="CR289" s="240" t="str">
        <f t="shared" si="180"/>
        <v/>
      </c>
      <c r="CS289" s="240" t="str">
        <f t="shared" si="181"/>
        <v/>
      </c>
      <c r="CT289" s="172" t="str">
        <f t="shared" si="182"/>
        <v/>
      </c>
      <c r="CU289" s="240" t="str">
        <f t="shared" si="183"/>
        <v/>
      </c>
      <c r="CV289" s="240" t="str">
        <f t="shared" si="184"/>
        <v/>
      </c>
      <c r="CW289" s="240" t="str">
        <f t="shared" si="185"/>
        <v/>
      </c>
      <c r="CX289" s="240" t="str">
        <f t="shared" si="186"/>
        <v/>
      </c>
      <c r="CY289" s="240" t="str">
        <f t="shared" si="187"/>
        <v/>
      </c>
      <c r="CZ289" s="240" t="str">
        <f t="shared" si="188"/>
        <v/>
      </c>
      <c r="DA289" s="240" t="str">
        <f t="shared" si="189"/>
        <v/>
      </c>
      <c r="DB289" s="173" t="str">
        <f t="shared" si="190"/>
        <v/>
      </c>
    </row>
    <row r="290" spans="1:106" x14ac:dyDescent="0.35">
      <c r="A290" s="182">
        <f>'Session Tracking'!A289</f>
        <v>0</v>
      </c>
      <c r="B290" s="183">
        <f>'Session Tracking'!T289</f>
        <v>0</v>
      </c>
      <c r="C290" s="183">
        <f>'Session Tracking'!C289</f>
        <v>0</v>
      </c>
      <c r="D290" s="184" t="str">
        <f>IF('Session Tracking'!D289,'Session Tracking'!D289,"")</f>
        <v/>
      </c>
      <c r="E290" s="184" t="str">
        <f>IF('Session Tracking'!E289,'Session Tracking'!E289,"")</f>
        <v/>
      </c>
      <c r="F290" s="121"/>
      <c r="G290" s="121"/>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1"/>
      <c r="AH290" s="122"/>
      <c r="AI290" s="122"/>
      <c r="AJ290" s="122"/>
      <c r="AK290" s="122"/>
      <c r="AL290" s="122"/>
      <c r="AM290" s="122"/>
      <c r="AN290" s="122"/>
      <c r="AO290" s="122"/>
      <c r="AP290" s="122"/>
      <c r="AQ290" s="122"/>
      <c r="AR290" s="122"/>
      <c r="AS290" s="122"/>
      <c r="AT290" s="122"/>
      <c r="AU290" s="122"/>
      <c r="AV290" s="122"/>
      <c r="AW290" s="122"/>
      <c r="AX290" s="122"/>
      <c r="AY290" s="122"/>
      <c r="AZ290" s="122"/>
      <c r="BA290" s="122"/>
      <c r="BB290" s="122"/>
      <c r="BC290" s="122"/>
      <c r="BD290" s="122"/>
      <c r="BE290" s="122"/>
      <c r="BF290" s="122"/>
      <c r="BH290" s="175" t="str">
        <f t="shared" si="156"/>
        <v/>
      </c>
      <c r="BI290" s="176" t="str">
        <f t="shared" si="157"/>
        <v/>
      </c>
      <c r="BJ290" s="240" t="str">
        <f t="shared" si="158"/>
        <v xml:space="preserve"> </v>
      </c>
      <c r="BK290" s="175" t="str">
        <f t="shared" si="159"/>
        <v/>
      </c>
      <c r="BL290" s="176" t="str">
        <f t="shared" si="160"/>
        <v/>
      </c>
      <c r="BM290" s="240" t="str">
        <f t="shared" si="161"/>
        <v xml:space="preserve"> </v>
      </c>
      <c r="BN290" s="175" t="str">
        <f t="shared" si="162"/>
        <v/>
      </c>
      <c r="BO290" s="176" t="str">
        <f t="shared" si="163"/>
        <v/>
      </c>
      <c r="BP290" s="240" t="str">
        <f t="shared" si="164"/>
        <v xml:space="preserve"> </v>
      </c>
      <c r="BQ290" s="175" t="str">
        <f t="shared" si="165"/>
        <v/>
      </c>
      <c r="BR290" s="176" t="str">
        <f t="shared" si="166"/>
        <v/>
      </c>
      <c r="BS290" s="224" t="str">
        <f t="shared" si="167"/>
        <v xml:space="preserve"> </v>
      </c>
      <c r="BT290" s="318" t="str">
        <f t="shared" si="168"/>
        <v/>
      </c>
      <c r="BU290" s="319" t="str">
        <f t="shared" si="169"/>
        <v/>
      </c>
      <c r="BV290" s="320" t="str">
        <f t="shared" si="170"/>
        <v xml:space="preserve"> </v>
      </c>
      <c r="BW290" s="175" t="str">
        <f t="shared" si="171"/>
        <v/>
      </c>
      <c r="BX290" s="176" t="str">
        <f t="shared" si="172"/>
        <v/>
      </c>
      <c r="BY290" s="240" t="str">
        <f t="shared" si="173"/>
        <v xml:space="preserve"> </v>
      </c>
      <c r="BZ290" s="175" t="str">
        <f>IF(COUNT(#REF!,#REF!,#REF!,#REF!)=4,(3-#REF!)+(3-#REF!)+#REF!+#REF!,"")</f>
        <v/>
      </c>
      <c r="CA290" s="176" t="str">
        <f>IF(COUNT(#REF!,#REF!,#REF!,#REF!)=4,(3-#REF!)+(3-#REF!)+#REF!+#REF!,"")</f>
        <v/>
      </c>
      <c r="CB290" s="240" t="str">
        <f t="shared" si="174"/>
        <v xml:space="preserve"> </v>
      </c>
      <c r="CC290" s="175" t="str">
        <f>IF(COUNT(#REF!,#REF!,#REF!)=3,(3-#REF!)+#REF!+(3-#REF!),"")</f>
        <v/>
      </c>
      <c r="CD290" s="176" t="str">
        <f>IF(COUNT(#REF!,#REF!,#REF!)=3,(3-#REF!)+#REF!+(3-#REF!),"")</f>
        <v/>
      </c>
      <c r="CE290" s="240" t="str">
        <f t="shared" si="175"/>
        <v xml:space="preserve"> </v>
      </c>
      <c r="CF290" s="185" t="str">
        <f t="shared" si="191"/>
        <v/>
      </c>
      <c r="CG290" s="186" t="str">
        <f t="shared" si="191"/>
        <v/>
      </c>
      <c r="CH290" s="181" t="str">
        <f t="shared" si="176"/>
        <v xml:space="preserve"> </v>
      </c>
      <c r="CI290" s="240">
        <f>'Session Tracking'!P289</f>
        <v>0</v>
      </c>
      <c r="CJ290" s="172"/>
      <c r="CK290" s="172">
        <f>COUNTIF('Session Tracking'!F289:O289,"Yes")</f>
        <v>0</v>
      </c>
      <c r="CL290" s="240">
        <f>COUNTIF('Session Tracking'!F289:O289,"No")</f>
        <v>0</v>
      </c>
      <c r="CM290" s="211">
        <f t="shared" si="177"/>
        <v>0</v>
      </c>
      <c r="CN290" s="240" t="str">
        <f t="shared" si="154"/>
        <v/>
      </c>
      <c r="CO290" s="240" t="str">
        <f t="shared" si="155"/>
        <v/>
      </c>
      <c r="CP290" s="240" t="str">
        <f t="shared" si="178"/>
        <v/>
      </c>
      <c r="CQ290" s="240" t="str">
        <f t="shared" si="179"/>
        <v/>
      </c>
      <c r="CR290" s="240" t="str">
        <f t="shared" si="180"/>
        <v/>
      </c>
      <c r="CS290" s="240" t="str">
        <f t="shared" si="181"/>
        <v/>
      </c>
      <c r="CT290" s="172" t="str">
        <f t="shared" si="182"/>
        <v/>
      </c>
      <c r="CU290" s="240" t="str">
        <f t="shared" si="183"/>
        <v/>
      </c>
      <c r="CV290" s="240" t="str">
        <f t="shared" si="184"/>
        <v/>
      </c>
      <c r="CW290" s="240" t="str">
        <f t="shared" si="185"/>
        <v/>
      </c>
      <c r="CX290" s="240" t="str">
        <f t="shared" si="186"/>
        <v/>
      </c>
      <c r="CY290" s="240" t="str">
        <f t="shared" si="187"/>
        <v/>
      </c>
      <c r="CZ290" s="240" t="str">
        <f t="shared" si="188"/>
        <v/>
      </c>
      <c r="DA290" s="240" t="str">
        <f t="shared" si="189"/>
        <v/>
      </c>
      <c r="DB290" s="173" t="str">
        <f t="shared" si="190"/>
        <v/>
      </c>
    </row>
    <row r="291" spans="1:106" x14ac:dyDescent="0.35">
      <c r="A291" s="182">
        <f>'Session Tracking'!A290</f>
        <v>0</v>
      </c>
      <c r="B291" s="183">
        <f>'Session Tracking'!T290</f>
        <v>0</v>
      </c>
      <c r="C291" s="183">
        <f>'Session Tracking'!C290</f>
        <v>0</v>
      </c>
      <c r="D291" s="184" t="str">
        <f>IF('Session Tracking'!D290,'Session Tracking'!D290,"")</f>
        <v/>
      </c>
      <c r="E291" s="184" t="str">
        <f>IF('Session Tracking'!E290,'Session Tracking'!E290,"")</f>
        <v/>
      </c>
      <c r="F291" s="123"/>
      <c r="G291" s="123"/>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3"/>
      <c r="AH291" s="124"/>
      <c r="AI291" s="124"/>
      <c r="AJ291" s="124"/>
      <c r="AK291" s="124"/>
      <c r="AL291" s="124"/>
      <c r="AM291" s="124"/>
      <c r="AN291" s="124"/>
      <c r="AO291" s="124"/>
      <c r="AP291" s="124"/>
      <c r="AQ291" s="124"/>
      <c r="AR291" s="124"/>
      <c r="AS291" s="124"/>
      <c r="AT291" s="124"/>
      <c r="AU291" s="124"/>
      <c r="AV291" s="124"/>
      <c r="AW291" s="124"/>
      <c r="AX291" s="124"/>
      <c r="AY291" s="124"/>
      <c r="AZ291" s="124"/>
      <c r="BA291" s="124"/>
      <c r="BB291" s="124"/>
      <c r="BC291" s="124"/>
      <c r="BD291" s="124"/>
      <c r="BE291" s="124"/>
      <c r="BF291" s="124"/>
      <c r="BH291" s="175" t="str">
        <f t="shared" si="156"/>
        <v/>
      </c>
      <c r="BI291" s="176" t="str">
        <f t="shared" si="157"/>
        <v/>
      </c>
      <c r="BJ291" s="240" t="str">
        <f t="shared" si="158"/>
        <v xml:space="preserve"> </v>
      </c>
      <c r="BK291" s="175" t="str">
        <f t="shared" si="159"/>
        <v/>
      </c>
      <c r="BL291" s="176" t="str">
        <f t="shared" si="160"/>
        <v/>
      </c>
      <c r="BM291" s="240" t="str">
        <f t="shared" si="161"/>
        <v xml:space="preserve"> </v>
      </c>
      <c r="BN291" s="175" t="str">
        <f t="shared" si="162"/>
        <v/>
      </c>
      <c r="BO291" s="176" t="str">
        <f t="shared" si="163"/>
        <v/>
      </c>
      <c r="BP291" s="240" t="str">
        <f t="shared" si="164"/>
        <v xml:space="preserve"> </v>
      </c>
      <c r="BQ291" s="175" t="str">
        <f t="shared" si="165"/>
        <v/>
      </c>
      <c r="BR291" s="176" t="str">
        <f t="shared" si="166"/>
        <v/>
      </c>
      <c r="BS291" s="224" t="str">
        <f t="shared" si="167"/>
        <v xml:space="preserve"> </v>
      </c>
      <c r="BT291" s="318" t="str">
        <f t="shared" si="168"/>
        <v/>
      </c>
      <c r="BU291" s="319" t="str">
        <f t="shared" si="169"/>
        <v/>
      </c>
      <c r="BV291" s="320" t="str">
        <f t="shared" si="170"/>
        <v xml:space="preserve"> </v>
      </c>
      <c r="BW291" s="175" t="str">
        <f t="shared" si="171"/>
        <v/>
      </c>
      <c r="BX291" s="176" t="str">
        <f t="shared" si="172"/>
        <v/>
      </c>
      <c r="BY291" s="240" t="str">
        <f t="shared" si="173"/>
        <v xml:space="preserve"> </v>
      </c>
      <c r="BZ291" s="175" t="str">
        <f>IF(COUNT(#REF!,#REF!,#REF!,#REF!)=4,(3-#REF!)+(3-#REF!)+#REF!+#REF!,"")</f>
        <v/>
      </c>
      <c r="CA291" s="176" t="str">
        <f>IF(COUNT(#REF!,#REF!,#REF!,#REF!)=4,(3-#REF!)+(3-#REF!)+#REF!+#REF!,"")</f>
        <v/>
      </c>
      <c r="CB291" s="240" t="str">
        <f t="shared" si="174"/>
        <v xml:space="preserve"> </v>
      </c>
      <c r="CC291" s="175" t="str">
        <f>IF(COUNT(#REF!,#REF!,#REF!)=3,(3-#REF!)+#REF!+(3-#REF!),"")</f>
        <v/>
      </c>
      <c r="CD291" s="176" t="str">
        <f>IF(COUNT(#REF!,#REF!,#REF!)=3,(3-#REF!)+#REF!+(3-#REF!),"")</f>
        <v/>
      </c>
      <c r="CE291" s="240" t="str">
        <f t="shared" si="175"/>
        <v xml:space="preserve"> </v>
      </c>
      <c r="CF291" s="185" t="str">
        <f t="shared" si="191"/>
        <v/>
      </c>
      <c r="CG291" s="186" t="str">
        <f t="shared" si="191"/>
        <v/>
      </c>
      <c r="CH291" s="181" t="str">
        <f t="shared" si="176"/>
        <v xml:space="preserve"> </v>
      </c>
      <c r="CI291" s="240">
        <f>'Session Tracking'!P290</f>
        <v>0</v>
      </c>
      <c r="CJ291" s="172"/>
      <c r="CK291" s="172">
        <f>COUNTIF('Session Tracking'!F290:O290,"Yes")</f>
        <v>0</v>
      </c>
      <c r="CL291" s="240">
        <f>COUNTIF('Session Tracking'!F290:O290,"No")</f>
        <v>0</v>
      </c>
      <c r="CM291" s="211">
        <f t="shared" si="177"/>
        <v>0</v>
      </c>
      <c r="CN291" s="240" t="str">
        <f t="shared" si="154"/>
        <v/>
      </c>
      <c r="CO291" s="240" t="str">
        <f t="shared" si="155"/>
        <v/>
      </c>
      <c r="CP291" s="240" t="str">
        <f t="shared" si="178"/>
        <v/>
      </c>
      <c r="CQ291" s="240" t="str">
        <f t="shared" si="179"/>
        <v/>
      </c>
      <c r="CR291" s="240" t="str">
        <f t="shared" si="180"/>
        <v/>
      </c>
      <c r="CS291" s="240" t="str">
        <f t="shared" si="181"/>
        <v/>
      </c>
      <c r="CT291" s="172" t="str">
        <f t="shared" si="182"/>
        <v/>
      </c>
      <c r="CU291" s="240" t="str">
        <f t="shared" si="183"/>
        <v/>
      </c>
      <c r="CV291" s="240" t="str">
        <f t="shared" si="184"/>
        <v/>
      </c>
      <c r="CW291" s="240" t="str">
        <f t="shared" si="185"/>
        <v/>
      </c>
      <c r="CX291" s="240" t="str">
        <f t="shared" si="186"/>
        <v/>
      </c>
      <c r="CY291" s="240" t="str">
        <f t="shared" si="187"/>
        <v/>
      </c>
      <c r="CZ291" s="240" t="str">
        <f t="shared" si="188"/>
        <v/>
      </c>
      <c r="DA291" s="240" t="str">
        <f t="shared" si="189"/>
        <v/>
      </c>
      <c r="DB291" s="173" t="str">
        <f t="shared" si="190"/>
        <v/>
      </c>
    </row>
    <row r="292" spans="1:106" x14ac:dyDescent="0.35">
      <c r="A292" s="182">
        <f>'Session Tracking'!A291</f>
        <v>0</v>
      </c>
      <c r="B292" s="183">
        <f>'Session Tracking'!T291</f>
        <v>0</v>
      </c>
      <c r="C292" s="183">
        <f>'Session Tracking'!C291</f>
        <v>0</v>
      </c>
      <c r="D292" s="184" t="str">
        <f>IF('Session Tracking'!D291,'Session Tracking'!D291,"")</f>
        <v/>
      </c>
      <c r="E292" s="184" t="str">
        <f>IF('Session Tracking'!E291,'Session Tracking'!E291,"")</f>
        <v/>
      </c>
      <c r="F292" s="121"/>
      <c r="G292" s="121"/>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1"/>
      <c r="AH292" s="122"/>
      <c r="AI292" s="122"/>
      <c r="AJ292" s="122"/>
      <c r="AK292" s="122"/>
      <c r="AL292" s="122"/>
      <c r="AM292" s="122"/>
      <c r="AN292" s="122"/>
      <c r="AO292" s="122"/>
      <c r="AP292" s="122"/>
      <c r="AQ292" s="122"/>
      <c r="AR292" s="122"/>
      <c r="AS292" s="122"/>
      <c r="AT292" s="122"/>
      <c r="AU292" s="122"/>
      <c r="AV292" s="122"/>
      <c r="AW292" s="122"/>
      <c r="AX292" s="122"/>
      <c r="AY292" s="122"/>
      <c r="AZ292" s="122"/>
      <c r="BA292" s="122"/>
      <c r="BB292" s="122"/>
      <c r="BC292" s="122"/>
      <c r="BD292" s="122"/>
      <c r="BE292" s="122"/>
      <c r="BF292" s="122"/>
      <c r="BH292" s="175" t="str">
        <f t="shared" si="156"/>
        <v/>
      </c>
      <c r="BI292" s="176" t="str">
        <f t="shared" si="157"/>
        <v/>
      </c>
      <c r="BJ292" s="240" t="str">
        <f t="shared" si="158"/>
        <v xml:space="preserve"> </v>
      </c>
      <c r="BK292" s="175" t="str">
        <f t="shared" si="159"/>
        <v/>
      </c>
      <c r="BL292" s="176" t="str">
        <f t="shared" si="160"/>
        <v/>
      </c>
      <c r="BM292" s="240" t="str">
        <f t="shared" si="161"/>
        <v xml:space="preserve"> </v>
      </c>
      <c r="BN292" s="175" t="str">
        <f t="shared" si="162"/>
        <v/>
      </c>
      <c r="BO292" s="176" t="str">
        <f t="shared" si="163"/>
        <v/>
      </c>
      <c r="BP292" s="240" t="str">
        <f t="shared" si="164"/>
        <v xml:space="preserve"> </v>
      </c>
      <c r="BQ292" s="175" t="str">
        <f t="shared" si="165"/>
        <v/>
      </c>
      <c r="BR292" s="176" t="str">
        <f t="shared" si="166"/>
        <v/>
      </c>
      <c r="BS292" s="224" t="str">
        <f t="shared" si="167"/>
        <v xml:space="preserve"> </v>
      </c>
      <c r="BT292" s="318" t="str">
        <f t="shared" si="168"/>
        <v/>
      </c>
      <c r="BU292" s="319" t="str">
        <f t="shared" si="169"/>
        <v/>
      </c>
      <c r="BV292" s="320" t="str">
        <f t="shared" si="170"/>
        <v xml:space="preserve"> </v>
      </c>
      <c r="BW292" s="175" t="str">
        <f t="shared" si="171"/>
        <v/>
      </c>
      <c r="BX292" s="176" t="str">
        <f t="shared" si="172"/>
        <v/>
      </c>
      <c r="BY292" s="240" t="str">
        <f t="shared" si="173"/>
        <v xml:space="preserve"> </v>
      </c>
      <c r="BZ292" s="175" t="str">
        <f>IF(COUNT(#REF!,#REF!,#REF!,#REF!)=4,(3-#REF!)+(3-#REF!)+#REF!+#REF!,"")</f>
        <v/>
      </c>
      <c r="CA292" s="176" t="str">
        <f>IF(COUNT(#REF!,#REF!,#REF!,#REF!)=4,(3-#REF!)+(3-#REF!)+#REF!+#REF!,"")</f>
        <v/>
      </c>
      <c r="CB292" s="240" t="str">
        <f t="shared" si="174"/>
        <v xml:space="preserve"> </v>
      </c>
      <c r="CC292" s="175" t="str">
        <f>IF(COUNT(#REF!,#REF!,#REF!)=3,(3-#REF!)+#REF!+(3-#REF!),"")</f>
        <v/>
      </c>
      <c r="CD292" s="176" t="str">
        <f>IF(COUNT(#REF!,#REF!,#REF!)=3,(3-#REF!)+#REF!+(3-#REF!),"")</f>
        <v/>
      </c>
      <c r="CE292" s="240" t="str">
        <f t="shared" si="175"/>
        <v xml:space="preserve"> </v>
      </c>
      <c r="CF292" s="185" t="str">
        <f t="shared" si="191"/>
        <v/>
      </c>
      <c r="CG292" s="186" t="str">
        <f t="shared" si="191"/>
        <v/>
      </c>
      <c r="CH292" s="181" t="str">
        <f t="shared" si="176"/>
        <v xml:space="preserve"> </v>
      </c>
      <c r="CI292" s="240">
        <f>'Session Tracking'!P291</f>
        <v>0</v>
      </c>
      <c r="CJ292" s="172"/>
      <c r="CK292" s="172">
        <f>COUNTIF('Session Tracking'!F291:O291,"Yes")</f>
        <v>0</v>
      </c>
      <c r="CL292" s="240">
        <f>COUNTIF('Session Tracking'!F291:O291,"No")</f>
        <v>0</v>
      </c>
      <c r="CM292" s="211">
        <f t="shared" si="177"/>
        <v>0</v>
      </c>
      <c r="CN292" s="240" t="str">
        <f t="shared" si="154"/>
        <v/>
      </c>
      <c r="CO292" s="240" t="str">
        <f t="shared" si="155"/>
        <v/>
      </c>
      <c r="CP292" s="240" t="str">
        <f t="shared" si="178"/>
        <v/>
      </c>
      <c r="CQ292" s="240" t="str">
        <f t="shared" si="179"/>
        <v/>
      </c>
      <c r="CR292" s="240" t="str">
        <f t="shared" si="180"/>
        <v/>
      </c>
      <c r="CS292" s="240" t="str">
        <f t="shared" si="181"/>
        <v/>
      </c>
      <c r="CT292" s="172" t="str">
        <f t="shared" si="182"/>
        <v/>
      </c>
      <c r="CU292" s="240" t="str">
        <f t="shared" si="183"/>
        <v/>
      </c>
      <c r="CV292" s="240" t="str">
        <f t="shared" si="184"/>
        <v/>
      </c>
      <c r="CW292" s="240" t="str">
        <f t="shared" si="185"/>
        <v/>
      </c>
      <c r="CX292" s="240" t="str">
        <f t="shared" si="186"/>
        <v/>
      </c>
      <c r="CY292" s="240" t="str">
        <f t="shared" si="187"/>
        <v/>
      </c>
      <c r="CZ292" s="240" t="str">
        <f t="shared" si="188"/>
        <v/>
      </c>
      <c r="DA292" s="240" t="str">
        <f t="shared" si="189"/>
        <v/>
      </c>
      <c r="DB292" s="173" t="str">
        <f t="shared" si="190"/>
        <v/>
      </c>
    </row>
    <row r="293" spans="1:106" x14ac:dyDescent="0.35">
      <c r="A293" s="182">
        <f>'Session Tracking'!A292</f>
        <v>0</v>
      </c>
      <c r="B293" s="183">
        <f>'Session Tracking'!T292</f>
        <v>0</v>
      </c>
      <c r="C293" s="183">
        <f>'Session Tracking'!C292</f>
        <v>0</v>
      </c>
      <c r="D293" s="184" t="str">
        <f>IF('Session Tracking'!D292,'Session Tracking'!D292,"")</f>
        <v/>
      </c>
      <c r="E293" s="184" t="str">
        <f>IF('Session Tracking'!E292,'Session Tracking'!E292,"")</f>
        <v/>
      </c>
      <c r="F293" s="123"/>
      <c r="G293" s="123"/>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3"/>
      <c r="AH293" s="124"/>
      <c r="AI293" s="124"/>
      <c r="AJ293" s="124"/>
      <c r="AK293" s="124"/>
      <c r="AL293" s="124"/>
      <c r="AM293" s="124"/>
      <c r="AN293" s="124"/>
      <c r="AO293" s="124"/>
      <c r="AP293" s="124"/>
      <c r="AQ293" s="124"/>
      <c r="AR293" s="124"/>
      <c r="AS293" s="124"/>
      <c r="AT293" s="124"/>
      <c r="AU293" s="124"/>
      <c r="AV293" s="124"/>
      <c r="AW293" s="124"/>
      <c r="AX293" s="124"/>
      <c r="AY293" s="124"/>
      <c r="AZ293" s="124"/>
      <c r="BA293" s="124"/>
      <c r="BB293" s="124"/>
      <c r="BC293" s="124"/>
      <c r="BD293" s="124"/>
      <c r="BE293" s="124"/>
      <c r="BF293" s="124"/>
      <c r="BH293" s="175" t="str">
        <f t="shared" si="156"/>
        <v/>
      </c>
      <c r="BI293" s="176" t="str">
        <f t="shared" si="157"/>
        <v/>
      </c>
      <c r="BJ293" s="240" t="str">
        <f t="shared" si="158"/>
        <v xml:space="preserve"> </v>
      </c>
      <c r="BK293" s="175" t="str">
        <f t="shared" si="159"/>
        <v/>
      </c>
      <c r="BL293" s="176" t="str">
        <f t="shared" si="160"/>
        <v/>
      </c>
      <c r="BM293" s="240" t="str">
        <f t="shared" si="161"/>
        <v xml:space="preserve"> </v>
      </c>
      <c r="BN293" s="175" t="str">
        <f t="shared" si="162"/>
        <v/>
      </c>
      <c r="BO293" s="176" t="str">
        <f t="shared" si="163"/>
        <v/>
      </c>
      <c r="BP293" s="240" t="str">
        <f t="shared" si="164"/>
        <v xml:space="preserve"> </v>
      </c>
      <c r="BQ293" s="175" t="str">
        <f t="shared" si="165"/>
        <v/>
      </c>
      <c r="BR293" s="176" t="str">
        <f t="shared" si="166"/>
        <v/>
      </c>
      <c r="BS293" s="224" t="str">
        <f t="shared" si="167"/>
        <v xml:space="preserve"> </v>
      </c>
      <c r="BT293" s="318" t="str">
        <f t="shared" si="168"/>
        <v/>
      </c>
      <c r="BU293" s="319" t="str">
        <f t="shared" si="169"/>
        <v/>
      </c>
      <c r="BV293" s="320" t="str">
        <f t="shared" si="170"/>
        <v xml:space="preserve"> </v>
      </c>
      <c r="BW293" s="175" t="str">
        <f t="shared" si="171"/>
        <v/>
      </c>
      <c r="BX293" s="176" t="str">
        <f t="shared" si="172"/>
        <v/>
      </c>
      <c r="BY293" s="240" t="str">
        <f t="shared" si="173"/>
        <v xml:space="preserve"> </v>
      </c>
      <c r="BZ293" s="175" t="str">
        <f>IF(COUNT(#REF!,#REF!,#REF!,#REF!)=4,(3-#REF!)+(3-#REF!)+#REF!+#REF!,"")</f>
        <v/>
      </c>
      <c r="CA293" s="176" t="str">
        <f>IF(COUNT(#REF!,#REF!,#REF!,#REF!)=4,(3-#REF!)+(3-#REF!)+#REF!+#REF!,"")</f>
        <v/>
      </c>
      <c r="CB293" s="240" t="str">
        <f t="shared" si="174"/>
        <v xml:space="preserve"> </v>
      </c>
      <c r="CC293" s="175" t="str">
        <f>IF(COUNT(#REF!,#REF!,#REF!)=3,(3-#REF!)+#REF!+(3-#REF!),"")</f>
        <v/>
      </c>
      <c r="CD293" s="176" t="str">
        <f>IF(COUNT(#REF!,#REF!,#REF!)=3,(3-#REF!)+#REF!+(3-#REF!),"")</f>
        <v/>
      </c>
      <c r="CE293" s="240" t="str">
        <f t="shared" si="175"/>
        <v xml:space="preserve"> </v>
      </c>
      <c r="CF293" s="185" t="str">
        <f t="shared" si="191"/>
        <v/>
      </c>
      <c r="CG293" s="186" t="str">
        <f t="shared" si="191"/>
        <v/>
      </c>
      <c r="CH293" s="181" t="str">
        <f t="shared" si="176"/>
        <v xml:space="preserve"> </v>
      </c>
      <c r="CI293" s="240">
        <f>'Session Tracking'!P292</f>
        <v>0</v>
      </c>
      <c r="CJ293" s="172"/>
      <c r="CK293" s="172">
        <f>COUNTIF('Session Tracking'!F292:O292,"Yes")</f>
        <v>0</v>
      </c>
      <c r="CL293" s="240">
        <f>COUNTIF('Session Tracking'!F292:O292,"No")</f>
        <v>0</v>
      </c>
      <c r="CM293" s="211">
        <f t="shared" si="177"/>
        <v>0</v>
      </c>
      <c r="CN293" s="240" t="str">
        <f t="shared" si="154"/>
        <v/>
      </c>
      <c r="CO293" s="240" t="str">
        <f t="shared" si="155"/>
        <v/>
      </c>
      <c r="CP293" s="240" t="str">
        <f t="shared" si="178"/>
        <v/>
      </c>
      <c r="CQ293" s="240" t="str">
        <f t="shared" si="179"/>
        <v/>
      </c>
      <c r="CR293" s="240" t="str">
        <f t="shared" si="180"/>
        <v/>
      </c>
      <c r="CS293" s="240" t="str">
        <f t="shared" si="181"/>
        <v/>
      </c>
      <c r="CT293" s="172" t="str">
        <f t="shared" si="182"/>
        <v/>
      </c>
      <c r="CU293" s="240" t="str">
        <f t="shared" si="183"/>
        <v/>
      </c>
      <c r="CV293" s="240" t="str">
        <f t="shared" si="184"/>
        <v/>
      </c>
      <c r="CW293" s="240" t="str">
        <f t="shared" si="185"/>
        <v/>
      </c>
      <c r="CX293" s="240" t="str">
        <f t="shared" si="186"/>
        <v/>
      </c>
      <c r="CY293" s="240" t="str">
        <f t="shared" si="187"/>
        <v/>
      </c>
      <c r="CZ293" s="240" t="str">
        <f t="shared" si="188"/>
        <v/>
      </c>
      <c r="DA293" s="240" t="str">
        <f t="shared" si="189"/>
        <v/>
      </c>
      <c r="DB293" s="173" t="str">
        <f t="shared" si="190"/>
        <v/>
      </c>
    </row>
    <row r="294" spans="1:106" x14ac:dyDescent="0.35">
      <c r="A294" s="182">
        <f>'Session Tracking'!A293</f>
        <v>0</v>
      </c>
      <c r="B294" s="183">
        <f>'Session Tracking'!T293</f>
        <v>0</v>
      </c>
      <c r="C294" s="183">
        <f>'Session Tracking'!C293</f>
        <v>0</v>
      </c>
      <c r="D294" s="184" t="str">
        <f>IF('Session Tracking'!D293,'Session Tracking'!D293,"")</f>
        <v/>
      </c>
      <c r="E294" s="184" t="str">
        <f>IF('Session Tracking'!E293,'Session Tracking'!E293,"")</f>
        <v/>
      </c>
      <c r="F294" s="121"/>
      <c r="G294" s="121"/>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1"/>
      <c r="AH294" s="122"/>
      <c r="AI294" s="122"/>
      <c r="AJ294" s="122"/>
      <c r="AK294" s="122"/>
      <c r="AL294" s="122"/>
      <c r="AM294" s="122"/>
      <c r="AN294" s="122"/>
      <c r="AO294" s="122"/>
      <c r="AP294" s="122"/>
      <c r="AQ294" s="122"/>
      <c r="AR294" s="122"/>
      <c r="AS294" s="122"/>
      <c r="AT294" s="122"/>
      <c r="AU294" s="122"/>
      <c r="AV294" s="122"/>
      <c r="AW294" s="122"/>
      <c r="AX294" s="122"/>
      <c r="AY294" s="122"/>
      <c r="AZ294" s="122"/>
      <c r="BA294" s="122"/>
      <c r="BB294" s="122"/>
      <c r="BC294" s="122"/>
      <c r="BD294" s="122"/>
      <c r="BE294" s="122"/>
      <c r="BF294" s="122"/>
      <c r="BH294" s="175" t="str">
        <f t="shared" si="156"/>
        <v/>
      </c>
      <c r="BI294" s="176" t="str">
        <f t="shared" si="157"/>
        <v/>
      </c>
      <c r="BJ294" s="240" t="str">
        <f t="shared" si="158"/>
        <v xml:space="preserve"> </v>
      </c>
      <c r="BK294" s="175" t="str">
        <f t="shared" si="159"/>
        <v/>
      </c>
      <c r="BL294" s="176" t="str">
        <f t="shared" si="160"/>
        <v/>
      </c>
      <c r="BM294" s="240" t="str">
        <f t="shared" si="161"/>
        <v xml:space="preserve"> </v>
      </c>
      <c r="BN294" s="175" t="str">
        <f t="shared" si="162"/>
        <v/>
      </c>
      <c r="BO294" s="176" t="str">
        <f t="shared" si="163"/>
        <v/>
      </c>
      <c r="BP294" s="240" t="str">
        <f t="shared" si="164"/>
        <v xml:space="preserve"> </v>
      </c>
      <c r="BQ294" s="175" t="str">
        <f t="shared" si="165"/>
        <v/>
      </c>
      <c r="BR294" s="176" t="str">
        <f t="shared" si="166"/>
        <v/>
      </c>
      <c r="BS294" s="224" t="str">
        <f t="shared" si="167"/>
        <v xml:space="preserve"> </v>
      </c>
      <c r="BT294" s="318" t="str">
        <f t="shared" si="168"/>
        <v/>
      </c>
      <c r="BU294" s="319" t="str">
        <f t="shared" si="169"/>
        <v/>
      </c>
      <c r="BV294" s="320" t="str">
        <f t="shared" si="170"/>
        <v xml:space="preserve"> </v>
      </c>
      <c r="BW294" s="175" t="str">
        <f t="shared" si="171"/>
        <v/>
      </c>
      <c r="BX294" s="176" t="str">
        <f t="shared" si="172"/>
        <v/>
      </c>
      <c r="BY294" s="240" t="str">
        <f t="shared" si="173"/>
        <v xml:space="preserve"> </v>
      </c>
      <c r="BZ294" s="175" t="str">
        <f>IF(COUNT(#REF!,#REF!,#REF!,#REF!)=4,(3-#REF!)+(3-#REF!)+#REF!+#REF!,"")</f>
        <v/>
      </c>
      <c r="CA294" s="176" t="str">
        <f>IF(COUNT(#REF!,#REF!,#REF!,#REF!)=4,(3-#REF!)+(3-#REF!)+#REF!+#REF!,"")</f>
        <v/>
      </c>
      <c r="CB294" s="240" t="str">
        <f t="shared" si="174"/>
        <v xml:space="preserve"> </v>
      </c>
      <c r="CC294" s="175" t="str">
        <f>IF(COUNT(#REF!,#REF!,#REF!)=3,(3-#REF!)+#REF!+(3-#REF!),"")</f>
        <v/>
      </c>
      <c r="CD294" s="176" t="str">
        <f>IF(COUNT(#REF!,#REF!,#REF!)=3,(3-#REF!)+#REF!+(3-#REF!),"")</f>
        <v/>
      </c>
      <c r="CE294" s="240" t="str">
        <f t="shared" si="175"/>
        <v xml:space="preserve"> </v>
      </c>
      <c r="CF294" s="185" t="str">
        <f t="shared" si="191"/>
        <v/>
      </c>
      <c r="CG294" s="186" t="str">
        <f t="shared" si="191"/>
        <v/>
      </c>
      <c r="CH294" s="181" t="str">
        <f t="shared" si="176"/>
        <v xml:space="preserve"> </v>
      </c>
      <c r="CI294" s="240">
        <f>'Session Tracking'!P293</f>
        <v>0</v>
      </c>
      <c r="CJ294" s="172"/>
      <c r="CK294" s="172">
        <f>COUNTIF('Session Tracking'!F293:O293,"Yes")</f>
        <v>0</v>
      </c>
      <c r="CL294" s="240">
        <f>COUNTIF('Session Tracking'!F293:O293,"No")</f>
        <v>0</v>
      </c>
      <c r="CM294" s="211">
        <f t="shared" si="177"/>
        <v>0</v>
      </c>
      <c r="CN294" s="240" t="str">
        <f t="shared" si="154"/>
        <v/>
      </c>
      <c r="CO294" s="240" t="str">
        <f t="shared" si="155"/>
        <v/>
      </c>
      <c r="CP294" s="240" t="str">
        <f t="shared" si="178"/>
        <v/>
      </c>
      <c r="CQ294" s="240" t="str">
        <f t="shared" si="179"/>
        <v/>
      </c>
      <c r="CR294" s="240" t="str">
        <f t="shared" si="180"/>
        <v/>
      </c>
      <c r="CS294" s="240" t="str">
        <f t="shared" si="181"/>
        <v/>
      </c>
      <c r="CT294" s="172" t="str">
        <f t="shared" si="182"/>
        <v/>
      </c>
      <c r="CU294" s="240" t="str">
        <f t="shared" si="183"/>
        <v/>
      </c>
      <c r="CV294" s="240" t="str">
        <f t="shared" si="184"/>
        <v/>
      </c>
      <c r="CW294" s="240" t="str">
        <f t="shared" si="185"/>
        <v/>
      </c>
      <c r="CX294" s="240" t="str">
        <f t="shared" si="186"/>
        <v/>
      </c>
      <c r="CY294" s="240" t="str">
        <f t="shared" si="187"/>
        <v/>
      </c>
      <c r="CZ294" s="240" t="str">
        <f t="shared" si="188"/>
        <v/>
      </c>
      <c r="DA294" s="240" t="str">
        <f t="shared" si="189"/>
        <v/>
      </c>
      <c r="DB294" s="173" t="str">
        <f t="shared" si="190"/>
        <v/>
      </c>
    </row>
    <row r="295" spans="1:106" x14ac:dyDescent="0.35">
      <c r="A295" s="182">
        <f>'Session Tracking'!A294</f>
        <v>0</v>
      </c>
      <c r="B295" s="183">
        <f>'Session Tracking'!T294</f>
        <v>0</v>
      </c>
      <c r="C295" s="183">
        <f>'Session Tracking'!C294</f>
        <v>0</v>
      </c>
      <c r="D295" s="184" t="str">
        <f>IF('Session Tracking'!D294,'Session Tracking'!D294,"")</f>
        <v/>
      </c>
      <c r="E295" s="184" t="str">
        <f>IF('Session Tracking'!E294,'Session Tracking'!E294,"")</f>
        <v/>
      </c>
      <c r="F295" s="123"/>
      <c r="G295" s="123"/>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3"/>
      <c r="AH295" s="124"/>
      <c r="AI295" s="124"/>
      <c r="AJ295" s="124"/>
      <c r="AK295" s="124"/>
      <c r="AL295" s="124"/>
      <c r="AM295" s="124"/>
      <c r="AN295" s="124"/>
      <c r="AO295" s="124"/>
      <c r="AP295" s="124"/>
      <c r="AQ295" s="124"/>
      <c r="AR295" s="124"/>
      <c r="AS295" s="124"/>
      <c r="AT295" s="124"/>
      <c r="AU295" s="124"/>
      <c r="AV295" s="124"/>
      <c r="AW295" s="124"/>
      <c r="AX295" s="124"/>
      <c r="AY295" s="124"/>
      <c r="AZ295" s="124"/>
      <c r="BA295" s="124"/>
      <c r="BB295" s="124"/>
      <c r="BC295" s="124"/>
      <c r="BD295" s="124"/>
      <c r="BE295" s="124"/>
      <c r="BF295" s="124"/>
      <c r="BH295" s="175" t="str">
        <f t="shared" si="156"/>
        <v/>
      </c>
      <c r="BI295" s="176" t="str">
        <f t="shared" si="157"/>
        <v/>
      </c>
      <c r="BJ295" s="240" t="str">
        <f t="shared" si="158"/>
        <v xml:space="preserve"> </v>
      </c>
      <c r="BK295" s="175" t="str">
        <f t="shared" si="159"/>
        <v/>
      </c>
      <c r="BL295" s="176" t="str">
        <f t="shared" si="160"/>
        <v/>
      </c>
      <c r="BM295" s="240" t="str">
        <f t="shared" si="161"/>
        <v xml:space="preserve"> </v>
      </c>
      <c r="BN295" s="175" t="str">
        <f t="shared" si="162"/>
        <v/>
      </c>
      <c r="BO295" s="176" t="str">
        <f t="shared" si="163"/>
        <v/>
      </c>
      <c r="BP295" s="240" t="str">
        <f t="shared" si="164"/>
        <v xml:space="preserve"> </v>
      </c>
      <c r="BQ295" s="175" t="str">
        <f t="shared" si="165"/>
        <v/>
      </c>
      <c r="BR295" s="176" t="str">
        <f t="shared" si="166"/>
        <v/>
      </c>
      <c r="BS295" s="224" t="str">
        <f t="shared" si="167"/>
        <v xml:space="preserve"> </v>
      </c>
      <c r="BT295" s="318" t="str">
        <f t="shared" si="168"/>
        <v/>
      </c>
      <c r="BU295" s="319" t="str">
        <f t="shared" si="169"/>
        <v/>
      </c>
      <c r="BV295" s="320" t="str">
        <f t="shared" si="170"/>
        <v xml:space="preserve"> </v>
      </c>
      <c r="BW295" s="175" t="str">
        <f t="shared" si="171"/>
        <v/>
      </c>
      <c r="BX295" s="176" t="str">
        <f t="shared" si="172"/>
        <v/>
      </c>
      <c r="BY295" s="240" t="str">
        <f t="shared" si="173"/>
        <v xml:space="preserve"> </v>
      </c>
      <c r="BZ295" s="175" t="str">
        <f>IF(COUNT(#REF!,#REF!,#REF!,#REF!)=4,(3-#REF!)+(3-#REF!)+#REF!+#REF!,"")</f>
        <v/>
      </c>
      <c r="CA295" s="176" t="str">
        <f>IF(COUNT(#REF!,#REF!,#REF!,#REF!)=4,(3-#REF!)+(3-#REF!)+#REF!+#REF!,"")</f>
        <v/>
      </c>
      <c r="CB295" s="240" t="str">
        <f t="shared" si="174"/>
        <v xml:space="preserve"> </v>
      </c>
      <c r="CC295" s="175" t="str">
        <f>IF(COUNT(#REF!,#REF!,#REF!)=3,(3-#REF!)+#REF!+(3-#REF!),"")</f>
        <v/>
      </c>
      <c r="CD295" s="176" t="str">
        <f>IF(COUNT(#REF!,#REF!,#REF!)=3,(3-#REF!)+#REF!+(3-#REF!),"")</f>
        <v/>
      </c>
      <c r="CE295" s="240" t="str">
        <f t="shared" si="175"/>
        <v xml:space="preserve"> </v>
      </c>
      <c r="CF295" s="185" t="str">
        <f t="shared" si="191"/>
        <v/>
      </c>
      <c r="CG295" s="186" t="str">
        <f t="shared" si="191"/>
        <v/>
      </c>
      <c r="CH295" s="181" t="str">
        <f t="shared" si="176"/>
        <v xml:space="preserve"> </v>
      </c>
      <c r="CI295" s="240">
        <f>'Session Tracking'!P294</f>
        <v>0</v>
      </c>
      <c r="CJ295" s="172"/>
      <c r="CK295" s="172">
        <f>COUNTIF('Session Tracking'!F294:O294,"Yes")</f>
        <v>0</v>
      </c>
      <c r="CL295" s="240">
        <f>COUNTIF('Session Tracking'!F294:O294,"No")</f>
        <v>0</v>
      </c>
      <c r="CM295" s="211">
        <f t="shared" si="177"/>
        <v>0</v>
      </c>
      <c r="CN295" s="240" t="str">
        <f t="shared" si="154"/>
        <v/>
      </c>
      <c r="CO295" s="240" t="str">
        <f t="shared" si="155"/>
        <v/>
      </c>
      <c r="CP295" s="240" t="str">
        <f t="shared" si="178"/>
        <v/>
      </c>
      <c r="CQ295" s="240" t="str">
        <f t="shared" si="179"/>
        <v/>
      </c>
      <c r="CR295" s="240" t="str">
        <f t="shared" si="180"/>
        <v/>
      </c>
      <c r="CS295" s="240" t="str">
        <f t="shared" si="181"/>
        <v/>
      </c>
      <c r="CT295" s="172" t="str">
        <f t="shared" si="182"/>
        <v/>
      </c>
      <c r="CU295" s="240" t="str">
        <f t="shared" si="183"/>
        <v/>
      </c>
      <c r="CV295" s="240" t="str">
        <f t="shared" si="184"/>
        <v/>
      </c>
      <c r="CW295" s="240" t="str">
        <f t="shared" si="185"/>
        <v/>
      </c>
      <c r="CX295" s="240" t="str">
        <f t="shared" si="186"/>
        <v/>
      </c>
      <c r="CY295" s="240" t="str">
        <f t="shared" si="187"/>
        <v/>
      </c>
      <c r="CZ295" s="240" t="str">
        <f t="shared" si="188"/>
        <v/>
      </c>
      <c r="DA295" s="240" t="str">
        <f t="shared" si="189"/>
        <v/>
      </c>
      <c r="DB295" s="173" t="str">
        <f t="shared" si="190"/>
        <v/>
      </c>
    </row>
    <row r="296" spans="1:106" x14ac:dyDescent="0.35">
      <c r="A296" s="182">
        <f>'Session Tracking'!A295</f>
        <v>0</v>
      </c>
      <c r="B296" s="183">
        <f>'Session Tracking'!T295</f>
        <v>0</v>
      </c>
      <c r="C296" s="183">
        <f>'Session Tracking'!C295</f>
        <v>0</v>
      </c>
      <c r="D296" s="184" t="str">
        <f>IF('Session Tracking'!D295,'Session Tracking'!D295,"")</f>
        <v/>
      </c>
      <c r="E296" s="184" t="str">
        <f>IF('Session Tracking'!E295,'Session Tracking'!E295,"")</f>
        <v/>
      </c>
      <c r="F296" s="121"/>
      <c r="G296" s="121"/>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1"/>
      <c r="AH296" s="122"/>
      <c r="AI296" s="122"/>
      <c r="AJ296" s="122"/>
      <c r="AK296" s="122"/>
      <c r="AL296" s="122"/>
      <c r="AM296" s="122"/>
      <c r="AN296" s="122"/>
      <c r="AO296" s="122"/>
      <c r="AP296" s="122"/>
      <c r="AQ296" s="122"/>
      <c r="AR296" s="122"/>
      <c r="AS296" s="122"/>
      <c r="AT296" s="122"/>
      <c r="AU296" s="122"/>
      <c r="AV296" s="122"/>
      <c r="AW296" s="122"/>
      <c r="AX296" s="122"/>
      <c r="AY296" s="122"/>
      <c r="AZ296" s="122"/>
      <c r="BA296" s="122"/>
      <c r="BB296" s="122"/>
      <c r="BC296" s="122"/>
      <c r="BD296" s="122"/>
      <c r="BE296" s="122"/>
      <c r="BF296" s="122"/>
      <c r="BH296" s="175" t="str">
        <f t="shared" si="156"/>
        <v/>
      </c>
      <c r="BI296" s="176" t="str">
        <f t="shared" si="157"/>
        <v/>
      </c>
      <c r="BJ296" s="240" t="str">
        <f t="shared" si="158"/>
        <v xml:space="preserve"> </v>
      </c>
      <c r="BK296" s="175" t="str">
        <f t="shared" si="159"/>
        <v/>
      </c>
      <c r="BL296" s="176" t="str">
        <f t="shared" si="160"/>
        <v/>
      </c>
      <c r="BM296" s="240" t="str">
        <f t="shared" si="161"/>
        <v xml:space="preserve"> </v>
      </c>
      <c r="BN296" s="175" t="str">
        <f t="shared" si="162"/>
        <v/>
      </c>
      <c r="BO296" s="176" t="str">
        <f t="shared" si="163"/>
        <v/>
      </c>
      <c r="BP296" s="240" t="str">
        <f t="shared" si="164"/>
        <v xml:space="preserve"> </v>
      </c>
      <c r="BQ296" s="175" t="str">
        <f t="shared" si="165"/>
        <v/>
      </c>
      <c r="BR296" s="176" t="str">
        <f t="shared" si="166"/>
        <v/>
      </c>
      <c r="BS296" s="224" t="str">
        <f t="shared" si="167"/>
        <v xml:space="preserve"> </v>
      </c>
      <c r="BT296" s="318" t="str">
        <f t="shared" si="168"/>
        <v/>
      </c>
      <c r="BU296" s="319" t="str">
        <f t="shared" si="169"/>
        <v/>
      </c>
      <c r="BV296" s="320" t="str">
        <f t="shared" si="170"/>
        <v xml:space="preserve"> </v>
      </c>
      <c r="BW296" s="175" t="str">
        <f t="shared" si="171"/>
        <v/>
      </c>
      <c r="BX296" s="176" t="str">
        <f t="shared" si="172"/>
        <v/>
      </c>
      <c r="BY296" s="240" t="str">
        <f t="shared" si="173"/>
        <v xml:space="preserve"> </v>
      </c>
      <c r="BZ296" s="175" t="str">
        <f>IF(COUNT(#REF!,#REF!,#REF!,#REF!)=4,(3-#REF!)+(3-#REF!)+#REF!+#REF!,"")</f>
        <v/>
      </c>
      <c r="CA296" s="176" t="str">
        <f>IF(COUNT(#REF!,#REF!,#REF!,#REF!)=4,(3-#REF!)+(3-#REF!)+#REF!+#REF!,"")</f>
        <v/>
      </c>
      <c r="CB296" s="240" t="str">
        <f t="shared" si="174"/>
        <v xml:space="preserve"> </v>
      </c>
      <c r="CC296" s="175" t="str">
        <f>IF(COUNT(#REF!,#REF!,#REF!)=3,(3-#REF!)+#REF!+(3-#REF!),"")</f>
        <v/>
      </c>
      <c r="CD296" s="176" t="str">
        <f>IF(COUNT(#REF!,#REF!,#REF!)=3,(3-#REF!)+#REF!+(3-#REF!),"")</f>
        <v/>
      </c>
      <c r="CE296" s="240" t="str">
        <f t="shared" si="175"/>
        <v xml:space="preserve"> </v>
      </c>
      <c r="CF296" s="185" t="str">
        <f t="shared" si="191"/>
        <v/>
      </c>
      <c r="CG296" s="186" t="str">
        <f t="shared" si="191"/>
        <v/>
      </c>
      <c r="CH296" s="181" t="str">
        <f t="shared" si="176"/>
        <v xml:space="preserve"> </v>
      </c>
      <c r="CI296" s="240">
        <f>'Session Tracking'!P295</f>
        <v>0</v>
      </c>
      <c r="CJ296" s="172"/>
      <c r="CK296" s="172">
        <f>COUNTIF('Session Tracking'!F295:O295,"Yes")</f>
        <v>0</v>
      </c>
      <c r="CL296" s="240">
        <f>COUNTIF('Session Tracking'!F295:O295,"No")</f>
        <v>0</v>
      </c>
      <c r="CM296" s="211">
        <f t="shared" si="177"/>
        <v>0</v>
      </c>
      <c r="CN296" s="240" t="str">
        <f t="shared" si="154"/>
        <v/>
      </c>
      <c r="CO296" s="240" t="str">
        <f t="shared" si="155"/>
        <v/>
      </c>
      <c r="CP296" s="240" t="str">
        <f t="shared" si="178"/>
        <v/>
      </c>
      <c r="CQ296" s="240" t="str">
        <f t="shared" si="179"/>
        <v/>
      </c>
      <c r="CR296" s="240" t="str">
        <f t="shared" si="180"/>
        <v/>
      </c>
      <c r="CS296" s="240" t="str">
        <f t="shared" si="181"/>
        <v/>
      </c>
      <c r="CT296" s="172" t="str">
        <f t="shared" si="182"/>
        <v/>
      </c>
      <c r="CU296" s="240" t="str">
        <f t="shared" si="183"/>
        <v/>
      </c>
      <c r="CV296" s="240" t="str">
        <f t="shared" si="184"/>
        <v/>
      </c>
      <c r="CW296" s="240" t="str">
        <f t="shared" si="185"/>
        <v/>
      </c>
      <c r="CX296" s="240" t="str">
        <f t="shared" si="186"/>
        <v/>
      </c>
      <c r="CY296" s="240" t="str">
        <f t="shared" si="187"/>
        <v/>
      </c>
      <c r="CZ296" s="240" t="str">
        <f t="shared" si="188"/>
        <v/>
      </c>
      <c r="DA296" s="240" t="str">
        <f t="shared" si="189"/>
        <v/>
      </c>
      <c r="DB296" s="173" t="str">
        <f t="shared" si="190"/>
        <v/>
      </c>
    </row>
    <row r="297" spans="1:106" x14ac:dyDescent="0.35">
      <c r="A297" s="182">
        <f>'Session Tracking'!A296</f>
        <v>0</v>
      </c>
      <c r="B297" s="183">
        <f>'Session Tracking'!T296</f>
        <v>0</v>
      </c>
      <c r="C297" s="183">
        <f>'Session Tracking'!C296</f>
        <v>0</v>
      </c>
      <c r="D297" s="184" t="str">
        <f>IF('Session Tracking'!D296,'Session Tracking'!D296,"")</f>
        <v/>
      </c>
      <c r="E297" s="184" t="str">
        <f>IF('Session Tracking'!E296,'Session Tracking'!E296,"")</f>
        <v/>
      </c>
      <c r="F297" s="123"/>
      <c r="G297" s="123"/>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3"/>
      <c r="AH297" s="124"/>
      <c r="AI297" s="124"/>
      <c r="AJ297" s="124"/>
      <c r="AK297" s="124"/>
      <c r="AL297" s="124"/>
      <c r="AM297" s="124"/>
      <c r="AN297" s="124"/>
      <c r="AO297" s="124"/>
      <c r="AP297" s="124"/>
      <c r="AQ297" s="124"/>
      <c r="AR297" s="124"/>
      <c r="AS297" s="124"/>
      <c r="AT297" s="124"/>
      <c r="AU297" s="124"/>
      <c r="AV297" s="124"/>
      <c r="AW297" s="124"/>
      <c r="AX297" s="124"/>
      <c r="AY297" s="124"/>
      <c r="AZ297" s="124"/>
      <c r="BA297" s="124"/>
      <c r="BB297" s="124"/>
      <c r="BC297" s="124"/>
      <c r="BD297" s="124"/>
      <c r="BE297" s="124"/>
      <c r="BF297" s="124"/>
      <c r="BH297" s="175" t="str">
        <f t="shared" si="156"/>
        <v/>
      </c>
      <c r="BI297" s="176" t="str">
        <f t="shared" si="157"/>
        <v/>
      </c>
      <c r="BJ297" s="240" t="str">
        <f t="shared" si="158"/>
        <v xml:space="preserve"> </v>
      </c>
      <c r="BK297" s="175" t="str">
        <f t="shared" si="159"/>
        <v/>
      </c>
      <c r="BL297" s="176" t="str">
        <f t="shared" si="160"/>
        <v/>
      </c>
      <c r="BM297" s="240" t="str">
        <f t="shared" si="161"/>
        <v xml:space="preserve"> </v>
      </c>
      <c r="BN297" s="175" t="str">
        <f t="shared" si="162"/>
        <v/>
      </c>
      <c r="BO297" s="176" t="str">
        <f t="shared" si="163"/>
        <v/>
      </c>
      <c r="BP297" s="240" t="str">
        <f t="shared" si="164"/>
        <v xml:space="preserve"> </v>
      </c>
      <c r="BQ297" s="175" t="str">
        <f t="shared" si="165"/>
        <v/>
      </c>
      <c r="BR297" s="176" t="str">
        <f t="shared" si="166"/>
        <v/>
      </c>
      <c r="BS297" s="224" t="str">
        <f t="shared" si="167"/>
        <v xml:space="preserve"> </v>
      </c>
      <c r="BT297" s="318" t="str">
        <f t="shared" si="168"/>
        <v/>
      </c>
      <c r="BU297" s="319" t="str">
        <f t="shared" si="169"/>
        <v/>
      </c>
      <c r="BV297" s="320" t="str">
        <f t="shared" si="170"/>
        <v xml:space="preserve"> </v>
      </c>
      <c r="BW297" s="175" t="str">
        <f t="shared" si="171"/>
        <v/>
      </c>
      <c r="BX297" s="176" t="str">
        <f t="shared" si="172"/>
        <v/>
      </c>
      <c r="BY297" s="240" t="str">
        <f t="shared" si="173"/>
        <v xml:space="preserve"> </v>
      </c>
      <c r="BZ297" s="175" t="str">
        <f>IF(COUNT(#REF!,#REF!,#REF!,#REF!)=4,(3-#REF!)+(3-#REF!)+#REF!+#REF!,"")</f>
        <v/>
      </c>
      <c r="CA297" s="176" t="str">
        <f>IF(COUNT(#REF!,#REF!,#REF!,#REF!)=4,(3-#REF!)+(3-#REF!)+#REF!+#REF!,"")</f>
        <v/>
      </c>
      <c r="CB297" s="240" t="str">
        <f t="shared" si="174"/>
        <v xml:space="preserve"> </v>
      </c>
      <c r="CC297" s="175" t="str">
        <f>IF(COUNT(#REF!,#REF!,#REF!)=3,(3-#REF!)+#REF!+(3-#REF!),"")</f>
        <v/>
      </c>
      <c r="CD297" s="176" t="str">
        <f>IF(COUNT(#REF!,#REF!,#REF!)=3,(3-#REF!)+#REF!+(3-#REF!),"")</f>
        <v/>
      </c>
      <c r="CE297" s="240" t="str">
        <f t="shared" si="175"/>
        <v xml:space="preserve"> </v>
      </c>
      <c r="CF297" s="185" t="str">
        <f t="shared" si="191"/>
        <v/>
      </c>
      <c r="CG297" s="186" t="str">
        <f t="shared" si="191"/>
        <v/>
      </c>
      <c r="CH297" s="181" t="str">
        <f t="shared" si="176"/>
        <v xml:space="preserve"> </v>
      </c>
      <c r="CI297" s="240">
        <f>'Session Tracking'!P296</f>
        <v>0</v>
      </c>
      <c r="CJ297" s="172"/>
      <c r="CK297" s="172">
        <f>COUNTIF('Session Tracking'!F296:O296,"Yes")</f>
        <v>0</v>
      </c>
      <c r="CL297" s="240">
        <f>COUNTIF('Session Tracking'!F296:O296,"No")</f>
        <v>0</v>
      </c>
      <c r="CM297" s="211">
        <f t="shared" si="177"/>
        <v>0</v>
      </c>
      <c r="CN297" s="240" t="str">
        <f t="shared" si="154"/>
        <v/>
      </c>
      <c r="CO297" s="240" t="str">
        <f t="shared" si="155"/>
        <v/>
      </c>
      <c r="CP297" s="240" t="str">
        <f t="shared" si="178"/>
        <v/>
      </c>
      <c r="CQ297" s="240" t="str">
        <f t="shared" si="179"/>
        <v/>
      </c>
      <c r="CR297" s="240" t="str">
        <f t="shared" si="180"/>
        <v/>
      </c>
      <c r="CS297" s="240" t="str">
        <f t="shared" si="181"/>
        <v/>
      </c>
      <c r="CT297" s="172" t="str">
        <f t="shared" si="182"/>
        <v/>
      </c>
      <c r="CU297" s="240" t="str">
        <f t="shared" si="183"/>
        <v/>
      </c>
      <c r="CV297" s="240" t="str">
        <f t="shared" si="184"/>
        <v/>
      </c>
      <c r="CW297" s="240" t="str">
        <f t="shared" si="185"/>
        <v/>
      </c>
      <c r="CX297" s="240" t="str">
        <f t="shared" si="186"/>
        <v/>
      </c>
      <c r="CY297" s="240" t="str">
        <f t="shared" si="187"/>
        <v/>
      </c>
      <c r="CZ297" s="240" t="str">
        <f t="shared" si="188"/>
        <v/>
      </c>
      <c r="DA297" s="240" t="str">
        <f t="shared" si="189"/>
        <v/>
      </c>
      <c r="DB297" s="173" t="str">
        <f t="shared" si="190"/>
        <v/>
      </c>
    </row>
    <row r="298" spans="1:106" x14ac:dyDescent="0.35">
      <c r="A298" s="182">
        <f>'Session Tracking'!A297</f>
        <v>0</v>
      </c>
      <c r="B298" s="183">
        <f>'Session Tracking'!T297</f>
        <v>0</v>
      </c>
      <c r="C298" s="183">
        <f>'Session Tracking'!C297</f>
        <v>0</v>
      </c>
      <c r="D298" s="184" t="str">
        <f>IF('Session Tracking'!D297,'Session Tracking'!D297,"")</f>
        <v/>
      </c>
      <c r="E298" s="184" t="str">
        <f>IF('Session Tracking'!E297,'Session Tracking'!E297,"")</f>
        <v/>
      </c>
      <c r="F298" s="121"/>
      <c r="G298" s="121"/>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1"/>
      <c r="AH298" s="122"/>
      <c r="AI298" s="122"/>
      <c r="AJ298" s="122"/>
      <c r="AK298" s="122"/>
      <c r="AL298" s="122"/>
      <c r="AM298" s="122"/>
      <c r="AN298" s="122"/>
      <c r="AO298" s="122"/>
      <c r="AP298" s="122"/>
      <c r="AQ298" s="122"/>
      <c r="AR298" s="122"/>
      <c r="AS298" s="122"/>
      <c r="AT298" s="122"/>
      <c r="AU298" s="122"/>
      <c r="AV298" s="122"/>
      <c r="AW298" s="122"/>
      <c r="AX298" s="122"/>
      <c r="AY298" s="122"/>
      <c r="AZ298" s="122"/>
      <c r="BA298" s="122"/>
      <c r="BB298" s="122"/>
      <c r="BC298" s="122"/>
      <c r="BD298" s="122"/>
      <c r="BE298" s="122"/>
      <c r="BF298" s="122"/>
      <c r="BH298" s="175" t="str">
        <f t="shared" si="156"/>
        <v/>
      </c>
      <c r="BI298" s="176" t="str">
        <f t="shared" si="157"/>
        <v/>
      </c>
      <c r="BJ298" s="240" t="str">
        <f t="shared" si="158"/>
        <v xml:space="preserve"> </v>
      </c>
      <c r="BK298" s="175" t="str">
        <f t="shared" si="159"/>
        <v/>
      </c>
      <c r="BL298" s="176" t="str">
        <f t="shared" si="160"/>
        <v/>
      </c>
      <c r="BM298" s="240" t="str">
        <f t="shared" si="161"/>
        <v xml:space="preserve"> </v>
      </c>
      <c r="BN298" s="175" t="str">
        <f t="shared" si="162"/>
        <v/>
      </c>
      <c r="BO298" s="176" t="str">
        <f t="shared" si="163"/>
        <v/>
      </c>
      <c r="BP298" s="240" t="str">
        <f t="shared" si="164"/>
        <v xml:space="preserve"> </v>
      </c>
      <c r="BQ298" s="175" t="str">
        <f t="shared" si="165"/>
        <v/>
      </c>
      <c r="BR298" s="176" t="str">
        <f t="shared" si="166"/>
        <v/>
      </c>
      <c r="BS298" s="224" t="str">
        <f t="shared" si="167"/>
        <v xml:space="preserve"> </v>
      </c>
      <c r="BT298" s="318" t="str">
        <f t="shared" si="168"/>
        <v/>
      </c>
      <c r="BU298" s="319" t="str">
        <f t="shared" si="169"/>
        <v/>
      </c>
      <c r="BV298" s="320" t="str">
        <f t="shared" si="170"/>
        <v xml:space="preserve"> </v>
      </c>
      <c r="BW298" s="175" t="str">
        <f t="shared" si="171"/>
        <v/>
      </c>
      <c r="BX298" s="176" t="str">
        <f t="shared" si="172"/>
        <v/>
      </c>
      <c r="BY298" s="240" t="str">
        <f t="shared" si="173"/>
        <v xml:space="preserve"> </v>
      </c>
      <c r="BZ298" s="175" t="str">
        <f>IF(COUNT(#REF!,#REF!,#REF!,#REF!)=4,(3-#REF!)+(3-#REF!)+#REF!+#REF!,"")</f>
        <v/>
      </c>
      <c r="CA298" s="176" t="str">
        <f>IF(COUNT(#REF!,#REF!,#REF!,#REF!)=4,(3-#REF!)+(3-#REF!)+#REF!+#REF!,"")</f>
        <v/>
      </c>
      <c r="CB298" s="240" t="str">
        <f t="shared" si="174"/>
        <v xml:space="preserve"> </v>
      </c>
      <c r="CC298" s="175" t="str">
        <f>IF(COUNT(#REF!,#REF!,#REF!)=3,(3-#REF!)+#REF!+(3-#REF!),"")</f>
        <v/>
      </c>
      <c r="CD298" s="176" t="str">
        <f>IF(COUNT(#REF!,#REF!,#REF!)=3,(3-#REF!)+#REF!+(3-#REF!),"")</f>
        <v/>
      </c>
      <c r="CE298" s="240" t="str">
        <f t="shared" si="175"/>
        <v xml:space="preserve"> </v>
      </c>
      <c r="CF298" s="185" t="str">
        <f t="shared" si="191"/>
        <v/>
      </c>
      <c r="CG298" s="186" t="str">
        <f t="shared" si="191"/>
        <v/>
      </c>
      <c r="CH298" s="181" t="str">
        <f t="shared" si="176"/>
        <v xml:space="preserve"> </v>
      </c>
      <c r="CI298" s="240">
        <f>'Session Tracking'!P297</f>
        <v>0</v>
      </c>
      <c r="CJ298" s="172"/>
      <c r="CK298" s="172">
        <f>COUNTIF('Session Tracking'!F297:O297,"Yes")</f>
        <v>0</v>
      </c>
      <c r="CL298" s="240">
        <f>COUNTIF('Session Tracking'!F297:O297,"No")</f>
        <v>0</v>
      </c>
      <c r="CM298" s="211">
        <f t="shared" si="177"/>
        <v>0</v>
      </c>
      <c r="CN298" s="240" t="str">
        <f t="shared" si="154"/>
        <v/>
      </c>
      <c r="CO298" s="240" t="str">
        <f t="shared" si="155"/>
        <v/>
      </c>
      <c r="CP298" s="240" t="str">
        <f t="shared" si="178"/>
        <v/>
      </c>
      <c r="CQ298" s="240" t="str">
        <f t="shared" si="179"/>
        <v/>
      </c>
      <c r="CR298" s="240" t="str">
        <f t="shared" si="180"/>
        <v/>
      </c>
      <c r="CS298" s="240" t="str">
        <f t="shared" si="181"/>
        <v/>
      </c>
      <c r="CT298" s="172" t="str">
        <f t="shared" si="182"/>
        <v/>
      </c>
      <c r="CU298" s="240" t="str">
        <f t="shared" si="183"/>
        <v/>
      </c>
      <c r="CV298" s="240" t="str">
        <f t="shared" si="184"/>
        <v/>
      </c>
      <c r="CW298" s="240" t="str">
        <f t="shared" si="185"/>
        <v/>
      </c>
      <c r="CX298" s="240" t="str">
        <f t="shared" si="186"/>
        <v/>
      </c>
      <c r="CY298" s="240" t="str">
        <f t="shared" si="187"/>
        <v/>
      </c>
      <c r="CZ298" s="240" t="str">
        <f t="shared" si="188"/>
        <v/>
      </c>
      <c r="DA298" s="240" t="str">
        <f t="shared" si="189"/>
        <v/>
      </c>
      <c r="DB298" s="173" t="str">
        <f t="shared" si="190"/>
        <v/>
      </c>
    </row>
    <row r="299" spans="1:106" x14ac:dyDescent="0.35">
      <c r="A299" s="182">
        <f>'Session Tracking'!A298</f>
        <v>0</v>
      </c>
      <c r="B299" s="183">
        <f>'Session Tracking'!T298</f>
        <v>0</v>
      </c>
      <c r="C299" s="183">
        <f>'Session Tracking'!C298</f>
        <v>0</v>
      </c>
      <c r="D299" s="184" t="str">
        <f>IF('Session Tracking'!D298,'Session Tracking'!D298,"")</f>
        <v/>
      </c>
      <c r="E299" s="184" t="str">
        <f>IF('Session Tracking'!E298,'Session Tracking'!E298,"")</f>
        <v/>
      </c>
      <c r="F299" s="123"/>
      <c r="G299" s="123"/>
      <c r="H299" s="124"/>
      <c r="I299" s="124"/>
      <c r="J299" s="124"/>
      <c r="K299" s="124"/>
      <c r="L299" s="124"/>
      <c r="M299" s="124"/>
      <c r="N299" s="124"/>
      <c r="O299" s="124"/>
      <c r="P299" s="124"/>
      <c r="Q299" s="124"/>
      <c r="R299" s="124"/>
      <c r="S299" s="124"/>
      <c r="T299" s="124"/>
      <c r="U299" s="124"/>
      <c r="V299" s="124"/>
      <c r="W299" s="124"/>
      <c r="X299" s="124"/>
      <c r="Y299" s="124"/>
      <c r="Z299" s="124"/>
      <c r="AA299" s="124"/>
      <c r="AB299" s="124"/>
      <c r="AC299" s="124"/>
      <c r="AD299" s="124"/>
      <c r="AE299" s="124"/>
      <c r="AF299" s="124"/>
      <c r="AG299" s="123"/>
      <c r="AH299" s="124"/>
      <c r="AI299" s="124"/>
      <c r="AJ299" s="124"/>
      <c r="AK299" s="124"/>
      <c r="AL299" s="124"/>
      <c r="AM299" s="124"/>
      <c r="AN299" s="124"/>
      <c r="AO299" s="124"/>
      <c r="AP299" s="124"/>
      <c r="AQ299" s="124"/>
      <c r="AR299" s="124"/>
      <c r="AS299" s="124"/>
      <c r="AT299" s="124"/>
      <c r="AU299" s="124"/>
      <c r="AV299" s="124"/>
      <c r="AW299" s="124"/>
      <c r="AX299" s="124"/>
      <c r="AY299" s="124"/>
      <c r="AZ299" s="124"/>
      <c r="BA299" s="124"/>
      <c r="BB299" s="124"/>
      <c r="BC299" s="124"/>
      <c r="BD299" s="124"/>
      <c r="BE299" s="124"/>
      <c r="BF299" s="124"/>
      <c r="BH299" s="175" t="str">
        <f t="shared" si="156"/>
        <v/>
      </c>
      <c r="BI299" s="176" t="str">
        <f t="shared" si="157"/>
        <v/>
      </c>
      <c r="BJ299" s="240" t="str">
        <f t="shared" si="158"/>
        <v xml:space="preserve"> </v>
      </c>
      <c r="BK299" s="175" t="str">
        <f t="shared" si="159"/>
        <v/>
      </c>
      <c r="BL299" s="176" t="str">
        <f t="shared" si="160"/>
        <v/>
      </c>
      <c r="BM299" s="240" t="str">
        <f t="shared" si="161"/>
        <v xml:space="preserve"> </v>
      </c>
      <c r="BN299" s="175" t="str">
        <f t="shared" si="162"/>
        <v/>
      </c>
      <c r="BO299" s="176" t="str">
        <f t="shared" si="163"/>
        <v/>
      </c>
      <c r="BP299" s="240" t="str">
        <f t="shared" si="164"/>
        <v xml:space="preserve"> </v>
      </c>
      <c r="BQ299" s="175" t="str">
        <f t="shared" si="165"/>
        <v/>
      </c>
      <c r="BR299" s="176" t="str">
        <f t="shared" si="166"/>
        <v/>
      </c>
      <c r="BS299" s="224" t="str">
        <f t="shared" si="167"/>
        <v xml:space="preserve"> </v>
      </c>
      <c r="BT299" s="318" t="str">
        <f t="shared" si="168"/>
        <v/>
      </c>
      <c r="BU299" s="319" t="str">
        <f t="shared" si="169"/>
        <v/>
      </c>
      <c r="BV299" s="320" t="str">
        <f t="shared" si="170"/>
        <v xml:space="preserve"> </v>
      </c>
      <c r="BW299" s="175" t="str">
        <f t="shared" si="171"/>
        <v/>
      </c>
      <c r="BX299" s="176" t="str">
        <f t="shared" si="172"/>
        <v/>
      </c>
      <c r="BY299" s="240" t="str">
        <f t="shared" si="173"/>
        <v xml:space="preserve"> </v>
      </c>
      <c r="BZ299" s="175" t="str">
        <f>IF(COUNT(#REF!,#REF!,#REF!,#REF!)=4,(3-#REF!)+(3-#REF!)+#REF!+#REF!,"")</f>
        <v/>
      </c>
      <c r="CA299" s="176" t="str">
        <f>IF(COUNT(#REF!,#REF!,#REF!,#REF!)=4,(3-#REF!)+(3-#REF!)+#REF!+#REF!,"")</f>
        <v/>
      </c>
      <c r="CB299" s="240" t="str">
        <f t="shared" si="174"/>
        <v xml:space="preserve"> </v>
      </c>
      <c r="CC299" s="175" t="str">
        <f>IF(COUNT(#REF!,#REF!,#REF!)=3,(3-#REF!)+#REF!+(3-#REF!),"")</f>
        <v/>
      </c>
      <c r="CD299" s="176" t="str">
        <f>IF(COUNT(#REF!,#REF!,#REF!)=3,(3-#REF!)+#REF!+(3-#REF!),"")</f>
        <v/>
      </c>
      <c r="CE299" s="240" t="str">
        <f t="shared" si="175"/>
        <v xml:space="preserve"> </v>
      </c>
      <c r="CF299" s="185" t="str">
        <f t="shared" si="191"/>
        <v/>
      </c>
      <c r="CG299" s="186" t="str">
        <f t="shared" si="191"/>
        <v/>
      </c>
      <c r="CH299" s="181" t="str">
        <f t="shared" si="176"/>
        <v xml:space="preserve"> </v>
      </c>
      <c r="CI299" s="240">
        <f>'Session Tracking'!P298</f>
        <v>0</v>
      </c>
      <c r="CJ299" s="172"/>
      <c r="CK299" s="172">
        <f>COUNTIF('Session Tracking'!F298:O298,"Yes")</f>
        <v>0</v>
      </c>
      <c r="CL299" s="240">
        <f>COUNTIF('Session Tracking'!F298:O298,"No")</f>
        <v>0</v>
      </c>
      <c r="CM299" s="211">
        <f t="shared" si="177"/>
        <v>0</v>
      </c>
      <c r="CN299" s="240" t="str">
        <f t="shared" si="154"/>
        <v/>
      </c>
      <c r="CO299" s="240" t="str">
        <f t="shared" si="155"/>
        <v/>
      </c>
      <c r="CP299" s="240" t="str">
        <f t="shared" si="178"/>
        <v/>
      </c>
      <c r="CQ299" s="240" t="str">
        <f t="shared" si="179"/>
        <v/>
      </c>
      <c r="CR299" s="240" t="str">
        <f t="shared" si="180"/>
        <v/>
      </c>
      <c r="CS299" s="240" t="str">
        <f t="shared" si="181"/>
        <v/>
      </c>
      <c r="CT299" s="172" t="str">
        <f t="shared" si="182"/>
        <v/>
      </c>
      <c r="CU299" s="240" t="str">
        <f t="shared" si="183"/>
        <v/>
      </c>
      <c r="CV299" s="240" t="str">
        <f t="shared" si="184"/>
        <v/>
      </c>
      <c r="CW299" s="240" t="str">
        <f t="shared" si="185"/>
        <v/>
      </c>
      <c r="CX299" s="240" t="str">
        <f t="shared" si="186"/>
        <v/>
      </c>
      <c r="CY299" s="240" t="str">
        <f t="shared" si="187"/>
        <v/>
      </c>
      <c r="CZ299" s="240" t="str">
        <f t="shared" si="188"/>
        <v/>
      </c>
      <c r="DA299" s="240" t="str">
        <f t="shared" si="189"/>
        <v/>
      </c>
      <c r="DB299" s="173" t="str">
        <f t="shared" si="190"/>
        <v/>
      </c>
    </row>
    <row r="300" spans="1:106" x14ac:dyDescent="0.35">
      <c r="A300" s="182">
        <f>'Session Tracking'!A299</f>
        <v>0</v>
      </c>
      <c r="B300" s="183">
        <f>'Session Tracking'!T299</f>
        <v>0</v>
      </c>
      <c r="C300" s="183">
        <f>'Session Tracking'!C299</f>
        <v>0</v>
      </c>
      <c r="D300" s="184" t="str">
        <f>IF('Session Tracking'!D299,'Session Tracking'!D299,"")</f>
        <v/>
      </c>
      <c r="E300" s="184" t="str">
        <f>IF('Session Tracking'!E299,'Session Tracking'!E299,"")</f>
        <v/>
      </c>
      <c r="F300" s="121"/>
      <c r="G300" s="121"/>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1"/>
      <c r="AH300" s="122"/>
      <c r="AI300" s="122"/>
      <c r="AJ300" s="122"/>
      <c r="AK300" s="122"/>
      <c r="AL300" s="122"/>
      <c r="AM300" s="122"/>
      <c r="AN300" s="122"/>
      <c r="AO300" s="122"/>
      <c r="AP300" s="122"/>
      <c r="AQ300" s="122"/>
      <c r="AR300" s="122"/>
      <c r="AS300" s="122"/>
      <c r="AT300" s="122"/>
      <c r="AU300" s="122"/>
      <c r="AV300" s="122"/>
      <c r="AW300" s="122"/>
      <c r="AX300" s="122"/>
      <c r="AY300" s="122"/>
      <c r="AZ300" s="122"/>
      <c r="BA300" s="122"/>
      <c r="BB300" s="122"/>
      <c r="BC300" s="122"/>
      <c r="BD300" s="122"/>
      <c r="BE300" s="122"/>
      <c r="BF300" s="122"/>
      <c r="BH300" s="175" t="str">
        <f t="shared" si="156"/>
        <v/>
      </c>
      <c r="BI300" s="176" t="str">
        <f t="shared" si="157"/>
        <v/>
      </c>
      <c r="BJ300" s="240" t="str">
        <f t="shared" si="158"/>
        <v xml:space="preserve"> </v>
      </c>
      <c r="BK300" s="175" t="str">
        <f t="shared" si="159"/>
        <v/>
      </c>
      <c r="BL300" s="176" t="str">
        <f t="shared" si="160"/>
        <v/>
      </c>
      <c r="BM300" s="240" t="str">
        <f t="shared" si="161"/>
        <v xml:space="preserve"> </v>
      </c>
      <c r="BN300" s="175" t="str">
        <f t="shared" si="162"/>
        <v/>
      </c>
      <c r="BO300" s="176" t="str">
        <f t="shared" si="163"/>
        <v/>
      </c>
      <c r="BP300" s="240" t="str">
        <f t="shared" si="164"/>
        <v xml:space="preserve"> </v>
      </c>
      <c r="BQ300" s="175" t="str">
        <f t="shared" si="165"/>
        <v/>
      </c>
      <c r="BR300" s="176" t="str">
        <f t="shared" si="166"/>
        <v/>
      </c>
      <c r="BS300" s="224" t="str">
        <f t="shared" si="167"/>
        <v xml:space="preserve"> </v>
      </c>
      <c r="BT300" s="318" t="str">
        <f t="shared" si="168"/>
        <v/>
      </c>
      <c r="BU300" s="319" t="str">
        <f t="shared" si="169"/>
        <v/>
      </c>
      <c r="BV300" s="320" t="str">
        <f t="shared" si="170"/>
        <v xml:space="preserve"> </v>
      </c>
      <c r="BW300" s="175" t="str">
        <f t="shared" si="171"/>
        <v/>
      </c>
      <c r="BX300" s="176" t="str">
        <f t="shared" si="172"/>
        <v/>
      </c>
      <c r="BY300" s="240" t="str">
        <f t="shared" si="173"/>
        <v xml:space="preserve"> </v>
      </c>
      <c r="BZ300" s="175" t="str">
        <f>IF(COUNT(#REF!,#REF!,#REF!,#REF!)=4,(3-#REF!)+(3-#REF!)+#REF!+#REF!,"")</f>
        <v/>
      </c>
      <c r="CA300" s="176" t="str">
        <f>IF(COUNT(#REF!,#REF!,#REF!,#REF!)=4,(3-#REF!)+(3-#REF!)+#REF!+#REF!,"")</f>
        <v/>
      </c>
      <c r="CB300" s="240" t="str">
        <f t="shared" si="174"/>
        <v xml:space="preserve"> </v>
      </c>
      <c r="CC300" s="175" t="str">
        <f>IF(COUNT(#REF!,#REF!,#REF!)=3,(3-#REF!)+#REF!+(3-#REF!),"")</f>
        <v/>
      </c>
      <c r="CD300" s="176" t="str">
        <f>IF(COUNT(#REF!,#REF!,#REF!)=3,(3-#REF!)+#REF!+(3-#REF!),"")</f>
        <v/>
      </c>
      <c r="CE300" s="240" t="str">
        <f t="shared" si="175"/>
        <v xml:space="preserve"> </v>
      </c>
      <c r="CF300" s="185" t="str">
        <f t="shared" si="191"/>
        <v/>
      </c>
      <c r="CG300" s="186" t="str">
        <f t="shared" si="191"/>
        <v/>
      </c>
      <c r="CH300" s="181" t="str">
        <f t="shared" si="176"/>
        <v xml:space="preserve"> </v>
      </c>
      <c r="CI300" s="240">
        <f>'Session Tracking'!P299</f>
        <v>0</v>
      </c>
      <c r="CJ300" s="172"/>
      <c r="CK300" s="172">
        <f>COUNTIF('Session Tracking'!F299:O299,"Yes")</f>
        <v>0</v>
      </c>
      <c r="CL300" s="240">
        <f>COUNTIF('Session Tracking'!F299:O299,"No")</f>
        <v>0</v>
      </c>
      <c r="CM300" s="211">
        <f t="shared" si="177"/>
        <v>0</v>
      </c>
      <c r="CN300" s="240" t="str">
        <f t="shared" si="154"/>
        <v/>
      </c>
      <c r="CO300" s="240" t="str">
        <f t="shared" si="155"/>
        <v/>
      </c>
      <c r="CP300" s="240" t="str">
        <f t="shared" si="178"/>
        <v/>
      </c>
      <c r="CQ300" s="240" t="str">
        <f t="shared" si="179"/>
        <v/>
      </c>
      <c r="CR300" s="240" t="str">
        <f t="shared" si="180"/>
        <v/>
      </c>
      <c r="CS300" s="240" t="str">
        <f t="shared" si="181"/>
        <v/>
      </c>
      <c r="CT300" s="172" t="str">
        <f t="shared" si="182"/>
        <v/>
      </c>
      <c r="CU300" s="240" t="str">
        <f t="shared" si="183"/>
        <v/>
      </c>
      <c r="CV300" s="240" t="str">
        <f t="shared" si="184"/>
        <v/>
      </c>
      <c r="CW300" s="240" t="str">
        <f t="shared" si="185"/>
        <v/>
      </c>
      <c r="CX300" s="240" t="str">
        <f t="shared" si="186"/>
        <v/>
      </c>
      <c r="CY300" s="240" t="str">
        <f t="shared" si="187"/>
        <v/>
      </c>
      <c r="CZ300" s="240" t="str">
        <f t="shared" si="188"/>
        <v/>
      </c>
      <c r="DA300" s="240" t="str">
        <f t="shared" si="189"/>
        <v/>
      </c>
      <c r="DB300" s="173" t="str">
        <f t="shared" si="190"/>
        <v/>
      </c>
    </row>
    <row r="301" spans="1:106" x14ac:dyDescent="0.35">
      <c r="A301" s="182">
        <f>'Session Tracking'!A300</f>
        <v>0</v>
      </c>
      <c r="B301" s="183">
        <f>'Session Tracking'!T300</f>
        <v>0</v>
      </c>
      <c r="C301" s="183">
        <f>'Session Tracking'!C300</f>
        <v>0</v>
      </c>
      <c r="D301" s="184" t="str">
        <f>IF('Session Tracking'!D300,'Session Tracking'!D300,"")</f>
        <v/>
      </c>
      <c r="E301" s="184" t="str">
        <f>IF('Session Tracking'!E300,'Session Tracking'!E300,"")</f>
        <v/>
      </c>
      <c r="F301" s="123"/>
      <c r="G301" s="123"/>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c r="AG301" s="123"/>
      <c r="AH301" s="124"/>
      <c r="AI301" s="124"/>
      <c r="AJ301" s="124"/>
      <c r="AK301" s="124"/>
      <c r="AL301" s="124"/>
      <c r="AM301" s="124"/>
      <c r="AN301" s="124"/>
      <c r="AO301" s="124"/>
      <c r="AP301" s="124"/>
      <c r="AQ301" s="124"/>
      <c r="AR301" s="124"/>
      <c r="AS301" s="124"/>
      <c r="AT301" s="124"/>
      <c r="AU301" s="124"/>
      <c r="AV301" s="124"/>
      <c r="AW301" s="124"/>
      <c r="AX301" s="124"/>
      <c r="AY301" s="124"/>
      <c r="AZ301" s="124"/>
      <c r="BA301" s="124"/>
      <c r="BB301" s="124"/>
      <c r="BC301" s="124"/>
      <c r="BD301" s="124"/>
      <c r="BE301" s="124"/>
      <c r="BF301" s="124"/>
      <c r="BH301" s="175" t="str">
        <f t="shared" si="156"/>
        <v/>
      </c>
      <c r="BI301" s="176" t="str">
        <f t="shared" si="157"/>
        <v/>
      </c>
      <c r="BJ301" s="240" t="str">
        <f t="shared" si="158"/>
        <v xml:space="preserve"> </v>
      </c>
      <c r="BK301" s="175" t="str">
        <f t="shared" si="159"/>
        <v/>
      </c>
      <c r="BL301" s="176" t="str">
        <f t="shared" si="160"/>
        <v/>
      </c>
      <c r="BM301" s="240" t="str">
        <f t="shared" si="161"/>
        <v xml:space="preserve"> </v>
      </c>
      <c r="BN301" s="175" t="str">
        <f t="shared" si="162"/>
        <v/>
      </c>
      <c r="BO301" s="176" t="str">
        <f t="shared" si="163"/>
        <v/>
      </c>
      <c r="BP301" s="240" t="str">
        <f t="shared" si="164"/>
        <v xml:space="preserve"> </v>
      </c>
      <c r="BQ301" s="175" t="str">
        <f t="shared" si="165"/>
        <v/>
      </c>
      <c r="BR301" s="176" t="str">
        <f t="shared" si="166"/>
        <v/>
      </c>
      <c r="BS301" s="224" t="str">
        <f t="shared" si="167"/>
        <v xml:space="preserve"> </v>
      </c>
      <c r="BT301" s="318" t="str">
        <f t="shared" si="168"/>
        <v/>
      </c>
      <c r="BU301" s="319" t="str">
        <f t="shared" si="169"/>
        <v/>
      </c>
      <c r="BV301" s="320" t="str">
        <f t="shared" si="170"/>
        <v xml:space="preserve"> </v>
      </c>
      <c r="BW301" s="175" t="str">
        <f t="shared" si="171"/>
        <v/>
      </c>
      <c r="BX301" s="176" t="str">
        <f t="shared" si="172"/>
        <v/>
      </c>
      <c r="BY301" s="240" t="str">
        <f t="shared" si="173"/>
        <v xml:space="preserve"> </v>
      </c>
      <c r="BZ301" s="175" t="str">
        <f>IF(COUNT(#REF!,#REF!,#REF!,#REF!)=4,(3-#REF!)+(3-#REF!)+#REF!+#REF!,"")</f>
        <v/>
      </c>
      <c r="CA301" s="176" t="str">
        <f>IF(COUNT(#REF!,#REF!,#REF!,#REF!)=4,(3-#REF!)+(3-#REF!)+#REF!+#REF!,"")</f>
        <v/>
      </c>
      <c r="CB301" s="240" t="str">
        <f t="shared" si="174"/>
        <v xml:space="preserve"> </v>
      </c>
      <c r="CC301" s="175" t="str">
        <f>IF(COUNT(#REF!,#REF!,#REF!)=3,(3-#REF!)+#REF!+(3-#REF!),"")</f>
        <v/>
      </c>
      <c r="CD301" s="176" t="str">
        <f>IF(COUNT(#REF!,#REF!,#REF!)=3,(3-#REF!)+#REF!+(3-#REF!),"")</f>
        <v/>
      </c>
      <c r="CE301" s="240" t="str">
        <f t="shared" si="175"/>
        <v xml:space="preserve"> </v>
      </c>
      <c r="CF301" s="185" t="str">
        <f t="shared" si="191"/>
        <v/>
      </c>
      <c r="CG301" s="186" t="str">
        <f t="shared" si="191"/>
        <v/>
      </c>
      <c r="CH301" s="181" t="str">
        <f t="shared" si="176"/>
        <v xml:space="preserve"> </v>
      </c>
      <c r="CI301" s="240">
        <f>'Session Tracking'!P300</f>
        <v>0</v>
      </c>
      <c r="CJ301" s="172"/>
      <c r="CK301" s="172">
        <f>COUNTIF('Session Tracking'!F300:O300,"Yes")</f>
        <v>0</v>
      </c>
      <c r="CL301" s="240">
        <f>COUNTIF('Session Tracking'!F300:O300,"No")</f>
        <v>0</v>
      </c>
      <c r="CM301" s="211">
        <f t="shared" si="177"/>
        <v>0</v>
      </c>
      <c r="CN301" s="240" t="str">
        <f t="shared" si="154"/>
        <v/>
      </c>
      <c r="CO301" s="240" t="str">
        <f t="shared" si="155"/>
        <v/>
      </c>
      <c r="CP301" s="240" t="str">
        <f t="shared" si="178"/>
        <v/>
      </c>
      <c r="CQ301" s="240" t="str">
        <f t="shared" si="179"/>
        <v/>
      </c>
      <c r="CR301" s="240" t="str">
        <f t="shared" si="180"/>
        <v/>
      </c>
      <c r="CS301" s="240" t="str">
        <f t="shared" si="181"/>
        <v/>
      </c>
      <c r="CT301" s="172" t="str">
        <f t="shared" si="182"/>
        <v/>
      </c>
      <c r="CU301" s="240" t="str">
        <f t="shared" si="183"/>
        <v/>
      </c>
      <c r="CV301" s="240" t="str">
        <f t="shared" si="184"/>
        <v/>
      </c>
      <c r="CW301" s="240" t="str">
        <f t="shared" si="185"/>
        <v/>
      </c>
      <c r="CX301" s="240" t="str">
        <f t="shared" si="186"/>
        <v/>
      </c>
      <c r="CY301" s="240" t="str">
        <f t="shared" si="187"/>
        <v/>
      </c>
      <c r="CZ301" s="240" t="str">
        <f t="shared" si="188"/>
        <v/>
      </c>
      <c r="DA301" s="240" t="str">
        <f t="shared" si="189"/>
        <v/>
      </c>
      <c r="DB301" s="173" t="str">
        <f t="shared" si="190"/>
        <v/>
      </c>
    </row>
    <row r="302" spans="1:106" x14ac:dyDescent="0.35">
      <c r="A302" s="182">
        <f>'Session Tracking'!A301</f>
        <v>0</v>
      </c>
      <c r="B302" s="183">
        <f>'Session Tracking'!T301</f>
        <v>0</v>
      </c>
      <c r="C302" s="183">
        <f>'Session Tracking'!C301</f>
        <v>0</v>
      </c>
      <c r="D302" s="184" t="str">
        <f>IF('Session Tracking'!D301,'Session Tracking'!D301,"")</f>
        <v/>
      </c>
      <c r="E302" s="184" t="str">
        <f>IF('Session Tracking'!E301,'Session Tracking'!E301,"")</f>
        <v/>
      </c>
      <c r="F302" s="121"/>
      <c r="G302" s="121"/>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1"/>
      <c r="AH302" s="122"/>
      <c r="AI302" s="122"/>
      <c r="AJ302" s="122"/>
      <c r="AK302" s="122"/>
      <c r="AL302" s="122"/>
      <c r="AM302" s="122"/>
      <c r="AN302" s="122"/>
      <c r="AO302" s="122"/>
      <c r="AP302" s="122"/>
      <c r="AQ302" s="122"/>
      <c r="AR302" s="122"/>
      <c r="AS302" s="122"/>
      <c r="AT302" s="122"/>
      <c r="AU302" s="122"/>
      <c r="AV302" s="122"/>
      <c r="AW302" s="122"/>
      <c r="AX302" s="122"/>
      <c r="AY302" s="122"/>
      <c r="AZ302" s="122"/>
      <c r="BA302" s="122"/>
      <c r="BB302" s="122"/>
      <c r="BC302" s="122"/>
      <c r="BD302" s="122"/>
      <c r="BE302" s="122"/>
      <c r="BF302" s="122"/>
      <c r="BH302" s="175" t="str">
        <f t="shared" si="156"/>
        <v/>
      </c>
      <c r="BI302" s="176" t="str">
        <f t="shared" si="157"/>
        <v/>
      </c>
      <c r="BJ302" s="240" t="str">
        <f t="shared" si="158"/>
        <v xml:space="preserve"> </v>
      </c>
      <c r="BK302" s="175" t="str">
        <f t="shared" si="159"/>
        <v/>
      </c>
      <c r="BL302" s="176" t="str">
        <f t="shared" si="160"/>
        <v/>
      </c>
      <c r="BM302" s="240" t="str">
        <f t="shared" si="161"/>
        <v xml:space="preserve"> </v>
      </c>
      <c r="BN302" s="175" t="str">
        <f t="shared" si="162"/>
        <v/>
      </c>
      <c r="BO302" s="176" t="str">
        <f t="shared" si="163"/>
        <v/>
      </c>
      <c r="BP302" s="240" t="str">
        <f t="shared" si="164"/>
        <v xml:space="preserve"> </v>
      </c>
      <c r="BQ302" s="175" t="str">
        <f t="shared" si="165"/>
        <v/>
      </c>
      <c r="BR302" s="176" t="str">
        <f t="shared" si="166"/>
        <v/>
      </c>
      <c r="BS302" s="224" t="str">
        <f t="shared" si="167"/>
        <v xml:space="preserve"> </v>
      </c>
      <c r="BT302" s="318" t="str">
        <f t="shared" si="168"/>
        <v/>
      </c>
      <c r="BU302" s="319" t="str">
        <f t="shared" si="169"/>
        <v/>
      </c>
      <c r="BV302" s="320" t="str">
        <f t="shared" si="170"/>
        <v xml:space="preserve"> </v>
      </c>
      <c r="BW302" s="175" t="str">
        <f t="shared" si="171"/>
        <v/>
      </c>
      <c r="BX302" s="176" t="str">
        <f t="shared" si="172"/>
        <v/>
      </c>
      <c r="BY302" s="240" t="str">
        <f t="shared" si="173"/>
        <v xml:space="preserve"> </v>
      </c>
      <c r="BZ302" s="175" t="str">
        <f>IF(COUNT(#REF!,#REF!,#REF!,#REF!)=4,(3-#REF!)+(3-#REF!)+#REF!+#REF!,"")</f>
        <v/>
      </c>
      <c r="CA302" s="176" t="str">
        <f>IF(COUNT(#REF!,#REF!,#REF!,#REF!)=4,(3-#REF!)+(3-#REF!)+#REF!+#REF!,"")</f>
        <v/>
      </c>
      <c r="CB302" s="240" t="str">
        <f t="shared" si="174"/>
        <v xml:space="preserve"> </v>
      </c>
      <c r="CC302" s="175" t="str">
        <f>IF(COUNT(#REF!,#REF!,#REF!)=3,(3-#REF!)+#REF!+(3-#REF!),"")</f>
        <v/>
      </c>
      <c r="CD302" s="176" t="str">
        <f>IF(COUNT(#REF!,#REF!,#REF!)=3,(3-#REF!)+#REF!+(3-#REF!),"")</f>
        <v/>
      </c>
      <c r="CE302" s="240" t="str">
        <f t="shared" si="175"/>
        <v xml:space="preserve"> </v>
      </c>
      <c r="CF302" s="185" t="str">
        <f t="shared" si="191"/>
        <v/>
      </c>
      <c r="CG302" s="186" t="str">
        <f t="shared" si="191"/>
        <v/>
      </c>
      <c r="CH302" s="181" t="str">
        <f t="shared" si="176"/>
        <v xml:space="preserve"> </v>
      </c>
      <c r="CI302" s="240">
        <f>'Session Tracking'!P301</f>
        <v>0</v>
      </c>
      <c r="CJ302" s="172"/>
      <c r="CK302" s="172">
        <f>COUNTIF('Session Tracking'!F301:O301,"Yes")</f>
        <v>0</v>
      </c>
      <c r="CL302" s="240">
        <f>COUNTIF('Session Tracking'!F301:O301,"No")</f>
        <v>0</v>
      </c>
      <c r="CM302" s="211">
        <f t="shared" si="177"/>
        <v>0</v>
      </c>
      <c r="CN302" s="240" t="str">
        <f t="shared" si="154"/>
        <v/>
      </c>
      <c r="CO302" s="240" t="str">
        <f t="shared" si="155"/>
        <v/>
      </c>
      <c r="CP302" s="240" t="str">
        <f t="shared" si="178"/>
        <v/>
      </c>
      <c r="CQ302" s="240" t="str">
        <f t="shared" si="179"/>
        <v/>
      </c>
      <c r="CR302" s="240" t="str">
        <f t="shared" si="180"/>
        <v/>
      </c>
      <c r="CS302" s="240" t="str">
        <f t="shared" si="181"/>
        <v/>
      </c>
      <c r="CT302" s="172" t="str">
        <f t="shared" si="182"/>
        <v/>
      </c>
      <c r="CU302" s="240" t="str">
        <f t="shared" si="183"/>
        <v/>
      </c>
      <c r="CV302" s="240" t="str">
        <f t="shared" si="184"/>
        <v/>
      </c>
      <c r="CW302" s="240" t="str">
        <f t="shared" si="185"/>
        <v/>
      </c>
      <c r="CX302" s="240" t="str">
        <f t="shared" si="186"/>
        <v/>
      </c>
      <c r="CY302" s="240" t="str">
        <f t="shared" si="187"/>
        <v/>
      </c>
      <c r="CZ302" s="240" t="str">
        <f t="shared" si="188"/>
        <v/>
      </c>
      <c r="DA302" s="240" t="str">
        <f t="shared" si="189"/>
        <v/>
      </c>
      <c r="DB302" s="173" t="str">
        <f t="shared" si="190"/>
        <v/>
      </c>
    </row>
    <row r="303" spans="1:106" x14ac:dyDescent="0.35">
      <c r="A303" s="182">
        <f>'Session Tracking'!A302</f>
        <v>0</v>
      </c>
      <c r="B303" s="183">
        <f>'Session Tracking'!T302</f>
        <v>0</v>
      </c>
      <c r="C303" s="183">
        <f>'Session Tracking'!C302</f>
        <v>0</v>
      </c>
      <c r="D303" s="184" t="str">
        <f>IF('Session Tracking'!D302,'Session Tracking'!D302,"")</f>
        <v/>
      </c>
      <c r="E303" s="184" t="str">
        <f>IF('Session Tracking'!E302,'Session Tracking'!E302,"")</f>
        <v/>
      </c>
      <c r="F303" s="123"/>
      <c r="G303" s="123"/>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3"/>
      <c r="AH303" s="124"/>
      <c r="AI303" s="124"/>
      <c r="AJ303" s="124"/>
      <c r="AK303" s="124"/>
      <c r="AL303" s="124"/>
      <c r="AM303" s="124"/>
      <c r="AN303" s="124"/>
      <c r="AO303" s="124"/>
      <c r="AP303" s="124"/>
      <c r="AQ303" s="124"/>
      <c r="AR303" s="124"/>
      <c r="AS303" s="124"/>
      <c r="AT303" s="124"/>
      <c r="AU303" s="124"/>
      <c r="AV303" s="124"/>
      <c r="AW303" s="124"/>
      <c r="AX303" s="124"/>
      <c r="AY303" s="124"/>
      <c r="AZ303" s="124"/>
      <c r="BA303" s="124"/>
      <c r="BB303" s="124"/>
      <c r="BC303" s="124"/>
      <c r="BD303" s="124"/>
      <c r="BE303" s="124"/>
      <c r="BF303" s="124"/>
      <c r="BH303" s="175" t="str">
        <f t="shared" si="156"/>
        <v/>
      </c>
      <c r="BI303" s="176" t="str">
        <f t="shared" si="157"/>
        <v/>
      </c>
      <c r="BJ303" s="240" t="str">
        <f t="shared" si="158"/>
        <v xml:space="preserve"> </v>
      </c>
      <c r="BK303" s="175" t="str">
        <f t="shared" si="159"/>
        <v/>
      </c>
      <c r="BL303" s="176" t="str">
        <f t="shared" si="160"/>
        <v/>
      </c>
      <c r="BM303" s="240" t="str">
        <f t="shared" si="161"/>
        <v xml:space="preserve"> </v>
      </c>
      <c r="BN303" s="175" t="str">
        <f t="shared" si="162"/>
        <v/>
      </c>
      <c r="BO303" s="176" t="str">
        <f t="shared" si="163"/>
        <v/>
      </c>
      <c r="BP303" s="240" t="str">
        <f t="shared" si="164"/>
        <v xml:space="preserve"> </v>
      </c>
      <c r="BQ303" s="175" t="str">
        <f t="shared" si="165"/>
        <v/>
      </c>
      <c r="BR303" s="176" t="str">
        <f t="shared" si="166"/>
        <v/>
      </c>
      <c r="BS303" s="224" t="str">
        <f t="shared" si="167"/>
        <v xml:space="preserve"> </v>
      </c>
      <c r="BT303" s="318" t="str">
        <f t="shared" si="168"/>
        <v/>
      </c>
      <c r="BU303" s="319" t="str">
        <f t="shared" si="169"/>
        <v/>
      </c>
      <c r="BV303" s="320" t="str">
        <f t="shared" si="170"/>
        <v xml:space="preserve"> </v>
      </c>
      <c r="BW303" s="175" t="str">
        <f t="shared" si="171"/>
        <v/>
      </c>
      <c r="BX303" s="176" t="str">
        <f t="shared" si="172"/>
        <v/>
      </c>
      <c r="BY303" s="240" t="str">
        <f t="shared" si="173"/>
        <v xml:space="preserve"> </v>
      </c>
      <c r="BZ303" s="175" t="str">
        <f>IF(COUNT(#REF!,#REF!,#REF!,#REF!)=4,(3-#REF!)+(3-#REF!)+#REF!+#REF!,"")</f>
        <v/>
      </c>
      <c r="CA303" s="176" t="str">
        <f>IF(COUNT(#REF!,#REF!,#REF!,#REF!)=4,(3-#REF!)+(3-#REF!)+#REF!+#REF!,"")</f>
        <v/>
      </c>
      <c r="CB303" s="240" t="str">
        <f t="shared" si="174"/>
        <v xml:space="preserve"> </v>
      </c>
      <c r="CC303" s="175" t="str">
        <f>IF(COUNT(#REF!,#REF!,#REF!)=3,(3-#REF!)+#REF!+(3-#REF!),"")</f>
        <v/>
      </c>
      <c r="CD303" s="176" t="str">
        <f>IF(COUNT(#REF!,#REF!,#REF!)=3,(3-#REF!)+#REF!+(3-#REF!),"")</f>
        <v/>
      </c>
      <c r="CE303" s="240" t="str">
        <f t="shared" si="175"/>
        <v xml:space="preserve"> </v>
      </c>
      <c r="CF303" s="185" t="str">
        <f t="shared" si="191"/>
        <v/>
      </c>
      <c r="CG303" s="186" t="str">
        <f t="shared" si="191"/>
        <v/>
      </c>
      <c r="CH303" s="181" t="str">
        <f t="shared" si="176"/>
        <v xml:space="preserve"> </v>
      </c>
      <c r="CI303" s="240">
        <f>'Session Tracking'!P302</f>
        <v>0</v>
      </c>
      <c r="CJ303" s="172"/>
      <c r="CK303" s="172">
        <f>COUNTIF('Session Tracking'!F302:O302,"Yes")</f>
        <v>0</v>
      </c>
      <c r="CL303" s="240">
        <f>COUNTIF('Session Tracking'!F302:O302,"No")</f>
        <v>0</v>
      </c>
      <c r="CM303" s="211">
        <f t="shared" si="177"/>
        <v>0</v>
      </c>
      <c r="CN303" s="240" t="str">
        <f t="shared" si="154"/>
        <v/>
      </c>
      <c r="CO303" s="240" t="str">
        <f t="shared" si="155"/>
        <v/>
      </c>
      <c r="CP303" s="240" t="str">
        <f t="shared" si="178"/>
        <v/>
      </c>
      <c r="CQ303" s="240" t="str">
        <f t="shared" si="179"/>
        <v/>
      </c>
      <c r="CR303" s="240" t="str">
        <f t="shared" si="180"/>
        <v/>
      </c>
      <c r="CS303" s="240" t="str">
        <f t="shared" si="181"/>
        <v/>
      </c>
      <c r="CT303" s="172" t="str">
        <f t="shared" si="182"/>
        <v/>
      </c>
      <c r="CU303" s="240" t="str">
        <f t="shared" si="183"/>
        <v/>
      </c>
      <c r="CV303" s="240" t="str">
        <f t="shared" si="184"/>
        <v/>
      </c>
      <c r="CW303" s="240" t="str">
        <f t="shared" si="185"/>
        <v/>
      </c>
      <c r="CX303" s="240" t="str">
        <f t="shared" si="186"/>
        <v/>
      </c>
      <c r="CY303" s="240" t="str">
        <f t="shared" si="187"/>
        <v/>
      </c>
      <c r="CZ303" s="240" t="str">
        <f t="shared" si="188"/>
        <v/>
      </c>
      <c r="DA303" s="240" t="str">
        <f t="shared" si="189"/>
        <v/>
      </c>
      <c r="DB303" s="173" t="str">
        <f t="shared" si="190"/>
        <v/>
      </c>
    </row>
    <row r="304" spans="1:106" x14ac:dyDescent="0.35">
      <c r="A304" s="182">
        <f>'Session Tracking'!A303</f>
        <v>0</v>
      </c>
      <c r="B304" s="183">
        <f>'Session Tracking'!T303</f>
        <v>0</v>
      </c>
      <c r="C304" s="183">
        <f>'Session Tracking'!C303</f>
        <v>0</v>
      </c>
      <c r="D304" s="184" t="str">
        <f>IF('Session Tracking'!D303,'Session Tracking'!D303,"")</f>
        <v/>
      </c>
      <c r="E304" s="184" t="str">
        <f>IF('Session Tracking'!E303,'Session Tracking'!E303,"")</f>
        <v/>
      </c>
      <c r="F304" s="121"/>
      <c r="G304" s="121"/>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1"/>
      <c r="AH304" s="122"/>
      <c r="AI304" s="122"/>
      <c r="AJ304" s="122"/>
      <c r="AK304" s="122"/>
      <c r="AL304" s="122"/>
      <c r="AM304" s="122"/>
      <c r="AN304" s="122"/>
      <c r="AO304" s="122"/>
      <c r="AP304" s="122"/>
      <c r="AQ304" s="122"/>
      <c r="AR304" s="122"/>
      <c r="AS304" s="122"/>
      <c r="AT304" s="122"/>
      <c r="AU304" s="122"/>
      <c r="AV304" s="122"/>
      <c r="AW304" s="122"/>
      <c r="AX304" s="122"/>
      <c r="AY304" s="122"/>
      <c r="AZ304" s="122"/>
      <c r="BA304" s="122"/>
      <c r="BB304" s="122"/>
      <c r="BC304" s="122"/>
      <c r="BD304" s="122"/>
      <c r="BE304" s="122"/>
      <c r="BF304" s="122"/>
      <c r="BH304" s="175" t="str">
        <f t="shared" si="156"/>
        <v/>
      </c>
      <c r="BI304" s="176" t="str">
        <f t="shared" si="157"/>
        <v/>
      </c>
      <c r="BJ304" s="240" t="str">
        <f t="shared" si="158"/>
        <v xml:space="preserve"> </v>
      </c>
      <c r="BK304" s="175" t="str">
        <f t="shared" si="159"/>
        <v/>
      </c>
      <c r="BL304" s="176" t="str">
        <f t="shared" si="160"/>
        <v/>
      </c>
      <c r="BM304" s="240" t="str">
        <f t="shared" si="161"/>
        <v xml:space="preserve"> </v>
      </c>
      <c r="BN304" s="175" t="str">
        <f t="shared" si="162"/>
        <v/>
      </c>
      <c r="BO304" s="176" t="str">
        <f t="shared" si="163"/>
        <v/>
      </c>
      <c r="BP304" s="240" t="str">
        <f t="shared" si="164"/>
        <v xml:space="preserve"> </v>
      </c>
      <c r="BQ304" s="175" t="str">
        <f t="shared" si="165"/>
        <v/>
      </c>
      <c r="BR304" s="176" t="str">
        <f t="shared" si="166"/>
        <v/>
      </c>
      <c r="BS304" s="224" t="str">
        <f t="shared" si="167"/>
        <v xml:space="preserve"> </v>
      </c>
      <c r="BT304" s="318" t="str">
        <f t="shared" si="168"/>
        <v/>
      </c>
      <c r="BU304" s="319" t="str">
        <f t="shared" si="169"/>
        <v/>
      </c>
      <c r="BV304" s="320" t="str">
        <f t="shared" si="170"/>
        <v xml:space="preserve"> </v>
      </c>
      <c r="BW304" s="175" t="str">
        <f t="shared" si="171"/>
        <v/>
      </c>
      <c r="BX304" s="176" t="str">
        <f t="shared" si="172"/>
        <v/>
      </c>
      <c r="BY304" s="240" t="str">
        <f t="shared" si="173"/>
        <v xml:space="preserve"> </v>
      </c>
      <c r="BZ304" s="175" t="str">
        <f>IF(COUNT(#REF!,#REF!,#REF!,#REF!)=4,(3-#REF!)+(3-#REF!)+#REF!+#REF!,"")</f>
        <v/>
      </c>
      <c r="CA304" s="176" t="str">
        <f>IF(COUNT(#REF!,#REF!,#REF!,#REF!)=4,(3-#REF!)+(3-#REF!)+#REF!+#REF!,"")</f>
        <v/>
      </c>
      <c r="CB304" s="240" t="str">
        <f t="shared" si="174"/>
        <v xml:space="preserve"> </v>
      </c>
      <c r="CC304" s="175" t="str">
        <f>IF(COUNT(#REF!,#REF!,#REF!)=3,(3-#REF!)+#REF!+(3-#REF!),"")</f>
        <v/>
      </c>
      <c r="CD304" s="176" t="str">
        <f>IF(COUNT(#REF!,#REF!,#REF!)=3,(3-#REF!)+#REF!+(3-#REF!),"")</f>
        <v/>
      </c>
      <c r="CE304" s="240" t="str">
        <f t="shared" si="175"/>
        <v xml:space="preserve"> </v>
      </c>
      <c r="CF304" s="185" t="str">
        <f t="shared" si="191"/>
        <v/>
      </c>
      <c r="CG304" s="186" t="str">
        <f t="shared" si="191"/>
        <v/>
      </c>
      <c r="CH304" s="181" t="str">
        <f t="shared" si="176"/>
        <v xml:space="preserve"> </v>
      </c>
      <c r="CI304" s="240">
        <f>'Session Tracking'!P303</f>
        <v>0</v>
      </c>
      <c r="CJ304" s="172"/>
      <c r="CK304" s="172">
        <f>COUNTIF('Session Tracking'!F303:O303,"Yes")</f>
        <v>0</v>
      </c>
      <c r="CL304" s="240">
        <f>COUNTIF('Session Tracking'!F303:O303,"No")</f>
        <v>0</v>
      </c>
      <c r="CM304" s="211">
        <f t="shared" si="177"/>
        <v>0</v>
      </c>
      <c r="CN304" s="240" t="str">
        <f t="shared" si="154"/>
        <v/>
      </c>
      <c r="CO304" s="240" t="str">
        <f t="shared" si="155"/>
        <v/>
      </c>
      <c r="CP304" s="240" t="str">
        <f t="shared" si="178"/>
        <v/>
      </c>
      <c r="CQ304" s="240" t="str">
        <f t="shared" si="179"/>
        <v/>
      </c>
      <c r="CR304" s="240" t="str">
        <f t="shared" si="180"/>
        <v/>
      </c>
      <c r="CS304" s="240" t="str">
        <f t="shared" si="181"/>
        <v/>
      </c>
      <c r="CT304" s="172" t="str">
        <f t="shared" si="182"/>
        <v/>
      </c>
      <c r="CU304" s="240" t="str">
        <f t="shared" si="183"/>
        <v/>
      </c>
      <c r="CV304" s="240" t="str">
        <f t="shared" si="184"/>
        <v/>
      </c>
      <c r="CW304" s="240" t="str">
        <f t="shared" si="185"/>
        <v/>
      </c>
      <c r="CX304" s="240" t="str">
        <f t="shared" si="186"/>
        <v/>
      </c>
      <c r="CY304" s="240" t="str">
        <f t="shared" si="187"/>
        <v/>
      </c>
      <c r="CZ304" s="240" t="str">
        <f t="shared" si="188"/>
        <v/>
      </c>
      <c r="DA304" s="240" t="str">
        <f t="shared" si="189"/>
        <v/>
      </c>
      <c r="DB304" s="173" t="str">
        <f t="shared" si="190"/>
        <v/>
      </c>
    </row>
    <row r="305" spans="1:106" x14ac:dyDescent="0.35">
      <c r="A305" s="182">
        <f>'Session Tracking'!A304</f>
        <v>0</v>
      </c>
      <c r="B305" s="183">
        <f>'Session Tracking'!T304</f>
        <v>0</v>
      </c>
      <c r="C305" s="183">
        <f>'Session Tracking'!C304</f>
        <v>0</v>
      </c>
      <c r="D305" s="184" t="str">
        <f>IF('Session Tracking'!D304,'Session Tracking'!D304,"")</f>
        <v/>
      </c>
      <c r="E305" s="184" t="str">
        <f>IF('Session Tracking'!E304,'Session Tracking'!E304,"")</f>
        <v/>
      </c>
      <c r="F305" s="123"/>
      <c r="G305" s="123"/>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3"/>
      <c r="AH305" s="124"/>
      <c r="AI305" s="124"/>
      <c r="AJ305" s="124"/>
      <c r="AK305" s="124"/>
      <c r="AL305" s="124"/>
      <c r="AM305" s="124"/>
      <c r="AN305" s="124"/>
      <c r="AO305" s="124"/>
      <c r="AP305" s="124"/>
      <c r="AQ305" s="124"/>
      <c r="AR305" s="124"/>
      <c r="AS305" s="124"/>
      <c r="AT305" s="124"/>
      <c r="AU305" s="124"/>
      <c r="AV305" s="124"/>
      <c r="AW305" s="124"/>
      <c r="AX305" s="124"/>
      <c r="AY305" s="124"/>
      <c r="AZ305" s="124"/>
      <c r="BA305" s="124"/>
      <c r="BB305" s="124"/>
      <c r="BC305" s="124"/>
      <c r="BD305" s="124"/>
      <c r="BE305" s="124"/>
      <c r="BF305" s="124"/>
      <c r="BH305" s="175" t="str">
        <f t="shared" si="156"/>
        <v/>
      </c>
      <c r="BI305" s="176" t="str">
        <f t="shared" si="157"/>
        <v/>
      </c>
      <c r="BJ305" s="240" t="str">
        <f t="shared" si="158"/>
        <v xml:space="preserve"> </v>
      </c>
      <c r="BK305" s="175" t="str">
        <f t="shared" si="159"/>
        <v/>
      </c>
      <c r="BL305" s="176" t="str">
        <f t="shared" si="160"/>
        <v/>
      </c>
      <c r="BM305" s="240" t="str">
        <f t="shared" si="161"/>
        <v xml:space="preserve"> </v>
      </c>
      <c r="BN305" s="175" t="str">
        <f t="shared" si="162"/>
        <v/>
      </c>
      <c r="BO305" s="176" t="str">
        <f t="shared" si="163"/>
        <v/>
      </c>
      <c r="BP305" s="240" t="str">
        <f t="shared" si="164"/>
        <v xml:space="preserve"> </v>
      </c>
      <c r="BQ305" s="175" t="str">
        <f t="shared" si="165"/>
        <v/>
      </c>
      <c r="BR305" s="176" t="str">
        <f t="shared" si="166"/>
        <v/>
      </c>
      <c r="BS305" s="224" t="str">
        <f t="shared" si="167"/>
        <v xml:space="preserve"> </v>
      </c>
      <c r="BT305" s="318" t="str">
        <f t="shared" si="168"/>
        <v/>
      </c>
      <c r="BU305" s="319" t="str">
        <f t="shared" si="169"/>
        <v/>
      </c>
      <c r="BV305" s="320" t="str">
        <f t="shared" si="170"/>
        <v xml:space="preserve"> </v>
      </c>
      <c r="BW305" s="175" t="str">
        <f t="shared" si="171"/>
        <v/>
      </c>
      <c r="BX305" s="176" t="str">
        <f t="shared" si="172"/>
        <v/>
      </c>
      <c r="BY305" s="240" t="str">
        <f t="shared" si="173"/>
        <v xml:space="preserve"> </v>
      </c>
      <c r="BZ305" s="175" t="str">
        <f>IF(COUNT(#REF!,#REF!,#REF!,#REF!)=4,(3-#REF!)+(3-#REF!)+#REF!+#REF!,"")</f>
        <v/>
      </c>
      <c r="CA305" s="176" t="str">
        <f>IF(COUNT(#REF!,#REF!,#REF!,#REF!)=4,(3-#REF!)+(3-#REF!)+#REF!+#REF!,"")</f>
        <v/>
      </c>
      <c r="CB305" s="240" t="str">
        <f t="shared" si="174"/>
        <v xml:space="preserve"> </v>
      </c>
      <c r="CC305" s="175" t="str">
        <f>IF(COUNT(#REF!,#REF!,#REF!)=3,(3-#REF!)+#REF!+(3-#REF!),"")</f>
        <v/>
      </c>
      <c r="CD305" s="176" t="str">
        <f>IF(COUNT(#REF!,#REF!,#REF!)=3,(3-#REF!)+#REF!+(3-#REF!),"")</f>
        <v/>
      </c>
      <c r="CE305" s="240" t="str">
        <f t="shared" si="175"/>
        <v xml:space="preserve"> </v>
      </c>
      <c r="CF305" s="185" t="str">
        <f t="shared" si="191"/>
        <v/>
      </c>
      <c r="CG305" s="186" t="str">
        <f t="shared" si="191"/>
        <v/>
      </c>
      <c r="CH305" s="181" t="str">
        <f t="shared" si="176"/>
        <v xml:space="preserve"> </v>
      </c>
      <c r="CI305" s="240">
        <f>'Session Tracking'!P304</f>
        <v>0</v>
      </c>
      <c r="CJ305" s="172"/>
      <c r="CK305" s="172">
        <f>COUNTIF('Session Tracking'!F304:O304,"Yes")</f>
        <v>0</v>
      </c>
      <c r="CL305" s="240">
        <f>COUNTIF('Session Tracking'!F304:O304,"No")</f>
        <v>0</v>
      </c>
      <c r="CM305" s="211">
        <f t="shared" si="177"/>
        <v>0</v>
      </c>
      <c r="CN305" s="240" t="str">
        <f t="shared" si="154"/>
        <v/>
      </c>
      <c r="CO305" s="240" t="str">
        <f t="shared" si="155"/>
        <v/>
      </c>
      <c r="CP305" s="240" t="str">
        <f t="shared" si="178"/>
        <v/>
      </c>
      <c r="CQ305" s="240" t="str">
        <f t="shared" si="179"/>
        <v/>
      </c>
      <c r="CR305" s="240" t="str">
        <f t="shared" si="180"/>
        <v/>
      </c>
      <c r="CS305" s="240" t="str">
        <f t="shared" si="181"/>
        <v/>
      </c>
      <c r="CT305" s="172" t="str">
        <f t="shared" si="182"/>
        <v/>
      </c>
      <c r="CU305" s="240" t="str">
        <f t="shared" si="183"/>
        <v/>
      </c>
      <c r="CV305" s="240" t="str">
        <f t="shared" si="184"/>
        <v/>
      </c>
      <c r="CW305" s="240" t="str">
        <f t="shared" si="185"/>
        <v/>
      </c>
      <c r="CX305" s="240" t="str">
        <f t="shared" si="186"/>
        <v/>
      </c>
      <c r="CY305" s="240" t="str">
        <f t="shared" si="187"/>
        <v/>
      </c>
      <c r="CZ305" s="240" t="str">
        <f t="shared" si="188"/>
        <v/>
      </c>
      <c r="DA305" s="240" t="str">
        <f t="shared" si="189"/>
        <v/>
      </c>
      <c r="DB305" s="173" t="str">
        <f t="shared" si="190"/>
        <v/>
      </c>
    </row>
    <row r="306" spans="1:106" x14ac:dyDescent="0.35">
      <c r="A306" s="182">
        <f>'Session Tracking'!A305</f>
        <v>0</v>
      </c>
      <c r="B306" s="183">
        <f>'Session Tracking'!T305</f>
        <v>0</v>
      </c>
      <c r="C306" s="183">
        <f>'Session Tracking'!C305</f>
        <v>0</v>
      </c>
      <c r="D306" s="184" t="str">
        <f>IF('Session Tracking'!D305,'Session Tracking'!D305,"")</f>
        <v/>
      </c>
      <c r="E306" s="184" t="str">
        <f>IF('Session Tracking'!E305,'Session Tracking'!E305,"")</f>
        <v/>
      </c>
      <c r="F306" s="121"/>
      <c r="G306" s="121"/>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1"/>
      <c r="AH306" s="122"/>
      <c r="AI306" s="122"/>
      <c r="AJ306" s="122"/>
      <c r="AK306" s="122"/>
      <c r="AL306" s="122"/>
      <c r="AM306" s="122"/>
      <c r="AN306" s="122"/>
      <c r="AO306" s="122"/>
      <c r="AP306" s="122"/>
      <c r="AQ306" s="122"/>
      <c r="AR306" s="122"/>
      <c r="AS306" s="122"/>
      <c r="AT306" s="122"/>
      <c r="AU306" s="122"/>
      <c r="AV306" s="122"/>
      <c r="AW306" s="122"/>
      <c r="AX306" s="122"/>
      <c r="AY306" s="122"/>
      <c r="AZ306" s="122"/>
      <c r="BA306" s="122"/>
      <c r="BB306" s="122"/>
      <c r="BC306" s="122"/>
      <c r="BD306" s="122"/>
      <c r="BE306" s="122"/>
      <c r="BF306" s="122"/>
      <c r="BH306" s="175" t="str">
        <f t="shared" si="156"/>
        <v/>
      </c>
      <c r="BI306" s="176" t="str">
        <f t="shared" si="157"/>
        <v/>
      </c>
      <c r="BJ306" s="240" t="str">
        <f t="shared" si="158"/>
        <v xml:space="preserve"> </v>
      </c>
      <c r="BK306" s="175" t="str">
        <f t="shared" si="159"/>
        <v/>
      </c>
      <c r="BL306" s="176" t="str">
        <f t="shared" si="160"/>
        <v/>
      </c>
      <c r="BM306" s="240" t="str">
        <f t="shared" si="161"/>
        <v xml:space="preserve"> </v>
      </c>
      <c r="BN306" s="175" t="str">
        <f t="shared" si="162"/>
        <v/>
      </c>
      <c r="BO306" s="176" t="str">
        <f t="shared" si="163"/>
        <v/>
      </c>
      <c r="BP306" s="240" t="str">
        <f t="shared" si="164"/>
        <v xml:space="preserve"> </v>
      </c>
      <c r="BQ306" s="175" t="str">
        <f t="shared" si="165"/>
        <v/>
      </c>
      <c r="BR306" s="176" t="str">
        <f t="shared" si="166"/>
        <v/>
      </c>
      <c r="BS306" s="224" t="str">
        <f t="shared" si="167"/>
        <v xml:space="preserve"> </v>
      </c>
      <c r="BT306" s="318" t="str">
        <f t="shared" si="168"/>
        <v/>
      </c>
      <c r="BU306" s="319" t="str">
        <f t="shared" si="169"/>
        <v/>
      </c>
      <c r="BV306" s="320" t="str">
        <f t="shared" si="170"/>
        <v xml:space="preserve"> </v>
      </c>
      <c r="BW306" s="175" t="str">
        <f t="shared" si="171"/>
        <v/>
      </c>
      <c r="BX306" s="176" t="str">
        <f t="shared" si="172"/>
        <v/>
      </c>
      <c r="BY306" s="240" t="str">
        <f t="shared" si="173"/>
        <v xml:space="preserve"> </v>
      </c>
      <c r="BZ306" s="175" t="str">
        <f>IF(COUNT(#REF!,#REF!,#REF!,#REF!)=4,(3-#REF!)+(3-#REF!)+#REF!+#REF!,"")</f>
        <v/>
      </c>
      <c r="CA306" s="176" t="str">
        <f>IF(COUNT(#REF!,#REF!,#REF!,#REF!)=4,(3-#REF!)+(3-#REF!)+#REF!+#REF!,"")</f>
        <v/>
      </c>
      <c r="CB306" s="240" t="str">
        <f t="shared" si="174"/>
        <v xml:space="preserve"> </v>
      </c>
      <c r="CC306" s="175" t="str">
        <f>IF(COUNT(#REF!,#REF!,#REF!)=3,(3-#REF!)+#REF!+(3-#REF!),"")</f>
        <v/>
      </c>
      <c r="CD306" s="176" t="str">
        <f>IF(COUNT(#REF!,#REF!,#REF!)=3,(3-#REF!)+#REF!+(3-#REF!),"")</f>
        <v/>
      </c>
      <c r="CE306" s="240" t="str">
        <f t="shared" si="175"/>
        <v xml:space="preserve"> </v>
      </c>
      <c r="CF306" s="185" t="str">
        <f t="shared" si="191"/>
        <v/>
      </c>
      <c r="CG306" s="186" t="str">
        <f t="shared" si="191"/>
        <v/>
      </c>
      <c r="CH306" s="181" t="str">
        <f t="shared" si="176"/>
        <v xml:space="preserve"> </v>
      </c>
      <c r="CI306" s="240">
        <f>'Session Tracking'!P305</f>
        <v>0</v>
      </c>
      <c r="CJ306" s="172"/>
      <c r="CK306" s="172">
        <f>COUNTIF('Session Tracking'!F305:O305,"Yes")</f>
        <v>0</v>
      </c>
      <c r="CL306" s="240">
        <f>COUNTIF('Session Tracking'!F305:O305,"No")</f>
        <v>0</v>
      </c>
      <c r="CM306" s="211">
        <f t="shared" si="177"/>
        <v>0</v>
      </c>
      <c r="CN306" s="240" t="str">
        <f t="shared" si="154"/>
        <v/>
      </c>
      <c r="CO306" s="240" t="str">
        <f t="shared" si="155"/>
        <v/>
      </c>
      <c r="CP306" s="240" t="str">
        <f t="shared" si="178"/>
        <v/>
      </c>
      <c r="CQ306" s="240" t="str">
        <f t="shared" si="179"/>
        <v/>
      </c>
      <c r="CR306" s="240" t="str">
        <f t="shared" si="180"/>
        <v/>
      </c>
      <c r="CS306" s="240" t="str">
        <f t="shared" si="181"/>
        <v/>
      </c>
      <c r="CT306" s="172" t="str">
        <f t="shared" si="182"/>
        <v/>
      </c>
      <c r="CU306" s="240" t="str">
        <f t="shared" si="183"/>
        <v/>
      </c>
      <c r="CV306" s="240" t="str">
        <f t="shared" si="184"/>
        <v/>
      </c>
      <c r="CW306" s="240" t="str">
        <f t="shared" si="185"/>
        <v/>
      </c>
      <c r="CX306" s="240" t="str">
        <f t="shared" si="186"/>
        <v/>
      </c>
      <c r="CY306" s="240" t="str">
        <f t="shared" si="187"/>
        <v/>
      </c>
      <c r="CZ306" s="240" t="str">
        <f t="shared" si="188"/>
        <v/>
      </c>
      <c r="DA306" s="240" t="str">
        <f t="shared" si="189"/>
        <v/>
      </c>
      <c r="DB306" s="173" t="str">
        <f t="shared" si="190"/>
        <v/>
      </c>
    </row>
    <row r="307" spans="1:106" x14ac:dyDescent="0.35">
      <c r="A307" s="182">
        <f>'Session Tracking'!A306</f>
        <v>0</v>
      </c>
      <c r="B307" s="183">
        <f>'Session Tracking'!T306</f>
        <v>0</v>
      </c>
      <c r="C307" s="183">
        <f>'Session Tracking'!C306</f>
        <v>0</v>
      </c>
      <c r="D307" s="184" t="str">
        <f>IF('Session Tracking'!D306,'Session Tracking'!D306,"")</f>
        <v/>
      </c>
      <c r="E307" s="184" t="str">
        <f>IF('Session Tracking'!E306,'Session Tracking'!E306,"")</f>
        <v/>
      </c>
      <c r="F307" s="123"/>
      <c r="G307" s="123"/>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3"/>
      <c r="AH307" s="124"/>
      <c r="AI307" s="124"/>
      <c r="AJ307" s="124"/>
      <c r="AK307" s="124"/>
      <c r="AL307" s="124"/>
      <c r="AM307" s="124"/>
      <c r="AN307" s="124"/>
      <c r="AO307" s="124"/>
      <c r="AP307" s="124"/>
      <c r="AQ307" s="124"/>
      <c r="AR307" s="124"/>
      <c r="AS307" s="124"/>
      <c r="AT307" s="124"/>
      <c r="AU307" s="124"/>
      <c r="AV307" s="124"/>
      <c r="AW307" s="124"/>
      <c r="AX307" s="124"/>
      <c r="AY307" s="124"/>
      <c r="AZ307" s="124"/>
      <c r="BA307" s="124"/>
      <c r="BB307" s="124"/>
      <c r="BC307" s="124"/>
      <c r="BD307" s="124"/>
      <c r="BE307" s="124"/>
      <c r="BF307" s="124"/>
      <c r="BH307" s="175" t="str">
        <f t="shared" si="156"/>
        <v/>
      </c>
      <c r="BI307" s="176" t="str">
        <f t="shared" si="157"/>
        <v/>
      </c>
      <c r="BJ307" s="240" t="str">
        <f t="shared" si="158"/>
        <v xml:space="preserve"> </v>
      </c>
      <c r="BK307" s="175" t="str">
        <f t="shared" si="159"/>
        <v/>
      </c>
      <c r="BL307" s="176" t="str">
        <f t="shared" si="160"/>
        <v/>
      </c>
      <c r="BM307" s="240" t="str">
        <f t="shared" si="161"/>
        <v xml:space="preserve"> </v>
      </c>
      <c r="BN307" s="175" t="str">
        <f t="shared" si="162"/>
        <v/>
      </c>
      <c r="BO307" s="176" t="str">
        <f t="shared" si="163"/>
        <v/>
      </c>
      <c r="BP307" s="240" t="str">
        <f t="shared" si="164"/>
        <v xml:space="preserve"> </v>
      </c>
      <c r="BQ307" s="175" t="str">
        <f t="shared" si="165"/>
        <v/>
      </c>
      <c r="BR307" s="176" t="str">
        <f t="shared" si="166"/>
        <v/>
      </c>
      <c r="BS307" s="224" t="str">
        <f t="shared" si="167"/>
        <v xml:space="preserve"> </v>
      </c>
      <c r="BT307" s="318" t="str">
        <f t="shared" si="168"/>
        <v/>
      </c>
      <c r="BU307" s="319" t="str">
        <f t="shared" si="169"/>
        <v/>
      </c>
      <c r="BV307" s="320" t="str">
        <f t="shared" si="170"/>
        <v xml:space="preserve"> </v>
      </c>
      <c r="BW307" s="175" t="str">
        <f t="shared" si="171"/>
        <v/>
      </c>
      <c r="BX307" s="176" t="str">
        <f t="shared" si="172"/>
        <v/>
      </c>
      <c r="BY307" s="240" t="str">
        <f t="shared" si="173"/>
        <v xml:space="preserve"> </v>
      </c>
      <c r="BZ307" s="175" t="str">
        <f>IF(COUNT(#REF!,#REF!,#REF!,#REF!)=4,(3-#REF!)+(3-#REF!)+#REF!+#REF!,"")</f>
        <v/>
      </c>
      <c r="CA307" s="176" t="str">
        <f>IF(COUNT(#REF!,#REF!,#REF!,#REF!)=4,(3-#REF!)+(3-#REF!)+#REF!+#REF!,"")</f>
        <v/>
      </c>
      <c r="CB307" s="240" t="str">
        <f t="shared" si="174"/>
        <v xml:space="preserve"> </v>
      </c>
      <c r="CC307" s="175" t="str">
        <f>IF(COUNT(#REF!,#REF!,#REF!)=3,(3-#REF!)+#REF!+(3-#REF!),"")</f>
        <v/>
      </c>
      <c r="CD307" s="176" t="str">
        <f>IF(COUNT(#REF!,#REF!,#REF!)=3,(3-#REF!)+#REF!+(3-#REF!),"")</f>
        <v/>
      </c>
      <c r="CE307" s="240" t="str">
        <f t="shared" si="175"/>
        <v xml:space="preserve"> </v>
      </c>
      <c r="CF307" s="185" t="str">
        <f t="shared" si="191"/>
        <v/>
      </c>
      <c r="CG307" s="186" t="str">
        <f t="shared" si="191"/>
        <v/>
      </c>
      <c r="CH307" s="181" t="str">
        <f t="shared" si="176"/>
        <v xml:space="preserve"> </v>
      </c>
      <c r="CI307" s="240">
        <f>'Session Tracking'!P306</f>
        <v>0</v>
      </c>
      <c r="CJ307" s="172"/>
      <c r="CK307" s="172">
        <f>COUNTIF('Session Tracking'!F306:O306,"Yes")</f>
        <v>0</v>
      </c>
      <c r="CL307" s="240">
        <f>COUNTIF('Session Tracking'!F306:O306,"No")</f>
        <v>0</v>
      </c>
      <c r="CM307" s="211">
        <f t="shared" si="177"/>
        <v>0</v>
      </c>
      <c r="CN307" s="240" t="str">
        <f t="shared" si="154"/>
        <v/>
      </c>
      <c r="CO307" s="240" t="str">
        <f t="shared" si="155"/>
        <v/>
      </c>
      <c r="CP307" s="240" t="str">
        <f t="shared" si="178"/>
        <v/>
      </c>
      <c r="CQ307" s="240" t="str">
        <f t="shared" si="179"/>
        <v/>
      </c>
      <c r="CR307" s="240" t="str">
        <f t="shared" si="180"/>
        <v/>
      </c>
      <c r="CS307" s="240" t="str">
        <f t="shared" si="181"/>
        <v/>
      </c>
      <c r="CT307" s="172" t="str">
        <f t="shared" si="182"/>
        <v/>
      </c>
      <c r="CU307" s="240" t="str">
        <f t="shared" si="183"/>
        <v/>
      </c>
      <c r="CV307" s="240" t="str">
        <f t="shared" si="184"/>
        <v/>
      </c>
      <c r="CW307" s="240" t="str">
        <f t="shared" si="185"/>
        <v/>
      </c>
      <c r="CX307" s="240" t="str">
        <f t="shared" si="186"/>
        <v/>
      </c>
      <c r="CY307" s="240" t="str">
        <f t="shared" si="187"/>
        <v/>
      </c>
      <c r="CZ307" s="240" t="str">
        <f t="shared" si="188"/>
        <v/>
      </c>
      <c r="DA307" s="240" t="str">
        <f t="shared" si="189"/>
        <v/>
      </c>
      <c r="DB307" s="173" t="str">
        <f t="shared" si="190"/>
        <v/>
      </c>
    </row>
    <row r="308" spans="1:106" x14ac:dyDescent="0.35">
      <c r="A308" s="182">
        <f>'Session Tracking'!A307</f>
        <v>0</v>
      </c>
      <c r="B308" s="183">
        <f>'Session Tracking'!T307</f>
        <v>0</v>
      </c>
      <c r="C308" s="183">
        <f>'Session Tracking'!C307</f>
        <v>0</v>
      </c>
      <c r="D308" s="184" t="str">
        <f>IF('Session Tracking'!D307,'Session Tracking'!D307,"")</f>
        <v/>
      </c>
      <c r="E308" s="184" t="str">
        <f>IF('Session Tracking'!E307,'Session Tracking'!E307,"")</f>
        <v/>
      </c>
      <c r="F308" s="121"/>
      <c r="G308" s="121"/>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1"/>
      <c r="AH308" s="122"/>
      <c r="AI308" s="122"/>
      <c r="AJ308" s="122"/>
      <c r="AK308" s="122"/>
      <c r="AL308" s="122"/>
      <c r="AM308" s="122"/>
      <c r="AN308" s="122"/>
      <c r="AO308" s="122"/>
      <c r="AP308" s="122"/>
      <c r="AQ308" s="122"/>
      <c r="AR308" s="122"/>
      <c r="AS308" s="122"/>
      <c r="AT308" s="122"/>
      <c r="AU308" s="122"/>
      <c r="AV308" s="122"/>
      <c r="AW308" s="122"/>
      <c r="AX308" s="122"/>
      <c r="AY308" s="122"/>
      <c r="AZ308" s="122"/>
      <c r="BA308" s="122"/>
      <c r="BB308" s="122"/>
      <c r="BC308" s="122"/>
      <c r="BD308" s="122"/>
      <c r="BE308" s="122"/>
      <c r="BF308" s="122"/>
      <c r="BH308" s="175" t="str">
        <f t="shared" si="156"/>
        <v/>
      </c>
      <c r="BI308" s="176" t="str">
        <f t="shared" si="157"/>
        <v/>
      </c>
      <c r="BJ308" s="240" t="str">
        <f t="shared" si="158"/>
        <v xml:space="preserve"> </v>
      </c>
      <c r="BK308" s="175" t="str">
        <f t="shared" si="159"/>
        <v/>
      </c>
      <c r="BL308" s="176" t="str">
        <f t="shared" si="160"/>
        <v/>
      </c>
      <c r="BM308" s="240" t="str">
        <f t="shared" si="161"/>
        <v xml:space="preserve"> </v>
      </c>
      <c r="BN308" s="175" t="str">
        <f t="shared" si="162"/>
        <v/>
      </c>
      <c r="BO308" s="176" t="str">
        <f t="shared" si="163"/>
        <v/>
      </c>
      <c r="BP308" s="240" t="str">
        <f t="shared" si="164"/>
        <v xml:space="preserve"> </v>
      </c>
      <c r="BQ308" s="175" t="str">
        <f t="shared" si="165"/>
        <v/>
      </c>
      <c r="BR308" s="176" t="str">
        <f t="shared" si="166"/>
        <v/>
      </c>
      <c r="BS308" s="224" t="str">
        <f t="shared" si="167"/>
        <v xml:space="preserve"> </v>
      </c>
      <c r="BT308" s="318" t="str">
        <f t="shared" si="168"/>
        <v/>
      </c>
      <c r="BU308" s="319" t="str">
        <f t="shared" si="169"/>
        <v/>
      </c>
      <c r="BV308" s="320" t="str">
        <f t="shared" si="170"/>
        <v xml:space="preserve"> </v>
      </c>
      <c r="BW308" s="175" t="str">
        <f t="shared" si="171"/>
        <v/>
      </c>
      <c r="BX308" s="176" t="str">
        <f t="shared" si="172"/>
        <v/>
      </c>
      <c r="BY308" s="240" t="str">
        <f t="shared" si="173"/>
        <v xml:space="preserve"> </v>
      </c>
      <c r="BZ308" s="175" t="str">
        <f>IF(COUNT(#REF!,#REF!,#REF!,#REF!)=4,(3-#REF!)+(3-#REF!)+#REF!+#REF!,"")</f>
        <v/>
      </c>
      <c r="CA308" s="176" t="str">
        <f>IF(COUNT(#REF!,#REF!,#REF!,#REF!)=4,(3-#REF!)+(3-#REF!)+#REF!+#REF!,"")</f>
        <v/>
      </c>
      <c r="CB308" s="240" t="str">
        <f t="shared" si="174"/>
        <v xml:space="preserve"> </v>
      </c>
      <c r="CC308" s="175" t="str">
        <f>IF(COUNT(#REF!,#REF!,#REF!)=3,(3-#REF!)+#REF!+(3-#REF!),"")</f>
        <v/>
      </c>
      <c r="CD308" s="176" t="str">
        <f>IF(COUNT(#REF!,#REF!,#REF!)=3,(3-#REF!)+#REF!+(3-#REF!),"")</f>
        <v/>
      </c>
      <c r="CE308" s="240" t="str">
        <f t="shared" si="175"/>
        <v xml:space="preserve"> </v>
      </c>
      <c r="CF308" s="185" t="str">
        <f t="shared" si="191"/>
        <v/>
      </c>
      <c r="CG308" s="186" t="str">
        <f t="shared" si="191"/>
        <v/>
      </c>
      <c r="CH308" s="181" t="str">
        <f t="shared" si="176"/>
        <v xml:space="preserve"> </v>
      </c>
      <c r="CI308" s="240">
        <f>'Session Tracking'!P307</f>
        <v>0</v>
      </c>
      <c r="CJ308" s="172"/>
      <c r="CK308" s="172">
        <f>COUNTIF('Session Tracking'!F307:O307,"Yes")</f>
        <v>0</v>
      </c>
      <c r="CL308" s="240">
        <f>COUNTIF('Session Tracking'!F307:O307,"No")</f>
        <v>0</v>
      </c>
      <c r="CM308" s="211">
        <f t="shared" si="177"/>
        <v>0</v>
      </c>
      <c r="CN308" s="240" t="str">
        <f t="shared" si="154"/>
        <v/>
      </c>
      <c r="CO308" s="240" t="str">
        <f t="shared" si="155"/>
        <v/>
      </c>
      <c r="CP308" s="240" t="str">
        <f t="shared" si="178"/>
        <v/>
      </c>
      <c r="CQ308" s="240" t="str">
        <f t="shared" si="179"/>
        <v/>
      </c>
      <c r="CR308" s="240" t="str">
        <f t="shared" si="180"/>
        <v/>
      </c>
      <c r="CS308" s="240" t="str">
        <f t="shared" si="181"/>
        <v/>
      </c>
      <c r="CT308" s="172" t="str">
        <f t="shared" si="182"/>
        <v/>
      </c>
      <c r="CU308" s="240" t="str">
        <f t="shared" si="183"/>
        <v/>
      </c>
      <c r="CV308" s="240" t="str">
        <f t="shared" si="184"/>
        <v/>
      </c>
      <c r="CW308" s="240" t="str">
        <f t="shared" si="185"/>
        <v/>
      </c>
      <c r="CX308" s="240" t="str">
        <f t="shared" si="186"/>
        <v/>
      </c>
      <c r="CY308" s="240" t="str">
        <f t="shared" si="187"/>
        <v/>
      </c>
      <c r="CZ308" s="240" t="str">
        <f t="shared" si="188"/>
        <v/>
      </c>
      <c r="DA308" s="240" t="str">
        <f t="shared" si="189"/>
        <v/>
      </c>
      <c r="DB308" s="173" t="str">
        <f t="shared" si="190"/>
        <v/>
      </c>
    </row>
    <row r="309" spans="1:106" x14ac:dyDescent="0.35">
      <c r="A309" s="182">
        <f>'Session Tracking'!A308</f>
        <v>0</v>
      </c>
      <c r="B309" s="183">
        <f>'Session Tracking'!T308</f>
        <v>0</v>
      </c>
      <c r="C309" s="183">
        <f>'Session Tracking'!C308</f>
        <v>0</v>
      </c>
      <c r="D309" s="184" t="str">
        <f>IF('Session Tracking'!D308,'Session Tracking'!D308,"")</f>
        <v/>
      </c>
      <c r="E309" s="184" t="str">
        <f>IF('Session Tracking'!E308,'Session Tracking'!E308,"")</f>
        <v/>
      </c>
      <c r="F309" s="123"/>
      <c r="G309" s="123"/>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3"/>
      <c r="AH309" s="124"/>
      <c r="AI309" s="124"/>
      <c r="AJ309" s="124"/>
      <c r="AK309" s="124"/>
      <c r="AL309" s="124"/>
      <c r="AM309" s="124"/>
      <c r="AN309" s="124"/>
      <c r="AO309" s="124"/>
      <c r="AP309" s="124"/>
      <c r="AQ309" s="124"/>
      <c r="AR309" s="124"/>
      <c r="AS309" s="124"/>
      <c r="AT309" s="124"/>
      <c r="AU309" s="124"/>
      <c r="AV309" s="124"/>
      <c r="AW309" s="124"/>
      <c r="AX309" s="124"/>
      <c r="AY309" s="124"/>
      <c r="AZ309" s="124"/>
      <c r="BA309" s="124"/>
      <c r="BB309" s="124"/>
      <c r="BC309" s="124"/>
      <c r="BD309" s="124"/>
      <c r="BE309" s="124"/>
      <c r="BF309" s="124"/>
      <c r="BH309" s="175" t="str">
        <f t="shared" si="156"/>
        <v/>
      </c>
      <c r="BI309" s="176" t="str">
        <f t="shared" si="157"/>
        <v/>
      </c>
      <c r="BJ309" s="240" t="str">
        <f t="shared" si="158"/>
        <v xml:space="preserve"> </v>
      </c>
      <c r="BK309" s="175" t="str">
        <f t="shared" si="159"/>
        <v/>
      </c>
      <c r="BL309" s="176" t="str">
        <f t="shared" si="160"/>
        <v/>
      </c>
      <c r="BM309" s="240" t="str">
        <f t="shared" si="161"/>
        <v xml:space="preserve"> </v>
      </c>
      <c r="BN309" s="175" t="str">
        <f t="shared" si="162"/>
        <v/>
      </c>
      <c r="BO309" s="176" t="str">
        <f t="shared" si="163"/>
        <v/>
      </c>
      <c r="BP309" s="240" t="str">
        <f t="shared" si="164"/>
        <v xml:space="preserve"> </v>
      </c>
      <c r="BQ309" s="175" t="str">
        <f t="shared" si="165"/>
        <v/>
      </c>
      <c r="BR309" s="176" t="str">
        <f t="shared" si="166"/>
        <v/>
      </c>
      <c r="BS309" s="224" t="str">
        <f t="shared" si="167"/>
        <v xml:space="preserve"> </v>
      </c>
      <c r="BT309" s="318" t="str">
        <f t="shared" si="168"/>
        <v/>
      </c>
      <c r="BU309" s="319" t="str">
        <f t="shared" si="169"/>
        <v/>
      </c>
      <c r="BV309" s="320" t="str">
        <f t="shared" si="170"/>
        <v xml:space="preserve"> </v>
      </c>
      <c r="BW309" s="175" t="str">
        <f t="shared" si="171"/>
        <v/>
      </c>
      <c r="BX309" s="176" t="str">
        <f t="shared" si="172"/>
        <v/>
      </c>
      <c r="BY309" s="240" t="str">
        <f t="shared" si="173"/>
        <v xml:space="preserve"> </v>
      </c>
      <c r="BZ309" s="175" t="str">
        <f>IF(COUNT(#REF!,#REF!,#REF!,#REF!)=4,(3-#REF!)+(3-#REF!)+#REF!+#REF!,"")</f>
        <v/>
      </c>
      <c r="CA309" s="176" t="str">
        <f>IF(COUNT(#REF!,#REF!,#REF!,#REF!)=4,(3-#REF!)+(3-#REF!)+#REF!+#REF!,"")</f>
        <v/>
      </c>
      <c r="CB309" s="240" t="str">
        <f t="shared" si="174"/>
        <v xml:space="preserve"> </v>
      </c>
      <c r="CC309" s="175" t="str">
        <f>IF(COUNT(#REF!,#REF!,#REF!)=3,(3-#REF!)+#REF!+(3-#REF!),"")</f>
        <v/>
      </c>
      <c r="CD309" s="176" t="str">
        <f>IF(COUNT(#REF!,#REF!,#REF!)=3,(3-#REF!)+#REF!+(3-#REF!),"")</f>
        <v/>
      </c>
      <c r="CE309" s="240" t="str">
        <f t="shared" si="175"/>
        <v xml:space="preserve"> </v>
      </c>
      <c r="CF309" s="185" t="str">
        <f t="shared" si="191"/>
        <v/>
      </c>
      <c r="CG309" s="186" t="str">
        <f t="shared" si="191"/>
        <v/>
      </c>
      <c r="CH309" s="181" t="str">
        <f t="shared" si="176"/>
        <v xml:space="preserve"> </v>
      </c>
      <c r="CI309" s="240">
        <f>'Session Tracking'!P308</f>
        <v>0</v>
      </c>
      <c r="CJ309" s="172"/>
      <c r="CK309" s="172">
        <f>COUNTIF('Session Tracking'!F308:O308,"Yes")</f>
        <v>0</v>
      </c>
      <c r="CL309" s="240">
        <f>COUNTIF('Session Tracking'!F308:O308,"No")</f>
        <v>0</v>
      </c>
      <c r="CM309" s="211">
        <f t="shared" si="177"/>
        <v>0</v>
      </c>
      <c r="CN309" s="240" t="str">
        <f t="shared" si="154"/>
        <v/>
      </c>
      <c r="CO309" s="240" t="str">
        <f t="shared" si="155"/>
        <v/>
      </c>
      <c r="CP309" s="240" t="str">
        <f t="shared" si="178"/>
        <v/>
      </c>
      <c r="CQ309" s="240" t="str">
        <f t="shared" si="179"/>
        <v/>
      </c>
      <c r="CR309" s="240" t="str">
        <f t="shared" si="180"/>
        <v/>
      </c>
      <c r="CS309" s="240" t="str">
        <f t="shared" si="181"/>
        <v/>
      </c>
      <c r="CT309" s="172" t="str">
        <f t="shared" si="182"/>
        <v/>
      </c>
      <c r="CU309" s="240" t="str">
        <f t="shared" si="183"/>
        <v/>
      </c>
      <c r="CV309" s="240" t="str">
        <f t="shared" si="184"/>
        <v/>
      </c>
      <c r="CW309" s="240" t="str">
        <f t="shared" si="185"/>
        <v/>
      </c>
      <c r="CX309" s="240" t="str">
        <f t="shared" si="186"/>
        <v/>
      </c>
      <c r="CY309" s="240" t="str">
        <f t="shared" si="187"/>
        <v/>
      </c>
      <c r="CZ309" s="240" t="str">
        <f t="shared" si="188"/>
        <v/>
      </c>
      <c r="DA309" s="240" t="str">
        <f t="shared" si="189"/>
        <v/>
      </c>
      <c r="DB309" s="173" t="str">
        <f t="shared" si="190"/>
        <v/>
      </c>
    </row>
    <row r="310" spans="1:106" x14ac:dyDescent="0.35">
      <c r="A310" s="182">
        <f>'Session Tracking'!A309</f>
        <v>0</v>
      </c>
      <c r="B310" s="183">
        <f>'Session Tracking'!T309</f>
        <v>0</v>
      </c>
      <c r="C310" s="183">
        <f>'Session Tracking'!C309</f>
        <v>0</v>
      </c>
      <c r="D310" s="184" t="str">
        <f>IF('Session Tracking'!D309,'Session Tracking'!D309,"")</f>
        <v/>
      </c>
      <c r="E310" s="184" t="str">
        <f>IF('Session Tracking'!E309,'Session Tracking'!E309,"")</f>
        <v/>
      </c>
      <c r="F310" s="121"/>
      <c r="G310" s="121"/>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1"/>
      <c r="AH310" s="122"/>
      <c r="AI310" s="122"/>
      <c r="AJ310" s="122"/>
      <c r="AK310" s="122"/>
      <c r="AL310" s="122"/>
      <c r="AM310" s="122"/>
      <c r="AN310" s="122"/>
      <c r="AO310" s="122"/>
      <c r="AP310" s="122"/>
      <c r="AQ310" s="122"/>
      <c r="AR310" s="122"/>
      <c r="AS310" s="122"/>
      <c r="AT310" s="122"/>
      <c r="AU310" s="122"/>
      <c r="AV310" s="122"/>
      <c r="AW310" s="122"/>
      <c r="AX310" s="122"/>
      <c r="AY310" s="122"/>
      <c r="AZ310" s="122"/>
      <c r="BA310" s="122"/>
      <c r="BB310" s="122"/>
      <c r="BC310" s="122"/>
      <c r="BD310" s="122"/>
      <c r="BE310" s="122"/>
      <c r="BF310" s="122"/>
      <c r="BH310" s="175" t="str">
        <f t="shared" si="156"/>
        <v/>
      </c>
      <c r="BI310" s="176" t="str">
        <f t="shared" si="157"/>
        <v/>
      </c>
      <c r="BJ310" s="240" t="str">
        <f t="shared" si="158"/>
        <v xml:space="preserve"> </v>
      </c>
      <c r="BK310" s="175" t="str">
        <f t="shared" si="159"/>
        <v/>
      </c>
      <c r="BL310" s="176" t="str">
        <f t="shared" si="160"/>
        <v/>
      </c>
      <c r="BM310" s="240" t="str">
        <f t="shared" si="161"/>
        <v xml:space="preserve"> </v>
      </c>
      <c r="BN310" s="175" t="str">
        <f t="shared" si="162"/>
        <v/>
      </c>
      <c r="BO310" s="176" t="str">
        <f t="shared" si="163"/>
        <v/>
      </c>
      <c r="BP310" s="240" t="str">
        <f t="shared" si="164"/>
        <v xml:space="preserve"> </v>
      </c>
      <c r="BQ310" s="175" t="str">
        <f t="shared" si="165"/>
        <v/>
      </c>
      <c r="BR310" s="176" t="str">
        <f t="shared" si="166"/>
        <v/>
      </c>
      <c r="BS310" s="224" t="str">
        <f t="shared" si="167"/>
        <v xml:space="preserve"> </v>
      </c>
      <c r="BT310" s="318" t="str">
        <f t="shared" si="168"/>
        <v/>
      </c>
      <c r="BU310" s="319" t="str">
        <f t="shared" si="169"/>
        <v/>
      </c>
      <c r="BV310" s="320" t="str">
        <f t="shared" si="170"/>
        <v xml:space="preserve"> </v>
      </c>
      <c r="BW310" s="175" t="str">
        <f t="shared" si="171"/>
        <v/>
      </c>
      <c r="BX310" s="176" t="str">
        <f t="shared" si="172"/>
        <v/>
      </c>
      <c r="BY310" s="240" t="str">
        <f t="shared" si="173"/>
        <v xml:space="preserve"> </v>
      </c>
      <c r="BZ310" s="175" t="str">
        <f>IF(COUNT(#REF!,#REF!,#REF!,#REF!)=4,(3-#REF!)+(3-#REF!)+#REF!+#REF!,"")</f>
        <v/>
      </c>
      <c r="CA310" s="176" t="str">
        <f>IF(COUNT(#REF!,#REF!,#REF!,#REF!)=4,(3-#REF!)+(3-#REF!)+#REF!+#REF!,"")</f>
        <v/>
      </c>
      <c r="CB310" s="240" t="str">
        <f t="shared" si="174"/>
        <v xml:space="preserve"> </v>
      </c>
      <c r="CC310" s="175" t="str">
        <f>IF(COUNT(#REF!,#REF!,#REF!)=3,(3-#REF!)+#REF!+(3-#REF!),"")</f>
        <v/>
      </c>
      <c r="CD310" s="176" t="str">
        <f>IF(COUNT(#REF!,#REF!,#REF!)=3,(3-#REF!)+#REF!+(3-#REF!),"")</f>
        <v/>
      </c>
      <c r="CE310" s="240" t="str">
        <f t="shared" si="175"/>
        <v xml:space="preserve"> </v>
      </c>
      <c r="CF310" s="185" t="str">
        <f t="shared" si="191"/>
        <v/>
      </c>
      <c r="CG310" s="186" t="str">
        <f t="shared" si="191"/>
        <v/>
      </c>
      <c r="CH310" s="181" t="str">
        <f t="shared" si="176"/>
        <v xml:space="preserve"> </v>
      </c>
      <c r="CI310" s="240">
        <f>'Session Tracking'!P309</f>
        <v>0</v>
      </c>
      <c r="CJ310" s="172"/>
      <c r="CK310" s="172">
        <f>COUNTIF('Session Tracking'!F309:O309,"Yes")</f>
        <v>0</v>
      </c>
      <c r="CL310" s="240">
        <f>COUNTIF('Session Tracking'!F309:O309,"No")</f>
        <v>0</v>
      </c>
      <c r="CM310" s="211">
        <f t="shared" si="177"/>
        <v>0</v>
      </c>
      <c r="CN310" s="240" t="str">
        <f t="shared" si="154"/>
        <v/>
      </c>
      <c r="CO310" s="240" t="str">
        <f t="shared" si="155"/>
        <v/>
      </c>
      <c r="CP310" s="240" t="str">
        <f t="shared" si="178"/>
        <v/>
      </c>
      <c r="CQ310" s="240" t="str">
        <f t="shared" si="179"/>
        <v/>
      </c>
      <c r="CR310" s="240" t="str">
        <f t="shared" si="180"/>
        <v/>
      </c>
      <c r="CS310" s="240" t="str">
        <f t="shared" si="181"/>
        <v/>
      </c>
      <c r="CT310" s="172" t="str">
        <f t="shared" si="182"/>
        <v/>
      </c>
      <c r="CU310" s="240" t="str">
        <f t="shared" si="183"/>
        <v/>
      </c>
      <c r="CV310" s="240" t="str">
        <f t="shared" si="184"/>
        <v/>
      </c>
      <c r="CW310" s="240" t="str">
        <f t="shared" si="185"/>
        <v/>
      </c>
      <c r="CX310" s="240" t="str">
        <f t="shared" si="186"/>
        <v/>
      </c>
      <c r="CY310" s="240" t="str">
        <f t="shared" si="187"/>
        <v/>
      </c>
      <c r="CZ310" s="240" t="str">
        <f t="shared" si="188"/>
        <v/>
      </c>
      <c r="DA310" s="240" t="str">
        <f t="shared" si="189"/>
        <v/>
      </c>
      <c r="DB310" s="173" t="str">
        <f t="shared" si="190"/>
        <v/>
      </c>
    </row>
    <row r="311" spans="1:106" x14ac:dyDescent="0.35">
      <c r="A311" s="182">
        <f>'Session Tracking'!A310</f>
        <v>0</v>
      </c>
      <c r="B311" s="183">
        <f>'Session Tracking'!T310</f>
        <v>0</v>
      </c>
      <c r="C311" s="183">
        <f>'Session Tracking'!C310</f>
        <v>0</v>
      </c>
      <c r="D311" s="184" t="str">
        <f>IF('Session Tracking'!D310,'Session Tracking'!D310,"")</f>
        <v/>
      </c>
      <c r="E311" s="184" t="str">
        <f>IF('Session Tracking'!E310,'Session Tracking'!E310,"")</f>
        <v/>
      </c>
      <c r="F311" s="123"/>
      <c r="G311" s="123"/>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3"/>
      <c r="AH311" s="124"/>
      <c r="AI311" s="124"/>
      <c r="AJ311" s="124"/>
      <c r="AK311" s="124"/>
      <c r="AL311" s="124"/>
      <c r="AM311" s="124"/>
      <c r="AN311" s="124"/>
      <c r="AO311" s="124"/>
      <c r="AP311" s="124"/>
      <c r="AQ311" s="124"/>
      <c r="AR311" s="124"/>
      <c r="AS311" s="124"/>
      <c r="AT311" s="124"/>
      <c r="AU311" s="124"/>
      <c r="AV311" s="124"/>
      <c r="AW311" s="124"/>
      <c r="AX311" s="124"/>
      <c r="AY311" s="124"/>
      <c r="AZ311" s="124"/>
      <c r="BA311" s="124"/>
      <c r="BB311" s="124"/>
      <c r="BC311" s="124"/>
      <c r="BD311" s="124"/>
      <c r="BE311" s="124"/>
      <c r="BF311" s="124"/>
      <c r="BH311" s="175" t="str">
        <f t="shared" si="156"/>
        <v/>
      </c>
      <c r="BI311" s="176" t="str">
        <f t="shared" si="157"/>
        <v/>
      </c>
      <c r="BJ311" s="240" t="str">
        <f t="shared" si="158"/>
        <v xml:space="preserve"> </v>
      </c>
      <c r="BK311" s="175" t="str">
        <f t="shared" si="159"/>
        <v/>
      </c>
      <c r="BL311" s="176" t="str">
        <f t="shared" si="160"/>
        <v/>
      </c>
      <c r="BM311" s="240" t="str">
        <f t="shared" si="161"/>
        <v xml:space="preserve"> </v>
      </c>
      <c r="BN311" s="175" t="str">
        <f t="shared" si="162"/>
        <v/>
      </c>
      <c r="BO311" s="176" t="str">
        <f t="shared" si="163"/>
        <v/>
      </c>
      <c r="BP311" s="240" t="str">
        <f t="shared" si="164"/>
        <v xml:space="preserve"> </v>
      </c>
      <c r="BQ311" s="175" t="str">
        <f t="shared" si="165"/>
        <v/>
      </c>
      <c r="BR311" s="176" t="str">
        <f t="shared" si="166"/>
        <v/>
      </c>
      <c r="BS311" s="224" t="str">
        <f t="shared" si="167"/>
        <v xml:space="preserve"> </v>
      </c>
      <c r="BT311" s="318" t="str">
        <f t="shared" si="168"/>
        <v/>
      </c>
      <c r="BU311" s="319" t="str">
        <f t="shared" si="169"/>
        <v/>
      </c>
      <c r="BV311" s="320" t="str">
        <f t="shared" si="170"/>
        <v xml:space="preserve"> </v>
      </c>
      <c r="BW311" s="175" t="str">
        <f t="shared" si="171"/>
        <v/>
      </c>
      <c r="BX311" s="176" t="str">
        <f t="shared" si="172"/>
        <v/>
      </c>
      <c r="BY311" s="240" t="str">
        <f t="shared" si="173"/>
        <v xml:space="preserve"> </v>
      </c>
      <c r="BZ311" s="175" t="str">
        <f>IF(COUNT(#REF!,#REF!,#REF!,#REF!)=4,(3-#REF!)+(3-#REF!)+#REF!+#REF!,"")</f>
        <v/>
      </c>
      <c r="CA311" s="176" t="str">
        <f>IF(COUNT(#REF!,#REF!,#REF!,#REF!)=4,(3-#REF!)+(3-#REF!)+#REF!+#REF!,"")</f>
        <v/>
      </c>
      <c r="CB311" s="240" t="str">
        <f t="shared" si="174"/>
        <v xml:space="preserve"> </v>
      </c>
      <c r="CC311" s="175" t="str">
        <f>IF(COUNT(#REF!,#REF!,#REF!)=3,(3-#REF!)+#REF!+(3-#REF!),"")</f>
        <v/>
      </c>
      <c r="CD311" s="176" t="str">
        <f>IF(COUNT(#REF!,#REF!,#REF!)=3,(3-#REF!)+#REF!+(3-#REF!),"")</f>
        <v/>
      </c>
      <c r="CE311" s="240" t="str">
        <f t="shared" si="175"/>
        <v xml:space="preserve"> </v>
      </c>
      <c r="CF311" s="185" t="str">
        <f t="shared" si="191"/>
        <v/>
      </c>
      <c r="CG311" s="186" t="str">
        <f t="shared" si="191"/>
        <v/>
      </c>
      <c r="CH311" s="181" t="str">
        <f t="shared" si="176"/>
        <v xml:space="preserve"> </v>
      </c>
      <c r="CI311" s="240">
        <f>'Session Tracking'!P310</f>
        <v>0</v>
      </c>
      <c r="CJ311" s="172"/>
      <c r="CK311" s="172">
        <f>COUNTIF('Session Tracking'!F310:O310,"Yes")</f>
        <v>0</v>
      </c>
      <c r="CL311" s="240">
        <f>COUNTIF('Session Tracking'!F310:O310,"No")</f>
        <v>0</v>
      </c>
      <c r="CM311" s="211">
        <f t="shared" si="177"/>
        <v>0</v>
      </c>
      <c r="CN311" s="240" t="str">
        <f t="shared" si="154"/>
        <v/>
      </c>
      <c r="CO311" s="240" t="str">
        <f t="shared" si="155"/>
        <v/>
      </c>
      <c r="CP311" s="240" t="str">
        <f t="shared" si="178"/>
        <v/>
      </c>
      <c r="CQ311" s="240" t="str">
        <f t="shared" si="179"/>
        <v/>
      </c>
      <c r="CR311" s="240" t="str">
        <f t="shared" si="180"/>
        <v/>
      </c>
      <c r="CS311" s="240" t="str">
        <f t="shared" si="181"/>
        <v/>
      </c>
      <c r="CT311" s="172" t="str">
        <f t="shared" si="182"/>
        <v/>
      </c>
      <c r="CU311" s="240" t="str">
        <f t="shared" si="183"/>
        <v/>
      </c>
      <c r="CV311" s="240" t="str">
        <f t="shared" si="184"/>
        <v/>
      </c>
      <c r="CW311" s="240" t="str">
        <f t="shared" si="185"/>
        <v/>
      </c>
      <c r="CX311" s="240" t="str">
        <f t="shared" si="186"/>
        <v/>
      </c>
      <c r="CY311" s="240" t="str">
        <f t="shared" si="187"/>
        <v/>
      </c>
      <c r="CZ311" s="240" t="str">
        <f t="shared" si="188"/>
        <v/>
      </c>
      <c r="DA311" s="240" t="str">
        <f t="shared" si="189"/>
        <v/>
      </c>
      <c r="DB311" s="173" t="str">
        <f t="shared" si="190"/>
        <v/>
      </c>
    </row>
    <row r="312" spans="1:106" x14ac:dyDescent="0.35">
      <c r="A312" s="182">
        <f>'Session Tracking'!A311</f>
        <v>0</v>
      </c>
      <c r="B312" s="183">
        <f>'Session Tracking'!T311</f>
        <v>0</v>
      </c>
      <c r="C312" s="183">
        <f>'Session Tracking'!C311</f>
        <v>0</v>
      </c>
      <c r="D312" s="184" t="str">
        <f>IF('Session Tracking'!D311,'Session Tracking'!D311,"")</f>
        <v/>
      </c>
      <c r="E312" s="184" t="str">
        <f>IF('Session Tracking'!E311,'Session Tracking'!E311,"")</f>
        <v/>
      </c>
      <c r="F312" s="121"/>
      <c r="G312" s="121"/>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1"/>
      <c r="AH312" s="122"/>
      <c r="AI312" s="122"/>
      <c r="AJ312" s="122"/>
      <c r="AK312" s="122"/>
      <c r="AL312" s="122"/>
      <c r="AM312" s="122"/>
      <c r="AN312" s="122"/>
      <c r="AO312" s="122"/>
      <c r="AP312" s="122"/>
      <c r="AQ312" s="122"/>
      <c r="AR312" s="122"/>
      <c r="AS312" s="122"/>
      <c r="AT312" s="122"/>
      <c r="AU312" s="122"/>
      <c r="AV312" s="122"/>
      <c r="AW312" s="122"/>
      <c r="AX312" s="122"/>
      <c r="AY312" s="122"/>
      <c r="AZ312" s="122"/>
      <c r="BA312" s="122"/>
      <c r="BB312" s="122"/>
      <c r="BC312" s="122"/>
      <c r="BD312" s="122"/>
      <c r="BE312" s="122"/>
      <c r="BF312" s="122"/>
      <c r="BH312" s="175" t="str">
        <f t="shared" si="156"/>
        <v/>
      </c>
      <c r="BI312" s="176" t="str">
        <f t="shared" si="157"/>
        <v/>
      </c>
      <c r="BJ312" s="240" t="str">
        <f t="shared" si="158"/>
        <v xml:space="preserve"> </v>
      </c>
      <c r="BK312" s="175" t="str">
        <f t="shared" si="159"/>
        <v/>
      </c>
      <c r="BL312" s="176" t="str">
        <f t="shared" si="160"/>
        <v/>
      </c>
      <c r="BM312" s="240" t="str">
        <f t="shared" si="161"/>
        <v xml:space="preserve"> </v>
      </c>
      <c r="BN312" s="175" t="str">
        <f t="shared" si="162"/>
        <v/>
      </c>
      <c r="BO312" s="176" t="str">
        <f t="shared" si="163"/>
        <v/>
      </c>
      <c r="BP312" s="240" t="str">
        <f t="shared" si="164"/>
        <v xml:space="preserve"> </v>
      </c>
      <c r="BQ312" s="175" t="str">
        <f t="shared" si="165"/>
        <v/>
      </c>
      <c r="BR312" s="176" t="str">
        <f t="shared" si="166"/>
        <v/>
      </c>
      <c r="BS312" s="224" t="str">
        <f t="shared" si="167"/>
        <v xml:space="preserve"> </v>
      </c>
      <c r="BT312" s="318" t="str">
        <f t="shared" si="168"/>
        <v/>
      </c>
      <c r="BU312" s="319" t="str">
        <f t="shared" si="169"/>
        <v/>
      </c>
      <c r="BV312" s="320" t="str">
        <f t="shared" si="170"/>
        <v xml:space="preserve"> </v>
      </c>
      <c r="BW312" s="175" t="str">
        <f t="shared" si="171"/>
        <v/>
      </c>
      <c r="BX312" s="176" t="str">
        <f t="shared" si="172"/>
        <v/>
      </c>
      <c r="BY312" s="240" t="str">
        <f t="shared" si="173"/>
        <v xml:space="preserve"> </v>
      </c>
      <c r="BZ312" s="175" t="str">
        <f>IF(COUNT(#REF!,#REF!,#REF!,#REF!)=4,(3-#REF!)+(3-#REF!)+#REF!+#REF!,"")</f>
        <v/>
      </c>
      <c r="CA312" s="176" t="str">
        <f>IF(COUNT(#REF!,#REF!,#REF!,#REF!)=4,(3-#REF!)+(3-#REF!)+#REF!+#REF!,"")</f>
        <v/>
      </c>
      <c r="CB312" s="240" t="str">
        <f t="shared" si="174"/>
        <v xml:space="preserve"> </v>
      </c>
      <c r="CC312" s="175" t="str">
        <f>IF(COUNT(#REF!,#REF!,#REF!)=3,(3-#REF!)+#REF!+(3-#REF!),"")</f>
        <v/>
      </c>
      <c r="CD312" s="176" t="str">
        <f>IF(COUNT(#REF!,#REF!,#REF!)=3,(3-#REF!)+#REF!+(3-#REF!),"")</f>
        <v/>
      </c>
      <c r="CE312" s="240" t="str">
        <f t="shared" si="175"/>
        <v xml:space="preserve"> </v>
      </c>
      <c r="CF312" s="185" t="str">
        <f t="shared" si="191"/>
        <v/>
      </c>
      <c r="CG312" s="186" t="str">
        <f t="shared" si="191"/>
        <v/>
      </c>
      <c r="CH312" s="181" t="str">
        <f t="shared" si="176"/>
        <v xml:space="preserve"> </v>
      </c>
      <c r="CI312" s="240">
        <f>'Session Tracking'!P311</f>
        <v>0</v>
      </c>
      <c r="CJ312" s="172"/>
      <c r="CK312" s="172">
        <f>COUNTIF('Session Tracking'!F311:O311,"Yes")</f>
        <v>0</v>
      </c>
      <c r="CL312" s="240">
        <f>COUNTIF('Session Tracking'!F311:O311,"No")</f>
        <v>0</v>
      </c>
      <c r="CM312" s="211">
        <f t="shared" si="177"/>
        <v>0</v>
      </c>
      <c r="CN312" s="240" t="str">
        <f t="shared" si="154"/>
        <v/>
      </c>
      <c r="CO312" s="240" t="str">
        <f t="shared" si="155"/>
        <v/>
      </c>
      <c r="CP312" s="240" t="str">
        <f t="shared" si="178"/>
        <v/>
      </c>
      <c r="CQ312" s="240" t="str">
        <f t="shared" si="179"/>
        <v/>
      </c>
      <c r="CR312" s="240" t="str">
        <f t="shared" si="180"/>
        <v/>
      </c>
      <c r="CS312" s="240" t="str">
        <f t="shared" si="181"/>
        <v/>
      </c>
      <c r="CT312" s="172" t="str">
        <f t="shared" si="182"/>
        <v/>
      </c>
      <c r="CU312" s="240" t="str">
        <f t="shared" si="183"/>
        <v/>
      </c>
      <c r="CV312" s="240" t="str">
        <f t="shared" si="184"/>
        <v/>
      </c>
      <c r="CW312" s="240" t="str">
        <f t="shared" si="185"/>
        <v/>
      </c>
      <c r="CX312" s="240" t="str">
        <f t="shared" si="186"/>
        <v/>
      </c>
      <c r="CY312" s="240" t="str">
        <f t="shared" si="187"/>
        <v/>
      </c>
      <c r="CZ312" s="240" t="str">
        <f t="shared" si="188"/>
        <v/>
      </c>
      <c r="DA312" s="240" t="str">
        <f t="shared" si="189"/>
        <v/>
      </c>
      <c r="DB312" s="173" t="str">
        <f t="shared" si="190"/>
        <v/>
      </c>
    </row>
    <row r="313" spans="1:106" x14ac:dyDescent="0.35">
      <c r="A313" s="182">
        <f>'Session Tracking'!A312</f>
        <v>0</v>
      </c>
      <c r="B313" s="183">
        <f>'Session Tracking'!T312</f>
        <v>0</v>
      </c>
      <c r="C313" s="183">
        <f>'Session Tracking'!C312</f>
        <v>0</v>
      </c>
      <c r="D313" s="184" t="str">
        <f>IF('Session Tracking'!D312,'Session Tracking'!D312,"")</f>
        <v/>
      </c>
      <c r="E313" s="184" t="str">
        <f>IF('Session Tracking'!E312,'Session Tracking'!E312,"")</f>
        <v/>
      </c>
      <c r="F313" s="123"/>
      <c r="G313" s="123"/>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3"/>
      <c r="AH313" s="124"/>
      <c r="AI313" s="124"/>
      <c r="AJ313" s="124"/>
      <c r="AK313" s="124"/>
      <c r="AL313" s="124"/>
      <c r="AM313" s="124"/>
      <c r="AN313" s="124"/>
      <c r="AO313" s="124"/>
      <c r="AP313" s="124"/>
      <c r="AQ313" s="124"/>
      <c r="AR313" s="124"/>
      <c r="AS313" s="124"/>
      <c r="AT313" s="124"/>
      <c r="AU313" s="124"/>
      <c r="AV313" s="124"/>
      <c r="AW313" s="124"/>
      <c r="AX313" s="124"/>
      <c r="AY313" s="124"/>
      <c r="AZ313" s="124"/>
      <c r="BA313" s="124"/>
      <c r="BB313" s="124"/>
      <c r="BC313" s="124"/>
      <c r="BD313" s="124"/>
      <c r="BE313" s="124"/>
      <c r="BF313" s="124"/>
      <c r="BH313" s="175" t="str">
        <f t="shared" si="156"/>
        <v/>
      </c>
      <c r="BI313" s="176" t="str">
        <f t="shared" si="157"/>
        <v/>
      </c>
      <c r="BJ313" s="240" t="str">
        <f t="shared" si="158"/>
        <v xml:space="preserve"> </v>
      </c>
      <c r="BK313" s="175" t="str">
        <f t="shared" si="159"/>
        <v/>
      </c>
      <c r="BL313" s="176" t="str">
        <f t="shared" si="160"/>
        <v/>
      </c>
      <c r="BM313" s="240" t="str">
        <f t="shared" si="161"/>
        <v xml:space="preserve"> </v>
      </c>
      <c r="BN313" s="175" t="str">
        <f t="shared" si="162"/>
        <v/>
      </c>
      <c r="BO313" s="176" t="str">
        <f t="shared" si="163"/>
        <v/>
      </c>
      <c r="BP313" s="240" t="str">
        <f t="shared" si="164"/>
        <v xml:space="preserve"> </v>
      </c>
      <c r="BQ313" s="175" t="str">
        <f t="shared" si="165"/>
        <v/>
      </c>
      <c r="BR313" s="176" t="str">
        <f t="shared" si="166"/>
        <v/>
      </c>
      <c r="BS313" s="224" t="str">
        <f t="shared" si="167"/>
        <v xml:space="preserve"> </v>
      </c>
      <c r="BT313" s="318" t="str">
        <f t="shared" si="168"/>
        <v/>
      </c>
      <c r="BU313" s="319" t="str">
        <f t="shared" si="169"/>
        <v/>
      </c>
      <c r="BV313" s="320" t="str">
        <f t="shared" si="170"/>
        <v xml:space="preserve"> </v>
      </c>
      <c r="BW313" s="175" t="str">
        <f t="shared" si="171"/>
        <v/>
      </c>
      <c r="BX313" s="176" t="str">
        <f t="shared" si="172"/>
        <v/>
      </c>
      <c r="BY313" s="240" t="str">
        <f t="shared" si="173"/>
        <v xml:space="preserve"> </v>
      </c>
      <c r="BZ313" s="175" t="str">
        <f>IF(COUNT(#REF!,#REF!,#REF!,#REF!)=4,(3-#REF!)+(3-#REF!)+#REF!+#REF!,"")</f>
        <v/>
      </c>
      <c r="CA313" s="176" t="str">
        <f>IF(COUNT(#REF!,#REF!,#REF!,#REF!)=4,(3-#REF!)+(3-#REF!)+#REF!+#REF!,"")</f>
        <v/>
      </c>
      <c r="CB313" s="240" t="str">
        <f t="shared" si="174"/>
        <v xml:space="preserve"> </v>
      </c>
      <c r="CC313" s="175" t="str">
        <f>IF(COUNT(#REF!,#REF!,#REF!)=3,(3-#REF!)+#REF!+(3-#REF!),"")</f>
        <v/>
      </c>
      <c r="CD313" s="176" t="str">
        <f>IF(COUNT(#REF!,#REF!,#REF!)=3,(3-#REF!)+#REF!+(3-#REF!),"")</f>
        <v/>
      </c>
      <c r="CE313" s="240" t="str">
        <f t="shared" si="175"/>
        <v xml:space="preserve"> </v>
      </c>
      <c r="CF313" s="185" t="str">
        <f t="shared" si="191"/>
        <v/>
      </c>
      <c r="CG313" s="186" t="str">
        <f t="shared" si="191"/>
        <v/>
      </c>
      <c r="CH313" s="181" t="str">
        <f t="shared" si="176"/>
        <v xml:space="preserve"> </v>
      </c>
      <c r="CI313" s="240">
        <f>'Session Tracking'!P312</f>
        <v>0</v>
      </c>
      <c r="CJ313" s="172"/>
      <c r="CK313" s="172">
        <f>COUNTIF('Session Tracking'!F312:O312,"Yes")</f>
        <v>0</v>
      </c>
      <c r="CL313" s="240">
        <f>COUNTIF('Session Tracking'!F312:O312,"No")</f>
        <v>0</v>
      </c>
      <c r="CM313" s="211">
        <f t="shared" si="177"/>
        <v>0</v>
      </c>
      <c r="CN313" s="240" t="str">
        <f t="shared" si="154"/>
        <v/>
      </c>
      <c r="CO313" s="240" t="str">
        <f t="shared" si="155"/>
        <v/>
      </c>
      <c r="CP313" s="240" t="str">
        <f t="shared" si="178"/>
        <v/>
      </c>
      <c r="CQ313" s="240" t="str">
        <f t="shared" si="179"/>
        <v/>
      </c>
      <c r="CR313" s="240" t="str">
        <f t="shared" si="180"/>
        <v/>
      </c>
      <c r="CS313" s="240" t="str">
        <f t="shared" si="181"/>
        <v/>
      </c>
      <c r="CT313" s="172" t="str">
        <f t="shared" si="182"/>
        <v/>
      </c>
      <c r="CU313" s="240" t="str">
        <f t="shared" si="183"/>
        <v/>
      </c>
      <c r="CV313" s="240" t="str">
        <f t="shared" si="184"/>
        <v/>
      </c>
      <c r="CW313" s="240" t="str">
        <f t="shared" si="185"/>
        <v/>
      </c>
      <c r="CX313" s="240" t="str">
        <f t="shared" si="186"/>
        <v/>
      </c>
      <c r="CY313" s="240" t="str">
        <f t="shared" si="187"/>
        <v/>
      </c>
      <c r="CZ313" s="240" t="str">
        <f t="shared" si="188"/>
        <v/>
      </c>
      <c r="DA313" s="240" t="str">
        <f t="shared" si="189"/>
        <v/>
      </c>
      <c r="DB313" s="173" t="str">
        <f t="shared" si="190"/>
        <v/>
      </c>
    </row>
    <row r="314" spans="1:106" x14ac:dyDescent="0.35">
      <c r="A314" s="182">
        <f>'Session Tracking'!A313</f>
        <v>0</v>
      </c>
      <c r="B314" s="183">
        <f>'Session Tracking'!T313</f>
        <v>0</v>
      </c>
      <c r="C314" s="183">
        <f>'Session Tracking'!C313</f>
        <v>0</v>
      </c>
      <c r="D314" s="184" t="str">
        <f>IF('Session Tracking'!D313,'Session Tracking'!D313,"")</f>
        <v/>
      </c>
      <c r="E314" s="184" t="str">
        <f>IF('Session Tracking'!E313,'Session Tracking'!E313,"")</f>
        <v/>
      </c>
      <c r="F314" s="121"/>
      <c r="G314" s="121"/>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1"/>
      <c r="AH314" s="122"/>
      <c r="AI314" s="122"/>
      <c r="AJ314" s="122"/>
      <c r="AK314" s="122"/>
      <c r="AL314" s="122"/>
      <c r="AM314" s="122"/>
      <c r="AN314" s="122"/>
      <c r="AO314" s="122"/>
      <c r="AP314" s="122"/>
      <c r="AQ314" s="122"/>
      <c r="AR314" s="122"/>
      <c r="AS314" s="122"/>
      <c r="AT314" s="122"/>
      <c r="AU314" s="122"/>
      <c r="AV314" s="122"/>
      <c r="AW314" s="122"/>
      <c r="AX314" s="122"/>
      <c r="AY314" s="122"/>
      <c r="AZ314" s="122"/>
      <c r="BA314" s="122"/>
      <c r="BB314" s="122"/>
      <c r="BC314" s="122"/>
      <c r="BD314" s="122"/>
      <c r="BE314" s="122"/>
      <c r="BF314" s="122"/>
      <c r="BH314" s="175" t="str">
        <f t="shared" si="156"/>
        <v/>
      </c>
      <c r="BI314" s="176" t="str">
        <f t="shared" si="157"/>
        <v/>
      </c>
      <c r="BJ314" s="240" t="str">
        <f t="shared" si="158"/>
        <v xml:space="preserve"> </v>
      </c>
      <c r="BK314" s="175" t="str">
        <f t="shared" si="159"/>
        <v/>
      </c>
      <c r="BL314" s="176" t="str">
        <f t="shared" si="160"/>
        <v/>
      </c>
      <c r="BM314" s="240" t="str">
        <f t="shared" si="161"/>
        <v xml:space="preserve"> </v>
      </c>
      <c r="BN314" s="175" t="str">
        <f t="shared" si="162"/>
        <v/>
      </c>
      <c r="BO314" s="176" t="str">
        <f t="shared" si="163"/>
        <v/>
      </c>
      <c r="BP314" s="240" t="str">
        <f t="shared" si="164"/>
        <v xml:space="preserve"> </v>
      </c>
      <c r="BQ314" s="175" t="str">
        <f t="shared" si="165"/>
        <v/>
      </c>
      <c r="BR314" s="176" t="str">
        <f t="shared" si="166"/>
        <v/>
      </c>
      <c r="BS314" s="224" t="str">
        <f t="shared" si="167"/>
        <v xml:space="preserve"> </v>
      </c>
      <c r="BT314" s="318" t="str">
        <f t="shared" si="168"/>
        <v/>
      </c>
      <c r="BU314" s="319" t="str">
        <f t="shared" si="169"/>
        <v/>
      </c>
      <c r="BV314" s="320" t="str">
        <f t="shared" si="170"/>
        <v xml:space="preserve"> </v>
      </c>
      <c r="BW314" s="175" t="str">
        <f t="shared" si="171"/>
        <v/>
      </c>
      <c r="BX314" s="176" t="str">
        <f t="shared" si="172"/>
        <v/>
      </c>
      <c r="BY314" s="240" t="str">
        <f t="shared" si="173"/>
        <v xml:space="preserve"> </v>
      </c>
      <c r="BZ314" s="175" t="str">
        <f>IF(COUNT(#REF!,#REF!,#REF!,#REF!)=4,(3-#REF!)+(3-#REF!)+#REF!+#REF!,"")</f>
        <v/>
      </c>
      <c r="CA314" s="176" t="str">
        <f>IF(COUNT(#REF!,#REF!,#REF!,#REF!)=4,(3-#REF!)+(3-#REF!)+#REF!+#REF!,"")</f>
        <v/>
      </c>
      <c r="CB314" s="240" t="str">
        <f t="shared" si="174"/>
        <v xml:space="preserve"> </v>
      </c>
      <c r="CC314" s="175" t="str">
        <f>IF(COUNT(#REF!,#REF!,#REF!)=3,(3-#REF!)+#REF!+(3-#REF!),"")</f>
        <v/>
      </c>
      <c r="CD314" s="176" t="str">
        <f>IF(COUNT(#REF!,#REF!,#REF!)=3,(3-#REF!)+#REF!+(3-#REF!),"")</f>
        <v/>
      </c>
      <c r="CE314" s="240" t="str">
        <f t="shared" si="175"/>
        <v xml:space="preserve"> </v>
      </c>
      <c r="CF314" s="185" t="str">
        <f t="shared" si="191"/>
        <v/>
      </c>
      <c r="CG314" s="186" t="str">
        <f t="shared" si="191"/>
        <v/>
      </c>
      <c r="CH314" s="181" t="str">
        <f t="shared" si="176"/>
        <v xml:space="preserve"> </v>
      </c>
      <c r="CI314" s="240">
        <f>'Session Tracking'!P313</f>
        <v>0</v>
      </c>
      <c r="CJ314" s="172"/>
      <c r="CK314" s="172">
        <f>COUNTIF('Session Tracking'!F313:O313,"Yes")</f>
        <v>0</v>
      </c>
      <c r="CL314" s="240">
        <f>COUNTIF('Session Tracking'!F313:O313,"No")</f>
        <v>0</v>
      </c>
      <c r="CM314" s="211">
        <f t="shared" si="177"/>
        <v>0</v>
      </c>
      <c r="CN314" s="240" t="str">
        <f t="shared" si="154"/>
        <v/>
      </c>
      <c r="CO314" s="240" t="str">
        <f t="shared" si="155"/>
        <v/>
      </c>
      <c r="CP314" s="240" t="str">
        <f t="shared" si="178"/>
        <v/>
      </c>
      <c r="CQ314" s="240" t="str">
        <f t="shared" si="179"/>
        <v/>
      </c>
      <c r="CR314" s="240" t="str">
        <f t="shared" si="180"/>
        <v/>
      </c>
      <c r="CS314" s="240" t="str">
        <f t="shared" si="181"/>
        <v/>
      </c>
      <c r="CT314" s="172" t="str">
        <f t="shared" si="182"/>
        <v/>
      </c>
      <c r="CU314" s="240" t="str">
        <f t="shared" si="183"/>
        <v/>
      </c>
      <c r="CV314" s="240" t="str">
        <f t="shared" si="184"/>
        <v/>
      </c>
      <c r="CW314" s="240" t="str">
        <f t="shared" si="185"/>
        <v/>
      </c>
      <c r="CX314" s="240" t="str">
        <f t="shared" si="186"/>
        <v/>
      </c>
      <c r="CY314" s="240" t="str">
        <f t="shared" si="187"/>
        <v/>
      </c>
      <c r="CZ314" s="240" t="str">
        <f t="shared" si="188"/>
        <v/>
      </c>
      <c r="DA314" s="240" t="str">
        <f t="shared" si="189"/>
        <v/>
      </c>
      <c r="DB314" s="173" t="str">
        <f t="shared" si="190"/>
        <v/>
      </c>
    </row>
    <row r="315" spans="1:106" x14ac:dyDescent="0.35">
      <c r="A315" s="182">
        <f>'Session Tracking'!A314</f>
        <v>0</v>
      </c>
      <c r="B315" s="183">
        <f>'Session Tracking'!T314</f>
        <v>0</v>
      </c>
      <c r="C315" s="183">
        <f>'Session Tracking'!C314</f>
        <v>0</v>
      </c>
      <c r="D315" s="184" t="str">
        <f>IF('Session Tracking'!D314,'Session Tracking'!D314,"")</f>
        <v/>
      </c>
      <c r="E315" s="184" t="str">
        <f>IF('Session Tracking'!E314,'Session Tracking'!E314,"")</f>
        <v/>
      </c>
      <c r="F315" s="123"/>
      <c r="G315" s="123"/>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3"/>
      <c r="AH315" s="124"/>
      <c r="AI315" s="124"/>
      <c r="AJ315" s="124"/>
      <c r="AK315" s="124"/>
      <c r="AL315" s="124"/>
      <c r="AM315" s="124"/>
      <c r="AN315" s="124"/>
      <c r="AO315" s="124"/>
      <c r="AP315" s="124"/>
      <c r="AQ315" s="124"/>
      <c r="AR315" s="124"/>
      <c r="AS315" s="124"/>
      <c r="AT315" s="124"/>
      <c r="AU315" s="124"/>
      <c r="AV315" s="124"/>
      <c r="AW315" s="124"/>
      <c r="AX315" s="124"/>
      <c r="AY315" s="124"/>
      <c r="AZ315" s="124"/>
      <c r="BA315" s="124"/>
      <c r="BB315" s="124"/>
      <c r="BC315" s="124"/>
      <c r="BD315" s="124"/>
      <c r="BE315" s="124"/>
      <c r="BF315" s="124"/>
      <c r="BH315" s="175" t="str">
        <f t="shared" si="156"/>
        <v/>
      </c>
      <c r="BI315" s="176" t="str">
        <f t="shared" si="157"/>
        <v/>
      </c>
      <c r="BJ315" s="240" t="str">
        <f t="shared" si="158"/>
        <v xml:space="preserve"> </v>
      </c>
      <c r="BK315" s="175" t="str">
        <f t="shared" si="159"/>
        <v/>
      </c>
      <c r="BL315" s="176" t="str">
        <f t="shared" si="160"/>
        <v/>
      </c>
      <c r="BM315" s="240" t="str">
        <f t="shared" si="161"/>
        <v xml:space="preserve"> </v>
      </c>
      <c r="BN315" s="175" t="str">
        <f t="shared" si="162"/>
        <v/>
      </c>
      <c r="BO315" s="176" t="str">
        <f t="shared" si="163"/>
        <v/>
      </c>
      <c r="BP315" s="240" t="str">
        <f t="shared" si="164"/>
        <v xml:space="preserve"> </v>
      </c>
      <c r="BQ315" s="175" t="str">
        <f t="shared" si="165"/>
        <v/>
      </c>
      <c r="BR315" s="176" t="str">
        <f t="shared" si="166"/>
        <v/>
      </c>
      <c r="BS315" s="224" t="str">
        <f t="shared" si="167"/>
        <v xml:space="preserve"> </v>
      </c>
      <c r="BT315" s="318" t="str">
        <f t="shared" si="168"/>
        <v/>
      </c>
      <c r="BU315" s="319" t="str">
        <f t="shared" si="169"/>
        <v/>
      </c>
      <c r="BV315" s="320" t="str">
        <f t="shared" si="170"/>
        <v xml:space="preserve"> </v>
      </c>
      <c r="BW315" s="175" t="str">
        <f t="shared" si="171"/>
        <v/>
      </c>
      <c r="BX315" s="176" t="str">
        <f t="shared" si="172"/>
        <v/>
      </c>
      <c r="BY315" s="240" t="str">
        <f t="shared" si="173"/>
        <v xml:space="preserve"> </v>
      </c>
      <c r="BZ315" s="175" t="str">
        <f>IF(COUNT(#REF!,#REF!,#REF!,#REF!)=4,(3-#REF!)+(3-#REF!)+#REF!+#REF!,"")</f>
        <v/>
      </c>
      <c r="CA315" s="176" t="str">
        <f>IF(COUNT(#REF!,#REF!,#REF!,#REF!)=4,(3-#REF!)+(3-#REF!)+#REF!+#REF!,"")</f>
        <v/>
      </c>
      <c r="CB315" s="240" t="str">
        <f t="shared" si="174"/>
        <v xml:space="preserve"> </v>
      </c>
      <c r="CC315" s="175" t="str">
        <f>IF(COUNT(#REF!,#REF!,#REF!)=3,(3-#REF!)+#REF!+(3-#REF!),"")</f>
        <v/>
      </c>
      <c r="CD315" s="176" t="str">
        <f>IF(COUNT(#REF!,#REF!,#REF!)=3,(3-#REF!)+#REF!+(3-#REF!),"")</f>
        <v/>
      </c>
      <c r="CE315" s="240" t="str">
        <f t="shared" si="175"/>
        <v xml:space="preserve"> </v>
      </c>
      <c r="CF315" s="185" t="str">
        <f t="shared" si="191"/>
        <v/>
      </c>
      <c r="CG315" s="186" t="str">
        <f t="shared" si="191"/>
        <v/>
      </c>
      <c r="CH315" s="181" t="str">
        <f t="shared" si="176"/>
        <v xml:space="preserve"> </v>
      </c>
      <c r="CI315" s="240">
        <f>'Session Tracking'!P314</f>
        <v>0</v>
      </c>
      <c r="CJ315" s="172"/>
      <c r="CK315" s="172">
        <f>COUNTIF('Session Tracking'!F314:O314,"Yes")</f>
        <v>0</v>
      </c>
      <c r="CL315" s="240">
        <f>COUNTIF('Session Tracking'!F314:O314,"No")</f>
        <v>0</v>
      </c>
      <c r="CM315" s="211">
        <f t="shared" si="177"/>
        <v>0</v>
      </c>
      <c r="CN315" s="240" t="str">
        <f t="shared" si="154"/>
        <v/>
      </c>
      <c r="CO315" s="240" t="str">
        <f t="shared" si="155"/>
        <v/>
      </c>
      <c r="CP315" s="240" t="str">
        <f t="shared" si="178"/>
        <v/>
      </c>
      <c r="CQ315" s="240" t="str">
        <f t="shared" si="179"/>
        <v/>
      </c>
      <c r="CR315" s="240" t="str">
        <f t="shared" si="180"/>
        <v/>
      </c>
      <c r="CS315" s="240" t="str">
        <f t="shared" si="181"/>
        <v/>
      </c>
      <c r="CT315" s="172" t="str">
        <f t="shared" si="182"/>
        <v/>
      </c>
      <c r="CU315" s="240" t="str">
        <f t="shared" si="183"/>
        <v/>
      </c>
      <c r="CV315" s="240" t="str">
        <f t="shared" si="184"/>
        <v/>
      </c>
      <c r="CW315" s="240" t="str">
        <f t="shared" si="185"/>
        <v/>
      </c>
      <c r="CX315" s="240" t="str">
        <f t="shared" si="186"/>
        <v/>
      </c>
      <c r="CY315" s="240" t="str">
        <f t="shared" si="187"/>
        <v/>
      </c>
      <c r="CZ315" s="240" t="str">
        <f t="shared" si="188"/>
        <v/>
      </c>
      <c r="DA315" s="240" t="str">
        <f t="shared" si="189"/>
        <v/>
      </c>
      <c r="DB315" s="173" t="str">
        <f t="shared" si="190"/>
        <v/>
      </c>
    </row>
    <row r="316" spans="1:106" x14ac:dyDescent="0.35">
      <c r="A316" s="182">
        <f>'Session Tracking'!A315</f>
        <v>0</v>
      </c>
      <c r="B316" s="183">
        <f>'Session Tracking'!T315</f>
        <v>0</v>
      </c>
      <c r="C316" s="183">
        <f>'Session Tracking'!C315</f>
        <v>0</v>
      </c>
      <c r="D316" s="184" t="str">
        <f>IF('Session Tracking'!D315,'Session Tracking'!D315,"")</f>
        <v/>
      </c>
      <c r="E316" s="184" t="str">
        <f>IF('Session Tracking'!E315,'Session Tracking'!E315,"")</f>
        <v/>
      </c>
      <c r="F316" s="121"/>
      <c r="G316" s="121"/>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1"/>
      <c r="AH316" s="122"/>
      <c r="AI316" s="122"/>
      <c r="AJ316" s="122"/>
      <c r="AK316" s="122"/>
      <c r="AL316" s="122"/>
      <c r="AM316" s="122"/>
      <c r="AN316" s="122"/>
      <c r="AO316" s="122"/>
      <c r="AP316" s="122"/>
      <c r="AQ316" s="122"/>
      <c r="AR316" s="122"/>
      <c r="AS316" s="122"/>
      <c r="AT316" s="122"/>
      <c r="AU316" s="122"/>
      <c r="AV316" s="122"/>
      <c r="AW316" s="122"/>
      <c r="AX316" s="122"/>
      <c r="AY316" s="122"/>
      <c r="AZ316" s="122"/>
      <c r="BA316" s="122"/>
      <c r="BB316" s="122"/>
      <c r="BC316" s="122"/>
      <c r="BD316" s="122"/>
      <c r="BE316" s="122"/>
      <c r="BF316" s="122"/>
      <c r="BH316" s="175" t="str">
        <f t="shared" si="156"/>
        <v/>
      </c>
      <c r="BI316" s="176" t="str">
        <f t="shared" si="157"/>
        <v/>
      </c>
      <c r="BJ316" s="240" t="str">
        <f t="shared" si="158"/>
        <v xml:space="preserve"> </v>
      </c>
      <c r="BK316" s="175" t="str">
        <f t="shared" si="159"/>
        <v/>
      </c>
      <c r="BL316" s="176" t="str">
        <f t="shared" si="160"/>
        <v/>
      </c>
      <c r="BM316" s="240" t="str">
        <f t="shared" si="161"/>
        <v xml:space="preserve"> </v>
      </c>
      <c r="BN316" s="175" t="str">
        <f t="shared" si="162"/>
        <v/>
      </c>
      <c r="BO316" s="176" t="str">
        <f t="shared" si="163"/>
        <v/>
      </c>
      <c r="BP316" s="240" t="str">
        <f t="shared" si="164"/>
        <v xml:space="preserve"> </v>
      </c>
      <c r="BQ316" s="175" t="str">
        <f t="shared" si="165"/>
        <v/>
      </c>
      <c r="BR316" s="176" t="str">
        <f t="shared" si="166"/>
        <v/>
      </c>
      <c r="BS316" s="224" t="str">
        <f t="shared" si="167"/>
        <v xml:space="preserve"> </v>
      </c>
      <c r="BT316" s="318" t="str">
        <f t="shared" si="168"/>
        <v/>
      </c>
      <c r="BU316" s="319" t="str">
        <f t="shared" si="169"/>
        <v/>
      </c>
      <c r="BV316" s="320" t="str">
        <f t="shared" si="170"/>
        <v xml:space="preserve"> </v>
      </c>
      <c r="BW316" s="175" t="str">
        <f t="shared" si="171"/>
        <v/>
      </c>
      <c r="BX316" s="176" t="str">
        <f t="shared" si="172"/>
        <v/>
      </c>
      <c r="BY316" s="240" t="str">
        <f t="shared" si="173"/>
        <v xml:space="preserve"> </v>
      </c>
      <c r="BZ316" s="175" t="str">
        <f>IF(COUNT(#REF!,#REF!,#REF!,#REF!)=4,(3-#REF!)+(3-#REF!)+#REF!+#REF!,"")</f>
        <v/>
      </c>
      <c r="CA316" s="176" t="str">
        <f>IF(COUNT(#REF!,#REF!,#REF!,#REF!)=4,(3-#REF!)+(3-#REF!)+#REF!+#REF!,"")</f>
        <v/>
      </c>
      <c r="CB316" s="240" t="str">
        <f t="shared" si="174"/>
        <v xml:space="preserve"> </v>
      </c>
      <c r="CC316" s="175" t="str">
        <f>IF(COUNT(#REF!,#REF!,#REF!)=3,(3-#REF!)+#REF!+(3-#REF!),"")</f>
        <v/>
      </c>
      <c r="CD316" s="176" t="str">
        <f>IF(COUNT(#REF!,#REF!,#REF!)=3,(3-#REF!)+#REF!+(3-#REF!),"")</f>
        <v/>
      </c>
      <c r="CE316" s="240" t="str">
        <f t="shared" si="175"/>
        <v xml:space="preserve"> </v>
      </c>
      <c r="CF316" s="185" t="str">
        <f t="shared" si="191"/>
        <v/>
      </c>
      <c r="CG316" s="186" t="str">
        <f t="shared" si="191"/>
        <v/>
      </c>
      <c r="CH316" s="181" t="str">
        <f t="shared" si="176"/>
        <v xml:space="preserve"> </v>
      </c>
      <c r="CI316" s="240">
        <f>'Session Tracking'!P315</f>
        <v>0</v>
      </c>
      <c r="CJ316" s="172"/>
      <c r="CK316" s="172">
        <f>COUNTIF('Session Tracking'!F315:O315,"Yes")</f>
        <v>0</v>
      </c>
      <c r="CL316" s="240">
        <f>COUNTIF('Session Tracking'!F315:O315,"No")</f>
        <v>0</v>
      </c>
      <c r="CM316" s="211">
        <f t="shared" si="177"/>
        <v>0</v>
      </c>
      <c r="CN316" s="240" t="str">
        <f t="shared" si="154"/>
        <v/>
      </c>
      <c r="CO316" s="240" t="str">
        <f t="shared" si="155"/>
        <v/>
      </c>
      <c r="CP316" s="240" t="str">
        <f t="shared" si="178"/>
        <v/>
      </c>
      <c r="CQ316" s="240" t="str">
        <f t="shared" si="179"/>
        <v/>
      </c>
      <c r="CR316" s="240" t="str">
        <f t="shared" si="180"/>
        <v/>
      </c>
      <c r="CS316" s="240" t="str">
        <f t="shared" si="181"/>
        <v/>
      </c>
      <c r="CT316" s="172" t="str">
        <f t="shared" si="182"/>
        <v/>
      </c>
      <c r="CU316" s="240" t="str">
        <f t="shared" si="183"/>
        <v/>
      </c>
      <c r="CV316" s="240" t="str">
        <f t="shared" si="184"/>
        <v/>
      </c>
      <c r="CW316" s="240" t="str">
        <f t="shared" si="185"/>
        <v/>
      </c>
      <c r="CX316" s="240" t="str">
        <f t="shared" si="186"/>
        <v/>
      </c>
      <c r="CY316" s="240" t="str">
        <f t="shared" si="187"/>
        <v/>
      </c>
      <c r="CZ316" s="240" t="str">
        <f t="shared" si="188"/>
        <v/>
      </c>
      <c r="DA316" s="240" t="str">
        <f t="shared" si="189"/>
        <v/>
      </c>
      <c r="DB316" s="173" t="str">
        <f t="shared" si="190"/>
        <v/>
      </c>
    </row>
    <row r="317" spans="1:106" x14ac:dyDescent="0.35">
      <c r="A317" s="182">
        <f>'Session Tracking'!A316</f>
        <v>0</v>
      </c>
      <c r="B317" s="183">
        <f>'Session Tracking'!T316</f>
        <v>0</v>
      </c>
      <c r="C317" s="183">
        <f>'Session Tracking'!C316</f>
        <v>0</v>
      </c>
      <c r="D317" s="184" t="str">
        <f>IF('Session Tracking'!D316,'Session Tracking'!D316,"")</f>
        <v/>
      </c>
      <c r="E317" s="184" t="str">
        <f>IF('Session Tracking'!E316,'Session Tracking'!E316,"")</f>
        <v/>
      </c>
      <c r="F317" s="123"/>
      <c r="G317" s="123"/>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3"/>
      <c r="AH317" s="124"/>
      <c r="AI317" s="124"/>
      <c r="AJ317" s="124"/>
      <c r="AK317" s="124"/>
      <c r="AL317" s="124"/>
      <c r="AM317" s="124"/>
      <c r="AN317" s="124"/>
      <c r="AO317" s="124"/>
      <c r="AP317" s="124"/>
      <c r="AQ317" s="124"/>
      <c r="AR317" s="124"/>
      <c r="AS317" s="124"/>
      <c r="AT317" s="124"/>
      <c r="AU317" s="124"/>
      <c r="AV317" s="124"/>
      <c r="AW317" s="124"/>
      <c r="AX317" s="124"/>
      <c r="AY317" s="124"/>
      <c r="AZ317" s="124"/>
      <c r="BA317" s="124"/>
      <c r="BB317" s="124"/>
      <c r="BC317" s="124"/>
      <c r="BD317" s="124"/>
      <c r="BE317" s="124"/>
      <c r="BF317" s="124"/>
      <c r="BH317" s="175" t="str">
        <f t="shared" si="156"/>
        <v/>
      </c>
      <c r="BI317" s="176" t="str">
        <f t="shared" si="157"/>
        <v/>
      </c>
      <c r="BJ317" s="240" t="str">
        <f t="shared" si="158"/>
        <v xml:space="preserve"> </v>
      </c>
      <c r="BK317" s="175" t="str">
        <f t="shared" si="159"/>
        <v/>
      </c>
      <c r="BL317" s="176" t="str">
        <f t="shared" si="160"/>
        <v/>
      </c>
      <c r="BM317" s="240" t="str">
        <f t="shared" si="161"/>
        <v xml:space="preserve"> </v>
      </c>
      <c r="BN317" s="175" t="str">
        <f t="shared" si="162"/>
        <v/>
      </c>
      <c r="BO317" s="176" t="str">
        <f t="shared" si="163"/>
        <v/>
      </c>
      <c r="BP317" s="240" t="str">
        <f t="shared" si="164"/>
        <v xml:space="preserve"> </v>
      </c>
      <c r="BQ317" s="175" t="str">
        <f t="shared" si="165"/>
        <v/>
      </c>
      <c r="BR317" s="176" t="str">
        <f t="shared" si="166"/>
        <v/>
      </c>
      <c r="BS317" s="224" t="str">
        <f t="shared" si="167"/>
        <v xml:space="preserve"> </v>
      </c>
      <c r="BT317" s="318" t="str">
        <f t="shared" si="168"/>
        <v/>
      </c>
      <c r="BU317" s="319" t="str">
        <f t="shared" si="169"/>
        <v/>
      </c>
      <c r="BV317" s="320" t="str">
        <f t="shared" si="170"/>
        <v xml:space="preserve"> </v>
      </c>
      <c r="BW317" s="175" t="str">
        <f t="shared" si="171"/>
        <v/>
      </c>
      <c r="BX317" s="176" t="str">
        <f t="shared" si="172"/>
        <v/>
      </c>
      <c r="BY317" s="240" t="str">
        <f t="shared" si="173"/>
        <v xml:space="preserve"> </v>
      </c>
      <c r="BZ317" s="175" t="str">
        <f>IF(COUNT(#REF!,#REF!,#REF!,#REF!)=4,(3-#REF!)+(3-#REF!)+#REF!+#REF!,"")</f>
        <v/>
      </c>
      <c r="CA317" s="176" t="str">
        <f>IF(COUNT(#REF!,#REF!,#REF!,#REF!)=4,(3-#REF!)+(3-#REF!)+#REF!+#REF!,"")</f>
        <v/>
      </c>
      <c r="CB317" s="240" t="str">
        <f t="shared" si="174"/>
        <v xml:space="preserve"> </v>
      </c>
      <c r="CC317" s="175" t="str">
        <f>IF(COUNT(#REF!,#REF!,#REF!)=3,(3-#REF!)+#REF!+(3-#REF!),"")</f>
        <v/>
      </c>
      <c r="CD317" s="176" t="str">
        <f>IF(COUNT(#REF!,#REF!,#REF!)=3,(3-#REF!)+#REF!+(3-#REF!),"")</f>
        <v/>
      </c>
      <c r="CE317" s="240" t="str">
        <f t="shared" si="175"/>
        <v xml:space="preserve"> </v>
      </c>
      <c r="CF317" s="185" t="str">
        <f t="shared" si="191"/>
        <v/>
      </c>
      <c r="CG317" s="186" t="str">
        <f t="shared" si="191"/>
        <v/>
      </c>
      <c r="CH317" s="181" t="str">
        <f t="shared" si="176"/>
        <v xml:space="preserve"> </v>
      </c>
      <c r="CI317" s="240">
        <f>'Session Tracking'!P316</f>
        <v>0</v>
      </c>
      <c r="CJ317" s="172"/>
      <c r="CK317" s="172">
        <f>COUNTIF('Session Tracking'!F316:O316,"Yes")</f>
        <v>0</v>
      </c>
      <c r="CL317" s="240">
        <f>COUNTIF('Session Tracking'!F316:O316,"No")</f>
        <v>0</v>
      </c>
      <c r="CM317" s="211">
        <f t="shared" si="177"/>
        <v>0</v>
      </c>
      <c r="CN317" s="240" t="str">
        <f t="shared" si="154"/>
        <v/>
      </c>
      <c r="CO317" s="240" t="str">
        <f t="shared" si="155"/>
        <v/>
      </c>
      <c r="CP317" s="240" t="str">
        <f t="shared" si="178"/>
        <v/>
      </c>
      <c r="CQ317" s="240" t="str">
        <f t="shared" si="179"/>
        <v/>
      </c>
      <c r="CR317" s="240" t="str">
        <f t="shared" si="180"/>
        <v/>
      </c>
      <c r="CS317" s="240" t="str">
        <f t="shared" si="181"/>
        <v/>
      </c>
      <c r="CT317" s="172" t="str">
        <f t="shared" si="182"/>
        <v/>
      </c>
      <c r="CU317" s="240" t="str">
        <f t="shared" si="183"/>
        <v/>
      </c>
      <c r="CV317" s="240" t="str">
        <f t="shared" si="184"/>
        <v/>
      </c>
      <c r="CW317" s="240" t="str">
        <f t="shared" si="185"/>
        <v/>
      </c>
      <c r="CX317" s="240" t="str">
        <f t="shared" si="186"/>
        <v/>
      </c>
      <c r="CY317" s="240" t="str">
        <f t="shared" si="187"/>
        <v/>
      </c>
      <c r="CZ317" s="240" t="str">
        <f t="shared" si="188"/>
        <v/>
      </c>
      <c r="DA317" s="240" t="str">
        <f t="shared" si="189"/>
        <v/>
      </c>
      <c r="DB317" s="173" t="str">
        <f t="shared" si="190"/>
        <v/>
      </c>
    </row>
    <row r="318" spans="1:106" x14ac:dyDescent="0.35">
      <c r="A318" s="182">
        <f>'Session Tracking'!A317</f>
        <v>0</v>
      </c>
      <c r="B318" s="183">
        <f>'Session Tracking'!T317</f>
        <v>0</v>
      </c>
      <c r="C318" s="183">
        <f>'Session Tracking'!C317</f>
        <v>0</v>
      </c>
      <c r="D318" s="184" t="str">
        <f>IF('Session Tracking'!D317,'Session Tracking'!D317,"")</f>
        <v/>
      </c>
      <c r="E318" s="184" t="str">
        <f>IF('Session Tracking'!E317,'Session Tracking'!E317,"")</f>
        <v/>
      </c>
      <c r="F318" s="121"/>
      <c r="G318" s="121"/>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1"/>
      <c r="AH318" s="122"/>
      <c r="AI318" s="122"/>
      <c r="AJ318" s="122"/>
      <c r="AK318" s="122"/>
      <c r="AL318" s="122"/>
      <c r="AM318" s="122"/>
      <c r="AN318" s="122"/>
      <c r="AO318" s="122"/>
      <c r="AP318" s="122"/>
      <c r="AQ318" s="122"/>
      <c r="AR318" s="122"/>
      <c r="AS318" s="122"/>
      <c r="AT318" s="122"/>
      <c r="AU318" s="122"/>
      <c r="AV318" s="122"/>
      <c r="AW318" s="122"/>
      <c r="AX318" s="122"/>
      <c r="AY318" s="122"/>
      <c r="AZ318" s="122"/>
      <c r="BA318" s="122"/>
      <c r="BB318" s="122"/>
      <c r="BC318" s="122"/>
      <c r="BD318" s="122"/>
      <c r="BE318" s="122"/>
      <c r="BF318" s="122"/>
      <c r="BH318" s="175" t="str">
        <f t="shared" si="156"/>
        <v/>
      </c>
      <c r="BI318" s="176" t="str">
        <f t="shared" si="157"/>
        <v/>
      </c>
      <c r="BJ318" s="240" t="str">
        <f t="shared" si="158"/>
        <v xml:space="preserve"> </v>
      </c>
      <c r="BK318" s="175" t="str">
        <f t="shared" si="159"/>
        <v/>
      </c>
      <c r="BL318" s="176" t="str">
        <f t="shared" si="160"/>
        <v/>
      </c>
      <c r="BM318" s="240" t="str">
        <f t="shared" si="161"/>
        <v xml:space="preserve"> </v>
      </c>
      <c r="BN318" s="175" t="str">
        <f t="shared" si="162"/>
        <v/>
      </c>
      <c r="BO318" s="176" t="str">
        <f t="shared" si="163"/>
        <v/>
      </c>
      <c r="BP318" s="240" t="str">
        <f t="shared" si="164"/>
        <v xml:space="preserve"> </v>
      </c>
      <c r="BQ318" s="175" t="str">
        <f t="shared" si="165"/>
        <v/>
      </c>
      <c r="BR318" s="176" t="str">
        <f t="shared" si="166"/>
        <v/>
      </c>
      <c r="BS318" s="224" t="str">
        <f t="shared" si="167"/>
        <v xml:space="preserve"> </v>
      </c>
      <c r="BT318" s="318" t="str">
        <f t="shared" si="168"/>
        <v/>
      </c>
      <c r="BU318" s="319" t="str">
        <f t="shared" si="169"/>
        <v/>
      </c>
      <c r="BV318" s="320" t="str">
        <f t="shared" si="170"/>
        <v xml:space="preserve"> </v>
      </c>
      <c r="BW318" s="175" t="str">
        <f t="shared" si="171"/>
        <v/>
      </c>
      <c r="BX318" s="176" t="str">
        <f t="shared" si="172"/>
        <v/>
      </c>
      <c r="BY318" s="240" t="str">
        <f t="shared" si="173"/>
        <v xml:space="preserve"> </v>
      </c>
      <c r="BZ318" s="175" t="str">
        <f>IF(COUNT(#REF!,#REF!,#REF!,#REF!)=4,(3-#REF!)+(3-#REF!)+#REF!+#REF!,"")</f>
        <v/>
      </c>
      <c r="CA318" s="176" t="str">
        <f>IF(COUNT(#REF!,#REF!,#REF!,#REF!)=4,(3-#REF!)+(3-#REF!)+#REF!+#REF!,"")</f>
        <v/>
      </c>
      <c r="CB318" s="240" t="str">
        <f t="shared" si="174"/>
        <v xml:space="preserve"> </v>
      </c>
      <c r="CC318" s="175" t="str">
        <f>IF(COUNT(#REF!,#REF!,#REF!)=3,(3-#REF!)+#REF!+(3-#REF!),"")</f>
        <v/>
      </c>
      <c r="CD318" s="176" t="str">
        <f>IF(COUNT(#REF!,#REF!,#REF!)=3,(3-#REF!)+#REF!+(3-#REF!),"")</f>
        <v/>
      </c>
      <c r="CE318" s="240" t="str">
        <f t="shared" si="175"/>
        <v xml:space="preserve"> </v>
      </c>
      <c r="CF318" s="185" t="str">
        <f t="shared" si="191"/>
        <v/>
      </c>
      <c r="CG318" s="186" t="str">
        <f t="shared" si="191"/>
        <v/>
      </c>
      <c r="CH318" s="181" t="str">
        <f t="shared" si="176"/>
        <v xml:space="preserve"> </v>
      </c>
      <c r="CI318" s="240">
        <f>'Session Tracking'!P317</f>
        <v>0</v>
      </c>
      <c r="CJ318" s="172"/>
      <c r="CK318" s="172">
        <f>COUNTIF('Session Tracking'!F317:O317,"Yes")</f>
        <v>0</v>
      </c>
      <c r="CL318" s="240">
        <f>COUNTIF('Session Tracking'!F317:O317,"No")</f>
        <v>0</v>
      </c>
      <c r="CM318" s="211">
        <f t="shared" si="177"/>
        <v>0</v>
      </c>
      <c r="CN318" s="240" t="str">
        <f t="shared" si="154"/>
        <v/>
      </c>
      <c r="CO318" s="240" t="str">
        <f t="shared" si="155"/>
        <v/>
      </c>
      <c r="CP318" s="240" t="str">
        <f t="shared" si="178"/>
        <v/>
      </c>
      <c r="CQ318" s="240" t="str">
        <f t="shared" si="179"/>
        <v/>
      </c>
      <c r="CR318" s="240" t="str">
        <f t="shared" si="180"/>
        <v/>
      </c>
      <c r="CS318" s="240" t="str">
        <f t="shared" si="181"/>
        <v/>
      </c>
      <c r="CT318" s="172" t="str">
        <f t="shared" si="182"/>
        <v/>
      </c>
      <c r="CU318" s="240" t="str">
        <f t="shared" si="183"/>
        <v/>
      </c>
      <c r="CV318" s="240" t="str">
        <f t="shared" si="184"/>
        <v/>
      </c>
      <c r="CW318" s="240" t="str">
        <f t="shared" si="185"/>
        <v/>
      </c>
      <c r="CX318" s="240" t="str">
        <f t="shared" si="186"/>
        <v/>
      </c>
      <c r="CY318" s="240" t="str">
        <f t="shared" si="187"/>
        <v/>
      </c>
      <c r="CZ318" s="240" t="str">
        <f t="shared" si="188"/>
        <v/>
      </c>
      <c r="DA318" s="240" t="str">
        <f t="shared" si="189"/>
        <v/>
      </c>
      <c r="DB318" s="173" t="str">
        <f t="shared" si="190"/>
        <v/>
      </c>
    </row>
    <row r="319" spans="1:106" x14ac:dyDescent="0.35">
      <c r="A319" s="182">
        <f>'Session Tracking'!A318</f>
        <v>0</v>
      </c>
      <c r="B319" s="183">
        <f>'Session Tracking'!T318</f>
        <v>0</v>
      </c>
      <c r="C319" s="183">
        <f>'Session Tracking'!C318</f>
        <v>0</v>
      </c>
      <c r="D319" s="184" t="str">
        <f>IF('Session Tracking'!D318,'Session Tracking'!D318,"")</f>
        <v/>
      </c>
      <c r="E319" s="184" t="str">
        <f>IF('Session Tracking'!E318,'Session Tracking'!E318,"")</f>
        <v/>
      </c>
      <c r="F319" s="123"/>
      <c r="G319" s="123"/>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3"/>
      <c r="AH319" s="124"/>
      <c r="AI319" s="124"/>
      <c r="AJ319" s="124"/>
      <c r="AK319" s="124"/>
      <c r="AL319" s="124"/>
      <c r="AM319" s="124"/>
      <c r="AN319" s="124"/>
      <c r="AO319" s="124"/>
      <c r="AP319" s="124"/>
      <c r="AQ319" s="124"/>
      <c r="AR319" s="124"/>
      <c r="AS319" s="124"/>
      <c r="AT319" s="124"/>
      <c r="AU319" s="124"/>
      <c r="AV319" s="124"/>
      <c r="AW319" s="124"/>
      <c r="AX319" s="124"/>
      <c r="AY319" s="124"/>
      <c r="AZ319" s="124"/>
      <c r="BA319" s="124"/>
      <c r="BB319" s="124"/>
      <c r="BC319" s="124"/>
      <c r="BD319" s="124"/>
      <c r="BE319" s="124"/>
      <c r="BF319" s="124"/>
      <c r="BH319" s="175" t="str">
        <f t="shared" si="156"/>
        <v/>
      </c>
      <c r="BI319" s="176" t="str">
        <f t="shared" si="157"/>
        <v/>
      </c>
      <c r="BJ319" s="240" t="str">
        <f t="shared" si="158"/>
        <v xml:space="preserve"> </v>
      </c>
      <c r="BK319" s="175" t="str">
        <f t="shared" si="159"/>
        <v/>
      </c>
      <c r="BL319" s="176" t="str">
        <f t="shared" si="160"/>
        <v/>
      </c>
      <c r="BM319" s="240" t="str">
        <f t="shared" si="161"/>
        <v xml:space="preserve"> </v>
      </c>
      <c r="BN319" s="175" t="str">
        <f t="shared" si="162"/>
        <v/>
      </c>
      <c r="BO319" s="176" t="str">
        <f t="shared" si="163"/>
        <v/>
      </c>
      <c r="BP319" s="240" t="str">
        <f t="shared" si="164"/>
        <v xml:space="preserve"> </v>
      </c>
      <c r="BQ319" s="175" t="str">
        <f t="shared" si="165"/>
        <v/>
      </c>
      <c r="BR319" s="176" t="str">
        <f t="shared" si="166"/>
        <v/>
      </c>
      <c r="BS319" s="224" t="str">
        <f t="shared" si="167"/>
        <v xml:space="preserve"> </v>
      </c>
      <c r="BT319" s="318" t="str">
        <f t="shared" si="168"/>
        <v/>
      </c>
      <c r="BU319" s="319" t="str">
        <f t="shared" si="169"/>
        <v/>
      </c>
      <c r="BV319" s="320" t="str">
        <f t="shared" si="170"/>
        <v xml:space="preserve"> </v>
      </c>
      <c r="BW319" s="175" t="str">
        <f t="shared" si="171"/>
        <v/>
      </c>
      <c r="BX319" s="176" t="str">
        <f t="shared" si="172"/>
        <v/>
      </c>
      <c r="BY319" s="240" t="str">
        <f t="shared" si="173"/>
        <v xml:space="preserve"> </v>
      </c>
      <c r="BZ319" s="175" t="str">
        <f>IF(COUNT(#REF!,#REF!,#REF!,#REF!)=4,(3-#REF!)+(3-#REF!)+#REF!+#REF!,"")</f>
        <v/>
      </c>
      <c r="CA319" s="176" t="str">
        <f>IF(COUNT(#REF!,#REF!,#REF!,#REF!)=4,(3-#REF!)+(3-#REF!)+#REF!+#REF!,"")</f>
        <v/>
      </c>
      <c r="CB319" s="240" t="str">
        <f t="shared" si="174"/>
        <v xml:space="preserve"> </v>
      </c>
      <c r="CC319" s="175" t="str">
        <f>IF(COUNT(#REF!,#REF!,#REF!)=3,(3-#REF!)+#REF!+(3-#REF!),"")</f>
        <v/>
      </c>
      <c r="CD319" s="176" t="str">
        <f>IF(COUNT(#REF!,#REF!,#REF!)=3,(3-#REF!)+#REF!+(3-#REF!),"")</f>
        <v/>
      </c>
      <c r="CE319" s="240" t="str">
        <f t="shared" si="175"/>
        <v xml:space="preserve"> </v>
      </c>
      <c r="CF319" s="185" t="str">
        <f t="shared" si="191"/>
        <v/>
      </c>
      <c r="CG319" s="186" t="str">
        <f t="shared" si="191"/>
        <v/>
      </c>
      <c r="CH319" s="181" t="str">
        <f t="shared" si="176"/>
        <v xml:space="preserve"> </v>
      </c>
      <c r="CI319" s="240">
        <f>'Session Tracking'!P318</f>
        <v>0</v>
      </c>
      <c r="CJ319" s="172"/>
      <c r="CK319" s="172">
        <f>COUNTIF('Session Tracking'!F318:O318,"Yes")</f>
        <v>0</v>
      </c>
      <c r="CL319" s="240">
        <f>COUNTIF('Session Tracking'!F318:O318,"No")</f>
        <v>0</v>
      </c>
      <c r="CM319" s="211">
        <f t="shared" si="177"/>
        <v>0</v>
      </c>
      <c r="CN319" s="240" t="str">
        <f t="shared" si="154"/>
        <v/>
      </c>
      <c r="CO319" s="240" t="str">
        <f t="shared" si="155"/>
        <v/>
      </c>
      <c r="CP319" s="240" t="str">
        <f t="shared" si="178"/>
        <v/>
      </c>
      <c r="CQ319" s="240" t="str">
        <f t="shared" si="179"/>
        <v/>
      </c>
      <c r="CR319" s="240" t="str">
        <f t="shared" si="180"/>
        <v/>
      </c>
      <c r="CS319" s="240" t="str">
        <f t="shared" si="181"/>
        <v/>
      </c>
      <c r="CT319" s="172" t="str">
        <f t="shared" si="182"/>
        <v/>
      </c>
      <c r="CU319" s="240" t="str">
        <f t="shared" si="183"/>
        <v/>
      </c>
      <c r="CV319" s="240" t="str">
        <f t="shared" si="184"/>
        <v/>
      </c>
      <c r="CW319" s="240" t="str">
        <f t="shared" si="185"/>
        <v/>
      </c>
      <c r="CX319" s="240" t="str">
        <f t="shared" si="186"/>
        <v/>
      </c>
      <c r="CY319" s="240" t="str">
        <f t="shared" si="187"/>
        <v/>
      </c>
      <c r="CZ319" s="240" t="str">
        <f t="shared" si="188"/>
        <v/>
      </c>
      <c r="DA319" s="240" t="str">
        <f t="shared" si="189"/>
        <v/>
      </c>
      <c r="DB319" s="173" t="str">
        <f t="shared" si="190"/>
        <v/>
      </c>
    </row>
    <row r="320" spans="1:106" x14ac:dyDescent="0.35">
      <c r="A320" s="182">
        <f>'Session Tracking'!A319</f>
        <v>0</v>
      </c>
      <c r="B320" s="183">
        <f>'Session Tracking'!T319</f>
        <v>0</v>
      </c>
      <c r="C320" s="183">
        <f>'Session Tracking'!C319</f>
        <v>0</v>
      </c>
      <c r="D320" s="184" t="str">
        <f>IF('Session Tracking'!D319,'Session Tracking'!D319,"")</f>
        <v/>
      </c>
      <c r="E320" s="184" t="str">
        <f>IF('Session Tracking'!E319,'Session Tracking'!E319,"")</f>
        <v/>
      </c>
      <c r="F320" s="121"/>
      <c r="G320" s="121"/>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1"/>
      <c r="AH320" s="122"/>
      <c r="AI320" s="122"/>
      <c r="AJ320" s="122"/>
      <c r="AK320" s="122"/>
      <c r="AL320" s="122"/>
      <c r="AM320" s="122"/>
      <c r="AN320" s="122"/>
      <c r="AO320" s="122"/>
      <c r="AP320" s="122"/>
      <c r="AQ320" s="122"/>
      <c r="AR320" s="122"/>
      <c r="AS320" s="122"/>
      <c r="AT320" s="122"/>
      <c r="AU320" s="122"/>
      <c r="AV320" s="122"/>
      <c r="AW320" s="122"/>
      <c r="AX320" s="122"/>
      <c r="AY320" s="122"/>
      <c r="AZ320" s="122"/>
      <c r="BA320" s="122"/>
      <c r="BB320" s="122"/>
      <c r="BC320" s="122"/>
      <c r="BD320" s="122"/>
      <c r="BE320" s="122"/>
      <c r="BF320" s="122"/>
      <c r="BH320" s="175" t="str">
        <f t="shared" si="156"/>
        <v/>
      </c>
      <c r="BI320" s="176" t="str">
        <f t="shared" si="157"/>
        <v/>
      </c>
      <c r="BJ320" s="240" t="str">
        <f t="shared" si="158"/>
        <v xml:space="preserve"> </v>
      </c>
      <c r="BK320" s="175" t="str">
        <f t="shared" si="159"/>
        <v/>
      </c>
      <c r="BL320" s="176" t="str">
        <f t="shared" si="160"/>
        <v/>
      </c>
      <c r="BM320" s="240" t="str">
        <f t="shared" si="161"/>
        <v xml:space="preserve"> </v>
      </c>
      <c r="BN320" s="175" t="str">
        <f t="shared" si="162"/>
        <v/>
      </c>
      <c r="BO320" s="176" t="str">
        <f t="shared" si="163"/>
        <v/>
      </c>
      <c r="BP320" s="240" t="str">
        <f t="shared" si="164"/>
        <v xml:space="preserve"> </v>
      </c>
      <c r="BQ320" s="175" t="str">
        <f t="shared" si="165"/>
        <v/>
      </c>
      <c r="BR320" s="176" t="str">
        <f t="shared" si="166"/>
        <v/>
      </c>
      <c r="BS320" s="224" t="str">
        <f t="shared" si="167"/>
        <v xml:space="preserve"> </v>
      </c>
      <c r="BT320" s="318" t="str">
        <f t="shared" si="168"/>
        <v/>
      </c>
      <c r="BU320" s="319" t="str">
        <f t="shared" si="169"/>
        <v/>
      </c>
      <c r="BV320" s="320" t="str">
        <f t="shared" si="170"/>
        <v xml:space="preserve"> </v>
      </c>
      <c r="BW320" s="175" t="str">
        <f t="shared" si="171"/>
        <v/>
      </c>
      <c r="BX320" s="176" t="str">
        <f t="shared" si="172"/>
        <v/>
      </c>
      <c r="BY320" s="240" t="str">
        <f t="shared" si="173"/>
        <v xml:space="preserve"> </v>
      </c>
      <c r="BZ320" s="175" t="str">
        <f>IF(COUNT(#REF!,#REF!,#REF!,#REF!)=4,(3-#REF!)+(3-#REF!)+#REF!+#REF!,"")</f>
        <v/>
      </c>
      <c r="CA320" s="176" t="str">
        <f>IF(COUNT(#REF!,#REF!,#REF!,#REF!)=4,(3-#REF!)+(3-#REF!)+#REF!+#REF!,"")</f>
        <v/>
      </c>
      <c r="CB320" s="240" t="str">
        <f t="shared" si="174"/>
        <v xml:space="preserve"> </v>
      </c>
      <c r="CC320" s="175" t="str">
        <f>IF(COUNT(#REF!,#REF!,#REF!)=3,(3-#REF!)+#REF!+(3-#REF!),"")</f>
        <v/>
      </c>
      <c r="CD320" s="176" t="str">
        <f>IF(COUNT(#REF!,#REF!,#REF!)=3,(3-#REF!)+#REF!+(3-#REF!),"")</f>
        <v/>
      </c>
      <c r="CE320" s="240" t="str">
        <f t="shared" si="175"/>
        <v xml:space="preserve"> </v>
      </c>
      <c r="CF320" s="185" t="str">
        <f t="shared" si="191"/>
        <v/>
      </c>
      <c r="CG320" s="186" t="str">
        <f t="shared" si="191"/>
        <v/>
      </c>
      <c r="CH320" s="181" t="str">
        <f t="shared" si="176"/>
        <v xml:space="preserve"> </v>
      </c>
      <c r="CI320" s="240">
        <f>'Session Tracking'!P319</f>
        <v>0</v>
      </c>
      <c r="CJ320" s="172"/>
      <c r="CK320" s="172">
        <f>COUNTIF('Session Tracking'!F319:O319,"Yes")</f>
        <v>0</v>
      </c>
      <c r="CL320" s="240">
        <f>COUNTIF('Session Tracking'!F319:O319,"No")</f>
        <v>0</v>
      </c>
      <c r="CM320" s="211">
        <f t="shared" si="177"/>
        <v>0</v>
      </c>
      <c r="CN320" s="240" t="str">
        <f t="shared" si="154"/>
        <v/>
      </c>
      <c r="CO320" s="240" t="str">
        <f t="shared" si="155"/>
        <v/>
      </c>
      <c r="CP320" s="240" t="str">
        <f t="shared" si="178"/>
        <v/>
      </c>
      <c r="CQ320" s="240" t="str">
        <f t="shared" si="179"/>
        <v/>
      </c>
      <c r="CR320" s="240" t="str">
        <f t="shared" si="180"/>
        <v/>
      </c>
      <c r="CS320" s="240" t="str">
        <f t="shared" si="181"/>
        <v/>
      </c>
      <c r="CT320" s="172" t="str">
        <f t="shared" si="182"/>
        <v/>
      </c>
      <c r="CU320" s="240" t="str">
        <f t="shared" si="183"/>
        <v/>
      </c>
      <c r="CV320" s="240" t="str">
        <f t="shared" si="184"/>
        <v/>
      </c>
      <c r="CW320" s="240" t="str">
        <f t="shared" si="185"/>
        <v/>
      </c>
      <c r="CX320" s="240" t="str">
        <f t="shared" si="186"/>
        <v/>
      </c>
      <c r="CY320" s="240" t="str">
        <f t="shared" si="187"/>
        <v/>
      </c>
      <c r="CZ320" s="240" t="str">
        <f t="shared" si="188"/>
        <v/>
      </c>
      <c r="DA320" s="240" t="str">
        <f t="shared" si="189"/>
        <v/>
      </c>
      <c r="DB320" s="173" t="str">
        <f t="shared" si="190"/>
        <v/>
      </c>
    </row>
    <row r="321" spans="1:106" x14ac:dyDescent="0.35">
      <c r="A321" s="182">
        <f>'Session Tracking'!A320</f>
        <v>0</v>
      </c>
      <c r="B321" s="183">
        <f>'Session Tracking'!T320</f>
        <v>0</v>
      </c>
      <c r="C321" s="183">
        <f>'Session Tracking'!C320</f>
        <v>0</v>
      </c>
      <c r="D321" s="184" t="str">
        <f>IF('Session Tracking'!D320,'Session Tracking'!D320,"")</f>
        <v/>
      </c>
      <c r="E321" s="184" t="str">
        <f>IF('Session Tracking'!E320,'Session Tracking'!E320,"")</f>
        <v/>
      </c>
      <c r="F321" s="123"/>
      <c r="G321" s="123"/>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3"/>
      <c r="AH321" s="124"/>
      <c r="AI321" s="124"/>
      <c r="AJ321" s="124"/>
      <c r="AK321" s="124"/>
      <c r="AL321" s="124"/>
      <c r="AM321" s="124"/>
      <c r="AN321" s="124"/>
      <c r="AO321" s="124"/>
      <c r="AP321" s="124"/>
      <c r="AQ321" s="124"/>
      <c r="AR321" s="124"/>
      <c r="AS321" s="124"/>
      <c r="AT321" s="124"/>
      <c r="AU321" s="124"/>
      <c r="AV321" s="124"/>
      <c r="AW321" s="124"/>
      <c r="AX321" s="124"/>
      <c r="AY321" s="124"/>
      <c r="AZ321" s="124"/>
      <c r="BA321" s="124"/>
      <c r="BB321" s="124"/>
      <c r="BC321" s="124"/>
      <c r="BD321" s="124"/>
      <c r="BE321" s="124"/>
      <c r="BF321" s="124"/>
      <c r="BH321" s="175" t="str">
        <f t="shared" si="156"/>
        <v/>
      </c>
      <c r="BI321" s="176" t="str">
        <f t="shared" si="157"/>
        <v/>
      </c>
      <c r="BJ321" s="240" t="str">
        <f t="shared" si="158"/>
        <v xml:space="preserve"> </v>
      </c>
      <c r="BK321" s="175" t="str">
        <f t="shared" si="159"/>
        <v/>
      </c>
      <c r="BL321" s="176" t="str">
        <f t="shared" si="160"/>
        <v/>
      </c>
      <c r="BM321" s="240" t="str">
        <f t="shared" si="161"/>
        <v xml:space="preserve"> </v>
      </c>
      <c r="BN321" s="175" t="str">
        <f t="shared" si="162"/>
        <v/>
      </c>
      <c r="BO321" s="176" t="str">
        <f t="shared" si="163"/>
        <v/>
      </c>
      <c r="BP321" s="240" t="str">
        <f t="shared" si="164"/>
        <v xml:space="preserve"> </v>
      </c>
      <c r="BQ321" s="175" t="str">
        <f t="shared" si="165"/>
        <v/>
      </c>
      <c r="BR321" s="176" t="str">
        <f t="shared" si="166"/>
        <v/>
      </c>
      <c r="BS321" s="224" t="str">
        <f t="shared" si="167"/>
        <v xml:space="preserve"> </v>
      </c>
      <c r="BT321" s="318" t="str">
        <f t="shared" si="168"/>
        <v/>
      </c>
      <c r="BU321" s="319" t="str">
        <f t="shared" si="169"/>
        <v/>
      </c>
      <c r="BV321" s="320" t="str">
        <f t="shared" si="170"/>
        <v xml:space="preserve"> </v>
      </c>
      <c r="BW321" s="175" t="str">
        <f t="shared" si="171"/>
        <v/>
      </c>
      <c r="BX321" s="176" t="str">
        <f t="shared" si="172"/>
        <v/>
      </c>
      <c r="BY321" s="240" t="str">
        <f t="shared" si="173"/>
        <v xml:space="preserve"> </v>
      </c>
      <c r="BZ321" s="175" t="str">
        <f>IF(COUNT(#REF!,#REF!,#REF!,#REF!)=4,(3-#REF!)+(3-#REF!)+#REF!+#REF!,"")</f>
        <v/>
      </c>
      <c r="CA321" s="176" t="str">
        <f>IF(COUNT(#REF!,#REF!,#REF!,#REF!)=4,(3-#REF!)+(3-#REF!)+#REF!+#REF!,"")</f>
        <v/>
      </c>
      <c r="CB321" s="240" t="str">
        <f t="shared" si="174"/>
        <v xml:space="preserve"> </v>
      </c>
      <c r="CC321" s="175" t="str">
        <f>IF(COUNT(#REF!,#REF!,#REF!)=3,(3-#REF!)+#REF!+(3-#REF!),"")</f>
        <v/>
      </c>
      <c r="CD321" s="176" t="str">
        <f>IF(COUNT(#REF!,#REF!,#REF!)=3,(3-#REF!)+#REF!+(3-#REF!),"")</f>
        <v/>
      </c>
      <c r="CE321" s="240" t="str">
        <f t="shared" si="175"/>
        <v xml:space="preserve"> </v>
      </c>
      <c r="CF321" s="185" t="str">
        <f t="shared" si="191"/>
        <v/>
      </c>
      <c r="CG321" s="186" t="str">
        <f t="shared" si="191"/>
        <v/>
      </c>
      <c r="CH321" s="181" t="str">
        <f t="shared" si="176"/>
        <v xml:space="preserve"> </v>
      </c>
      <c r="CI321" s="240">
        <f>'Session Tracking'!P320</f>
        <v>0</v>
      </c>
      <c r="CJ321" s="172"/>
      <c r="CK321" s="172">
        <f>COUNTIF('Session Tracking'!F320:O320,"Yes")</f>
        <v>0</v>
      </c>
      <c r="CL321" s="240">
        <f>COUNTIF('Session Tracking'!F320:O320,"No")</f>
        <v>0</v>
      </c>
      <c r="CM321" s="211">
        <f t="shared" si="177"/>
        <v>0</v>
      </c>
      <c r="CN321" s="240" t="str">
        <f t="shared" si="154"/>
        <v/>
      </c>
      <c r="CO321" s="240" t="str">
        <f t="shared" si="155"/>
        <v/>
      </c>
      <c r="CP321" s="240" t="str">
        <f t="shared" si="178"/>
        <v/>
      </c>
      <c r="CQ321" s="240" t="str">
        <f t="shared" si="179"/>
        <v/>
      </c>
      <c r="CR321" s="240" t="str">
        <f t="shared" si="180"/>
        <v/>
      </c>
      <c r="CS321" s="240" t="str">
        <f t="shared" si="181"/>
        <v/>
      </c>
      <c r="CT321" s="172" t="str">
        <f t="shared" si="182"/>
        <v/>
      </c>
      <c r="CU321" s="240" t="str">
        <f t="shared" si="183"/>
        <v/>
      </c>
      <c r="CV321" s="240" t="str">
        <f t="shared" si="184"/>
        <v/>
      </c>
      <c r="CW321" s="240" t="str">
        <f t="shared" si="185"/>
        <v/>
      </c>
      <c r="CX321" s="240" t="str">
        <f t="shared" si="186"/>
        <v/>
      </c>
      <c r="CY321" s="240" t="str">
        <f t="shared" si="187"/>
        <v/>
      </c>
      <c r="CZ321" s="240" t="str">
        <f t="shared" si="188"/>
        <v/>
      </c>
      <c r="DA321" s="240" t="str">
        <f t="shared" si="189"/>
        <v/>
      </c>
      <c r="DB321" s="173" t="str">
        <f t="shared" si="190"/>
        <v/>
      </c>
    </row>
    <row r="322" spans="1:106" x14ac:dyDescent="0.35">
      <c r="A322" s="182">
        <f>'Session Tracking'!A321</f>
        <v>0</v>
      </c>
      <c r="B322" s="183">
        <f>'Session Tracking'!T321</f>
        <v>0</v>
      </c>
      <c r="C322" s="183">
        <f>'Session Tracking'!C321</f>
        <v>0</v>
      </c>
      <c r="D322" s="184" t="str">
        <f>IF('Session Tracking'!D321,'Session Tracking'!D321,"")</f>
        <v/>
      </c>
      <c r="E322" s="184" t="str">
        <f>IF('Session Tracking'!E321,'Session Tracking'!E321,"")</f>
        <v/>
      </c>
      <c r="F322" s="121"/>
      <c r="G322" s="121"/>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1"/>
      <c r="AH322" s="122"/>
      <c r="AI322" s="122"/>
      <c r="AJ322" s="122"/>
      <c r="AK322" s="122"/>
      <c r="AL322" s="122"/>
      <c r="AM322" s="122"/>
      <c r="AN322" s="122"/>
      <c r="AO322" s="122"/>
      <c r="AP322" s="122"/>
      <c r="AQ322" s="122"/>
      <c r="AR322" s="122"/>
      <c r="AS322" s="122"/>
      <c r="AT322" s="122"/>
      <c r="AU322" s="122"/>
      <c r="AV322" s="122"/>
      <c r="AW322" s="122"/>
      <c r="AX322" s="122"/>
      <c r="AY322" s="122"/>
      <c r="AZ322" s="122"/>
      <c r="BA322" s="122"/>
      <c r="BB322" s="122"/>
      <c r="BC322" s="122"/>
      <c r="BD322" s="122"/>
      <c r="BE322" s="122"/>
      <c r="BF322" s="122"/>
      <c r="BH322" s="175" t="str">
        <f t="shared" si="156"/>
        <v/>
      </c>
      <c r="BI322" s="176" t="str">
        <f t="shared" si="157"/>
        <v/>
      </c>
      <c r="BJ322" s="240" t="str">
        <f t="shared" si="158"/>
        <v xml:space="preserve"> </v>
      </c>
      <c r="BK322" s="175" t="str">
        <f t="shared" si="159"/>
        <v/>
      </c>
      <c r="BL322" s="176" t="str">
        <f t="shared" si="160"/>
        <v/>
      </c>
      <c r="BM322" s="240" t="str">
        <f t="shared" si="161"/>
        <v xml:space="preserve"> </v>
      </c>
      <c r="BN322" s="175" t="str">
        <f t="shared" si="162"/>
        <v/>
      </c>
      <c r="BO322" s="176" t="str">
        <f t="shared" si="163"/>
        <v/>
      </c>
      <c r="BP322" s="240" t="str">
        <f t="shared" si="164"/>
        <v xml:space="preserve"> </v>
      </c>
      <c r="BQ322" s="175" t="str">
        <f t="shared" si="165"/>
        <v/>
      </c>
      <c r="BR322" s="176" t="str">
        <f t="shared" si="166"/>
        <v/>
      </c>
      <c r="BS322" s="224" t="str">
        <f t="shared" si="167"/>
        <v xml:space="preserve"> </v>
      </c>
      <c r="BT322" s="318" t="str">
        <f t="shared" si="168"/>
        <v/>
      </c>
      <c r="BU322" s="319" t="str">
        <f t="shared" si="169"/>
        <v/>
      </c>
      <c r="BV322" s="320" t="str">
        <f t="shared" si="170"/>
        <v xml:space="preserve"> </v>
      </c>
      <c r="BW322" s="175" t="str">
        <f t="shared" si="171"/>
        <v/>
      </c>
      <c r="BX322" s="176" t="str">
        <f t="shared" si="172"/>
        <v/>
      </c>
      <c r="BY322" s="240" t="str">
        <f t="shared" si="173"/>
        <v xml:space="preserve"> </v>
      </c>
      <c r="BZ322" s="175" t="str">
        <f>IF(COUNT(#REF!,#REF!,#REF!,#REF!)=4,(3-#REF!)+(3-#REF!)+#REF!+#REF!,"")</f>
        <v/>
      </c>
      <c r="CA322" s="176" t="str">
        <f>IF(COUNT(#REF!,#REF!,#REF!,#REF!)=4,(3-#REF!)+(3-#REF!)+#REF!+#REF!,"")</f>
        <v/>
      </c>
      <c r="CB322" s="240" t="str">
        <f t="shared" si="174"/>
        <v xml:space="preserve"> </v>
      </c>
      <c r="CC322" s="175" t="str">
        <f>IF(COUNT(#REF!,#REF!,#REF!)=3,(3-#REF!)+#REF!+(3-#REF!),"")</f>
        <v/>
      </c>
      <c r="CD322" s="176" t="str">
        <f>IF(COUNT(#REF!,#REF!,#REF!)=3,(3-#REF!)+#REF!+(3-#REF!),"")</f>
        <v/>
      </c>
      <c r="CE322" s="240" t="str">
        <f t="shared" si="175"/>
        <v xml:space="preserve"> </v>
      </c>
      <c r="CF322" s="185" t="str">
        <f t="shared" si="191"/>
        <v/>
      </c>
      <c r="CG322" s="186" t="str">
        <f t="shared" si="191"/>
        <v/>
      </c>
      <c r="CH322" s="181" t="str">
        <f t="shared" si="176"/>
        <v xml:space="preserve"> </v>
      </c>
      <c r="CI322" s="240">
        <f>'Session Tracking'!P321</f>
        <v>0</v>
      </c>
      <c r="CJ322" s="172"/>
      <c r="CK322" s="172">
        <f>COUNTIF('Session Tracking'!F321:O321,"Yes")</f>
        <v>0</v>
      </c>
      <c r="CL322" s="240">
        <f>COUNTIF('Session Tracking'!F321:O321,"No")</f>
        <v>0</v>
      </c>
      <c r="CM322" s="211">
        <f t="shared" si="177"/>
        <v>0</v>
      </c>
      <c r="CN322" s="240" t="str">
        <f t="shared" si="154"/>
        <v/>
      </c>
      <c r="CO322" s="240" t="str">
        <f t="shared" si="155"/>
        <v/>
      </c>
      <c r="CP322" s="240" t="str">
        <f t="shared" si="178"/>
        <v/>
      </c>
      <c r="CQ322" s="240" t="str">
        <f t="shared" si="179"/>
        <v/>
      </c>
      <c r="CR322" s="240" t="str">
        <f t="shared" si="180"/>
        <v/>
      </c>
      <c r="CS322" s="240" t="str">
        <f t="shared" si="181"/>
        <v/>
      </c>
      <c r="CT322" s="172" t="str">
        <f t="shared" si="182"/>
        <v/>
      </c>
      <c r="CU322" s="240" t="str">
        <f t="shared" si="183"/>
        <v/>
      </c>
      <c r="CV322" s="240" t="str">
        <f t="shared" si="184"/>
        <v/>
      </c>
      <c r="CW322" s="240" t="str">
        <f t="shared" si="185"/>
        <v/>
      </c>
      <c r="CX322" s="240" t="str">
        <f t="shared" si="186"/>
        <v/>
      </c>
      <c r="CY322" s="240" t="str">
        <f t="shared" si="187"/>
        <v/>
      </c>
      <c r="CZ322" s="240" t="str">
        <f t="shared" si="188"/>
        <v/>
      </c>
      <c r="DA322" s="240" t="str">
        <f t="shared" si="189"/>
        <v/>
      </c>
      <c r="DB322" s="173" t="str">
        <f t="shared" si="190"/>
        <v/>
      </c>
    </row>
    <row r="323" spans="1:106" x14ac:dyDescent="0.35">
      <c r="A323" s="182">
        <f>'Session Tracking'!A322</f>
        <v>0</v>
      </c>
      <c r="B323" s="183">
        <f>'Session Tracking'!T322</f>
        <v>0</v>
      </c>
      <c r="C323" s="183">
        <f>'Session Tracking'!C322</f>
        <v>0</v>
      </c>
      <c r="D323" s="184" t="str">
        <f>IF('Session Tracking'!D322,'Session Tracking'!D322,"")</f>
        <v/>
      </c>
      <c r="E323" s="184" t="str">
        <f>IF('Session Tracking'!E322,'Session Tracking'!E322,"")</f>
        <v/>
      </c>
      <c r="F323" s="123"/>
      <c r="G323" s="123"/>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3"/>
      <c r="AH323" s="124"/>
      <c r="AI323" s="124"/>
      <c r="AJ323" s="124"/>
      <c r="AK323" s="124"/>
      <c r="AL323" s="124"/>
      <c r="AM323" s="124"/>
      <c r="AN323" s="124"/>
      <c r="AO323" s="124"/>
      <c r="AP323" s="124"/>
      <c r="AQ323" s="124"/>
      <c r="AR323" s="124"/>
      <c r="AS323" s="124"/>
      <c r="AT323" s="124"/>
      <c r="AU323" s="124"/>
      <c r="AV323" s="124"/>
      <c r="AW323" s="124"/>
      <c r="AX323" s="124"/>
      <c r="AY323" s="124"/>
      <c r="AZ323" s="124"/>
      <c r="BA323" s="124"/>
      <c r="BB323" s="124"/>
      <c r="BC323" s="124"/>
      <c r="BD323" s="124"/>
      <c r="BE323" s="124"/>
      <c r="BF323" s="124"/>
      <c r="BH323" s="175" t="str">
        <f t="shared" si="156"/>
        <v/>
      </c>
      <c r="BI323" s="176" t="str">
        <f t="shared" si="157"/>
        <v/>
      </c>
      <c r="BJ323" s="240" t="str">
        <f t="shared" si="158"/>
        <v xml:space="preserve"> </v>
      </c>
      <c r="BK323" s="175" t="str">
        <f t="shared" si="159"/>
        <v/>
      </c>
      <c r="BL323" s="176" t="str">
        <f t="shared" si="160"/>
        <v/>
      </c>
      <c r="BM323" s="240" t="str">
        <f t="shared" si="161"/>
        <v xml:space="preserve"> </v>
      </c>
      <c r="BN323" s="175" t="str">
        <f t="shared" si="162"/>
        <v/>
      </c>
      <c r="BO323" s="176" t="str">
        <f t="shared" si="163"/>
        <v/>
      </c>
      <c r="BP323" s="240" t="str">
        <f t="shared" si="164"/>
        <v xml:space="preserve"> </v>
      </c>
      <c r="BQ323" s="175" t="str">
        <f t="shared" si="165"/>
        <v/>
      </c>
      <c r="BR323" s="176" t="str">
        <f t="shared" si="166"/>
        <v/>
      </c>
      <c r="BS323" s="224" t="str">
        <f t="shared" si="167"/>
        <v xml:space="preserve"> </v>
      </c>
      <c r="BT323" s="318" t="str">
        <f t="shared" si="168"/>
        <v/>
      </c>
      <c r="BU323" s="319" t="str">
        <f t="shared" si="169"/>
        <v/>
      </c>
      <c r="BV323" s="320" t="str">
        <f t="shared" si="170"/>
        <v xml:space="preserve"> </v>
      </c>
      <c r="BW323" s="175" t="str">
        <f t="shared" si="171"/>
        <v/>
      </c>
      <c r="BX323" s="176" t="str">
        <f t="shared" si="172"/>
        <v/>
      </c>
      <c r="BY323" s="240" t="str">
        <f t="shared" si="173"/>
        <v xml:space="preserve"> </v>
      </c>
      <c r="BZ323" s="175" t="str">
        <f>IF(COUNT(#REF!,#REF!,#REF!,#REF!)=4,(3-#REF!)+(3-#REF!)+#REF!+#REF!,"")</f>
        <v/>
      </c>
      <c r="CA323" s="176" t="str">
        <f>IF(COUNT(#REF!,#REF!,#REF!,#REF!)=4,(3-#REF!)+(3-#REF!)+#REF!+#REF!,"")</f>
        <v/>
      </c>
      <c r="CB323" s="240" t="str">
        <f t="shared" si="174"/>
        <v xml:space="preserve"> </v>
      </c>
      <c r="CC323" s="175" t="str">
        <f>IF(COUNT(#REF!,#REF!,#REF!)=3,(3-#REF!)+#REF!+(3-#REF!),"")</f>
        <v/>
      </c>
      <c r="CD323" s="176" t="str">
        <f>IF(COUNT(#REF!,#REF!,#REF!)=3,(3-#REF!)+#REF!+(3-#REF!),"")</f>
        <v/>
      </c>
      <c r="CE323" s="240" t="str">
        <f t="shared" si="175"/>
        <v xml:space="preserve"> </v>
      </c>
      <c r="CF323" s="185" t="str">
        <f t="shared" si="191"/>
        <v/>
      </c>
      <c r="CG323" s="186" t="str">
        <f t="shared" si="191"/>
        <v/>
      </c>
      <c r="CH323" s="181" t="str">
        <f t="shared" si="176"/>
        <v xml:space="preserve"> </v>
      </c>
      <c r="CI323" s="240">
        <f>'Session Tracking'!P322</f>
        <v>0</v>
      </c>
      <c r="CJ323" s="172"/>
      <c r="CK323" s="172">
        <f>COUNTIF('Session Tracking'!F322:O322,"Yes")</f>
        <v>0</v>
      </c>
      <c r="CL323" s="240">
        <f>COUNTIF('Session Tracking'!F322:O322,"No")</f>
        <v>0</v>
      </c>
      <c r="CM323" s="211">
        <f t="shared" si="177"/>
        <v>0</v>
      </c>
      <c r="CN323" s="240" t="str">
        <f t="shared" si="154"/>
        <v/>
      </c>
      <c r="CO323" s="240" t="str">
        <f t="shared" si="155"/>
        <v/>
      </c>
      <c r="CP323" s="240" t="str">
        <f t="shared" si="178"/>
        <v/>
      </c>
      <c r="CQ323" s="240" t="str">
        <f t="shared" si="179"/>
        <v/>
      </c>
      <c r="CR323" s="240" t="str">
        <f t="shared" si="180"/>
        <v/>
      </c>
      <c r="CS323" s="240" t="str">
        <f t="shared" si="181"/>
        <v/>
      </c>
      <c r="CT323" s="172" t="str">
        <f t="shared" si="182"/>
        <v/>
      </c>
      <c r="CU323" s="240" t="str">
        <f t="shared" si="183"/>
        <v/>
      </c>
      <c r="CV323" s="240" t="str">
        <f t="shared" si="184"/>
        <v/>
      </c>
      <c r="CW323" s="240" t="str">
        <f t="shared" si="185"/>
        <v/>
      </c>
      <c r="CX323" s="240" t="str">
        <f t="shared" si="186"/>
        <v/>
      </c>
      <c r="CY323" s="240" t="str">
        <f t="shared" si="187"/>
        <v/>
      </c>
      <c r="CZ323" s="240" t="str">
        <f t="shared" si="188"/>
        <v/>
      </c>
      <c r="DA323" s="240" t="str">
        <f t="shared" si="189"/>
        <v/>
      </c>
      <c r="DB323" s="173" t="str">
        <f t="shared" si="190"/>
        <v/>
      </c>
    </row>
    <row r="324" spans="1:106" x14ac:dyDescent="0.35">
      <c r="A324" s="182">
        <f>'Session Tracking'!A323</f>
        <v>0</v>
      </c>
      <c r="B324" s="183">
        <f>'Session Tracking'!T323</f>
        <v>0</v>
      </c>
      <c r="C324" s="183">
        <f>'Session Tracking'!C323</f>
        <v>0</v>
      </c>
      <c r="D324" s="184" t="str">
        <f>IF('Session Tracking'!D323,'Session Tracking'!D323,"")</f>
        <v/>
      </c>
      <c r="E324" s="184" t="str">
        <f>IF('Session Tracking'!E323,'Session Tracking'!E323,"")</f>
        <v/>
      </c>
      <c r="F324" s="121"/>
      <c r="G324" s="121"/>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1"/>
      <c r="AH324" s="122"/>
      <c r="AI324" s="122"/>
      <c r="AJ324" s="122"/>
      <c r="AK324" s="122"/>
      <c r="AL324" s="122"/>
      <c r="AM324" s="122"/>
      <c r="AN324" s="122"/>
      <c r="AO324" s="122"/>
      <c r="AP324" s="122"/>
      <c r="AQ324" s="122"/>
      <c r="AR324" s="122"/>
      <c r="AS324" s="122"/>
      <c r="AT324" s="122"/>
      <c r="AU324" s="122"/>
      <c r="AV324" s="122"/>
      <c r="AW324" s="122"/>
      <c r="AX324" s="122"/>
      <c r="AY324" s="122"/>
      <c r="AZ324" s="122"/>
      <c r="BA324" s="122"/>
      <c r="BB324" s="122"/>
      <c r="BC324" s="122"/>
      <c r="BD324" s="122"/>
      <c r="BE324" s="122"/>
      <c r="BF324" s="122"/>
      <c r="BH324" s="175" t="str">
        <f t="shared" si="156"/>
        <v/>
      </c>
      <c r="BI324" s="176" t="str">
        <f t="shared" si="157"/>
        <v/>
      </c>
      <c r="BJ324" s="240" t="str">
        <f t="shared" si="158"/>
        <v xml:space="preserve"> </v>
      </c>
      <c r="BK324" s="175" t="str">
        <f t="shared" si="159"/>
        <v/>
      </c>
      <c r="BL324" s="176" t="str">
        <f t="shared" si="160"/>
        <v/>
      </c>
      <c r="BM324" s="240" t="str">
        <f t="shared" si="161"/>
        <v xml:space="preserve"> </v>
      </c>
      <c r="BN324" s="175" t="str">
        <f t="shared" si="162"/>
        <v/>
      </c>
      <c r="BO324" s="176" t="str">
        <f t="shared" si="163"/>
        <v/>
      </c>
      <c r="BP324" s="240" t="str">
        <f t="shared" si="164"/>
        <v xml:space="preserve"> </v>
      </c>
      <c r="BQ324" s="175" t="str">
        <f t="shared" si="165"/>
        <v/>
      </c>
      <c r="BR324" s="176" t="str">
        <f t="shared" si="166"/>
        <v/>
      </c>
      <c r="BS324" s="224" t="str">
        <f t="shared" si="167"/>
        <v xml:space="preserve"> </v>
      </c>
      <c r="BT324" s="318" t="str">
        <f t="shared" si="168"/>
        <v/>
      </c>
      <c r="BU324" s="319" t="str">
        <f t="shared" si="169"/>
        <v/>
      </c>
      <c r="BV324" s="320" t="str">
        <f t="shared" si="170"/>
        <v xml:space="preserve"> </v>
      </c>
      <c r="BW324" s="175" t="str">
        <f t="shared" si="171"/>
        <v/>
      </c>
      <c r="BX324" s="176" t="str">
        <f t="shared" si="172"/>
        <v/>
      </c>
      <c r="BY324" s="240" t="str">
        <f t="shared" si="173"/>
        <v xml:space="preserve"> </v>
      </c>
      <c r="BZ324" s="175" t="str">
        <f>IF(COUNT(#REF!,#REF!,#REF!,#REF!)=4,(3-#REF!)+(3-#REF!)+#REF!+#REF!,"")</f>
        <v/>
      </c>
      <c r="CA324" s="176" t="str">
        <f>IF(COUNT(#REF!,#REF!,#REF!,#REF!)=4,(3-#REF!)+(3-#REF!)+#REF!+#REF!,"")</f>
        <v/>
      </c>
      <c r="CB324" s="240" t="str">
        <f t="shared" si="174"/>
        <v xml:space="preserve"> </v>
      </c>
      <c r="CC324" s="175" t="str">
        <f>IF(COUNT(#REF!,#REF!,#REF!)=3,(3-#REF!)+#REF!+(3-#REF!),"")</f>
        <v/>
      </c>
      <c r="CD324" s="176" t="str">
        <f>IF(COUNT(#REF!,#REF!,#REF!)=3,(3-#REF!)+#REF!+(3-#REF!),"")</f>
        <v/>
      </c>
      <c r="CE324" s="240" t="str">
        <f t="shared" si="175"/>
        <v xml:space="preserve"> </v>
      </c>
      <c r="CF324" s="185" t="str">
        <f t="shared" si="191"/>
        <v/>
      </c>
      <c r="CG324" s="186" t="str">
        <f t="shared" si="191"/>
        <v/>
      </c>
      <c r="CH324" s="181" t="str">
        <f t="shared" si="176"/>
        <v xml:space="preserve"> </v>
      </c>
      <c r="CI324" s="240">
        <f>'Session Tracking'!P323</f>
        <v>0</v>
      </c>
      <c r="CJ324" s="172"/>
      <c r="CK324" s="172">
        <f>COUNTIF('Session Tracking'!F323:O323,"Yes")</f>
        <v>0</v>
      </c>
      <c r="CL324" s="240">
        <f>COUNTIF('Session Tracking'!F323:O323,"No")</f>
        <v>0</v>
      </c>
      <c r="CM324" s="211">
        <f t="shared" si="177"/>
        <v>0</v>
      </c>
      <c r="CN324" s="240" t="str">
        <f t="shared" ref="CN324:CN387" si="192">IF(D324="","",INT((((YEAR(D324)-YEAR($CN$1))*12+MONTH(D324)-MONTH($CN$1)+1)+2)/3))</f>
        <v/>
      </c>
      <c r="CO324" s="240" t="str">
        <f t="shared" ref="CO324:CO387" si="193">IF(E324="","",INT((((YEAR(E324)-YEAR($CN$1))*12+MONTH(E324)-MONTH($CN$1)+1)+2)/3))</f>
        <v/>
      </c>
      <c r="CP324" s="240" t="str">
        <f t="shared" si="178"/>
        <v/>
      </c>
      <c r="CQ324" s="240" t="str">
        <f t="shared" si="179"/>
        <v/>
      </c>
      <c r="CR324" s="240" t="str">
        <f t="shared" si="180"/>
        <v/>
      </c>
      <c r="CS324" s="240" t="str">
        <f t="shared" si="181"/>
        <v/>
      </c>
      <c r="CT324" s="172" t="str">
        <f t="shared" si="182"/>
        <v/>
      </c>
      <c r="CU324" s="240" t="str">
        <f t="shared" si="183"/>
        <v/>
      </c>
      <c r="CV324" s="240" t="str">
        <f t="shared" si="184"/>
        <v/>
      </c>
      <c r="CW324" s="240" t="str">
        <f t="shared" si="185"/>
        <v/>
      </c>
      <c r="CX324" s="240" t="str">
        <f t="shared" si="186"/>
        <v/>
      </c>
      <c r="CY324" s="240" t="str">
        <f t="shared" si="187"/>
        <v/>
      </c>
      <c r="CZ324" s="240" t="str">
        <f t="shared" si="188"/>
        <v/>
      </c>
      <c r="DA324" s="240" t="str">
        <f t="shared" si="189"/>
        <v/>
      </c>
      <c r="DB324" s="173" t="str">
        <f t="shared" si="190"/>
        <v/>
      </c>
    </row>
    <row r="325" spans="1:106" x14ac:dyDescent="0.35">
      <c r="A325" s="182">
        <f>'Session Tracking'!A324</f>
        <v>0</v>
      </c>
      <c r="B325" s="183">
        <f>'Session Tracking'!T324</f>
        <v>0</v>
      </c>
      <c r="C325" s="183">
        <f>'Session Tracking'!C324</f>
        <v>0</v>
      </c>
      <c r="D325" s="184" t="str">
        <f>IF('Session Tracking'!D324,'Session Tracking'!D324,"")</f>
        <v/>
      </c>
      <c r="E325" s="184" t="str">
        <f>IF('Session Tracking'!E324,'Session Tracking'!E324,"")</f>
        <v/>
      </c>
      <c r="F325" s="123"/>
      <c r="G325" s="123"/>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3"/>
      <c r="AH325" s="124"/>
      <c r="AI325" s="124"/>
      <c r="AJ325" s="124"/>
      <c r="AK325" s="124"/>
      <c r="AL325" s="124"/>
      <c r="AM325" s="124"/>
      <c r="AN325" s="124"/>
      <c r="AO325" s="124"/>
      <c r="AP325" s="124"/>
      <c r="AQ325" s="124"/>
      <c r="AR325" s="124"/>
      <c r="AS325" s="124"/>
      <c r="AT325" s="124"/>
      <c r="AU325" s="124"/>
      <c r="AV325" s="124"/>
      <c r="AW325" s="124"/>
      <c r="AX325" s="124"/>
      <c r="AY325" s="124"/>
      <c r="AZ325" s="124"/>
      <c r="BA325" s="124"/>
      <c r="BB325" s="124"/>
      <c r="BC325" s="124"/>
      <c r="BD325" s="124"/>
      <c r="BE325" s="124"/>
      <c r="BF325" s="124"/>
      <c r="BH325" s="175" t="str">
        <f t="shared" ref="BH325:BH388" si="194">IF(COUNT(O325,J325,T325,W325,AE325)=5,O325+J325+T325+W325+AE325,"")</f>
        <v/>
      </c>
      <c r="BI325" s="176" t="str">
        <f t="shared" ref="BI325:BI388" si="195">IF(COUNT(AJ325,AO325,AT325,AW325,BE325)=5,AJ325+AO325+AT325+AW325+BE325,"")</f>
        <v/>
      </c>
      <c r="BJ325" s="240" t="str">
        <f t="shared" ref="BJ325:BJ388" si="196">IF(OR(BH325="",BI325="")," ",BI325-BH325)</f>
        <v xml:space="preserve"> </v>
      </c>
      <c r="BK325" s="175" t="str">
        <f t="shared" ref="BK325:BK388" si="197">IF(COUNT(L325,N325,S325,Y325,AC325)=5,(L325+(2-N325)+S325+Y325+AC325),"")</f>
        <v/>
      </c>
      <c r="BL325" s="176" t="str">
        <f t="shared" ref="BL325:BL388" si="198">IF(COUNT(AL325,AN325,AP325,AQ325,AT325)=5,AL325+(2-AN325)+AP325+AQ325+AT325,"")</f>
        <v/>
      </c>
      <c r="BM325" s="240" t="str">
        <f t="shared" ref="BM325:BM388" si="199">IF(OR(BK325="",BL325="")," ",BL325-BK325)</f>
        <v xml:space="preserve"> </v>
      </c>
      <c r="BN325" s="175" t="str">
        <f t="shared" ref="BN325:BN388" si="200">IF(COUNT(I325,Q325,V325,AB325,AF325)=5,I325+Q325+V325+(2-AB325)+(2-AF325),"")</f>
        <v/>
      </c>
      <c r="BO325" s="176" t="str">
        <f t="shared" ref="BO325:BO388" si="201">IF(COUNT(AI325,AQ325,AV325,BB325,BF325)=5,AI325+AQ325+AV325+(2-BB325)+(2-BF325),"")</f>
        <v/>
      </c>
      <c r="BP325" s="240" t="str">
        <f t="shared" ref="BP325:BP388" si="202">IF(OR(BN325="",BO325="")," ",BO325-BN325)</f>
        <v xml:space="preserve"> </v>
      </c>
      <c r="BQ325" s="175" t="str">
        <f t="shared" ref="BQ325:BQ388" si="203">IF(COUNT(M325,R325,U325,Z325,AD325)=5,M325+(2-R325)+(2-U325)+Z325+AD325,"")</f>
        <v/>
      </c>
      <c r="BR325" s="176" t="str">
        <f t="shared" ref="BR325:BR388" si="204">IF(COUNT(AM325,AR325,AU325,AZ325,BD325)=5,AM325+(2-AR325)+(2-AU325)+AZ325+BD325,"")</f>
        <v/>
      </c>
      <c r="BS325" s="224" t="str">
        <f t="shared" ref="BS325:BS388" si="205">IF(OR(BQ325="",BR325="")," ",BR325-BQ325)</f>
        <v xml:space="preserve"> </v>
      </c>
      <c r="BT325" s="318" t="str">
        <f t="shared" ref="BT325:BT388" si="206">IF(COUNT(H325,K325,P325,X325,AA325)=5,H325+K325+P325+X325+AA325,"")</f>
        <v/>
      </c>
      <c r="BU325" s="319" t="str">
        <f t="shared" ref="BU325:BU388" si="207">IF(COUNT(AH325,AK325,AP325,AX325,BA325)=5,AH325+AK325+AP325+AX325+BA325,"")</f>
        <v/>
      </c>
      <c r="BV325" s="320" t="str">
        <f t="shared" ref="BV325:BV388" si="208">IF(OR(BT325="",BU325="")," ",BU325-BT325)</f>
        <v xml:space="preserve"> </v>
      </c>
      <c r="BW325" s="175" t="str">
        <f t="shared" ref="BW325:BW388" si="209">IF(COUNT(H325:AF325)=25,H325+I325+J325+K325+L325+M325+(2-N325)+O325+P325+Q325+(2-R325)+S325+T325+(2-U325)+V325+W325+X325+Y325+Z325+AA325+(2-AB325)+AC325+AD325+AE325+(2-AF325),"")</f>
        <v/>
      </c>
      <c r="BX325" s="176" t="str">
        <f t="shared" ref="BX325:BX388" si="210">IF(COUNT(AH325:BF325)=25,AH325+AI325+AJ325+AK325+AL325+AM325+(2-AN325)+AO325+AP325+AQ325+(2-AR325)+AS325+AT325+(2-AU325)+AV325+AW325+AX325+AY325+AZ325+BA325+(2-BB325)+BC325+BD325+BE325+(2-BF325),"")</f>
        <v/>
      </c>
      <c r="BY325" s="240" t="str">
        <f t="shared" ref="BY325:BY388" si="211">IF(OR(BW325="",BX325="")," ",BX325-BW325)</f>
        <v xml:space="preserve"> </v>
      </c>
      <c r="BZ325" s="175" t="str">
        <f>IF(COUNT(#REF!,#REF!,#REF!,#REF!)=4,(3-#REF!)+(3-#REF!)+#REF!+#REF!,"")</f>
        <v/>
      </c>
      <c r="CA325" s="176" t="str">
        <f>IF(COUNT(#REF!,#REF!,#REF!,#REF!)=4,(3-#REF!)+(3-#REF!)+#REF!+#REF!,"")</f>
        <v/>
      </c>
      <c r="CB325" s="240" t="str">
        <f t="shared" ref="CB325:CB388" si="212">IF(OR(BZ325="",CA325="")," ",CA325-BZ325)</f>
        <v xml:space="preserve"> </v>
      </c>
      <c r="CC325" s="175" t="str">
        <f>IF(COUNT(#REF!,#REF!,#REF!)=3,(3-#REF!)+#REF!+(3-#REF!),"")</f>
        <v/>
      </c>
      <c r="CD325" s="176" t="str">
        <f>IF(COUNT(#REF!,#REF!,#REF!)=3,(3-#REF!)+#REF!+(3-#REF!),"")</f>
        <v/>
      </c>
      <c r="CE325" s="240" t="str">
        <f t="shared" ref="CE325:CE388" si="213">IF(OR(CC325="",CD325="")," ",CD325-CC325)</f>
        <v xml:space="preserve"> </v>
      </c>
      <c r="CF325" s="185" t="str">
        <f t="shared" si="191"/>
        <v/>
      </c>
      <c r="CG325" s="186" t="str">
        <f t="shared" si="191"/>
        <v/>
      </c>
      <c r="CH325" s="181" t="str">
        <f t="shared" ref="CH325:CH388" si="214">IF(OR(CF325="",CG325="")," ",CG325-CF325)</f>
        <v xml:space="preserve"> </v>
      </c>
      <c r="CI325" s="240">
        <f>'Session Tracking'!P324</f>
        <v>0</v>
      </c>
      <c r="CJ325" s="172"/>
      <c r="CK325" s="172">
        <f>COUNTIF('Session Tracking'!F324:O324,"Yes")</f>
        <v>0</v>
      </c>
      <c r="CL325" s="240">
        <f>COUNTIF('Session Tracking'!F324:O324,"No")</f>
        <v>0</v>
      </c>
      <c r="CM325" s="211">
        <f t="shared" ref="CM325:CM388" si="215">IF(AND(CK325+CL325&gt;0,CI325&lt;&gt;"N/A"),CK325/(CK325+CL325),0)</f>
        <v>0</v>
      </c>
      <c r="CN325" s="240" t="str">
        <f t="shared" si="192"/>
        <v/>
      </c>
      <c r="CO325" s="240" t="str">
        <f t="shared" si="193"/>
        <v/>
      </c>
      <c r="CP325" s="240" t="str">
        <f t="shared" ref="CP325:CP388" si="216">IF(AND(CO325&gt;0,CI325="yes"),CO325,"")</f>
        <v/>
      </c>
      <c r="CQ325" s="240" t="str">
        <f t="shared" ref="CQ325:CQ388" si="217">IF(CO325&gt;0,CO325,"")</f>
        <v/>
      </c>
      <c r="CR325" s="240" t="str">
        <f t="shared" ref="CR325:CR388" si="218">IF(AND(CO325&gt;0,CM325&gt;=0.75),CO325,"")</f>
        <v/>
      </c>
      <c r="CS325" s="240" t="str">
        <f t="shared" ref="CS325:CS388" si="219">IF(AND(COUNT(H325:AF325)&gt;=20,COUNT(AG325:BF325)&gt;=20),IF(AG325="","",INT((((YEAR(AG325)-YEAR($CN$1))*12+MONTH(AG325)-MONTH($CN$1)+1)+2)/3)),"")</f>
        <v/>
      </c>
      <c r="CT325" s="172" t="str">
        <f t="shared" ref="CT325:CT388" si="220">IF(AND($CS325&gt;0,BJ325&lt;0),$CS325,"")</f>
        <v/>
      </c>
      <c r="CU325" s="240" t="str">
        <f t="shared" ref="CU325:CU388" si="221">IF(AND($CS325&gt;0,BM325&lt;0),$CS325,"")</f>
        <v/>
      </c>
      <c r="CV325" s="240" t="str">
        <f t="shared" ref="CV325:CV388" si="222">IF(AND($CS325&gt;0,BP325&lt;0),$CS325,"")</f>
        <v/>
      </c>
      <c r="CW325" s="240" t="str">
        <f t="shared" ref="CW325:CW388" si="223">IF(AND($CS325&gt;0,BS325&lt;0),$CS325,"")</f>
        <v/>
      </c>
      <c r="CX325" s="240" t="str">
        <f t="shared" ref="CX325:CX388" si="224">IF(AND($CS325&gt;0,BV325&lt;0),$CS325,"")</f>
        <v/>
      </c>
      <c r="CY325" s="240" t="str">
        <f t="shared" ref="CY325:CY388" si="225">IF(AND($CS325&gt;0,BY325&lt;0),$CS325,"")</f>
        <v/>
      </c>
      <c r="CZ325" s="240" t="str">
        <f t="shared" ref="CZ325:CZ388" si="226">IF(AND($CS325&gt;0,BY325&lt;0),$CS325,"")</f>
        <v/>
      </c>
      <c r="DA325" s="240" t="str">
        <f t="shared" ref="DA325:DA388" si="227">IF(AND($CS325&gt;0,CB325&lt;0),$CS325,"")</f>
        <v/>
      </c>
      <c r="DB325" s="173" t="str">
        <f t="shared" ref="DB325:DB388" si="228">IF(AND($CS325&gt;0,CE325&lt;0),$CS325,"")</f>
        <v/>
      </c>
    </row>
    <row r="326" spans="1:106" x14ac:dyDescent="0.35">
      <c r="A326" s="182">
        <f>'Session Tracking'!A325</f>
        <v>0</v>
      </c>
      <c r="B326" s="183">
        <f>'Session Tracking'!T325</f>
        <v>0</v>
      </c>
      <c r="C326" s="183">
        <f>'Session Tracking'!C325</f>
        <v>0</v>
      </c>
      <c r="D326" s="184" t="str">
        <f>IF('Session Tracking'!D325,'Session Tracking'!D325,"")</f>
        <v/>
      </c>
      <c r="E326" s="184" t="str">
        <f>IF('Session Tracking'!E325,'Session Tracking'!E325,"")</f>
        <v/>
      </c>
      <c r="F326" s="121"/>
      <c r="G326" s="121"/>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1"/>
      <c r="AH326" s="122"/>
      <c r="AI326" s="122"/>
      <c r="AJ326" s="122"/>
      <c r="AK326" s="122"/>
      <c r="AL326" s="122"/>
      <c r="AM326" s="122"/>
      <c r="AN326" s="122"/>
      <c r="AO326" s="122"/>
      <c r="AP326" s="122"/>
      <c r="AQ326" s="122"/>
      <c r="AR326" s="122"/>
      <c r="AS326" s="122"/>
      <c r="AT326" s="122"/>
      <c r="AU326" s="122"/>
      <c r="AV326" s="122"/>
      <c r="AW326" s="122"/>
      <c r="AX326" s="122"/>
      <c r="AY326" s="122"/>
      <c r="AZ326" s="122"/>
      <c r="BA326" s="122"/>
      <c r="BB326" s="122"/>
      <c r="BC326" s="122"/>
      <c r="BD326" s="122"/>
      <c r="BE326" s="122"/>
      <c r="BF326" s="122"/>
      <c r="BH326" s="175" t="str">
        <f t="shared" si="194"/>
        <v/>
      </c>
      <c r="BI326" s="176" t="str">
        <f t="shared" si="195"/>
        <v/>
      </c>
      <c r="BJ326" s="240" t="str">
        <f t="shared" si="196"/>
        <v xml:space="preserve"> </v>
      </c>
      <c r="BK326" s="175" t="str">
        <f t="shared" si="197"/>
        <v/>
      </c>
      <c r="BL326" s="176" t="str">
        <f t="shared" si="198"/>
        <v/>
      </c>
      <c r="BM326" s="240" t="str">
        <f t="shared" si="199"/>
        <v xml:space="preserve"> </v>
      </c>
      <c r="BN326" s="175" t="str">
        <f t="shared" si="200"/>
        <v/>
      </c>
      <c r="BO326" s="176" t="str">
        <f t="shared" si="201"/>
        <v/>
      </c>
      <c r="BP326" s="240" t="str">
        <f t="shared" si="202"/>
        <v xml:space="preserve"> </v>
      </c>
      <c r="BQ326" s="175" t="str">
        <f t="shared" si="203"/>
        <v/>
      </c>
      <c r="BR326" s="176" t="str">
        <f t="shared" si="204"/>
        <v/>
      </c>
      <c r="BS326" s="224" t="str">
        <f t="shared" si="205"/>
        <v xml:space="preserve"> </v>
      </c>
      <c r="BT326" s="318" t="str">
        <f t="shared" si="206"/>
        <v/>
      </c>
      <c r="BU326" s="319" t="str">
        <f t="shared" si="207"/>
        <v/>
      </c>
      <c r="BV326" s="320" t="str">
        <f t="shared" si="208"/>
        <v xml:space="preserve"> </v>
      </c>
      <c r="BW326" s="175" t="str">
        <f t="shared" si="209"/>
        <v/>
      </c>
      <c r="BX326" s="176" t="str">
        <f t="shared" si="210"/>
        <v/>
      </c>
      <c r="BY326" s="240" t="str">
        <f t="shared" si="211"/>
        <v xml:space="preserve"> </v>
      </c>
      <c r="BZ326" s="175" t="str">
        <f>IF(COUNT(#REF!,#REF!,#REF!,#REF!)=4,(3-#REF!)+(3-#REF!)+#REF!+#REF!,"")</f>
        <v/>
      </c>
      <c r="CA326" s="176" t="str">
        <f>IF(COUNT(#REF!,#REF!,#REF!,#REF!)=4,(3-#REF!)+(3-#REF!)+#REF!+#REF!,"")</f>
        <v/>
      </c>
      <c r="CB326" s="240" t="str">
        <f t="shared" si="212"/>
        <v xml:space="preserve"> </v>
      </c>
      <c r="CC326" s="175" t="str">
        <f>IF(COUNT(#REF!,#REF!,#REF!)=3,(3-#REF!)+#REF!+(3-#REF!),"")</f>
        <v/>
      </c>
      <c r="CD326" s="176" t="str">
        <f>IF(COUNT(#REF!,#REF!,#REF!)=3,(3-#REF!)+#REF!+(3-#REF!),"")</f>
        <v/>
      </c>
      <c r="CE326" s="240" t="str">
        <f t="shared" si="213"/>
        <v xml:space="preserve"> </v>
      </c>
      <c r="CF326" s="185" t="str">
        <f t="shared" si="191"/>
        <v/>
      </c>
      <c r="CG326" s="186" t="str">
        <f t="shared" si="191"/>
        <v/>
      </c>
      <c r="CH326" s="181" t="str">
        <f t="shared" si="214"/>
        <v xml:space="preserve"> </v>
      </c>
      <c r="CI326" s="240">
        <f>'Session Tracking'!P325</f>
        <v>0</v>
      </c>
      <c r="CJ326" s="172"/>
      <c r="CK326" s="172">
        <f>COUNTIF('Session Tracking'!F325:O325,"Yes")</f>
        <v>0</v>
      </c>
      <c r="CL326" s="240">
        <f>COUNTIF('Session Tracking'!F325:O325,"No")</f>
        <v>0</v>
      </c>
      <c r="CM326" s="211">
        <f t="shared" si="215"/>
        <v>0</v>
      </c>
      <c r="CN326" s="240" t="str">
        <f t="shared" si="192"/>
        <v/>
      </c>
      <c r="CO326" s="240" t="str">
        <f t="shared" si="193"/>
        <v/>
      </c>
      <c r="CP326" s="240" t="str">
        <f t="shared" si="216"/>
        <v/>
      </c>
      <c r="CQ326" s="240" t="str">
        <f t="shared" si="217"/>
        <v/>
      </c>
      <c r="CR326" s="240" t="str">
        <f t="shared" si="218"/>
        <v/>
      </c>
      <c r="CS326" s="240" t="str">
        <f t="shared" si="219"/>
        <v/>
      </c>
      <c r="CT326" s="172" t="str">
        <f t="shared" si="220"/>
        <v/>
      </c>
      <c r="CU326" s="240" t="str">
        <f t="shared" si="221"/>
        <v/>
      </c>
      <c r="CV326" s="240" t="str">
        <f t="shared" si="222"/>
        <v/>
      </c>
      <c r="CW326" s="240" t="str">
        <f t="shared" si="223"/>
        <v/>
      </c>
      <c r="CX326" s="240" t="str">
        <f t="shared" si="224"/>
        <v/>
      </c>
      <c r="CY326" s="240" t="str">
        <f t="shared" si="225"/>
        <v/>
      </c>
      <c r="CZ326" s="240" t="str">
        <f t="shared" si="226"/>
        <v/>
      </c>
      <c r="DA326" s="240" t="str">
        <f t="shared" si="227"/>
        <v/>
      </c>
      <c r="DB326" s="173" t="str">
        <f t="shared" si="228"/>
        <v/>
      </c>
    </row>
    <row r="327" spans="1:106" x14ac:dyDescent="0.35">
      <c r="A327" s="182">
        <f>'Session Tracking'!A326</f>
        <v>0</v>
      </c>
      <c r="B327" s="183">
        <f>'Session Tracking'!T326</f>
        <v>0</v>
      </c>
      <c r="C327" s="183">
        <f>'Session Tracking'!C326</f>
        <v>0</v>
      </c>
      <c r="D327" s="184" t="str">
        <f>IF('Session Tracking'!D326,'Session Tracking'!D326,"")</f>
        <v/>
      </c>
      <c r="E327" s="184" t="str">
        <f>IF('Session Tracking'!E326,'Session Tracking'!E326,"")</f>
        <v/>
      </c>
      <c r="F327" s="123"/>
      <c r="G327" s="123"/>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3"/>
      <c r="AH327" s="124"/>
      <c r="AI327" s="124"/>
      <c r="AJ327" s="124"/>
      <c r="AK327" s="124"/>
      <c r="AL327" s="124"/>
      <c r="AM327" s="124"/>
      <c r="AN327" s="124"/>
      <c r="AO327" s="124"/>
      <c r="AP327" s="124"/>
      <c r="AQ327" s="124"/>
      <c r="AR327" s="124"/>
      <c r="AS327" s="124"/>
      <c r="AT327" s="124"/>
      <c r="AU327" s="124"/>
      <c r="AV327" s="124"/>
      <c r="AW327" s="124"/>
      <c r="AX327" s="124"/>
      <c r="AY327" s="124"/>
      <c r="AZ327" s="124"/>
      <c r="BA327" s="124"/>
      <c r="BB327" s="124"/>
      <c r="BC327" s="124"/>
      <c r="BD327" s="124"/>
      <c r="BE327" s="124"/>
      <c r="BF327" s="124"/>
      <c r="BH327" s="175" t="str">
        <f t="shared" si="194"/>
        <v/>
      </c>
      <c r="BI327" s="176" t="str">
        <f t="shared" si="195"/>
        <v/>
      </c>
      <c r="BJ327" s="240" t="str">
        <f t="shared" si="196"/>
        <v xml:space="preserve"> </v>
      </c>
      <c r="BK327" s="175" t="str">
        <f t="shared" si="197"/>
        <v/>
      </c>
      <c r="BL327" s="176" t="str">
        <f t="shared" si="198"/>
        <v/>
      </c>
      <c r="BM327" s="240" t="str">
        <f t="shared" si="199"/>
        <v xml:space="preserve"> </v>
      </c>
      <c r="BN327" s="175" t="str">
        <f t="shared" si="200"/>
        <v/>
      </c>
      <c r="BO327" s="176" t="str">
        <f t="shared" si="201"/>
        <v/>
      </c>
      <c r="BP327" s="240" t="str">
        <f t="shared" si="202"/>
        <v xml:space="preserve"> </v>
      </c>
      <c r="BQ327" s="175" t="str">
        <f t="shared" si="203"/>
        <v/>
      </c>
      <c r="BR327" s="176" t="str">
        <f t="shared" si="204"/>
        <v/>
      </c>
      <c r="BS327" s="224" t="str">
        <f t="shared" si="205"/>
        <v xml:space="preserve"> </v>
      </c>
      <c r="BT327" s="318" t="str">
        <f t="shared" si="206"/>
        <v/>
      </c>
      <c r="BU327" s="319" t="str">
        <f t="shared" si="207"/>
        <v/>
      </c>
      <c r="BV327" s="320" t="str">
        <f t="shared" si="208"/>
        <v xml:space="preserve"> </v>
      </c>
      <c r="BW327" s="175" t="str">
        <f t="shared" si="209"/>
        <v/>
      </c>
      <c r="BX327" s="176" t="str">
        <f t="shared" si="210"/>
        <v/>
      </c>
      <c r="BY327" s="240" t="str">
        <f t="shared" si="211"/>
        <v xml:space="preserve"> </v>
      </c>
      <c r="BZ327" s="175" t="str">
        <f>IF(COUNT(#REF!,#REF!,#REF!,#REF!)=4,(3-#REF!)+(3-#REF!)+#REF!+#REF!,"")</f>
        <v/>
      </c>
      <c r="CA327" s="176" t="str">
        <f>IF(COUNT(#REF!,#REF!,#REF!,#REF!)=4,(3-#REF!)+(3-#REF!)+#REF!+#REF!,"")</f>
        <v/>
      </c>
      <c r="CB327" s="240" t="str">
        <f t="shared" si="212"/>
        <v xml:space="preserve"> </v>
      </c>
      <c r="CC327" s="175" t="str">
        <f>IF(COUNT(#REF!,#REF!,#REF!)=3,(3-#REF!)+#REF!+(3-#REF!),"")</f>
        <v/>
      </c>
      <c r="CD327" s="176" t="str">
        <f>IF(COUNT(#REF!,#REF!,#REF!)=3,(3-#REF!)+#REF!+(3-#REF!),"")</f>
        <v/>
      </c>
      <c r="CE327" s="240" t="str">
        <f t="shared" si="213"/>
        <v xml:space="preserve"> </v>
      </c>
      <c r="CF327" s="185" t="str">
        <f t="shared" si="191"/>
        <v/>
      </c>
      <c r="CG327" s="186" t="str">
        <f t="shared" si="191"/>
        <v/>
      </c>
      <c r="CH327" s="181" t="str">
        <f t="shared" si="214"/>
        <v xml:space="preserve"> </v>
      </c>
      <c r="CI327" s="240">
        <f>'Session Tracking'!P326</f>
        <v>0</v>
      </c>
      <c r="CJ327" s="172"/>
      <c r="CK327" s="172">
        <f>COUNTIF('Session Tracking'!F326:O326,"Yes")</f>
        <v>0</v>
      </c>
      <c r="CL327" s="240">
        <f>COUNTIF('Session Tracking'!F326:O326,"No")</f>
        <v>0</v>
      </c>
      <c r="CM327" s="211">
        <f t="shared" si="215"/>
        <v>0</v>
      </c>
      <c r="CN327" s="240" t="str">
        <f t="shared" si="192"/>
        <v/>
      </c>
      <c r="CO327" s="240" t="str">
        <f t="shared" si="193"/>
        <v/>
      </c>
      <c r="CP327" s="240" t="str">
        <f t="shared" si="216"/>
        <v/>
      </c>
      <c r="CQ327" s="240" t="str">
        <f t="shared" si="217"/>
        <v/>
      </c>
      <c r="CR327" s="240" t="str">
        <f t="shared" si="218"/>
        <v/>
      </c>
      <c r="CS327" s="240" t="str">
        <f t="shared" si="219"/>
        <v/>
      </c>
      <c r="CT327" s="172" t="str">
        <f t="shared" si="220"/>
        <v/>
      </c>
      <c r="CU327" s="240" t="str">
        <f t="shared" si="221"/>
        <v/>
      </c>
      <c r="CV327" s="240" t="str">
        <f t="shared" si="222"/>
        <v/>
      </c>
      <c r="CW327" s="240" t="str">
        <f t="shared" si="223"/>
        <v/>
      </c>
      <c r="CX327" s="240" t="str">
        <f t="shared" si="224"/>
        <v/>
      </c>
      <c r="CY327" s="240" t="str">
        <f t="shared" si="225"/>
        <v/>
      </c>
      <c r="CZ327" s="240" t="str">
        <f t="shared" si="226"/>
        <v/>
      </c>
      <c r="DA327" s="240" t="str">
        <f t="shared" si="227"/>
        <v/>
      </c>
      <c r="DB327" s="173" t="str">
        <f t="shared" si="228"/>
        <v/>
      </c>
    </row>
    <row r="328" spans="1:106" x14ac:dyDescent="0.35">
      <c r="A328" s="182">
        <f>'Session Tracking'!A327</f>
        <v>0</v>
      </c>
      <c r="B328" s="183">
        <f>'Session Tracking'!T327</f>
        <v>0</v>
      </c>
      <c r="C328" s="183">
        <f>'Session Tracking'!C327</f>
        <v>0</v>
      </c>
      <c r="D328" s="184" t="str">
        <f>IF('Session Tracking'!D327,'Session Tracking'!D327,"")</f>
        <v/>
      </c>
      <c r="E328" s="184" t="str">
        <f>IF('Session Tracking'!E327,'Session Tracking'!E327,"")</f>
        <v/>
      </c>
      <c r="F328" s="121"/>
      <c r="G328" s="121"/>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1"/>
      <c r="AH328" s="122"/>
      <c r="AI328" s="122"/>
      <c r="AJ328" s="122"/>
      <c r="AK328" s="122"/>
      <c r="AL328" s="122"/>
      <c r="AM328" s="122"/>
      <c r="AN328" s="122"/>
      <c r="AO328" s="122"/>
      <c r="AP328" s="122"/>
      <c r="AQ328" s="122"/>
      <c r="AR328" s="122"/>
      <c r="AS328" s="122"/>
      <c r="AT328" s="122"/>
      <c r="AU328" s="122"/>
      <c r="AV328" s="122"/>
      <c r="AW328" s="122"/>
      <c r="AX328" s="122"/>
      <c r="AY328" s="122"/>
      <c r="AZ328" s="122"/>
      <c r="BA328" s="122"/>
      <c r="BB328" s="122"/>
      <c r="BC328" s="122"/>
      <c r="BD328" s="122"/>
      <c r="BE328" s="122"/>
      <c r="BF328" s="122"/>
      <c r="BH328" s="175" t="str">
        <f t="shared" si="194"/>
        <v/>
      </c>
      <c r="BI328" s="176" t="str">
        <f t="shared" si="195"/>
        <v/>
      </c>
      <c r="BJ328" s="240" t="str">
        <f t="shared" si="196"/>
        <v xml:space="preserve"> </v>
      </c>
      <c r="BK328" s="175" t="str">
        <f t="shared" si="197"/>
        <v/>
      </c>
      <c r="BL328" s="176" t="str">
        <f t="shared" si="198"/>
        <v/>
      </c>
      <c r="BM328" s="240" t="str">
        <f t="shared" si="199"/>
        <v xml:space="preserve"> </v>
      </c>
      <c r="BN328" s="175" t="str">
        <f t="shared" si="200"/>
        <v/>
      </c>
      <c r="BO328" s="176" t="str">
        <f t="shared" si="201"/>
        <v/>
      </c>
      <c r="BP328" s="240" t="str">
        <f t="shared" si="202"/>
        <v xml:space="preserve"> </v>
      </c>
      <c r="BQ328" s="175" t="str">
        <f t="shared" si="203"/>
        <v/>
      </c>
      <c r="BR328" s="176" t="str">
        <f t="shared" si="204"/>
        <v/>
      </c>
      <c r="BS328" s="224" t="str">
        <f t="shared" si="205"/>
        <v xml:space="preserve"> </v>
      </c>
      <c r="BT328" s="318" t="str">
        <f t="shared" si="206"/>
        <v/>
      </c>
      <c r="BU328" s="319" t="str">
        <f t="shared" si="207"/>
        <v/>
      </c>
      <c r="BV328" s="320" t="str">
        <f t="shared" si="208"/>
        <v xml:space="preserve"> </v>
      </c>
      <c r="BW328" s="175" t="str">
        <f t="shared" si="209"/>
        <v/>
      </c>
      <c r="BX328" s="176" t="str">
        <f t="shared" si="210"/>
        <v/>
      </c>
      <c r="BY328" s="240" t="str">
        <f t="shared" si="211"/>
        <v xml:space="preserve"> </v>
      </c>
      <c r="BZ328" s="175" t="str">
        <f>IF(COUNT(#REF!,#REF!,#REF!,#REF!)=4,(3-#REF!)+(3-#REF!)+#REF!+#REF!,"")</f>
        <v/>
      </c>
      <c r="CA328" s="176" t="str">
        <f>IF(COUNT(#REF!,#REF!,#REF!,#REF!)=4,(3-#REF!)+(3-#REF!)+#REF!+#REF!,"")</f>
        <v/>
      </c>
      <c r="CB328" s="240" t="str">
        <f t="shared" si="212"/>
        <v xml:space="preserve"> </v>
      </c>
      <c r="CC328" s="175" t="str">
        <f>IF(COUNT(#REF!,#REF!,#REF!)=3,(3-#REF!)+#REF!+(3-#REF!),"")</f>
        <v/>
      </c>
      <c r="CD328" s="176" t="str">
        <f>IF(COUNT(#REF!,#REF!,#REF!)=3,(3-#REF!)+#REF!+(3-#REF!),"")</f>
        <v/>
      </c>
      <c r="CE328" s="240" t="str">
        <f t="shared" si="213"/>
        <v xml:space="preserve"> </v>
      </c>
      <c r="CF328" s="185" t="str">
        <f t="shared" si="191"/>
        <v/>
      </c>
      <c r="CG328" s="186" t="str">
        <f t="shared" si="191"/>
        <v/>
      </c>
      <c r="CH328" s="181" t="str">
        <f t="shared" si="214"/>
        <v xml:space="preserve"> </v>
      </c>
      <c r="CI328" s="240">
        <f>'Session Tracking'!P327</f>
        <v>0</v>
      </c>
      <c r="CJ328" s="172"/>
      <c r="CK328" s="172">
        <f>COUNTIF('Session Tracking'!F327:O327,"Yes")</f>
        <v>0</v>
      </c>
      <c r="CL328" s="240">
        <f>COUNTIF('Session Tracking'!F327:O327,"No")</f>
        <v>0</v>
      </c>
      <c r="CM328" s="211">
        <f t="shared" si="215"/>
        <v>0</v>
      </c>
      <c r="CN328" s="240" t="str">
        <f t="shared" si="192"/>
        <v/>
      </c>
      <c r="CO328" s="240" t="str">
        <f t="shared" si="193"/>
        <v/>
      </c>
      <c r="CP328" s="240" t="str">
        <f t="shared" si="216"/>
        <v/>
      </c>
      <c r="CQ328" s="240" t="str">
        <f t="shared" si="217"/>
        <v/>
      </c>
      <c r="CR328" s="240" t="str">
        <f t="shared" si="218"/>
        <v/>
      </c>
      <c r="CS328" s="240" t="str">
        <f t="shared" si="219"/>
        <v/>
      </c>
      <c r="CT328" s="172" t="str">
        <f t="shared" si="220"/>
        <v/>
      </c>
      <c r="CU328" s="240" t="str">
        <f t="shared" si="221"/>
        <v/>
      </c>
      <c r="CV328" s="240" t="str">
        <f t="shared" si="222"/>
        <v/>
      </c>
      <c r="CW328" s="240" t="str">
        <f t="shared" si="223"/>
        <v/>
      </c>
      <c r="CX328" s="240" t="str">
        <f t="shared" si="224"/>
        <v/>
      </c>
      <c r="CY328" s="240" t="str">
        <f t="shared" si="225"/>
        <v/>
      </c>
      <c r="CZ328" s="240" t="str">
        <f t="shared" si="226"/>
        <v/>
      </c>
      <c r="DA328" s="240" t="str">
        <f t="shared" si="227"/>
        <v/>
      </c>
      <c r="DB328" s="173" t="str">
        <f t="shared" si="228"/>
        <v/>
      </c>
    </row>
    <row r="329" spans="1:106" x14ac:dyDescent="0.35">
      <c r="A329" s="182">
        <f>'Session Tracking'!A328</f>
        <v>0</v>
      </c>
      <c r="B329" s="183">
        <f>'Session Tracking'!T328</f>
        <v>0</v>
      </c>
      <c r="C329" s="183">
        <f>'Session Tracking'!C328</f>
        <v>0</v>
      </c>
      <c r="D329" s="184" t="str">
        <f>IF('Session Tracking'!D328,'Session Tracking'!D328,"")</f>
        <v/>
      </c>
      <c r="E329" s="184" t="str">
        <f>IF('Session Tracking'!E328,'Session Tracking'!E328,"")</f>
        <v/>
      </c>
      <c r="F329" s="123"/>
      <c r="G329" s="123"/>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3"/>
      <c r="AH329" s="124"/>
      <c r="AI329" s="124"/>
      <c r="AJ329" s="124"/>
      <c r="AK329" s="124"/>
      <c r="AL329" s="124"/>
      <c r="AM329" s="124"/>
      <c r="AN329" s="124"/>
      <c r="AO329" s="124"/>
      <c r="AP329" s="124"/>
      <c r="AQ329" s="124"/>
      <c r="AR329" s="124"/>
      <c r="AS329" s="124"/>
      <c r="AT329" s="124"/>
      <c r="AU329" s="124"/>
      <c r="AV329" s="124"/>
      <c r="AW329" s="124"/>
      <c r="AX329" s="124"/>
      <c r="AY329" s="124"/>
      <c r="AZ329" s="124"/>
      <c r="BA329" s="124"/>
      <c r="BB329" s="124"/>
      <c r="BC329" s="124"/>
      <c r="BD329" s="124"/>
      <c r="BE329" s="124"/>
      <c r="BF329" s="124"/>
      <c r="BH329" s="175" t="str">
        <f t="shared" si="194"/>
        <v/>
      </c>
      <c r="BI329" s="176" t="str">
        <f t="shared" si="195"/>
        <v/>
      </c>
      <c r="BJ329" s="240" t="str">
        <f t="shared" si="196"/>
        <v xml:space="preserve"> </v>
      </c>
      <c r="BK329" s="175" t="str">
        <f t="shared" si="197"/>
        <v/>
      </c>
      <c r="BL329" s="176" t="str">
        <f t="shared" si="198"/>
        <v/>
      </c>
      <c r="BM329" s="240" t="str">
        <f t="shared" si="199"/>
        <v xml:space="preserve"> </v>
      </c>
      <c r="BN329" s="175" t="str">
        <f t="shared" si="200"/>
        <v/>
      </c>
      <c r="BO329" s="176" t="str">
        <f t="shared" si="201"/>
        <v/>
      </c>
      <c r="BP329" s="240" t="str">
        <f t="shared" si="202"/>
        <v xml:space="preserve"> </v>
      </c>
      <c r="BQ329" s="175" t="str">
        <f t="shared" si="203"/>
        <v/>
      </c>
      <c r="BR329" s="176" t="str">
        <f t="shared" si="204"/>
        <v/>
      </c>
      <c r="BS329" s="224" t="str">
        <f t="shared" si="205"/>
        <v xml:space="preserve"> </v>
      </c>
      <c r="BT329" s="318" t="str">
        <f t="shared" si="206"/>
        <v/>
      </c>
      <c r="BU329" s="319" t="str">
        <f t="shared" si="207"/>
        <v/>
      </c>
      <c r="BV329" s="320" t="str">
        <f t="shared" si="208"/>
        <v xml:space="preserve"> </v>
      </c>
      <c r="BW329" s="175" t="str">
        <f t="shared" si="209"/>
        <v/>
      </c>
      <c r="BX329" s="176" t="str">
        <f t="shared" si="210"/>
        <v/>
      </c>
      <c r="BY329" s="240" t="str">
        <f t="shared" si="211"/>
        <v xml:space="preserve"> </v>
      </c>
      <c r="BZ329" s="175" t="str">
        <f>IF(COUNT(#REF!,#REF!,#REF!,#REF!)=4,(3-#REF!)+(3-#REF!)+#REF!+#REF!,"")</f>
        <v/>
      </c>
      <c r="CA329" s="176" t="str">
        <f>IF(COUNT(#REF!,#REF!,#REF!,#REF!)=4,(3-#REF!)+(3-#REF!)+#REF!+#REF!,"")</f>
        <v/>
      </c>
      <c r="CB329" s="240" t="str">
        <f t="shared" si="212"/>
        <v xml:space="preserve"> </v>
      </c>
      <c r="CC329" s="175" t="str">
        <f>IF(COUNT(#REF!,#REF!,#REF!)=3,(3-#REF!)+#REF!+(3-#REF!),"")</f>
        <v/>
      </c>
      <c r="CD329" s="176" t="str">
        <f>IF(COUNT(#REF!,#REF!,#REF!)=3,(3-#REF!)+#REF!+(3-#REF!),"")</f>
        <v/>
      </c>
      <c r="CE329" s="240" t="str">
        <f t="shared" si="213"/>
        <v xml:space="preserve"> </v>
      </c>
      <c r="CF329" s="185" t="str">
        <f t="shared" si="191"/>
        <v/>
      </c>
      <c r="CG329" s="186" t="str">
        <f t="shared" si="191"/>
        <v/>
      </c>
      <c r="CH329" s="181" t="str">
        <f t="shared" si="214"/>
        <v xml:space="preserve"> </v>
      </c>
      <c r="CI329" s="240">
        <f>'Session Tracking'!P328</f>
        <v>0</v>
      </c>
      <c r="CJ329" s="172"/>
      <c r="CK329" s="172">
        <f>COUNTIF('Session Tracking'!F328:O328,"Yes")</f>
        <v>0</v>
      </c>
      <c r="CL329" s="240">
        <f>COUNTIF('Session Tracking'!F328:O328,"No")</f>
        <v>0</v>
      </c>
      <c r="CM329" s="211">
        <f t="shared" si="215"/>
        <v>0</v>
      </c>
      <c r="CN329" s="240" t="str">
        <f t="shared" si="192"/>
        <v/>
      </c>
      <c r="CO329" s="240" t="str">
        <f t="shared" si="193"/>
        <v/>
      </c>
      <c r="CP329" s="240" t="str">
        <f t="shared" si="216"/>
        <v/>
      </c>
      <c r="CQ329" s="240" t="str">
        <f t="shared" si="217"/>
        <v/>
      </c>
      <c r="CR329" s="240" t="str">
        <f t="shared" si="218"/>
        <v/>
      </c>
      <c r="CS329" s="240" t="str">
        <f t="shared" si="219"/>
        <v/>
      </c>
      <c r="CT329" s="172" t="str">
        <f t="shared" si="220"/>
        <v/>
      </c>
      <c r="CU329" s="240" t="str">
        <f t="shared" si="221"/>
        <v/>
      </c>
      <c r="CV329" s="240" t="str">
        <f t="shared" si="222"/>
        <v/>
      </c>
      <c r="CW329" s="240" t="str">
        <f t="shared" si="223"/>
        <v/>
      </c>
      <c r="CX329" s="240" t="str">
        <f t="shared" si="224"/>
        <v/>
      </c>
      <c r="CY329" s="240" t="str">
        <f t="shared" si="225"/>
        <v/>
      </c>
      <c r="CZ329" s="240" t="str">
        <f t="shared" si="226"/>
        <v/>
      </c>
      <c r="DA329" s="240" t="str">
        <f t="shared" si="227"/>
        <v/>
      </c>
      <c r="DB329" s="173" t="str">
        <f t="shared" si="228"/>
        <v/>
      </c>
    </row>
    <row r="330" spans="1:106" x14ac:dyDescent="0.35">
      <c r="A330" s="182">
        <f>'Session Tracking'!A329</f>
        <v>0</v>
      </c>
      <c r="B330" s="183">
        <f>'Session Tracking'!T329</f>
        <v>0</v>
      </c>
      <c r="C330" s="183">
        <f>'Session Tracking'!C329</f>
        <v>0</v>
      </c>
      <c r="D330" s="184" t="str">
        <f>IF('Session Tracking'!D329,'Session Tracking'!D329,"")</f>
        <v/>
      </c>
      <c r="E330" s="184" t="str">
        <f>IF('Session Tracking'!E329,'Session Tracking'!E329,"")</f>
        <v/>
      </c>
      <c r="F330" s="121"/>
      <c r="G330" s="121"/>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1"/>
      <c r="AH330" s="122"/>
      <c r="AI330" s="122"/>
      <c r="AJ330" s="122"/>
      <c r="AK330" s="122"/>
      <c r="AL330" s="122"/>
      <c r="AM330" s="122"/>
      <c r="AN330" s="122"/>
      <c r="AO330" s="122"/>
      <c r="AP330" s="122"/>
      <c r="AQ330" s="122"/>
      <c r="AR330" s="122"/>
      <c r="AS330" s="122"/>
      <c r="AT330" s="122"/>
      <c r="AU330" s="122"/>
      <c r="AV330" s="122"/>
      <c r="AW330" s="122"/>
      <c r="AX330" s="122"/>
      <c r="AY330" s="122"/>
      <c r="AZ330" s="122"/>
      <c r="BA330" s="122"/>
      <c r="BB330" s="122"/>
      <c r="BC330" s="122"/>
      <c r="BD330" s="122"/>
      <c r="BE330" s="122"/>
      <c r="BF330" s="122"/>
      <c r="BH330" s="175" t="str">
        <f t="shared" si="194"/>
        <v/>
      </c>
      <c r="BI330" s="176" t="str">
        <f t="shared" si="195"/>
        <v/>
      </c>
      <c r="BJ330" s="240" t="str">
        <f t="shared" si="196"/>
        <v xml:space="preserve"> </v>
      </c>
      <c r="BK330" s="175" t="str">
        <f t="shared" si="197"/>
        <v/>
      </c>
      <c r="BL330" s="176" t="str">
        <f t="shared" si="198"/>
        <v/>
      </c>
      <c r="BM330" s="240" t="str">
        <f t="shared" si="199"/>
        <v xml:space="preserve"> </v>
      </c>
      <c r="BN330" s="175" t="str">
        <f t="shared" si="200"/>
        <v/>
      </c>
      <c r="BO330" s="176" t="str">
        <f t="shared" si="201"/>
        <v/>
      </c>
      <c r="BP330" s="240" t="str">
        <f t="shared" si="202"/>
        <v xml:space="preserve"> </v>
      </c>
      <c r="BQ330" s="175" t="str">
        <f t="shared" si="203"/>
        <v/>
      </c>
      <c r="BR330" s="176" t="str">
        <f t="shared" si="204"/>
        <v/>
      </c>
      <c r="BS330" s="224" t="str">
        <f t="shared" si="205"/>
        <v xml:space="preserve"> </v>
      </c>
      <c r="BT330" s="318" t="str">
        <f t="shared" si="206"/>
        <v/>
      </c>
      <c r="BU330" s="319" t="str">
        <f t="shared" si="207"/>
        <v/>
      </c>
      <c r="BV330" s="320" t="str">
        <f t="shared" si="208"/>
        <v xml:space="preserve"> </v>
      </c>
      <c r="BW330" s="175" t="str">
        <f t="shared" si="209"/>
        <v/>
      </c>
      <c r="BX330" s="176" t="str">
        <f t="shared" si="210"/>
        <v/>
      </c>
      <c r="BY330" s="240" t="str">
        <f t="shared" si="211"/>
        <v xml:space="preserve"> </v>
      </c>
      <c r="BZ330" s="175" t="str">
        <f>IF(COUNT(#REF!,#REF!,#REF!,#REF!)=4,(3-#REF!)+(3-#REF!)+#REF!+#REF!,"")</f>
        <v/>
      </c>
      <c r="CA330" s="176" t="str">
        <f>IF(COUNT(#REF!,#REF!,#REF!,#REF!)=4,(3-#REF!)+(3-#REF!)+#REF!+#REF!,"")</f>
        <v/>
      </c>
      <c r="CB330" s="240" t="str">
        <f t="shared" si="212"/>
        <v xml:space="preserve"> </v>
      </c>
      <c r="CC330" s="175" t="str">
        <f>IF(COUNT(#REF!,#REF!,#REF!)=3,(3-#REF!)+#REF!+(3-#REF!),"")</f>
        <v/>
      </c>
      <c r="CD330" s="176" t="str">
        <f>IF(COUNT(#REF!,#REF!,#REF!)=3,(3-#REF!)+#REF!+(3-#REF!),"")</f>
        <v/>
      </c>
      <c r="CE330" s="240" t="str">
        <f t="shared" si="213"/>
        <v xml:space="preserve"> </v>
      </c>
      <c r="CF330" s="185" t="str">
        <f t="shared" si="191"/>
        <v/>
      </c>
      <c r="CG330" s="186" t="str">
        <f t="shared" si="191"/>
        <v/>
      </c>
      <c r="CH330" s="181" t="str">
        <f t="shared" si="214"/>
        <v xml:space="preserve"> </v>
      </c>
      <c r="CI330" s="240">
        <f>'Session Tracking'!P329</f>
        <v>0</v>
      </c>
      <c r="CJ330" s="172"/>
      <c r="CK330" s="172">
        <f>COUNTIF('Session Tracking'!F329:O329,"Yes")</f>
        <v>0</v>
      </c>
      <c r="CL330" s="240">
        <f>COUNTIF('Session Tracking'!F329:O329,"No")</f>
        <v>0</v>
      </c>
      <c r="CM330" s="211">
        <f t="shared" si="215"/>
        <v>0</v>
      </c>
      <c r="CN330" s="240" t="str">
        <f t="shared" si="192"/>
        <v/>
      </c>
      <c r="CO330" s="240" t="str">
        <f t="shared" si="193"/>
        <v/>
      </c>
      <c r="CP330" s="240" t="str">
        <f t="shared" si="216"/>
        <v/>
      </c>
      <c r="CQ330" s="240" t="str">
        <f t="shared" si="217"/>
        <v/>
      </c>
      <c r="CR330" s="240" t="str">
        <f t="shared" si="218"/>
        <v/>
      </c>
      <c r="CS330" s="240" t="str">
        <f t="shared" si="219"/>
        <v/>
      </c>
      <c r="CT330" s="172" t="str">
        <f t="shared" si="220"/>
        <v/>
      </c>
      <c r="CU330" s="240" t="str">
        <f t="shared" si="221"/>
        <v/>
      </c>
      <c r="CV330" s="240" t="str">
        <f t="shared" si="222"/>
        <v/>
      </c>
      <c r="CW330" s="240" t="str">
        <f t="shared" si="223"/>
        <v/>
      </c>
      <c r="CX330" s="240" t="str">
        <f t="shared" si="224"/>
        <v/>
      </c>
      <c r="CY330" s="240" t="str">
        <f t="shared" si="225"/>
        <v/>
      </c>
      <c r="CZ330" s="240" t="str">
        <f t="shared" si="226"/>
        <v/>
      </c>
      <c r="DA330" s="240" t="str">
        <f t="shared" si="227"/>
        <v/>
      </c>
      <c r="DB330" s="173" t="str">
        <f t="shared" si="228"/>
        <v/>
      </c>
    </row>
    <row r="331" spans="1:106" x14ac:dyDescent="0.35">
      <c r="A331" s="182">
        <f>'Session Tracking'!A330</f>
        <v>0</v>
      </c>
      <c r="B331" s="183">
        <f>'Session Tracking'!T330</f>
        <v>0</v>
      </c>
      <c r="C331" s="183">
        <f>'Session Tracking'!C330</f>
        <v>0</v>
      </c>
      <c r="D331" s="184" t="str">
        <f>IF('Session Tracking'!D330,'Session Tracking'!D330,"")</f>
        <v/>
      </c>
      <c r="E331" s="184" t="str">
        <f>IF('Session Tracking'!E330,'Session Tracking'!E330,"")</f>
        <v/>
      </c>
      <c r="F331" s="123"/>
      <c r="G331" s="123"/>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3"/>
      <c r="AH331" s="124"/>
      <c r="AI331" s="124"/>
      <c r="AJ331" s="124"/>
      <c r="AK331" s="124"/>
      <c r="AL331" s="124"/>
      <c r="AM331" s="124"/>
      <c r="AN331" s="124"/>
      <c r="AO331" s="124"/>
      <c r="AP331" s="124"/>
      <c r="AQ331" s="124"/>
      <c r="AR331" s="124"/>
      <c r="AS331" s="124"/>
      <c r="AT331" s="124"/>
      <c r="AU331" s="124"/>
      <c r="AV331" s="124"/>
      <c r="AW331" s="124"/>
      <c r="AX331" s="124"/>
      <c r="AY331" s="124"/>
      <c r="AZ331" s="124"/>
      <c r="BA331" s="124"/>
      <c r="BB331" s="124"/>
      <c r="BC331" s="124"/>
      <c r="BD331" s="124"/>
      <c r="BE331" s="124"/>
      <c r="BF331" s="124"/>
      <c r="BH331" s="175" t="str">
        <f t="shared" si="194"/>
        <v/>
      </c>
      <c r="BI331" s="176" t="str">
        <f t="shared" si="195"/>
        <v/>
      </c>
      <c r="BJ331" s="240" t="str">
        <f t="shared" si="196"/>
        <v xml:space="preserve"> </v>
      </c>
      <c r="BK331" s="175" t="str">
        <f t="shared" si="197"/>
        <v/>
      </c>
      <c r="BL331" s="176" t="str">
        <f t="shared" si="198"/>
        <v/>
      </c>
      <c r="BM331" s="240" t="str">
        <f t="shared" si="199"/>
        <v xml:space="preserve"> </v>
      </c>
      <c r="BN331" s="175" t="str">
        <f t="shared" si="200"/>
        <v/>
      </c>
      <c r="BO331" s="176" t="str">
        <f t="shared" si="201"/>
        <v/>
      </c>
      <c r="BP331" s="240" t="str">
        <f t="shared" si="202"/>
        <v xml:space="preserve"> </v>
      </c>
      <c r="BQ331" s="175" t="str">
        <f t="shared" si="203"/>
        <v/>
      </c>
      <c r="BR331" s="176" t="str">
        <f t="shared" si="204"/>
        <v/>
      </c>
      <c r="BS331" s="224" t="str">
        <f t="shared" si="205"/>
        <v xml:space="preserve"> </v>
      </c>
      <c r="BT331" s="318" t="str">
        <f t="shared" si="206"/>
        <v/>
      </c>
      <c r="BU331" s="319" t="str">
        <f t="shared" si="207"/>
        <v/>
      </c>
      <c r="BV331" s="320" t="str">
        <f t="shared" si="208"/>
        <v xml:space="preserve"> </v>
      </c>
      <c r="BW331" s="175" t="str">
        <f t="shared" si="209"/>
        <v/>
      </c>
      <c r="BX331" s="176" t="str">
        <f t="shared" si="210"/>
        <v/>
      </c>
      <c r="BY331" s="240" t="str">
        <f t="shared" si="211"/>
        <v xml:space="preserve"> </v>
      </c>
      <c r="BZ331" s="175" t="str">
        <f>IF(COUNT(#REF!,#REF!,#REF!,#REF!)=4,(3-#REF!)+(3-#REF!)+#REF!+#REF!,"")</f>
        <v/>
      </c>
      <c r="CA331" s="176" t="str">
        <f>IF(COUNT(#REF!,#REF!,#REF!,#REF!)=4,(3-#REF!)+(3-#REF!)+#REF!+#REF!,"")</f>
        <v/>
      </c>
      <c r="CB331" s="240" t="str">
        <f t="shared" si="212"/>
        <v xml:space="preserve"> </v>
      </c>
      <c r="CC331" s="175" t="str">
        <f>IF(COUNT(#REF!,#REF!,#REF!)=3,(3-#REF!)+#REF!+(3-#REF!),"")</f>
        <v/>
      </c>
      <c r="CD331" s="176" t="str">
        <f>IF(COUNT(#REF!,#REF!,#REF!)=3,(3-#REF!)+#REF!+(3-#REF!),"")</f>
        <v/>
      </c>
      <c r="CE331" s="240" t="str">
        <f t="shared" si="213"/>
        <v xml:space="preserve"> </v>
      </c>
      <c r="CF331" s="185" t="str">
        <f t="shared" si="191"/>
        <v/>
      </c>
      <c r="CG331" s="186" t="str">
        <f t="shared" si="191"/>
        <v/>
      </c>
      <c r="CH331" s="181" t="str">
        <f t="shared" si="214"/>
        <v xml:space="preserve"> </v>
      </c>
      <c r="CI331" s="240">
        <f>'Session Tracking'!P330</f>
        <v>0</v>
      </c>
      <c r="CJ331" s="172"/>
      <c r="CK331" s="172">
        <f>COUNTIF('Session Tracking'!F330:O330,"Yes")</f>
        <v>0</v>
      </c>
      <c r="CL331" s="240">
        <f>COUNTIF('Session Tracking'!F330:O330,"No")</f>
        <v>0</v>
      </c>
      <c r="CM331" s="211">
        <f t="shared" si="215"/>
        <v>0</v>
      </c>
      <c r="CN331" s="240" t="str">
        <f t="shared" si="192"/>
        <v/>
      </c>
      <c r="CO331" s="240" t="str">
        <f t="shared" si="193"/>
        <v/>
      </c>
      <c r="CP331" s="240" t="str">
        <f t="shared" si="216"/>
        <v/>
      </c>
      <c r="CQ331" s="240" t="str">
        <f t="shared" si="217"/>
        <v/>
      </c>
      <c r="CR331" s="240" t="str">
        <f t="shared" si="218"/>
        <v/>
      </c>
      <c r="CS331" s="240" t="str">
        <f t="shared" si="219"/>
        <v/>
      </c>
      <c r="CT331" s="172" t="str">
        <f t="shared" si="220"/>
        <v/>
      </c>
      <c r="CU331" s="240" t="str">
        <f t="shared" si="221"/>
        <v/>
      </c>
      <c r="CV331" s="240" t="str">
        <f t="shared" si="222"/>
        <v/>
      </c>
      <c r="CW331" s="240" t="str">
        <f t="shared" si="223"/>
        <v/>
      </c>
      <c r="CX331" s="240" t="str">
        <f t="shared" si="224"/>
        <v/>
      </c>
      <c r="CY331" s="240" t="str">
        <f t="shared" si="225"/>
        <v/>
      </c>
      <c r="CZ331" s="240" t="str">
        <f t="shared" si="226"/>
        <v/>
      </c>
      <c r="DA331" s="240" t="str">
        <f t="shared" si="227"/>
        <v/>
      </c>
      <c r="DB331" s="173" t="str">
        <f t="shared" si="228"/>
        <v/>
      </c>
    </row>
    <row r="332" spans="1:106" x14ac:dyDescent="0.35">
      <c r="A332" s="182">
        <f>'Session Tracking'!A331</f>
        <v>0</v>
      </c>
      <c r="B332" s="183">
        <f>'Session Tracking'!T331</f>
        <v>0</v>
      </c>
      <c r="C332" s="183">
        <f>'Session Tracking'!C331</f>
        <v>0</v>
      </c>
      <c r="D332" s="184" t="str">
        <f>IF('Session Tracking'!D331,'Session Tracking'!D331,"")</f>
        <v/>
      </c>
      <c r="E332" s="184" t="str">
        <f>IF('Session Tracking'!E331,'Session Tracking'!E331,"")</f>
        <v/>
      </c>
      <c r="F332" s="121"/>
      <c r="G332" s="121"/>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1"/>
      <c r="AH332" s="122"/>
      <c r="AI332" s="122"/>
      <c r="AJ332" s="122"/>
      <c r="AK332" s="122"/>
      <c r="AL332" s="122"/>
      <c r="AM332" s="122"/>
      <c r="AN332" s="122"/>
      <c r="AO332" s="122"/>
      <c r="AP332" s="122"/>
      <c r="AQ332" s="122"/>
      <c r="AR332" s="122"/>
      <c r="AS332" s="122"/>
      <c r="AT332" s="122"/>
      <c r="AU332" s="122"/>
      <c r="AV332" s="122"/>
      <c r="AW332" s="122"/>
      <c r="AX332" s="122"/>
      <c r="AY332" s="122"/>
      <c r="AZ332" s="122"/>
      <c r="BA332" s="122"/>
      <c r="BB332" s="122"/>
      <c r="BC332" s="122"/>
      <c r="BD332" s="122"/>
      <c r="BE332" s="122"/>
      <c r="BF332" s="122"/>
      <c r="BH332" s="175" t="str">
        <f t="shared" si="194"/>
        <v/>
      </c>
      <c r="BI332" s="176" t="str">
        <f t="shared" si="195"/>
        <v/>
      </c>
      <c r="BJ332" s="240" t="str">
        <f t="shared" si="196"/>
        <v xml:space="preserve"> </v>
      </c>
      <c r="BK332" s="175" t="str">
        <f t="shared" si="197"/>
        <v/>
      </c>
      <c r="BL332" s="176" t="str">
        <f t="shared" si="198"/>
        <v/>
      </c>
      <c r="BM332" s="240" t="str">
        <f t="shared" si="199"/>
        <v xml:space="preserve"> </v>
      </c>
      <c r="BN332" s="175" t="str">
        <f t="shared" si="200"/>
        <v/>
      </c>
      <c r="BO332" s="176" t="str">
        <f t="shared" si="201"/>
        <v/>
      </c>
      <c r="BP332" s="240" t="str">
        <f t="shared" si="202"/>
        <v xml:space="preserve"> </v>
      </c>
      <c r="BQ332" s="175" t="str">
        <f t="shared" si="203"/>
        <v/>
      </c>
      <c r="BR332" s="176" t="str">
        <f t="shared" si="204"/>
        <v/>
      </c>
      <c r="BS332" s="224" t="str">
        <f t="shared" si="205"/>
        <v xml:space="preserve"> </v>
      </c>
      <c r="BT332" s="318" t="str">
        <f t="shared" si="206"/>
        <v/>
      </c>
      <c r="BU332" s="319" t="str">
        <f t="shared" si="207"/>
        <v/>
      </c>
      <c r="BV332" s="320" t="str">
        <f t="shared" si="208"/>
        <v xml:space="preserve"> </v>
      </c>
      <c r="BW332" s="175" t="str">
        <f t="shared" si="209"/>
        <v/>
      </c>
      <c r="BX332" s="176" t="str">
        <f t="shared" si="210"/>
        <v/>
      </c>
      <c r="BY332" s="240" t="str">
        <f t="shared" si="211"/>
        <v xml:space="preserve"> </v>
      </c>
      <c r="BZ332" s="175" t="str">
        <f>IF(COUNT(#REF!,#REF!,#REF!,#REF!)=4,(3-#REF!)+(3-#REF!)+#REF!+#REF!,"")</f>
        <v/>
      </c>
      <c r="CA332" s="176" t="str">
        <f>IF(COUNT(#REF!,#REF!,#REF!,#REF!)=4,(3-#REF!)+(3-#REF!)+#REF!+#REF!,"")</f>
        <v/>
      </c>
      <c r="CB332" s="240" t="str">
        <f t="shared" si="212"/>
        <v xml:space="preserve"> </v>
      </c>
      <c r="CC332" s="175" t="str">
        <f>IF(COUNT(#REF!,#REF!,#REF!)=3,(3-#REF!)+#REF!+(3-#REF!),"")</f>
        <v/>
      </c>
      <c r="CD332" s="176" t="str">
        <f>IF(COUNT(#REF!,#REF!,#REF!)=3,(3-#REF!)+#REF!+(3-#REF!),"")</f>
        <v/>
      </c>
      <c r="CE332" s="240" t="str">
        <f t="shared" si="213"/>
        <v xml:space="preserve"> </v>
      </c>
      <c r="CF332" s="185" t="str">
        <f t="shared" si="191"/>
        <v/>
      </c>
      <c r="CG332" s="186" t="str">
        <f t="shared" si="191"/>
        <v/>
      </c>
      <c r="CH332" s="181" t="str">
        <f t="shared" si="214"/>
        <v xml:space="preserve"> </v>
      </c>
      <c r="CI332" s="240">
        <f>'Session Tracking'!P331</f>
        <v>0</v>
      </c>
      <c r="CJ332" s="172"/>
      <c r="CK332" s="172">
        <f>COUNTIF('Session Tracking'!F331:O331,"Yes")</f>
        <v>0</v>
      </c>
      <c r="CL332" s="240">
        <f>COUNTIF('Session Tracking'!F331:O331,"No")</f>
        <v>0</v>
      </c>
      <c r="CM332" s="211">
        <f t="shared" si="215"/>
        <v>0</v>
      </c>
      <c r="CN332" s="240" t="str">
        <f t="shared" si="192"/>
        <v/>
      </c>
      <c r="CO332" s="240" t="str">
        <f t="shared" si="193"/>
        <v/>
      </c>
      <c r="CP332" s="240" t="str">
        <f t="shared" si="216"/>
        <v/>
      </c>
      <c r="CQ332" s="240" t="str">
        <f t="shared" si="217"/>
        <v/>
      </c>
      <c r="CR332" s="240" t="str">
        <f t="shared" si="218"/>
        <v/>
      </c>
      <c r="CS332" s="240" t="str">
        <f t="shared" si="219"/>
        <v/>
      </c>
      <c r="CT332" s="172" t="str">
        <f t="shared" si="220"/>
        <v/>
      </c>
      <c r="CU332" s="240" t="str">
        <f t="shared" si="221"/>
        <v/>
      </c>
      <c r="CV332" s="240" t="str">
        <f t="shared" si="222"/>
        <v/>
      </c>
      <c r="CW332" s="240" t="str">
        <f t="shared" si="223"/>
        <v/>
      </c>
      <c r="CX332" s="240" t="str">
        <f t="shared" si="224"/>
        <v/>
      </c>
      <c r="CY332" s="240" t="str">
        <f t="shared" si="225"/>
        <v/>
      </c>
      <c r="CZ332" s="240" t="str">
        <f t="shared" si="226"/>
        <v/>
      </c>
      <c r="DA332" s="240" t="str">
        <f t="shared" si="227"/>
        <v/>
      </c>
      <c r="DB332" s="173" t="str">
        <f t="shared" si="228"/>
        <v/>
      </c>
    </row>
    <row r="333" spans="1:106" x14ac:dyDescent="0.35">
      <c r="A333" s="182">
        <f>'Session Tracking'!A332</f>
        <v>0</v>
      </c>
      <c r="B333" s="183">
        <f>'Session Tracking'!T332</f>
        <v>0</v>
      </c>
      <c r="C333" s="183">
        <f>'Session Tracking'!C332</f>
        <v>0</v>
      </c>
      <c r="D333" s="184" t="str">
        <f>IF('Session Tracking'!D332,'Session Tracking'!D332,"")</f>
        <v/>
      </c>
      <c r="E333" s="184" t="str">
        <f>IF('Session Tracking'!E332,'Session Tracking'!E332,"")</f>
        <v/>
      </c>
      <c r="F333" s="123"/>
      <c r="G333" s="123"/>
      <c r="H333" s="124"/>
      <c r="I333" s="124"/>
      <c r="J333" s="124"/>
      <c r="K333" s="124"/>
      <c r="L333" s="124"/>
      <c r="M333" s="124"/>
      <c r="N333" s="124"/>
      <c r="O333" s="124"/>
      <c r="P333" s="124"/>
      <c r="Q333" s="124"/>
      <c r="R333" s="124"/>
      <c r="S333" s="124"/>
      <c r="T333" s="124"/>
      <c r="U333" s="124"/>
      <c r="V333" s="124"/>
      <c r="W333" s="124"/>
      <c r="X333" s="124"/>
      <c r="Y333" s="124"/>
      <c r="Z333" s="124"/>
      <c r="AA333" s="124"/>
      <c r="AB333" s="124"/>
      <c r="AC333" s="124"/>
      <c r="AD333" s="124"/>
      <c r="AE333" s="124"/>
      <c r="AF333" s="124"/>
      <c r="AG333" s="123"/>
      <c r="AH333" s="124"/>
      <c r="AI333" s="124"/>
      <c r="AJ333" s="124"/>
      <c r="AK333" s="124"/>
      <c r="AL333" s="124"/>
      <c r="AM333" s="124"/>
      <c r="AN333" s="124"/>
      <c r="AO333" s="124"/>
      <c r="AP333" s="124"/>
      <c r="AQ333" s="124"/>
      <c r="AR333" s="124"/>
      <c r="AS333" s="124"/>
      <c r="AT333" s="124"/>
      <c r="AU333" s="124"/>
      <c r="AV333" s="124"/>
      <c r="AW333" s="124"/>
      <c r="AX333" s="124"/>
      <c r="AY333" s="124"/>
      <c r="AZ333" s="124"/>
      <c r="BA333" s="124"/>
      <c r="BB333" s="124"/>
      <c r="BC333" s="124"/>
      <c r="BD333" s="124"/>
      <c r="BE333" s="124"/>
      <c r="BF333" s="124"/>
      <c r="BH333" s="175" t="str">
        <f t="shared" si="194"/>
        <v/>
      </c>
      <c r="BI333" s="176" t="str">
        <f t="shared" si="195"/>
        <v/>
      </c>
      <c r="BJ333" s="240" t="str">
        <f t="shared" si="196"/>
        <v xml:space="preserve"> </v>
      </c>
      <c r="BK333" s="175" t="str">
        <f t="shared" si="197"/>
        <v/>
      </c>
      <c r="BL333" s="176" t="str">
        <f t="shared" si="198"/>
        <v/>
      </c>
      <c r="BM333" s="240" t="str">
        <f t="shared" si="199"/>
        <v xml:space="preserve"> </v>
      </c>
      <c r="BN333" s="175" t="str">
        <f t="shared" si="200"/>
        <v/>
      </c>
      <c r="BO333" s="176" t="str">
        <f t="shared" si="201"/>
        <v/>
      </c>
      <c r="BP333" s="240" t="str">
        <f t="shared" si="202"/>
        <v xml:space="preserve"> </v>
      </c>
      <c r="BQ333" s="175" t="str">
        <f t="shared" si="203"/>
        <v/>
      </c>
      <c r="BR333" s="176" t="str">
        <f t="shared" si="204"/>
        <v/>
      </c>
      <c r="BS333" s="224" t="str">
        <f t="shared" si="205"/>
        <v xml:space="preserve"> </v>
      </c>
      <c r="BT333" s="318" t="str">
        <f t="shared" si="206"/>
        <v/>
      </c>
      <c r="BU333" s="319" t="str">
        <f t="shared" si="207"/>
        <v/>
      </c>
      <c r="BV333" s="320" t="str">
        <f t="shared" si="208"/>
        <v xml:space="preserve"> </v>
      </c>
      <c r="BW333" s="175" t="str">
        <f t="shared" si="209"/>
        <v/>
      </c>
      <c r="BX333" s="176" t="str">
        <f t="shared" si="210"/>
        <v/>
      </c>
      <c r="BY333" s="240" t="str">
        <f t="shared" si="211"/>
        <v xml:space="preserve"> </v>
      </c>
      <c r="BZ333" s="175" t="str">
        <f>IF(COUNT(#REF!,#REF!,#REF!,#REF!)=4,(3-#REF!)+(3-#REF!)+#REF!+#REF!,"")</f>
        <v/>
      </c>
      <c r="CA333" s="176" t="str">
        <f>IF(COUNT(#REF!,#REF!,#REF!,#REF!)=4,(3-#REF!)+(3-#REF!)+#REF!+#REF!,"")</f>
        <v/>
      </c>
      <c r="CB333" s="240" t="str">
        <f t="shared" si="212"/>
        <v xml:space="preserve"> </v>
      </c>
      <c r="CC333" s="175" t="str">
        <f>IF(COUNT(#REF!,#REF!,#REF!)=3,(3-#REF!)+#REF!+(3-#REF!),"")</f>
        <v/>
      </c>
      <c r="CD333" s="176" t="str">
        <f>IF(COUNT(#REF!,#REF!,#REF!)=3,(3-#REF!)+#REF!+(3-#REF!),"")</f>
        <v/>
      </c>
      <c r="CE333" s="240" t="str">
        <f t="shared" si="213"/>
        <v xml:space="preserve"> </v>
      </c>
      <c r="CF333" s="185" t="str">
        <f t="shared" si="191"/>
        <v/>
      </c>
      <c r="CG333" s="186" t="str">
        <f t="shared" si="191"/>
        <v/>
      </c>
      <c r="CH333" s="181" t="str">
        <f t="shared" si="214"/>
        <v xml:space="preserve"> </v>
      </c>
      <c r="CI333" s="240">
        <f>'Session Tracking'!P332</f>
        <v>0</v>
      </c>
      <c r="CJ333" s="172"/>
      <c r="CK333" s="172">
        <f>COUNTIF('Session Tracking'!F332:O332,"Yes")</f>
        <v>0</v>
      </c>
      <c r="CL333" s="240">
        <f>COUNTIF('Session Tracking'!F332:O332,"No")</f>
        <v>0</v>
      </c>
      <c r="CM333" s="211">
        <f t="shared" si="215"/>
        <v>0</v>
      </c>
      <c r="CN333" s="240" t="str">
        <f t="shared" si="192"/>
        <v/>
      </c>
      <c r="CO333" s="240" t="str">
        <f t="shared" si="193"/>
        <v/>
      </c>
      <c r="CP333" s="240" t="str">
        <f t="shared" si="216"/>
        <v/>
      </c>
      <c r="CQ333" s="240" t="str">
        <f t="shared" si="217"/>
        <v/>
      </c>
      <c r="CR333" s="240" t="str">
        <f t="shared" si="218"/>
        <v/>
      </c>
      <c r="CS333" s="240" t="str">
        <f t="shared" si="219"/>
        <v/>
      </c>
      <c r="CT333" s="172" t="str">
        <f t="shared" si="220"/>
        <v/>
      </c>
      <c r="CU333" s="240" t="str">
        <f t="shared" si="221"/>
        <v/>
      </c>
      <c r="CV333" s="240" t="str">
        <f t="shared" si="222"/>
        <v/>
      </c>
      <c r="CW333" s="240" t="str">
        <f t="shared" si="223"/>
        <v/>
      </c>
      <c r="CX333" s="240" t="str">
        <f t="shared" si="224"/>
        <v/>
      </c>
      <c r="CY333" s="240" t="str">
        <f t="shared" si="225"/>
        <v/>
      </c>
      <c r="CZ333" s="240" t="str">
        <f t="shared" si="226"/>
        <v/>
      </c>
      <c r="DA333" s="240" t="str">
        <f t="shared" si="227"/>
        <v/>
      </c>
      <c r="DB333" s="173" t="str">
        <f t="shared" si="228"/>
        <v/>
      </c>
    </row>
    <row r="334" spans="1:106" x14ac:dyDescent="0.35">
      <c r="A334" s="182">
        <f>'Session Tracking'!A333</f>
        <v>0</v>
      </c>
      <c r="B334" s="183">
        <f>'Session Tracking'!T333</f>
        <v>0</v>
      </c>
      <c r="C334" s="183">
        <f>'Session Tracking'!C333</f>
        <v>0</v>
      </c>
      <c r="D334" s="184" t="str">
        <f>IF('Session Tracking'!D333,'Session Tracking'!D333,"")</f>
        <v/>
      </c>
      <c r="E334" s="184" t="str">
        <f>IF('Session Tracking'!E333,'Session Tracking'!E333,"")</f>
        <v/>
      </c>
      <c r="F334" s="121"/>
      <c r="G334" s="121"/>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1"/>
      <c r="AH334" s="122"/>
      <c r="AI334" s="122"/>
      <c r="AJ334" s="122"/>
      <c r="AK334" s="122"/>
      <c r="AL334" s="122"/>
      <c r="AM334" s="122"/>
      <c r="AN334" s="122"/>
      <c r="AO334" s="122"/>
      <c r="AP334" s="122"/>
      <c r="AQ334" s="122"/>
      <c r="AR334" s="122"/>
      <c r="AS334" s="122"/>
      <c r="AT334" s="122"/>
      <c r="AU334" s="122"/>
      <c r="AV334" s="122"/>
      <c r="AW334" s="122"/>
      <c r="AX334" s="122"/>
      <c r="AY334" s="122"/>
      <c r="AZ334" s="122"/>
      <c r="BA334" s="122"/>
      <c r="BB334" s="122"/>
      <c r="BC334" s="122"/>
      <c r="BD334" s="122"/>
      <c r="BE334" s="122"/>
      <c r="BF334" s="122"/>
      <c r="BH334" s="175" t="str">
        <f t="shared" si="194"/>
        <v/>
      </c>
      <c r="BI334" s="176" t="str">
        <f t="shared" si="195"/>
        <v/>
      </c>
      <c r="BJ334" s="240" t="str">
        <f t="shared" si="196"/>
        <v xml:space="preserve"> </v>
      </c>
      <c r="BK334" s="175" t="str">
        <f t="shared" si="197"/>
        <v/>
      </c>
      <c r="BL334" s="176" t="str">
        <f t="shared" si="198"/>
        <v/>
      </c>
      <c r="BM334" s="240" t="str">
        <f t="shared" si="199"/>
        <v xml:space="preserve"> </v>
      </c>
      <c r="BN334" s="175" t="str">
        <f t="shared" si="200"/>
        <v/>
      </c>
      <c r="BO334" s="176" t="str">
        <f t="shared" si="201"/>
        <v/>
      </c>
      <c r="BP334" s="240" t="str">
        <f t="shared" si="202"/>
        <v xml:space="preserve"> </v>
      </c>
      <c r="BQ334" s="175" t="str">
        <f t="shared" si="203"/>
        <v/>
      </c>
      <c r="BR334" s="176" t="str">
        <f t="shared" si="204"/>
        <v/>
      </c>
      <c r="BS334" s="224" t="str">
        <f t="shared" si="205"/>
        <v xml:space="preserve"> </v>
      </c>
      <c r="BT334" s="318" t="str">
        <f t="shared" si="206"/>
        <v/>
      </c>
      <c r="BU334" s="319" t="str">
        <f t="shared" si="207"/>
        <v/>
      </c>
      <c r="BV334" s="320" t="str">
        <f t="shared" si="208"/>
        <v xml:space="preserve"> </v>
      </c>
      <c r="BW334" s="175" t="str">
        <f t="shared" si="209"/>
        <v/>
      </c>
      <c r="BX334" s="176" t="str">
        <f t="shared" si="210"/>
        <v/>
      </c>
      <c r="BY334" s="240" t="str">
        <f t="shared" si="211"/>
        <v xml:space="preserve"> </v>
      </c>
      <c r="BZ334" s="175" t="str">
        <f>IF(COUNT(#REF!,#REF!,#REF!,#REF!)=4,(3-#REF!)+(3-#REF!)+#REF!+#REF!,"")</f>
        <v/>
      </c>
      <c r="CA334" s="176" t="str">
        <f>IF(COUNT(#REF!,#REF!,#REF!,#REF!)=4,(3-#REF!)+(3-#REF!)+#REF!+#REF!,"")</f>
        <v/>
      </c>
      <c r="CB334" s="240" t="str">
        <f t="shared" si="212"/>
        <v xml:space="preserve"> </v>
      </c>
      <c r="CC334" s="175" t="str">
        <f>IF(COUNT(#REF!,#REF!,#REF!)=3,(3-#REF!)+#REF!+(3-#REF!),"")</f>
        <v/>
      </c>
      <c r="CD334" s="176" t="str">
        <f>IF(COUNT(#REF!,#REF!,#REF!)=3,(3-#REF!)+#REF!+(3-#REF!),"")</f>
        <v/>
      </c>
      <c r="CE334" s="240" t="str">
        <f t="shared" si="213"/>
        <v xml:space="preserve"> </v>
      </c>
      <c r="CF334" s="185" t="str">
        <f t="shared" si="191"/>
        <v/>
      </c>
      <c r="CG334" s="186" t="str">
        <f t="shared" si="191"/>
        <v/>
      </c>
      <c r="CH334" s="181" t="str">
        <f t="shared" si="214"/>
        <v xml:space="preserve"> </v>
      </c>
      <c r="CI334" s="240">
        <f>'Session Tracking'!P333</f>
        <v>0</v>
      </c>
      <c r="CJ334" s="172"/>
      <c r="CK334" s="172">
        <f>COUNTIF('Session Tracking'!F333:O333,"Yes")</f>
        <v>0</v>
      </c>
      <c r="CL334" s="240">
        <f>COUNTIF('Session Tracking'!F333:O333,"No")</f>
        <v>0</v>
      </c>
      <c r="CM334" s="211">
        <f t="shared" si="215"/>
        <v>0</v>
      </c>
      <c r="CN334" s="240" t="str">
        <f t="shared" si="192"/>
        <v/>
      </c>
      <c r="CO334" s="240" t="str">
        <f t="shared" si="193"/>
        <v/>
      </c>
      <c r="CP334" s="240" t="str">
        <f t="shared" si="216"/>
        <v/>
      </c>
      <c r="CQ334" s="240" t="str">
        <f t="shared" si="217"/>
        <v/>
      </c>
      <c r="CR334" s="240" t="str">
        <f t="shared" si="218"/>
        <v/>
      </c>
      <c r="CS334" s="240" t="str">
        <f t="shared" si="219"/>
        <v/>
      </c>
      <c r="CT334" s="172" t="str">
        <f t="shared" si="220"/>
        <v/>
      </c>
      <c r="CU334" s="240" t="str">
        <f t="shared" si="221"/>
        <v/>
      </c>
      <c r="CV334" s="240" t="str">
        <f t="shared" si="222"/>
        <v/>
      </c>
      <c r="CW334" s="240" t="str">
        <f t="shared" si="223"/>
        <v/>
      </c>
      <c r="CX334" s="240" t="str">
        <f t="shared" si="224"/>
        <v/>
      </c>
      <c r="CY334" s="240" t="str">
        <f t="shared" si="225"/>
        <v/>
      </c>
      <c r="CZ334" s="240" t="str">
        <f t="shared" si="226"/>
        <v/>
      </c>
      <c r="DA334" s="240" t="str">
        <f t="shared" si="227"/>
        <v/>
      </c>
      <c r="DB334" s="173" t="str">
        <f t="shared" si="228"/>
        <v/>
      </c>
    </row>
    <row r="335" spans="1:106" x14ac:dyDescent="0.35">
      <c r="A335" s="182">
        <f>'Session Tracking'!A334</f>
        <v>0</v>
      </c>
      <c r="B335" s="183">
        <f>'Session Tracking'!T334</f>
        <v>0</v>
      </c>
      <c r="C335" s="183">
        <f>'Session Tracking'!C334</f>
        <v>0</v>
      </c>
      <c r="D335" s="184" t="str">
        <f>IF('Session Tracking'!D334,'Session Tracking'!D334,"")</f>
        <v/>
      </c>
      <c r="E335" s="184" t="str">
        <f>IF('Session Tracking'!E334,'Session Tracking'!E334,"")</f>
        <v/>
      </c>
      <c r="F335" s="123"/>
      <c r="G335" s="123"/>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3"/>
      <c r="AH335" s="124"/>
      <c r="AI335" s="124"/>
      <c r="AJ335" s="124"/>
      <c r="AK335" s="124"/>
      <c r="AL335" s="124"/>
      <c r="AM335" s="124"/>
      <c r="AN335" s="124"/>
      <c r="AO335" s="124"/>
      <c r="AP335" s="124"/>
      <c r="AQ335" s="124"/>
      <c r="AR335" s="124"/>
      <c r="AS335" s="124"/>
      <c r="AT335" s="124"/>
      <c r="AU335" s="124"/>
      <c r="AV335" s="124"/>
      <c r="AW335" s="124"/>
      <c r="AX335" s="124"/>
      <c r="AY335" s="124"/>
      <c r="AZ335" s="124"/>
      <c r="BA335" s="124"/>
      <c r="BB335" s="124"/>
      <c r="BC335" s="124"/>
      <c r="BD335" s="124"/>
      <c r="BE335" s="124"/>
      <c r="BF335" s="124"/>
      <c r="BH335" s="175" t="str">
        <f t="shared" si="194"/>
        <v/>
      </c>
      <c r="BI335" s="176" t="str">
        <f t="shared" si="195"/>
        <v/>
      </c>
      <c r="BJ335" s="240" t="str">
        <f t="shared" si="196"/>
        <v xml:space="preserve"> </v>
      </c>
      <c r="BK335" s="175" t="str">
        <f t="shared" si="197"/>
        <v/>
      </c>
      <c r="BL335" s="176" t="str">
        <f t="shared" si="198"/>
        <v/>
      </c>
      <c r="BM335" s="240" t="str">
        <f t="shared" si="199"/>
        <v xml:space="preserve"> </v>
      </c>
      <c r="BN335" s="175" t="str">
        <f t="shared" si="200"/>
        <v/>
      </c>
      <c r="BO335" s="176" t="str">
        <f t="shared" si="201"/>
        <v/>
      </c>
      <c r="BP335" s="240" t="str">
        <f t="shared" si="202"/>
        <v xml:space="preserve"> </v>
      </c>
      <c r="BQ335" s="175" t="str">
        <f t="shared" si="203"/>
        <v/>
      </c>
      <c r="BR335" s="176" t="str">
        <f t="shared" si="204"/>
        <v/>
      </c>
      <c r="BS335" s="224" t="str">
        <f t="shared" si="205"/>
        <v xml:space="preserve"> </v>
      </c>
      <c r="BT335" s="318" t="str">
        <f t="shared" si="206"/>
        <v/>
      </c>
      <c r="BU335" s="319" t="str">
        <f t="shared" si="207"/>
        <v/>
      </c>
      <c r="BV335" s="320" t="str">
        <f t="shared" si="208"/>
        <v xml:space="preserve"> </v>
      </c>
      <c r="BW335" s="175" t="str">
        <f t="shared" si="209"/>
        <v/>
      </c>
      <c r="BX335" s="176" t="str">
        <f t="shared" si="210"/>
        <v/>
      </c>
      <c r="BY335" s="240" t="str">
        <f t="shared" si="211"/>
        <v xml:space="preserve"> </v>
      </c>
      <c r="BZ335" s="175" t="str">
        <f>IF(COUNT(#REF!,#REF!,#REF!,#REF!)=4,(3-#REF!)+(3-#REF!)+#REF!+#REF!,"")</f>
        <v/>
      </c>
      <c r="CA335" s="176" t="str">
        <f>IF(COUNT(#REF!,#REF!,#REF!,#REF!)=4,(3-#REF!)+(3-#REF!)+#REF!+#REF!,"")</f>
        <v/>
      </c>
      <c r="CB335" s="240" t="str">
        <f t="shared" si="212"/>
        <v xml:space="preserve"> </v>
      </c>
      <c r="CC335" s="175" t="str">
        <f>IF(COUNT(#REF!,#REF!,#REF!)=3,(3-#REF!)+#REF!+(3-#REF!),"")</f>
        <v/>
      </c>
      <c r="CD335" s="176" t="str">
        <f>IF(COUNT(#REF!,#REF!,#REF!)=3,(3-#REF!)+#REF!+(3-#REF!),"")</f>
        <v/>
      </c>
      <c r="CE335" s="240" t="str">
        <f t="shared" si="213"/>
        <v xml:space="preserve"> </v>
      </c>
      <c r="CF335" s="185" t="str">
        <f t="shared" si="191"/>
        <v/>
      </c>
      <c r="CG335" s="186" t="str">
        <f t="shared" si="191"/>
        <v/>
      </c>
      <c r="CH335" s="181" t="str">
        <f t="shared" si="214"/>
        <v xml:space="preserve"> </v>
      </c>
      <c r="CI335" s="240">
        <f>'Session Tracking'!P334</f>
        <v>0</v>
      </c>
      <c r="CJ335" s="172"/>
      <c r="CK335" s="172">
        <f>COUNTIF('Session Tracking'!F334:O334,"Yes")</f>
        <v>0</v>
      </c>
      <c r="CL335" s="240">
        <f>COUNTIF('Session Tracking'!F334:O334,"No")</f>
        <v>0</v>
      </c>
      <c r="CM335" s="211">
        <f t="shared" si="215"/>
        <v>0</v>
      </c>
      <c r="CN335" s="240" t="str">
        <f t="shared" si="192"/>
        <v/>
      </c>
      <c r="CO335" s="240" t="str">
        <f t="shared" si="193"/>
        <v/>
      </c>
      <c r="CP335" s="240" t="str">
        <f t="shared" si="216"/>
        <v/>
      </c>
      <c r="CQ335" s="240" t="str">
        <f t="shared" si="217"/>
        <v/>
      </c>
      <c r="CR335" s="240" t="str">
        <f t="shared" si="218"/>
        <v/>
      </c>
      <c r="CS335" s="240" t="str">
        <f t="shared" si="219"/>
        <v/>
      </c>
      <c r="CT335" s="172" t="str">
        <f t="shared" si="220"/>
        <v/>
      </c>
      <c r="CU335" s="240" t="str">
        <f t="shared" si="221"/>
        <v/>
      </c>
      <c r="CV335" s="240" t="str">
        <f t="shared" si="222"/>
        <v/>
      </c>
      <c r="CW335" s="240" t="str">
        <f t="shared" si="223"/>
        <v/>
      </c>
      <c r="CX335" s="240" t="str">
        <f t="shared" si="224"/>
        <v/>
      </c>
      <c r="CY335" s="240" t="str">
        <f t="shared" si="225"/>
        <v/>
      </c>
      <c r="CZ335" s="240" t="str">
        <f t="shared" si="226"/>
        <v/>
      </c>
      <c r="DA335" s="240" t="str">
        <f t="shared" si="227"/>
        <v/>
      </c>
      <c r="DB335" s="173" t="str">
        <f t="shared" si="228"/>
        <v/>
      </c>
    </row>
    <row r="336" spans="1:106" x14ac:dyDescent="0.35">
      <c r="A336" s="182">
        <f>'Session Tracking'!A335</f>
        <v>0</v>
      </c>
      <c r="B336" s="183">
        <f>'Session Tracking'!T335</f>
        <v>0</v>
      </c>
      <c r="C336" s="183">
        <f>'Session Tracking'!C335</f>
        <v>0</v>
      </c>
      <c r="D336" s="184" t="str">
        <f>IF('Session Tracking'!D335,'Session Tracking'!D335,"")</f>
        <v/>
      </c>
      <c r="E336" s="184" t="str">
        <f>IF('Session Tracking'!E335,'Session Tracking'!E335,"")</f>
        <v/>
      </c>
      <c r="F336" s="121"/>
      <c r="G336" s="121"/>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1"/>
      <c r="AH336" s="122"/>
      <c r="AI336" s="122"/>
      <c r="AJ336" s="122"/>
      <c r="AK336" s="122"/>
      <c r="AL336" s="122"/>
      <c r="AM336" s="122"/>
      <c r="AN336" s="122"/>
      <c r="AO336" s="122"/>
      <c r="AP336" s="122"/>
      <c r="AQ336" s="122"/>
      <c r="AR336" s="122"/>
      <c r="AS336" s="122"/>
      <c r="AT336" s="122"/>
      <c r="AU336" s="122"/>
      <c r="AV336" s="122"/>
      <c r="AW336" s="122"/>
      <c r="AX336" s="122"/>
      <c r="AY336" s="122"/>
      <c r="AZ336" s="122"/>
      <c r="BA336" s="122"/>
      <c r="BB336" s="122"/>
      <c r="BC336" s="122"/>
      <c r="BD336" s="122"/>
      <c r="BE336" s="122"/>
      <c r="BF336" s="122"/>
      <c r="BH336" s="175" t="str">
        <f t="shared" si="194"/>
        <v/>
      </c>
      <c r="BI336" s="176" t="str">
        <f t="shared" si="195"/>
        <v/>
      </c>
      <c r="BJ336" s="240" t="str">
        <f t="shared" si="196"/>
        <v xml:space="preserve"> </v>
      </c>
      <c r="BK336" s="175" t="str">
        <f t="shared" si="197"/>
        <v/>
      </c>
      <c r="BL336" s="176" t="str">
        <f t="shared" si="198"/>
        <v/>
      </c>
      <c r="BM336" s="240" t="str">
        <f t="shared" si="199"/>
        <v xml:space="preserve"> </v>
      </c>
      <c r="BN336" s="175" t="str">
        <f t="shared" si="200"/>
        <v/>
      </c>
      <c r="BO336" s="176" t="str">
        <f t="shared" si="201"/>
        <v/>
      </c>
      <c r="BP336" s="240" t="str">
        <f t="shared" si="202"/>
        <v xml:space="preserve"> </v>
      </c>
      <c r="BQ336" s="175" t="str">
        <f t="shared" si="203"/>
        <v/>
      </c>
      <c r="BR336" s="176" t="str">
        <f t="shared" si="204"/>
        <v/>
      </c>
      <c r="BS336" s="224" t="str">
        <f t="shared" si="205"/>
        <v xml:space="preserve"> </v>
      </c>
      <c r="BT336" s="318" t="str">
        <f t="shared" si="206"/>
        <v/>
      </c>
      <c r="BU336" s="319" t="str">
        <f t="shared" si="207"/>
        <v/>
      </c>
      <c r="BV336" s="320" t="str">
        <f t="shared" si="208"/>
        <v xml:space="preserve"> </v>
      </c>
      <c r="BW336" s="175" t="str">
        <f t="shared" si="209"/>
        <v/>
      </c>
      <c r="BX336" s="176" t="str">
        <f t="shared" si="210"/>
        <v/>
      </c>
      <c r="BY336" s="240" t="str">
        <f t="shared" si="211"/>
        <v xml:space="preserve"> </v>
      </c>
      <c r="BZ336" s="175" t="str">
        <f>IF(COUNT(#REF!,#REF!,#REF!,#REF!)=4,(3-#REF!)+(3-#REF!)+#REF!+#REF!,"")</f>
        <v/>
      </c>
      <c r="CA336" s="176" t="str">
        <f>IF(COUNT(#REF!,#REF!,#REF!,#REF!)=4,(3-#REF!)+(3-#REF!)+#REF!+#REF!,"")</f>
        <v/>
      </c>
      <c r="CB336" s="240" t="str">
        <f t="shared" si="212"/>
        <v xml:space="preserve"> </v>
      </c>
      <c r="CC336" s="175" t="str">
        <f>IF(COUNT(#REF!,#REF!,#REF!)=3,(3-#REF!)+#REF!+(3-#REF!),"")</f>
        <v/>
      </c>
      <c r="CD336" s="176" t="str">
        <f>IF(COUNT(#REF!,#REF!,#REF!)=3,(3-#REF!)+#REF!+(3-#REF!),"")</f>
        <v/>
      </c>
      <c r="CE336" s="240" t="str">
        <f t="shared" si="213"/>
        <v xml:space="preserve"> </v>
      </c>
      <c r="CF336" s="185" t="str">
        <f t="shared" si="191"/>
        <v/>
      </c>
      <c r="CG336" s="186" t="str">
        <f t="shared" si="191"/>
        <v/>
      </c>
      <c r="CH336" s="181" t="str">
        <f t="shared" si="214"/>
        <v xml:space="preserve"> </v>
      </c>
      <c r="CI336" s="240">
        <f>'Session Tracking'!P335</f>
        <v>0</v>
      </c>
      <c r="CJ336" s="172"/>
      <c r="CK336" s="172">
        <f>COUNTIF('Session Tracking'!F335:O335,"Yes")</f>
        <v>0</v>
      </c>
      <c r="CL336" s="240">
        <f>COUNTIF('Session Tracking'!F335:O335,"No")</f>
        <v>0</v>
      </c>
      <c r="CM336" s="211">
        <f t="shared" si="215"/>
        <v>0</v>
      </c>
      <c r="CN336" s="240" t="str">
        <f t="shared" si="192"/>
        <v/>
      </c>
      <c r="CO336" s="240" t="str">
        <f t="shared" si="193"/>
        <v/>
      </c>
      <c r="CP336" s="240" t="str">
        <f t="shared" si="216"/>
        <v/>
      </c>
      <c r="CQ336" s="240" t="str">
        <f t="shared" si="217"/>
        <v/>
      </c>
      <c r="CR336" s="240" t="str">
        <f t="shared" si="218"/>
        <v/>
      </c>
      <c r="CS336" s="240" t="str">
        <f t="shared" si="219"/>
        <v/>
      </c>
      <c r="CT336" s="172" t="str">
        <f t="shared" si="220"/>
        <v/>
      </c>
      <c r="CU336" s="240" t="str">
        <f t="shared" si="221"/>
        <v/>
      </c>
      <c r="CV336" s="240" t="str">
        <f t="shared" si="222"/>
        <v/>
      </c>
      <c r="CW336" s="240" t="str">
        <f t="shared" si="223"/>
        <v/>
      </c>
      <c r="CX336" s="240" t="str">
        <f t="shared" si="224"/>
        <v/>
      </c>
      <c r="CY336" s="240" t="str">
        <f t="shared" si="225"/>
        <v/>
      </c>
      <c r="CZ336" s="240" t="str">
        <f t="shared" si="226"/>
        <v/>
      </c>
      <c r="DA336" s="240" t="str">
        <f t="shared" si="227"/>
        <v/>
      </c>
      <c r="DB336" s="173" t="str">
        <f t="shared" si="228"/>
        <v/>
      </c>
    </row>
    <row r="337" spans="1:106" x14ac:dyDescent="0.35">
      <c r="A337" s="182">
        <f>'Session Tracking'!A336</f>
        <v>0</v>
      </c>
      <c r="B337" s="183">
        <f>'Session Tracking'!T336</f>
        <v>0</v>
      </c>
      <c r="C337" s="183">
        <f>'Session Tracking'!C336</f>
        <v>0</v>
      </c>
      <c r="D337" s="184" t="str">
        <f>IF('Session Tracking'!D336,'Session Tracking'!D336,"")</f>
        <v/>
      </c>
      <c r="E337" s="184" t="str">
        <f>IF('Session Tracking'!E336,'Session Tracking'!E336,"")</f>
        <v/>
      </c>
      <c r="F337" s="123"/>
      <c r="G337" s="123"/>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3"/>
      <c r="AH337" s="124"/>
      <c r="AI337" s="124"/>
      <c r="AJ337" s="124"/>
      <c r="AK337" s="124"/>
      <c r="AL337" s="124"/>
      <c r="AM337" s="124"/>
      <c r="AN337" s="124"/>
      <c r="AO337" s="124"/>
      <c r="AP337" s="124"/>
      <c r="AQ337" s="124"/>
      <c r="AR337" s="124"/>
      <c r="AS337" s="124"/>
      <c r="AT337" s="124"/>
      <c r="AU337" s="124"/>
      <c r="AV337" s="124"/>
      <c r="AW337" s="124"/>
      <c r="AX337" s="124"/>
      <c r="AY337" s="124"/>
      <c r="AZ337" s="124"/>
      <c r="BA337" s="124"/>
      <c r="BB337" s="124"/>
      <c r="BC337" s="124"/>
      <c r="BD337" s="124"/>
      <c r="BE337" s="124"/>
      <c r="BF337" s="124"/>
      <c r="BH337" s="175" t="str">
        <f t="shared" si="194"/>
        <v/>
      </c>
      <c r="BI337" s="176" t="str">
        <f t="shared" si="195"/>
        <v/>
      </c>
      <c r="BJ337" s="240" t="str">
        <f t="shared" si="196"/>
        <v xml:space="preserve"> </v>
      </c>
      <c r="BK337" s="175" t="str">
        <f t="shared" si="197"/>
        <v/>
      </c>
      <c r="BL337" s="176" t="str">
        <f t="shared" si="198"/>
        <v/>
      </c>
      <c r="BM337" s="240" t="str">
        <f t="shared" si="199"/>
        <v xml:space="preserve"> </v>
      </c>
      <c r="BN337" s="175" t="str">
        <f t="shared" si="200"/>
        <v/>
      </c>
      <c r="BO337" s="176" t="str">
        <f t="shared" si="201"/>
        <v/>
      </c>
      <c r="BP337" s="240" t="str">
        <f t="shared" si="202"/>
        <v xml:space="preserve"> </v>
      </c>
      <c r="BQ337" s="175" t="str">
        <f t="shared" si="203"/>
        <v/>
      </c>
      <c r="BR337" s="176" t="str">
        <f t="shared" si="204"/>
        <v/>
      </c>
      <c r="BS337" s="224" t="str">
        <f t="shared" si="205"/>
        <v xml:space="preserve"> </v>
      </c>
      <c r="BT337" s="318" t="str">
        <f t="shared" si="206"/>
        <v/>
      </c>
      <c r="BU337" s="319" t="str">
        <f t="shared" si="207"/>
        <v/>
      </c>
      <c r="BV337" s="320" t="str">
        <f t="shared" si="208"/>
        <v xml:space="preserve"> </v>
      </c>
      <c r="BW337" s="175" t="str">
        <f t="shared" si="209"/>
        <v/>
      </c>
      <c r="BX337" s="176" t="str">
        <f t="shared" si="210"/>
        <v/>
      </c>
      <c r="BY337" s="240" t="str">
        <f t="shared" si="211"/>
        <v xml:space="preserve"> </v>
      </c>
      <c r="BZ337" s="175" t="str">
        <f>IF(COUNT(#REF!,#REF!,#REF!,#REF!)=4,(3-#REF!)+(3-#REF!)+#REF!+#REF!,"")</f>
        <v/>
      </c>
      <c r="CA337" s="176" t="str">
        <f>IF(COUNT(#REF!,#REF!,#REF!,#REF!)=4,(3-#REF!)+(3-#REF!)+#REF!+#REF!,"")</f>
        <v/>
      </c>
      <c r="CB337" s="240" t="str">
        <f t="shared" si="212"/>
        <v xml:space="preserve"> </v>
      </c>
      <c r="CC337" s="175" t="str">
        <f>IF(COUNT(#REF!,#REF!,#REF!)=3,(3-#REF!)+#REF!+(3-#REF!),"")</f>
        <v/>
      </c>
      <c r="CD337" s="176" t="str">
        <f>IF(COUNT(#REF!,#REF!,#REF!)=3,(3-#REF!)+#REF!+(3-#REF!),"")</f>
        <v/>
      </c>
      <c r="CE337" s="240" t="str">
        <f t="shared" si="213"/>
        <v xml:space="preserve"> </v>
      </c>
      <c r="CF337" s="185" t="str">
        <f t="shared" si="191"/>
        <v/>
      </c>
      <c r="CG337" s="186" t="str">
        <f t="shared" si="191"/>
        <v/>
      </c>
      <c r="CH337" s="181" t="str">
        <f t="shared" si="214"/>
        <v xml:space="preserve"> </v>
      </c>
      <c r="CI337" s="240">
        <f>'Session Tracking'!P336</f>
        <v>0</v>
      </c>
      <c r="CJ337" s="172"/>
      <c r="CK337" s="172">
        <f>COUNTIF('Session Tracking'!F336:O336,"Yes")</f>
        <v>0</v>
      </c>
      <c r="CL337" s="240">
        <f>COUNTIF('Session Tracking'!F336:O336,"No")</f>
        <v>0</v>
      </c>
      <c r="CM337" s="211">
        <f t="shared" si="215"/>
        <v>0</v>
      </c>
      <c r="CN337" s="240" t="str">
        <f t="shared" si="192"/>
        <v/>
      </c>
      <c r="CO337" s="240" t="str">
        <f t="shared" si="193"/>
        <v/>
      </c>
      <c r="CP337" s="240" t="str">
        <f t="shared" si="216"/>
        <v/>
      </c>
      <c r="CQ337" s="240" t="str">
        <f t="shared" si="217"/>
        <v/>
      </c>
      <c r="CR337" s="240" t="str">
        <f t="shared" si="218"/>
        <v/>
      </c>
      <c r="CS337" s="240" t="str">
        <f t="shared" si="219"/>
        <v/>
      </c>
      <c r="CT337" s="172" t="str">
        <f t="shared" si="220"/>
        <v/>
      </c>
      <c r="CU337" s="240" t="str">
        <f t="shared" si="221"/>
        <v/>
      </c>
      <c r="CV337" s="240" t="str">
        <f t="shared" si="222"/>
        <v/>
      </c>
      <c r="CW337" s="240" t="str">
        <f t="shared" si="223"/>
        <v/>
      </c>
      <c r="CX337" s="240" t="str">
        <f t="shared" si="224"/>
        <v/>
      </c>
      <c r="CY337" s="240" t="str">
        <f t="shared" si="225"/>
        <v/>
      </c>
      <c r="CZ337" s="240" t="str">
        <f t="shared" si="226"/>
        <v/>
      </c>
      <c r="DA337" s="240" t="str">
        <f t="shared" si="227"/>
        <v/>
      </c>
      <c r="DB337" s="173" t="str">
        <f t="shared" si="228"/>
        <v/>
      </c>
    </row>
    <row r="338" spans="1:106" x14ac:dyDescent="0.35">
      <c r="A338" s="182">
        <f>'Session Tracking'!A337</f>
        <v>0</v>
      </c>
      <c r="B338" s="183">
        <f>'Session Tracking'!T337</f>
        <v>0</v>
      </c>
      <c r="C338" s="183">
        <f>'Session Tracking'!C337</f>
        <v>0</v>
      </c>
      <c r="D338" s="184" t="str">
        <f>IF('Session Tracking'!D337,'Session Tracking'!D337,"")</f>
        <v/>
      </c>
      <c r="E338" s="184" t="str">
        <f>IF('Session Tracking'!E337,'Session Tracking'!E337,"")</f>
        <v/>
      </c>
      <c r="F338" s="121"/>
      <c r="G338" s="121"/>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1"/>
      <c r="AH338" s="122"/>
      <c r="AI338" s="122"/>
      <c r="AJ338" s="122"/>
      <c r="AK338" s="122"/>
      <c r="AL338" s="122"/>
      <c r="AM338" s="122"/>
      <c r="AN338" s="122"/>
      <c r="AO338" s="122"/>
      <c r="AP338" s="122"/>
      <c r="AQ338" s="122"/>
      <c r="AR338" s="122"/>
      <c r="AS338" s="122"/>
      <c r="AT338" s="122"/>
      <c r="AU338" s="122"/>
      <c r="AV338" s="122"/>
      <c r="AW338" s="122"/>
      <c r="AX338" s="122"/>
      <c r="AY338" s="122"/>
      <c r="AZ338" s="122"/>
      <c r="BA338" s="122"/>
      <c r="BB338" s="122"/>
      <c r="BC338" s="122"/>
      <c r="BD338" s="122"/>
      <c r="BE338" s="122"/>
      <c r="BF338" s="122"/>
      <c r="BH338" s="175" t="str">
        <f t="shared" si="194"/>
        <v/>
      </c>
      <c r="BI338" s="176" t="str">
        <f t="shared" si="195"/>
        <v/>
      </c>
      <c r="BJ338" s="240" t="str">
        <f t="shared" si="196"/>
        <v xml:space="preserve"> </v>
      </c>
      <c r="BK338" s="175" t="str">
        <f t="shared" si="197"/>
        <v/>
      </c>
      <c r="BL338" s="176" t="str">
        <f t="shared" si="198"/>
        <v/>
      </c>
      <c r="BM338" s="240" t="str">
        <f t="shared" si="199"/>
        <v xml:space="preserve"> </v>
      </c>
      <c r="BN338" s="175" t="str">
        <f t="shared" si="200"/>
        <v/>
      </c>
      <c r="BO338" s="176" t="str">
        <f t="shared" si="201"/>
        <v/>
      </c>
      <c r="BP338" s="240" t="str">
        <f t="shared" si="202"/>
        <v xml:space="preserve"> </v>
      </c>
      <c r="BQ338" s="175" t="str">
        <f t="shared" si="203"/>
        <v/>
      </c>
      <c r="BR338" s="176" t="str">
        <f t="shared" si="204"/>
        <v/>
      </c>
      <c r="BS338" s="224" t="str">
        <f t="shared" si="205"/>
        <v xml:space="preserve"> </v>
      </c>
      <c r="BT338" s="318" t="str">
        <f t="shared" si="206"/>
        <v/>
      </c>
      <c r="BU338" s="319" t="str">
        <f t="shared" si="207"/>
        <v/>
      </c>
      <c r="BV338" s="320" t="str">
        <f t="shared" si="208"/>
        <v xml:space="preserve"> </v>
      </c>
      <c r="BW338" s="175" t="str">
        <f t="shared" si="209"/>
        <v/>
      </c>
      <c r="BX338" s="176" t="str">
        <f t="shared" si="210"/>
        <v/>
      </c>
      <c r="BY338" s="240" t="str">
        <f t="shared" si="211"/>
        <v xml:space="preserve"> </v>
      </c>
      <c r="BZ338" s="175" t="str">
        <f>IF(COUNT(#REF!,#REF!,#REF!,#REF!)=4,(3-#REF!)+(3-#REF!)+#REF!+#REF!,"")</f>
        <v/>
      </c>
      <c r="CA338" s="176" t="str">
        <f>IF(COUNT(#REF!,#REF!,#REF!,#REF!)=4,(3-#REF!)+(3-#REF!)+#REF!+#REF!,"")</f>
        <v/>
      </c>
      <c r="CB338" s="240" t="str">
        <f t="shared" si="212"/>
        <v xml:space="preserve"> </v>
      </c>
      <c r="CC338" s="175" t="str">
        <f>IF(COUNT(#REF!,#REF!,#REF!)=3,(3-#REF!)+#REF!+(3-#REF!),"")</f>
        <v/>
      </c>
      <c r="CD338" s="176" t="str">
        <f>IF(COUNT(#REF!,#REF!,#REF!)=3,(3-#REF!)+#REF!+(3-#REF!),"")</f>
        <v/>
      </c>
      <c r="CE338" s="240" t="str">
        <f t="shared" si="213"/>
        <v xml:space="preserve"> </v>
      </c>
      <c r="CF338" s="185" t="str">
        <f t="shared" si="191"/>
        <v/>
      </c>
      <c r="CG338" s="186" t="str">
        <f t="shared" si="191"/>
        <v/>
      </c>
      <c r="CH338" s="181" t="str">
        <f t="shared" si="214"/>
        <v xml:space="preserve"> </v>
      </c>
      <c r="CI338" s="240">
        <f>'Session Tracking'!P337</f>
        <v>0</v>
      </c>
      <c r="CJ338" s="172"/>
      <c r="CK338" s="172">
        <f>COUNTIF('Session Tracking'!F337:O337,"Yes")</f>
        <v>0</v>
      </c>
      <c r="CL338" s="240">
        <f>COUNTIF('Session Tracking'!F337:O337,"No")</f>
        <v>0</v>
      </c>
      <c r="CM338" s="211">
        <f t="shared" si="215"/>
        <v>0</v>
      </c>
      <c r="CN338" s="240" t="str">
        <f t="shared" si="192"/>
        <v/>
      </c>
      <c r="CO338" s="240" t="str">
        <f t="shared" si="193"/>
        <v/>
      </c>
      <c r="CP338" s="240" t="str">
        <f t="shared" si="216"/>
        <v/>
      </c>
      <c r="CQ338" s="240" t="str">
        <f t="shared" si="217"/>
        <v/>
      </c>
      <c r="CR338" s="240" t="str">
        <f t="shared" si="218"/>
        <v/>
      </c>
      <c r="CS338" s="240" t="str">
        <f t="shared" si="219"/>
        <v/>
      </c>
      <c r="CT338" s="172" t="str">
        <f t="shared" si="220"/>
        <v/>
      </c>
      <c r="CU338" s="240" t="str">
        <f t="shared" si="221"/>
        <v/>
      </c>
      <c r="CV338" s="240" t="str">
        <f t="shared" si="222"/>
        <v/>
      </c>
      <c r="CW338" s="240" t="str">
        <f t="shared" si="223"/>
        <v/>
      </c>
      <c r="CX338" s="240" t="str">
        <f t="shared" si="224"/>
        <v/>
      </c>
      <c r="CY338" s="240" t="str">
        <f t="shared" si="225"/>
        <v/>
      </c>
      <c r="CZ338" s="240" t="str">
        <f t="shared" si="226"/>
        <v/>
      </c>
      <c r="DA338" s="240" t="str">
        <f t="shared" si="227"/>
        <v/>
      </c>
      <c r="DB338" s="173" t="str">
        <f t="shared" si="228"/>
        <v/>
      </c>
    </row>
    <row r="339" spans="1:106" x14ac:dyDescent="0.35">
      <c r="A339" s="182">
        <f>'Session Tracking'!A338</f>
        <v>0</v>
      </c>
      <c r="B339" s="183">
        <f>'Session Tracking'!T338</f>
        <v>0</v>
      </c>
      <c r="C339" s="183">
        <f>'Session Tracking'!C338</f>
        <v>0</v>
      </c>
      <c r="D339" s="184" t="str">
        <f>IF('Session Tracking'!D338,'Session Tracking'!D338,"")</f>
        <v/>
      </c>
      <c r="E339" s="184" t="str">
        <f>IF('Session Tracking'!E338,'Session Tracking'!E338,"")</f>
        <v/>
      </c>
      <c r="F339" s="123"/>
      <c r="G339" s="123"/>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3"/>
      <c r="AH339" s="124"/>
      <c r="AI339" s="124"/>
      <c r="AJ339" s="124"/>
      <c r="AK339" s="124"/>
      <c r="AL339" s="124"/>
      <c r="AM339" s="124"/>
      <c r="AN339" s="124"/>
      <c r="AO339" s="124"/>
      <c r="AP339" s="124"/>
      <c r="AQ339" s="124"/>
      <c r="AR339" s="124"/>
      <c r="AS339" s="124"/>
      <c r="AT339" s="124"/>
      <c r="AU339" s="124"/>
      <c r="AV339" s="124"/>
      <c r="AW339" s="124"/>
      <c r="AX339" s="124"/>
      <c r="AY339" s="124"/>
      <c r="AZ339" s="124"/>
      <c r="BA339" s="124"/>
      <c r="BB339" s="124"/>
      <c r="BC339" s="124"/>
      <c r="BD339" s="124"/>
      <c r="BE339" s="124"/>
      <c r="BF339" s="124"/>
      <c r="BH339" s="175" t="str">
        <f t="shared" si="194"/>
        <v/>
      </c>
      <c r="BI339" s="176" t="str">
        <f t="shared" si="195"/>
        <v/>
      </c>
      <c r="BJ339" s="240" t="str">
        <f t="shared" si="196"/>
        <v xml:space="preserve"> </v>
      </c>
      <c r="BK339" s="175" t="str">
        <f t="shared" si="197"/>
        <v/>
      </c>
      <c r="BL339" s="176" t="str">
        <f t="shared" si="198"/>
        <v/>
      </c>
      <c r="BM339" s="240" t="str">
        <f t="shared" si="199"/>
        <v xml:space="preserve"> </v>
      </c>
      <c r="BN339" s="175" t="str">
        <f t="shared" si="200"/>
        <v/>
      </c>
      <c r="BO339" s="176" t="str">
        <f t="shared" si="201"/>
        <v/>
      </c>
      <c r="BP339" s="240" t="str">
        <f t="shared" si="202"/>
        <v xml:space="preserve"> </v>
      </c>
      <c r="BQ339" s="175" t="str">
        <f t="shared" si="203"/>
        <v/>
      </c>
      <c r="BR339" s="176" t="str">
        <f t="shared" si="204"/>
        <v/>
      </c>
      <c r="BS339" s="224" t="str">
        <f t="shared" si="205"/>
        <v xml:space="preserve"> </v>
      </c>
      <c r="BT339" s="318" t="str">
        <f t="shared" si="206"/>
        <v/>
      </c>
      <c r="BU339" s="319" t="str">
        <f t="shared" si="207"/>
        <v/>
      </c>
      <c r="BV339" s="320" t="str">
        <f t="shared" si="208"/>
        <v xml:space="preserve"> </v>
      </c>
      <c r="BW339" s="175" t="str">
        <f t="shared" si="209"/>
        <v/>
      </c>
      <c r="BX339" s="176" t="str">
        <f t="shared" si="210"/>
        <v/>
      </c>
      <c r="BY339" s="240" t="str">
        <f t="shared" si="211"/>
        <v xml:space="preserve"> </v>
      </c>
      <c r="BZ339" s="175" t="str">
        <f>IF(COUNT(#REF!,#REF!,#REF!,#REF!)=4,(3-#REF!)+(3-#REF!)+#REF!+#REF!,"")</f>
        <v/>
      </c>
      <c r="CA339" s="176" t="str">
        <f>IF(COUNT(#REF!,#REF!,#REF!,#REF!)=4,(3-#REF!)+(3-#REF!)+#REF!+#REF!,"")</f>
        <v/>
      </c>
      <c r="CB339" s="240" t="str">
        <f t="shared" si="212"/>
        <v xml:space="preserve"> </v>
      </c>
      <c r="CC339" s="175" t="str">
        <f>IF(COUNT(#REF!,#REF!,#REF!)=3,(3-#REF!)+#REF!+(3-#REF!),"")</f>
        <v/>
      </c>
      <c r="CD339" s="176" t="str">
        <f>IF(COUNT(#REF!,#REF!,#REF!)=3,(3-#REF!)+#REF!+(3-#REF!),"")</f>
        <v/>
      </c>
      <c r="CE339" s="240" t="str">
        <f t="shared" si="213"/>
        <v xml:space="preserve"> </v>
      </c>
      <c r="CF339" s="185" t="str">
        <f t="shared" si="191"/>
        <v/>
      </c>
      <c r="CG339" s="186" t="str">
        <f t="shared" si="191"/>
        <v/>
      </c>
      <c r="CH339" s="181" t="str">
        <f t="shared" si="214"/>
        <v xml:space="preserve"> </v>
      </c>
      <c r="CI339" s="240">
        <f>'Session Tracking'!P338</f>
        <v>0</v>
      </c>
      <c r="CJ339" s="172"/>
      <c r="CK339" s="172">
        <f>COUNTIF('Session Tracking'!F338:O338,"Yes")</f>
        <v>0</v>
      </c>
      <c r="CL339" s="240">
        <f>COUNTIF('Session Tracking'!F338:O338,"No")</f>
        <v>0</v>
      </c>
      <c r="CM339" s="211">
        <f t="shared" si="215"/>
        <v>0</v>
      </c>
      <c r="CN339" s="240" t="str">
        <f t="shared" si="192"/>
        <v/>
      </c>
      <c r="CO339" s="240" t="str">
        <f t="shared" si="193"/>
        <v/>
      </c>
      <c r="CP339" s="240" t="str">
        <f t="shared" si="216"/>
        <v/>
      </c>
      <c r="CQ339" s="240" t="str">
        <f t="shared" si="217"/>
        <v/>
      </c>
      <c r="CR339" s="240" t="str">
        <f t="shared" si="218"/>
        <v/>
      </c>
      <c r="CS339" s="240" t="str">
        <f t="shared" si="219"/>
        <v/>
      </c>
      <c r="CT339" s="172" t="str">
        <f t="shared" si="220"/>
        <v/>
      </c>
      <c r="CU339" s="240" t="str">
        <f t="shared" si="221"/>
        <v/>
      </c>
      <c r="CV339" s="240" t="str">
        <f t="shared" si="222"/>
        <v/>
      </c>
      <c r="CW339" s="240" t="str">
        <f t="shared" si="223"/>
        <v/>
      </c>
      <c r="CX339" s="240" t="str">
        <f t="shared" si="224"/>
        <v/>
      </c>
      <c r="CY339" s="240" t="str">
        <f t="shared" si="225"/>
        <v/>
      </c>
      <c r="CZ339" s="240" t="str">
        <f t="shared" si="226"/>
        <v/>
      </c>
      <c r="DA339" s="240" t="str">
        <f t="shared" si="227"/>
        <v/>
      </c>
      <c r="DB339" s="173" t="str">
        <f t="shared" si="228"/>
        <v/>
      </c>
    </row>
    <row r="340" spans="1:106" x14ac:dyDescent="0.35">
      <c r="A340" s="182">
        <f>'Session Tracking'!A339</f>
        <v>0</v>
      </c>
      <c r="B340" s="183">
        <f>'Session Tracking'!T339</f>
        <v>0</v>
      </c>
      <c r="C340" s="183">
        <f>'Session Tracking'!C339</f>
        <v>0</v>
      </c>
      <c r="D340" s="184" t="str">
        <f>IF('Session Tracking'!D339,'Session Tracking'!D339,"")</f>
        <v/>
      </c>
      <c r="E340" s="184" t="str">
        <f>IF('Session Tracking'!E339,'Session Tracking'!E339,"")</f>
        <v/>
      </c>
      <c r="F340" s="121"/>
      <c r="G340" s="121"/>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1"/>
      <c r="AH340" s="122"/>
      <c r="AI340" s="122"/>
      <c r="AJ340" s="122"/>
      <c r="AK340" s="122"/>
      <c r="AL340" s="122"/>
      <c r="AM340" s="122"/>
      <c r="AN340" s="122"/>
      <c r="AO340" s="122"/>
      <c r="AP340" s="122"/>
      <c r="AQ340" s="122"/>
      <c r="AR340" s="122"/>
      <c r="AS340" s="122"/>
      <c r="AT340" s="122"/>
      <c r="AU340" s="122"/>
      <c r="AV340" s="122"/>
      <c r="AW340" s="122"/>
      <c r="AX340" s="122"/>
      <c r="AY340" s="122"/>
      <c r="AZ340" s="122"/>
      <c r="BA340" s="122"/>
      <c r="BB340" s="122"/>
      <c r="BC340" s="122"/>
      <c r="BD340" s="122"/>
      <c r="BE340" s="122"/>
      <c r="BF340" s="122"/>
      <c r="BH340" s="175" t="str">
        <f t="shared" si="194"/>
        <v/>
      </c>
      <c r="BI340" s="176" t="str">
        <f t="shared" si="195"/>
        <v/>
      </c>
      <c r="BJ340" s="240" t="str">
        <f t="shared" si="196"/>
        <v xml:space="preserve"> </v>
      </c>
      <c r="BK340" s="175" t="str">
        <f t="shared" si="197"/>
        <v/>
      </c>
      <c r="BL340" s="176" t="str">
        <f t="shared" si="198"/>
        <v/>
      </c>
      <c r="BM340" s="240" t="str">
        <f t="shared" si="199"/>
        <v xml:space="preserve"> </v>
      </c>
      <c r="BN340" s="175" t="str">
        <f t="shared" si="200"/>
        <v/>
      </c>
      <c r="BO340" s="176" t="str">
        <f t="shared" si="201"/>
        <v/>
      </c>
      <c r="BP340" s="240" t="str">
        <f t="shared" si="202"/>
        <v xml:space="preserve"> </v>
      </c>
      <c r="BQ340" s="175" t="str">
        <f t="shared" si="203"/>
        <v/>
      </c>
      <c r="BR340" s="176" t="str">
        <f t="shared" si="204"/>
        <v/>
      </c>
      <c r="BS340" s="224" t="str">
        <f t="shared" si="205"/>
        <v xml:space="preserve"> </v>
      </c>
      <c r="BT340" s="318" t="str">
        <f t="shared" si="206"/>
        <v/>
      </c>
      <c r="BU340" s="319" t="str">
        <f t="shared" si="207"/>
        <v/>
      </c>
      <c r="BV340" s="320" t="str">
        <f t="shared" si="208"/>
        <v xml:space="preserve"> </v>
      </c>
      <c r="BW340" s="175" t="str">
        <f t="shared" si="209"/>
        <v/>
      </c>
      <c r="BX340" s="176" t="str">
        <f t="shared" si="210"/>
        <v/>
      </c>
      <c r="BY340" s="240" t="str">
        <f t="shared" si="211"/>
        <v xml:space="preserve"> </v>
      </c>
      <c r="BZ340" s="175" t="str">
        <f>IF(COUNT(#REF!,#REF!,#REF!,#REF!)=4,(3-#REF!)+(3-#REF!)+#REF!+#REF!,"")</f>
        <v/>
      </c>
      <c r="CA340" s="176" t="str">
        <f>IF(COUNT(#REF!,#REF!,#REF!,#REF!)=4,(3-#REF!)+(3-#REF!)+#REF!+#REF!,"")</f>
        <v/>
      </c>
      <c r="CB340" s="240" t="str">
        <f t="shared" si="212"/>
        <v xml:space="preserve"> </v>
      </c>
      <c r="CC340" s="175" t="str">
        <f>IF(COUNT(#REF!,#REF!,#REF!)=3,(3-#REF!)+#REF!+(3-#REF!),"")</f>
        <v/>
      </c>
      <c r="CD340" s="176" t="str">
        <f>IF(COUNT(#REF!,#REF!,#REF!)=3,(3-#REF!)+#REF!+(3-#REF!),"")</f>
        <v/>
      </c>
      <c r="CE340" s="240" t="str">
        <f t="shared" si="213"/>
        <v xml:space="preserve"> </v>
      </c>
      <c r="CF340" s="185" t="str">
        <f t="shared" si="191"/>
        <v/>
      </c>
      <c r="CG340" s="186" t="str">
        <f t="shared" si="191"/>
        <v/>
      </c>
      <c r="CH340" s="181" t="str">
        <f t="shared" si="214"/>
        <v xml:space="preserve"> </v>
      </c>
      <c r="CI340" s="240">
        <f>'Session Tracking'!P339</f>
        <v>0</v>
      </c>
      <c r="CJ340" s="172"/>
      <c r="CK340" s="172">
        <f>COUNTIF('Session Tracking'!F339:O339,"Yes")</f>
        <v>0</v>
      </c>
      <c r="CL340" s="240">
        <f>COUNTIF('Session Tracking'!F339:O339,"No")</f>
        <v>0</v>
      </c>
      <c r="CM340" s="211">
        <f t="shared" si="215"/>
        <v>0</v>
      </c>
      <c r="CN340" s="240" t="str">
        <f t="shared" si="192"/>
        <v/>
      </c>
      <c r="CO340" s="240" t="str">
        <f t="shared" si="193"/>
        <v/>
      </c>
      <c r="CP340" s="240" t="str">
        <f t="shared" si="216"/>
        <v/>
      </c>
      <c r="CQ340" s="240" t="str">
        <f t="shared" si="217"/>
        <v/>
      </c>
      <c r="CR340" s="240" t="str">
        <f t="shared" si="218"/>
        <v/>
      </c>
      <c r="CS340" s="240" t="str">
        <f t="shared" si="219"/>
        <v/>
      </c>
      <c r="CT340" s="172" t="str">
        <f t="shared" si="220"/>
        <v/>
      </c>
      <c r="CU340" s="240" t="str">
        <f t="shared" si="221"/>
        <v/>
      </c>
      <c r="CV340" s="240" t="str">
        <f t="shared" si="222"/>
        <v/>
      </c>
      <c r="CW340" s="240" t="str">
        <f t="shared" si="223"/>
        <v/>
      </c>
      <c r="CX340" s="240" t="str">
        <f t="shared" si="224"/>
        <v/>
      </c>
      <c r="CY340" s="240" t="str">
        <f t="shared" si="225"/>
        <v/>
      </c>
      <c r="CZ340" s="240" t="str">
        <f t="shared" si="226"/>
        <v/>
      </c>
      <c r="DA340" s="240" t="str">
        <f t="shared" si="227"/>
        <v/>
      </c>
      <c r="DB340" s="173" t="str">
        <f t="shared" si="228"/>
        <v/>
      </c>
    </row>
    <row r="341" spans="1:106" x14ac:dyDescent="0.35">
      <c r="A341" s="182">
        <f>'Session Tracking'!A340</f>
        <v>0</v>
      </c>
      <c r="B341" s="183">
        <f>'Session Tracking'!T340</f>
        <v>0</v>
      </c>
      <c r="C341" s="183">
        <f>'Session Tracking'!C340</f>
        <v>0</v>
      </c>
      <c r="D341" s="184" t="str">
        <f>IF('Session Tracking'!D340,'Session Tracking'!D340,"")</f>
        <v/>
      </c>
      <c r="E341" s="184" t="str">
        <f>IF('Session Tracking'!E340,'Session Tracking'!E340,"")</f>
        <v/>
      </c>
      <c r="F341" s="123"/>
      <c r="G341" s="123"/>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3"/>
      <c r="AH341" s="124"/>
      <c r="AI341" s="124"/>
      <c r="AJ341" s="124"/>
      <c r="AK341" s="124"/>
      <c r="AL341" s="124"/>
      <c r="AM341" s="124"/>
      <c r="AN341" s="124"/>
      <c r="AO341" s="124"/>
      <c r="AP341" s="124"/>
      <c r="AQ341" s="124"/>
      <c r="AR341" s="124"/>
      <c r="AS341" s="124"/>
      <c r="AT341" s="124"/>
      <c r="AU341" s="124"/>
      <c r="AV341" s="124"/>
      <c r="AW341" s="124"/>
      <c r="AX341" s="124"/>
      <c r="AY341" s="124"/>
      <c r="AZ341" s="124"/>
      <c r="BA341" s="124"/>
      <c r="BB341" s="124"/>
      <c r="BC341" s="124"/>
      <c r="BD341" s="124"/>
      <c r="BE341" s="124"/>
      <c r="BF341" s="124"/>
      <c r="BH341" s="175" t="str">
        <f t="shared" si="194"/>
        <v/>
      </c>
      <c r="BI341" s="176" t="str">
        <f t="shared" si="195"/>
        <v/>
      </c>
      <c r="BJ341" s="240" t="str">
        <f t="shared" si="196"/>
        <v xml:space="preserve"> </v>
      </c>
      <c r="BK341" s="175" t="str">
        <f t="shared" si="197"/>
        <v/>
      </c>
      <c r="BL341" s="176" t="str">
        <f t="shared" si="198"/>
        <v/>
      </c>
      <c r="BM341" s="240" t="str">
        <f t="shared" si="199"/>
        <v xml:space="preserve"> </v>
      </c>
      <c r="BN341" s="175" t="str">
        <f t="shared" si="200"/>
        <v/>
      </c>
      <c r="BO341" s="176" t="str">
        <f t="shared" si="201"/>
        <v/>
      </c>
      <c r="BP341" s="240" t="str">
        <f t="shared" si="202"/>
        <v xml:space="preserve"> </v>
      </c>
      <c r="BQ341" s="175" t="str">
        <f t="shared" si="203"/>
        <v/>
      </c>
      <c r="BR341" s="176" t="str">
        <f t="shared" si="204"/>
        <v/>
      </c>
      <c r="BS341" s="224" t="str">
        <f t="shared" si="205"/>
        <v xml:space="preserve"> </v>
      </c>
      <c r="BT341" s="318" t="str">
        <f t="shared" si="206"/>
        <v/>
      </c>
      <c r="BU341" s="319" t="str">
        <f t="shared" si="207"/>
        <v/>
      </c>
      <c r="BV341" s="320" t="str">
        <f t="shared" si="208"/>
        <v xml:space="preserve"> </v>
      </c>
      <c r="BW341" s="175" t="str">
        <f t="shared" si="209"/>
        <v/>
      </c>
      <c r="BX341" s="176" t="str">
        <f t="shared" si="210"/>
        <v/>
      </c>
      <c r="BY341" s="240" t="str">
        <f t="shared" si="211"/>
        <v xml:space="preserve"> </v>
      </c>
      <c r="BZ341" s="175" t="str">
        <f>IF(COUNT(#REF!,#REF!,#REF!,#REF!)=4,(3-#REF!)+(3-#REF!)+#REF!+#REF!,"")</f>
        <v/>
      </c>
      <c r="CA341" s="176" t="str">
        <f>IF(COUNT(#REF!,#REF!,#REF!,#REF!)=4,(3-#REF!)+(3-#REF!)+#REF!+#REF!,"")</f>
        <v/>
      </c>
      <c r="CB341" s="240" t="str">
        <f t="shared" si="212"/>
        <v xml:space="preserve"> </v>
      </c>
      <c r="CC341" s="175" t="str">
        <f>IF(COUNT(#REF!,#REF!,#REF!)=3,(3-#REF!)+#REF!+(3-#REF!),"")</f>
        <v/>
      </c>
      <c r="CD341" s="176" t="str">
        <f>IF(COUNT(#REF!,#REF!,#REF!)=3,(3-#REF!)+#REF!+(3-#REF!),"")</f>
        <v/>
      </c>
      <c r="CE341" s="240" t="str">
        <f t="shared" si="213"/>
        <v xml:space="preserve"> </v>
      </c>
      <c r="CF341" s="185" t="str">
        <f t="shared" si="191"/>
        <v/>
      </c>
      <c r="CG341" s="186" t="str">
        <f t="shared" si="191"/>
        <v/>
      </c>
      <c r="CH341" s="181" t="str">
        <f t="shared" si="214"/>
        <v xml:space="preserve"> </v>
      </c>
      <c r="CI341" s="240">
        <f>'Session Tracking'!P340</f>
        <v>0</v>
      </c>
      <c r="CJ341" s="172"/>
      <c r="CK341" s="172">
        <f>COUNTIF('Session Tracking'!F340:O340,"Yes")</f>
        <v>0</v>
      </c>
      <c r="CL341" s="240">
        <f>COUNTIF('Session Tracking'!F340:O340,"No")</f>
        <v>0</v>
      </c>
      <c r="CM341" s="211">
        <f t="shared" si="215"/>
        <v>0</v>
      </c>
      <c r="CN341" s="240" t="str">
        <f t="shared" si="192"/>
        <v/>
      </c>
      <c r="CO341" s="240" t="str">
        <f t="shared" si="193"/>
        <v/>
      </c>
      <c r="CP341" s="240" t="str">
        <f t="shared" si="216"/>
        <v/>
      </c>
      <c r="CQ341" s="240" t="str">
        <f t="shared" si="217"/>
        <v/>
      </c>
      <c r="CR341" s="240" t="str">
        <f t="shared" si="218"/>
        <v/>
      </c>
      <c r="CS341" s="240" t="str">
        <f t="shared" si="219"/>
        <v/>
      </c>
      <c r="CT341" s="172" t="str">
        <f t="shared" si="220"/>
        <v/>
      </c>
      <c r="CU341" s="240" t="str">
        <f t="shared" si="221"/>
        <v/>
      </c>
      <c r="CV341" s="240" t="str">
        <f t="shared" si="222"/>
        <v/>
      </c>
      <c r="CW341" s="240" t="str">
        <f t="shared" si="223"/>
        <v/>
      </c>
      <c r="CX341" s="240" t="str">
        <f t="shared" si="224"/>
        <v/>
      </c>
      <c r="CY341" s="240" t="str">
        <f t="shared" si="225"/>
        <v/>
      </c>
      <c r="CZ341" s="240" t="str">
        <f t="shared" si="226"/>
        <v/>
      </c>
      <c r="DA341" s="240" t="str">
        <f t="shared" si="227"/>
        <v/>
      </c>
      <c r="DB341" s="173" t="str">
        <f t="shared" si="228"/>
        <v/>
      </c>
    </row>
    <row r="342" spans="1:106" x14ac:dyDescent="0.35">
      <c r="A342" s="182">
        <f>'Session Tracking'!A341</f>
        <v>0</v>
      </c>
      <c r="B342" s="183">
        <f>'Session Tracking'!T341</f>
        <v>0</v>
      </c>
      <c r="C342" s="183">
        <f>'Session Tracking'!C341</f>
        <v>0</v>
      </c>
      <c r="D342" s="184" t="str">
        <f>IF('Session Tracking'!D341,'Session Tracking'!D341,"")</f>
        <v/>
      </c>
      <c r="E342" s="184" t="str">
        <f>IF('Session Tracking'!E341,'Session Tracking'!E341,"")</f>
        <v/>
      </c>
      <c r="F342" s="121"/>
      <c r="G342" s="121"/>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1"/>
      <c r="AH342" s="122"/>
      <c r="AI342" s="122"/>
      <c r="AJ342" s="122"/>
      <c r="AK342" s="122"/>
      <c r="AL342" s="122"/>
      <c r="AM342" s="122"/>
      <c r="AN342" s="122"/>
      <c r="AO342" s="122"/>
      <c r="AP342" s="122"/>
      <c r="AQ342" s="122"/>
      <c r="AR342" s="122"/>
      <c r="AS342" s="122"/>
      <c r="AT342" s="122"/>
      <c r="AU342" s="122"/>
      <c r="AV342" s="122"/>
      <c r="AW342" s="122"/>
      <c r="AX342" s="122"/>
      <c r="AY342" s="122"/>
      <c r="AZ342" s="122"/>
      <c r="BA342" s="122"/>
      <c r="BB342" s="122"/>
      <c r="BC342" s="122"/>
      <c r="BD342" s="122"/>
      <c r="BE342" s="122"/>
      <c r="BF342" s="122"/>
      <c r="BH342" s="175" t="str">
        <f t="shared" si="194"/>
        <v/>
      </c>
      <c r="BI342" s="176" t="str">
        <f t="shared" si="195"/>
        <v/>
      </c>
      <c r="BJ342" s="240" t="str">
        <f t="shared" si="196"/>
        <v xml:space="preserve"> </v>
      </c>
      <c r="BK342" s="175" t="str">
        <f t="shared" si="197"/>
        <v/>
      </c>
      <c r="BL342" s="176" t="str">
        <f t="shared" si="198"/>
        <v/>
      </c>
      <c r="BM342" s="240" t="str">
        <f t="shared" si="199"/>
        <v xml:space="preserve"> </v>
      </c>
      <c r="BN342" s="175" t="str">
        <f t="shared" si="200"/>
        <v/>
      </c>
      <c r="BO342" s="176" t="str">
        <f t="shared" si="201"/>
        <v/>
      </c>
      <c r="BP342" s="240" t="str">
        <f t="shared" si="202"/>
        <v xml:space="preserve"> </v>
      </c>
      <c r="BQ342" s="175" t="str">
        <f t="shared" si="203"/>
        <v/>
      </c>
      <c r="BR342" s="176" t="str">
        <f t="shared" si="204"/>
        <v/>
      </c>
      <c r="BS342" s="224" t="str">
        <f t="shared" si="205"/>
        <v xml:space="preserve"> </v>
      </c>
      <c r="BT342" s="318" t="str">
        <f t="shared" si="206"/>
        <v/>
      </c>
      <c r="BU342" s="319" t="str">
        <f t="shared" si="207"/>
        <v/>
      </c>
      <c r="BV342" s="320" t="str">
        <f t="shared" si="208"/>
        <v xml:space="preserve"> </v>
      </c>
      <c r="BW342" s="175" t="str">
        <f t="shared" si="209"/>
        <v/>
      </c>
      <c r="BX342" s="176" t="str">
        <f t="shared" si="210"/>
        <v/>
      </c>
      <c r="BY342" s="240" t="str">
        <f t="shared" si="211"/>
        <v xml:space="preserve"> </v>
      </c>
      <c r="BZ342" s="175" t="str">
        <f>IF(COUNT(#REF!,#REF!,#REF!,#REF!)=4,(3-#REF!)+(3-#REF!)+#REF!+#REF!,"")</f>
        <v/>
      </c>
      <c r="CA342" s="176" t="str">
        <f>IF(COUNT(#REF!,#REF!,#REF!,#REF!)=4,(3-#REF!)+(3-#REF!)+#REF!+#REF!,"")</f>
        <v/>
      </c>
      <c r="CB342" s="240" t="str">
        <f t="shared" si="212"/>
        <v xml:space="preserve"> </v>
      </c>
      <c r="CC342" s="175" t="str">
        <f>IF(COUNT(#REF!,#REF!,#REF!)=3,(3-#REF!)+#REF!+(3-#REF!),"")</f>
        <v/>
      </c>
      <c r="CD342" s="176" t="str">
        <f>IF(COUNT(#REF!,#REF!,#REF!)=3,(3-#REF!)+#REF!+(3-#REF!),"")</f>
        <v/>
      </c>
      <c r="CE342" s="240" t="str">
        <f t="shared" si="213"/>
        <v xml:space="preserve"> </v>
      </c>
      <c r="CF342" s="185" t="str">
        <f t="shared" si="191"/>
        <v/>
      </c>
      <c r="CG342" s="186" t="str">
        <f t="shared" si="191"/>
        <v/>
      </c>
      <c r="CH342" s="181" t="str">
        <f t="shared" si="214"/>
        <v xml:space="preserve"> </v>
      </c>
      <c r="CI342" s="240">
        <f>'Session Tracking'!P341</f>
        <v>0</v>
      </c>
      <c r="CJ342" s="172"/>
      <c r="CK342" s="172">
        <f>COUNTIF('Session Tracking'!F341:O341,"Yes")</f>
        <v>0</v>
      </c>
      <c r="CL342" s="240">
        <f>COUNTIF('Session Tracking'!F341:O341,"No")</f>
        <v>0</v>
      </c>
      <c r="CM342" s="211">
        <f t="shared" si="215"/>
        <v>0</v>
      </c>
      <c r="CN342" s="240" t="str">
        <f t="shared" si="192"/>
        <v/>
      </c>
      <c r="CO342" s="240" t="str">
        <f t="shared" si="193"/>
        <v/>
      </c>
      <c r="CP342" s="240" t="str">
        <f t="shared" si="216"/>
        <v/>
      </c>
      <c r="CQ342" s="240" t="str">
        <f t="shared" si="217"/>
        <v/>
      </c>
      <c r="CR342" s="240" t="str">
        <f t="shared" si="218"/>
        <v/>
      </c>
      <c r="CS342" s="240" t="str">
        <f t="shared" si="219"/>
        <v/>
      </c>
      <c r="CT342" s="172" t="str">
        <f t="shared" si="220"/>
        <v/>
      </c>
      <c r="CU342" s="240" t="str">
        <f t="shared" si="221"/>
        <v/>
      </c>
      <c r="CV342" s="240" t="str">
        <f t="shared" si="222"/>
        <v/>
      </c>
      <c r="CW342" s="240" t="str">
        <f t="shared" si="223"/>
        <v/>
      </c>
      <c r="CX342" s="240" t="str">
        <f t="shared" si="224"/>
        <v/>
      </c>
      <c r="CY342" s="240" t="str">
        <f t="shared" si="225"/>
        <v/>
      </c>
      <c r="CZ342" s="240" t="str">
        <f t="shared" si="226"/>
        <v/>
      </c>
      <c r="DA342" s="240" t="str">
        <f t="shared" si="227"/>
        <v/>
      </c>
      <c r="DB342" s="173" t="str">
        <f t="shared" si="228"/>
        <v/>
      </c>
    </row>
    <row r="343" spans="1:106" x14ac:dyDescent="0.35">
      <c r="A343" s="182">
        <f>'Session Tracking'!A342</f>
        <v>0</v>
      </c>
      <c r="B343" s="183">
        <f>'Session Tracking'!T342</f>
        <v>0</v>
      </c>
      <c r="C343" s="183">
        <f>'Session Tracking'!C342</f>
        <v>0</v>
      </c>
      <c r="D343" s="184" t="str">
        <f>IF('Session Tracking'!D342,'Session Tracking'!D342,"")</f>
        <v/>
      </c>
      <c r="E343" s="184" t="str">
        <f>IF('Session Tracking'!E342,'Session Tracking'!E342,"")</f>
        <v/>
      </c>
      <c r="F343" s="123"/>
      <c r="G343" s="123"/>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3"/>
      <c r="AH343" s="124"/>
      <c r="AI343" s="124"/>
      <c r="AJ343" s="124"/>
      <c r="AK343" s="124"/>
      <c r="AL343" s="124"/>
      <c r="AM343" s="124"/>
      <c r="AN343" s="124"/>
      <c r="AO343" s="124"/>
      <c r="AP343" s="124"/>
      <c r="AQ343" s="124"/>
      <c r="AR343" s="124"/>
      <c r="AS343" s="124"/>
      <c r="AT343" s="124"/>
      <c r="AU343" s="124"/>
      <c r="AV343" s="124"/>
      <c r="AW343" s="124"/>
      <c r="AX343" s="124"/>
      <c r="AY343" s="124"/>
      <c r="AZ343" s="124"/>
      <c r="BA343" s="124"/>
      <c r="BB343" s="124"/>
      <c r="BC343" s="124"/>
      <c r="BD343" s="124"/>
      <c r="BE343" s="124"/>
      <c r="BF343" s="124"/>
      <c r="BH343" s="175" t="str">
        <f t="shared" si="194"/>
        <v/>
      </c>
      <c r="BI343" s="176" t="str">
        <f t="shared" si="195"/>
        <v/>
      </c>
      <c r="BJ343" s="240" t="str">
        <f t="shared" si="196"/>
        <v xml:space="preserve"> </v>
      </c>
      <c r="BK343" s="175" t="str">
        <f t="shared" si="197"/>
        <v/>
      </c>
      <c r="BL343" s="176" t="str">
        <f t="shared" si="198"/>
        <v/>
      </c>
      <c r="BM343" s="240" t="str">
        <f t="shared" si="199"/>
        <v xml:space="preserve"> </v>
      </c>
      <c r="BN343" s="175" t="str">
        <f t="shared" si="200"/>
        <v/>
      </c>
      <c r="BO343" s="176" t="str">
        <f t="shared" si="201"/>
        <v/>
      </c>
      <c r="BP343" s="240" t="str">
        <f t="shared" si="202"/>
        <v xml:space="preserve"> </v>
      </c>
      <c r="BQ343" s="175" t="str">
        <f t="shared" si="203"/>
        <v/>
      </c>
      <c r="BR343" s="176" t="str">
        <f t="shared" si="204"/>
        <v/>
      </c>
      <c r="BS343" s="224" t="str">
        <f t="shared" si="205"/>
        <v xml:space="preserve"> </v>
      </c>
      <c r="BT343" s="318" t="str">
        <f t="shared" si="206"/>
        <v/>
      </c>
      <c r="BU343" s="319" t="str">
        <f t="shared" si="207"/>
        <v/>
      </c>
      <c r="BV343" s="320" t="str">
        <f t="shared" si="208"/>
        <v xml:space="preserve"> </v>
      </c>
      <c r="BW343" s="175" t="str">
        <f t="shared" si="209"/>
        <v/>
      </c>
      <c r="BX343" s="176" t="str">
        <f t="shared" si="210"/>
        <v/>
      </c>
      <c r="BY343" s="240" t="str">
        <f t="shared" si="211"/>
        <v xml:space="preserve"> </v>
      </c>
      <c r="BZ343" s="175" t="str">
        <f>IF(COUNT(#REF!,#REF!,#REF!,#REF!)=4,(3-#REF!)+(3-#REF!)+#REF!+#REF!,"")</f>
        <v/>
      </c>
      <c r="CA343" s="176" t="str">
        <f>IF(COUNT(#REF!,#REF!,#REF!,#REF!)=4,(3-#REF!)+(3-#REF!)+#REF!+#REF!,"")</f>
        <v/>
      </c>
      <c r="CB343" s="240" t="str">
        <f t="shared" si="212"/>
        <v xml:space="preserve"> </v>
      </c>
      <c r="CC343" s="175" t="str">
        <f>IF(COUNT(#REF!,#REF!,#REF!)=3,(3-#REF!)+#REF!+(3-#REF!),"")</f>
        <v/>
      </c>
      <c r="CD343" s="176" t="str">
        <f>IF(COUNT(#REF!,#REF!,#REF!)=3,(3-#REF!)+#REF!+(3-#REF!),"")</f>
        <v/>
      </c>
      <c r="CE343" s="240" t="str">
        <f t="shared" si="213"/>
        <v xml:space="preserve"> </v>
      </c>
      <c r="CF343" s="185" t="str">
        <f t="shared" ref="CF343:CG406" si="229">IF(COUNT(BW343,BZ343,CC343)=3,BW343+BZ343+CC343,"")</f>
        <v/>
      </c>
      <c r="CG343" s="186" t="str">
        <f t="shared" si="229"/>
        <v/>
      </c>
      <c r="CH343" s="181" t="str">
        <f t="shared" si="214"/>
        <v xml:space="preserve"> </v>
      </c>
      <c r="CI343" s="240">
        <f>'Session Tracking'!P342</f>
        <v>0</v>
      </c>
      <c r="CJ343" s="172"/>
      <c r="CK343" s="172">
        <f>COUNTIF('Session Tracking'!F342:O342,"Yes")</f>
        <v>0</v>
      </c>
      <c r="CL343" s="240">
        <f>COUNTIF('Session Tracking'!F342:O342,"No")</f>
        <v>0</v>
      </c>
      <c r="CM343" s="211">
        <f t="shared" si="215"/>
        <v>0</v>
      </c>
      <c r="CN343" s="240" t="str">
        <f t="shared" si="192"/>
        <v/>
      </c>
      <c r="CO343" s="240" t="str">
        <f t="shared" si="193"/>
        <v/>
      </c>
      <c r="CP343" s="240" t="str">
        <f t="shared" si="216"/>
        <v/>
      </c>
      <c r="CQ343" s="240" t="str">
        <f t="shared" si="217"/>
        <v/>
      </c>
      <c r="CR343" s="240" t="str">
        <f t="shared" si="218"/>
        <v/>
      </c>
      <c r="CS343" s="240" t="str">
        <f t="shared" si="219"/>
        <v/>
      </c>
      <c r="CT343" s="172" t="str">
        <f t="shared" si="220"/>
        <v/>
      </c>
      <c r="CU343" s="240" t="str">
        <f t="shared" si="221"/>
        <v/>
      </c>
      <c r="CV343" s="240" t="str">
        <f t="shared" si="222"/>
        <v/>
      </c>
      <c r="CW343" s="240" t="str">
        <f t="shared" si="223"/>
        <v/>
      </c>
      <c r="CX343" s="240" t="str">
        <f t="shared" si="224"/>
        <v/>
      </c>
      <c r="CY343" s="240" t="str">
        <f t="shared" si="225"/>
        <v/>
      </c>
      <c r="CZ343" s="240" t="str">
        <f t="shared" si="226"/>
        <v/>
      </c>
      <c r="DA343" s="240" t="str">
        <f t="shared" si="227"/>
        <v/>
      </c>
      <c r="DB343" s="173" t="str">
        <f t="shared" si="228"/>
        <v/>
      </c>
    </row>
    <row r="344" spans="1:106" x14ac:dyDescent="0.35">
      <c r="A344" s="182">
        <f>'Session Tracking'!A343</f>
        <v>0</v>
      </c>
      <c r="B344" s="183">
        <f>'Session Tracking'!T343</f>
        <v>0</v>
      </c>
      <c r="C344" s="183">
        <f>'Session Tracking'!C343</f>
        <v>0</v>
      </c>
      <c r="D344" s="184" t="str">
        <f>IF('Session Tracking'!D343,'Session Tracking'!D343,"")</f>
        <v/>
      </c>
      <c r="E344" s="184" t="str">
        <f>IF('Session Tracking'!E343,'Session Tracking'!E343,"")</f>
        <v/>
      </c>
      <c r="F344" s="121"/>
      <c r="G344" s="121"/>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1"/>
      <c r="AH344" s="122"/>
      <c r="AI344" s="122"/>
      <c r="AJ344" s="122"/>
      <c r="AK344" s="122"/>
      <c r="AL344" s="122"/>
      <c r="AM344" s="122"/>
      <c r="AN344" s="122"/>
      <c r="AO344" s="122"/>
      <c r="AP344" s="122"/>
      <c r="AQ344" s="122"/>
      <c r="AR344" s="122"/>
      <c r="AS344" s="122"/>
      <c r="AT344" s="122"/>
      <c r="AU344" s="122"/>
      <c r="AV344" s="122"/>
      <c r="AW344" s="122"/>
      <c r="AX344" s="122"/>
      <c r="AY344" s="122"/>
      <c r="AZ344" s="122"/>
      <c r="BA344" s="122"/>
      <c r="BB344" s="122"/>
      <c r="BC344" s="122"/>
      <c r="BD344" s="122"/>
      <c r="BE344" s="122"/>
      <c r="BF344" s="122"/>
      <c r="BH344" s="175" t="str">
        <f t="shared" si="194"/>
        <v/>
      </c>
      <c r="BI344" s="176" t="str">
        <f t="shared" si="195"/>
        <v/>
      </c>
      <c r="BJ344" s="240" t="str">
        <f t="shared" si="196"/>
        <v xml:space="preserve"> </v>
      </c>
      <c r="BK344" s="175" t="str">
        <f t="shared" si="197"/>
        <v/>
      </c>
      <c r="BL344" s="176" t="str">
        <f t="shared" si="198"/>
        <v/>
      </c>
      <c r="BM344" s="240" t="str">
        <f t="shared" si="199"/>
        <v xml:space="preserve"> </v>
      </c>
      <c r="BN344" s="175" t="str">
        <f t="shared" si="200"/>
        <v/>
      </c>
      <c r="BO344" s="176" t="str">
        <f t="shared" si="201"/>
        <v/>
      </c>
      <c r="BP344" s="240" t="str">
        <f t="shared" si="202"/>
        <v xml:space="preserve"> </v>
      </c>
      <c r="BQ344" s="175" t="str">
        <f t="shared" si="203"/>
        <v/>
      </c>
      <c r="BR344" s="176" t="str">
        <f t="shared" si="204"/>
        <v/>
      </c>
      <c r="BS344" s="224" t="str">
        <f t="shared" si="205"/>
        <v xml:space="preserve"> </v>
      </c>
      <c r="BT344" s="318" t="str">
        <f t="shared" si="206"/>
        <v/>
      </c>
      <c r="BU344" s="319" t="str">
        <f t="shared" si="207"/>
        <v/>
      </c>
      <c r="BV344" s="320" t="str">
        <f t="shared" si="208"/>
        <v xml:space="preserve"> </v>
      </c>
      <c r="BW344" s="175" t="str">
        <f t="shared" si="209"/>
        <v/>
      </c>
      <c r="BX344" s="176" t="str">
        <f t="shared" si="210"/>
        <v/>
      </c>
      <c r="BY344" s="240" t="str">
        <f t="shared" si="211"/>
        <v xml:space="preserve"> </v>
      </c>
      <c r="BZ344" s="175" t="str">
        <f>IF(COUNT(#REF!,#REF!,#REF!,#REF!)=4,(3-#REF!)+(3-#REF!)+#REF!+#REF!,"")</f>
        <v/>
      </c>
      <c r="CA344" s="176" t="str">
        <f>IF(COUNT(#REF!,#REF!,#REF!,#REF!)=4,(3-#REF!)+(3-#REF!)+#REF!+#REF!,"")</f>
        <v/>
      </c>
      <c r="CB344" s="240" t="str">
        <f t="shared" si="212"/>
        <v xml:space="preserve"> </v>
      </c>
      <c r="CC344" s="175" t="str">
        <f>IF(COUNT(#REF!,#REF!,#REF!)=3,(3-#REF!)+#REF!+(3-#REF!),"")</f>
        <v/>
      </c>
      <c r="CD344" s="176" t="str">
        <f>IF(COUNT(#REF!,#REF!,#REF!)=3,(3-#REF!)+#REF!+(3-#REF!),"")</f>
        <v/>
      </c>
      <c r="CE344" s="240" t="str">
        <f t="shared" si="213"/>
        <v xml:space="preserve"> </v>
      </c>
      <c r="CF344" s="185" t="str">
        <f t="shared" si="229"/>
        <v/>
      </c>
      <c r="CG344" s="186" t="str">
        <f t="shared" si="229"/>
        <v/>
      </c>
      <c r="CH344" s="181" t="str">
        <f t="shared" si="214"/>
        <v xml:space="preserve"> </v>
      </c>
      <c r="CI344" s="240">
        <f>'Session Tracking'!P343</f>
        <v>0</v>
      </c>
      <c r="CJ344" s="172"/>
      <c r="CK344" s="172">
        <f>COUNTIF('Session Tracking'!F343:O343,"Yes")</f>
        <v>0</v>
      </c>
      <c r="CL344" s="240">
        <f>COUNTIF('Session Tracking'!F343:O343,"No")</f>
        <v>0</v>
      </c>
      <c r="CM344" s="211">
        <f t="shared" si="215"/>
        <v>0</v>
      </c>
      <c r="CN344" s="240" t="str">
        <f t="shared" si="192"/>
        <v/>
      </c>
      <c r="CO344" s="240" t="str">
        <f t="shared" si="193"/>
        <v/>
      </c>
      <c r="CP344" s="240" t="str">
        <f t="shared" si="216"/>
        <v/>
      </c>
      <c r="CQ344" s="240" t="str">
        <f t="shared" si="217"/>
        <v/>
      </c>
      <c r="CR344" s="240" t="str">
        <f t="shared" si="218"/>
        <v/>
      </c>
      <c r="CS344" s="240" t="str">
        <f t="shared" si="219"/>
        <v/>
      </c>
      <c r="CT344" s="172" t="str">
        <f t="shared" si="220"/>
        <v/>
      </c>
      <c r="CU344" s="240" t="str">
        <f t="shared" si="221"/>
        <v/>
      </c>
      <c r="CV344" s="240" t="str">
        <f t="shared" si="222"/>
        <v/>
      </c>
      <c r="CW344" s="240" t="str">
        <f t="shared" si="223"/>
        <v/>
      </c>
      <c r="CX344" s="240" t="str">
        <f t="shared" si="224"/>
        <v/>
      </c>
      <c r="CY344" s="240" t="str">
        <f t="shared" si="225"/>
        <v/>
      </c>
      <c r="CZ344" s="240" t="str">
        <f t="shared" si="226"/>
        <v/>
      </c>
      <c r="DA344" s="240" t="str">
        <f t="shared" si="227"/>
        <v/>
      </c>
      <c r="DB344" s="173" t="str">
        <f t="shared" si="228"/>
        <v/>
      </c>
    </row>
    <row r="345" spans="1:106" x14ac:dyDescent="0.35">
      <c r="A345" s="182">
        <f>'Session Tracking'!A344</f>
        <v>0</v>
      </c>
      <c r="B345" s="183">
        <f>'Session Tracking'!T344</f>
        <v>0</v>
      </c>
      <c r="C345" s="183">
        <f>'Session Tracking'!C344</f>
        <v>0</v>
      </c>
      <c r="D345" s="184" t="str">
        <f>IF('Session Tracking'!D344,'Session Tracking'!D344,"")</f>
        <v/>
      </c>
      <c r="E345" s="184" t="str">
        <f>IF('Session Tracking'!E344,'Session Tracking'!E344,"")</f>
        <v/>
      </c>
      <c r="F345" s="123"/>
      <c r="G345" s="123"/>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3"/>
      <c r="AH345" s="124"/>
      <c r="AI345" s="124"/>
      <c r="AJ345" s="124"/>
      <c r="AK345" s="124"/>
      <c r="AL345" s="124"/>
      <c r="AM345" s="124"/>
      <c r="AN345" s="124"/>
      <c r="AO345" s="124"/>
      <c r="AP345" s="124"/>
      <c r="AQ345" s="124"/>
      <c r="AR345" s="124"/>
      <c r="AS345" s="124"/>
      <c r="AT345" s="124"/>
      <c r="AU345" s="124"/>
      <c r="AV345" s="124"/>
      <c r="AW345" s="124"/>
      <c r="AX345" s="124"/>
      <c r="AY345" s="124"/>
      <c r="AZ345" s="124"/>
      <c r="BA345" s="124"/>
      <c r="BB345" s="124"/>
      <c r="BC345" s="124"/>
      <c r="BD345" s="124"/>
      <c r="BE345" s="124"/>
      <c r="BF345" s="124"/>
      <c r="BH345" s="175" t="str">
        <f t="shared" si="194"/>
        <v/>
      </c>
      <c r="BI345" s="176" t="str">
        <f t="shared" si="195"/>
        <v/>
      </c>
      <c r="BJ345" s="240" t="str">
        <f t="shared" si="196"/>
        <v xml:space="preserve"> </v>
      </c>
      <c r="BK345" s="175" t="str">
        <f t="shared" si="197"/>
        <v/>
      </c>
      <c r="BL345" s="176" t="str">
        <f t="shared" si="198"/>
        <v/>
      </c>
      <c r="BM345" s="240" t="str">
        <f t="shared" si="199"/>
        <v xml:space="preserve"> </v>
      </c>
      <c r="BN345" s="175" t="str">
        <f t="shared" si="200"/>
        <v/>
      </c>
      <c r="BO345" s="176" t="str">
        <f t="shared" si="201"/>
        <v/>
      </c>
      <c r="BP345" s="240" t="str">
        <f t="shared" si="202"/>
        <v xml:space="preserve"> </v>
      </c>
      <c r="BQ345" s="175" t="str">
        <f t="shared" si="203"/>
        <v/>
      </c>
      <c r="BR345" s="176" t="str">
        <f t="shared" si="204"/>
        <v/>
      </c>
      <c r="BS345" s="224" t="str">
        <f t="shared" si="205"/>
        <v xml:space="preserve"> </v>
      </c>
      <c r="BT345" s="318" t="str">
        <f t="shared" si="206"/>
        <v/>
      </c>
      <c r="BU345" s="319" t="str">
        <f t="shared" si="207"/>
        <v/>
      </c>
      <c r="BV345" s="320" t="str">
        <f t="shared" si="208"/>
        <v xml:space="preserve"> </v>
      </c>
      <c r="BW345" s="175" t="str">
        <f t="shared" si="209"/>
        <v/>
      </c>
      <c r="BX345" s="176" t="str">
        <f t="shared" si="210"/>
        <v/>
      </c>
      <c r="BY345" s="240" t="str">
        <f t="shared" si="211"/>
        <v xml:space="preserve"> </v>
      </c>
      <c r="BZ345" s="175" t="str">
        <f>IF(COUNT(#REF!,#REF!,#REF!,#REF!)=4,(3-#REF!)+(3-#REF!)+#REF!+#REF!,"")</f>
        <v/>
      </c>
      <c r="CA345" s="176" t="str">
        <f>IF(COUNT(#REF!,#REF!,#REF!,#REF!)=4,(3-#REF!)+(3-#REF!)+#REF!+#REF!,"")</f>
        <v/>
      </c>
      <c r="CB345" s="240" t="str">
        <f t="shared" si="212"/>
        <v xml:space="preserve"> </v>
      </c>
      <c r="CC345" s="175" t="str">
        <f>IF(COUNT(#REF!,#REF!,#REF!)=3,(3-#REF!)+#REF!+(3-#REF!),"")</f>
        <v/>
      </c>
      <c r="CD345" s="176" t="str">
        <f>IF(COUNT(#REF!,#REF!,#REF!)=3,(3-#REF!)+#REF!+(3-#REF!),"")</f>
        <v/>
      </c>
      <c r="CE345" s="240" t="str">
        <f t="shared" si="213"/>
        <v xml:space="preserve"> </v>
      </c>
      <c r="CF345" s="185" t="str">
        <f t="shared" si="229"/>
        <v/>
      </c>
      <c r="CG345" s="186" t="str">
        <f t="shared" si="229"/>
        <v/>
      </c>
      <c r="CH345" s="181" t="str">
        <f t="shared" si="214"/>
        <v xml:space="preserve"> </v>
      </c>
      <c r="CI345" s="240">
        <f>'Session Tracking'!P344</f>
        <v>0</v>
      </c>
      <c r="CJ345" s="172"/>
      <c r="CK345" s="172">
        <f>COUNTIF('Session Tracking'!F344:O344,"Yes")</f>
        <v>0</v>
      </c>
      <c r="CL345" s="240">
        <f>COUNTIF('Session Tracking'!F344:O344,"No")</f>
        <v>0</v>
      </c>
      <c r="CM345" s="211">
        <f t="shared" si="215"/>
        <v>0</v>
      </c>
      <c r="CN345" s="240" t="str">
        <f t="shared" si="192"/>
        <v/>
      </c>
      <c r="CO345" s="240" t="str">
        <f t="shared" si="193"/>
        <v/>
      </c>
      <c r="CP345" s="240" t="str">
        <f t="shared" si="216"/>
        <v/>
      </c>
      <c r="CQ345" s="240" t="str">
        <f t="shared" si="217"/>
        <v/>
      </c>
      <c r="CR345" s="240" t="str">
        <f t="shared" si="218"/>
        <v/>
      </c>
      <c r="CS345" s="240" t="str">
        <f t="shared" si="219"/>
        <v/>
      </c>
      <c r="CT345" s="172" t="str">
        <f t="shared" si="220"/>
        <v/>
      </c>
      <c r="CU345" s="240" t="str">
        <f t="shared" si="221"/>
        <v/>
      </c>
      <c r="CV345" s="240" t="str">
        <f t="shared" si="222"/>
        <v/>
      </c>
      <c r="CW345" s="240" t="str">
        <f t="shared" si="223"/>
        <v/>
      </c>
      <c r="CX345" s="240" t="str">
        <f t="shared" si="224"/>
        <v/>
      </c>
      <c r="CY345" s="240" t="str">
        <f t="shared" si="225"/>
        <v/>
      </c>
      <c r="CZ345" s="240" t="str">
        <f t="shared" si="226"/>
        <v/>
      </c>
      <c r="DA345" s="240" t="str">
        <f t="shared" si="227"/>
        <v/>
      </c>
      <c r="DB345" s="173" t="str">
        <f t="shared" si="228"/>
        <v/>
      </c>
    </row>
    <row r="346" spans="1:106" x14ac:dyDescent="0.35">
      <c r="A346" s="182">
        <f>'Session Tracking'!A345</f>
        <v>0</v>
      </c>
      <c r="B346" s="183">
        <f>'Session Tracking'!T345</f>
        <v>0</v>
      </c>
      <c r="C346" s="183">
        <f>'Session Tracking'!C345</f>
        <v>0</v>
      </c>
      <c r="D346" s="184" t="str">
        <f>IF('Session Tracking'!D345,'Session Tracking'!D345,"")</f>
        <v/>
      </c>
      <c r="E346" s="184" t="str">
        <f>IF('Session Tracking'!E345,'Session Tracking'!E345,"")</f>
        <v/>
      </c>
      <c r="F346" s="121"/>
      <c r="G346" s="121"/>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1"/>
      <c r="AH346" s="122"/>
      <c r="AI346" s="122"/>
      <c r="AJ346" s="122"/>
      <c r="AK346" s="122"/>
      <c r="AL346" s="122"/>
      <c r="AM346" s="122"/>
      <c r="AN346" s="122"/>
      <c r="AO346" s="122"/>
      <c r="AP346" s="122"/>
      <c r="AQ346" s="122"/>
      <c r="AR346" s="122"/>
      <c r="AS346" s="122"/>
      <c r="AT346" s="122"/>
      <c r="AU346" s="122"/>
      <c r="AV346" s="122"/>
      <c r="AW346" s="122"/>
      <c r="AX346" s="122"/>
      <c r="AY346" s="122"/>
      <c r="AZ346" s="122"/>
      <c r="BA346" s="122"/>
      <c r="BB346" s="122"/>
      <c r="BC346" s="122"/>
      <c r="BD346" s="122"/>
      <c r="BE346" s="122"/>
      <c r="BF346" s="122"/>
      <c r="BH346" s="175" t="str">
        <f t="shared" si="194"/>
        <v/>
      </c>
      <c r="BI346" s="176" t="str">
        <f t="shared" si="195"/>
        <v/>
      </c>
      <c r="BJ346" s="240" t="str">
        <f t="shared" si="196"/>
        <v xml:space="preserve"> </v>
      </c>
      <c r="BK346" s="175" t="str">
        <f t="shared" si="197"/>
        <v/>
      </c>
      <c r="BL346" s="176" t="str">
        <f t="shared" si="198"/>
        <v/>
      </c>
      <c r="BM346" s="240" t="str">
        <f t="shared" si="199"/>
        <v xml:space="preserve"> </v>
      </c>
      <c r="BN346" s="175" t="str">
        <f t="shared" si="200"/>
        <v/>
      </c>
      <c r="BO346" s="176" t="str">
        <f t="shared" si="201"/>
        <v/>
      </c>
      <c r="BP346" s="240" t="str">
        <f t="shared" si="202"/>
        <v xml:space="preserve"> </v>
      </c>
      <c r="BQ346" s="175" t="str">
        <f t="shared" si="203"/>
        <v/>
      </c>
      <c r="BR346" s="176" t="str">
        <f t="shared" si="204"/>
        <v/>
      </c>
      <c r="BS346" s="224" t="str">
        <f t="shared" si="205"/>
        <v xml:space="preserve"> </v>
      </c>
      <c r="BT346" s="318" t="str">
        <f t="shared" si="206"/>
        <v/>
      </c>
      <c r="BU346" s="319" t="str">
        <f t="shared" si="207"/>
        <v/>
      </c>
      <c r="BV346" s="320" t="str">
        <f t="shared" si="208"/>
        <v xml:space="preserve"> </v>
      </c>
      <c r="BW346" s="175" t="str">
        <f t="shared" si="209"/>
        <v/>
      </c>
      <c r="BX346" s="176" t="str">
        <f t="shared" si="210"/>
        <v/>
      </c>
      <c r="BY346" s="240" t="str">
        <f t="shared" si="211"/>
        <v xml:space="preserve"> </v>
      </c>
      <c r="BZ346" s="175" t="str">
        <f>IF(COUNT(#REF!,#REF!,#REF!,#REF!)=4,(3-#REF!)+(3-#REF!)+#REF!+#REF!,"")</f>
        <v/>
      </c>
      <c r="CA346" s="176" t="str">
        <f>IF(COUNT(#REF!,#REF!,#REF!,#REF!)=4,(3-#REF!)+(3-#REF!)+#REF!+#REF!,"")</f>
        <v/>
      </c>
      <c r="CB346" s="240" t="str">
        <f t="shared" si="212"/>
        <v xml:space="preserve"> </v>
      </c>
      <c r="CC346" s="175" t="str">
        <f>IF(COUNT(#REF!,#REF!,#REF!)=3,(3-#REF!)+#REF!+(3-#REF!),"")</f>
        <v/>
      </c>
      <c r="CD346" s="176" t="str">
        <f>IF(COUNT(#REF!,#REF!,#REF!)=3,(3-#REF!)+#REF!+(3-#REF!),"")</f>
        <v/>
      </c>
      <c r="CE346" s="240" t="str">
        <f t="shared" si="213"/>
        <v xml:space="preserve"> </v>
      </c>
      <c r="CF346" s="185" t="str">
        <f t="shared" si="229"/>
        <v/>
      </c>
      <c r="CG346" s="186" t="str">
        <f t="shared" si="229"/>
        <v/>
      </c>
      <c r="CH346" s="181" t="str">
        <f t="shared" si="214"/>
        <v xml:space="preserve"> </v>
      </c>
      <c r="CI346" s="240">
        <f>'Session Tracking'!P345</f>
        <v>0</v>
      </c>
      <c r="CJ346" s="172"/>
      <c r="CK346" s="172">
        <f>COUNTIF('Session Tracking'!F345:O345,"Yes")</f>
        <v>0</v>
      </c>
      <c r="CL346" s="240">
        <f>COUNTIF('Session Tracking'!F345:O345,"No")</f>
        <v>0</v>
      </c>
      <c r="CM346" s="211">
        <f t="shared" si="215"/>
        <v>0</v>
      </c>
      <c r="CN346" s="240" t="str">
        <f t="shared" si="192"/>
        <v/>
      </c>
      <c r="CO346" s="240" t="str">
        <f t="shared" si="193"/>
        <v/>
      </c>
      <c r="CP346" s="240" t="str">
        <f t="shared" si="216"/>
        <v/>
      </c>
      <c r="CQ346" s="240" t="str">
        <f t="shared" si="217"/>
        <v/>
      </c>
      <c r="CR346" s="240" t="str">
        <f t="shared" si="218"/>
        <v/>
      </c>
      <c r="CS346" s="240" t="str">
        <f t="shared" si="219"/>
        <v/>
      </c>
      <c r="CT346" s="172" t="str">
        <f t="shared" si="220"/>
        <v/>
      </c>
      <c r="CU346" s="240" t="str">
        <f t="shared" si="221"/>
        <v/>
      </c>
      <c r="CV346" s="240" t="str">
        <f t="shared" si="222"/>
        <v/>
      </c>
      <c r="CW346" s="240" t="str">
        <f t="shared" si="223"/>
        <v/>
      </c>
      <c r="CX346" s="240" t="str">
        <f t="shared" si="224"/>
        <v/>
      </c>
      <c r="CY346" s="240" t="str">
        <f t="shared" si="225"/>
        <v/>
      </c>
      <c r="CZ346" s="240" t="str">
        <f t="shared" si="226"/>
        <v/>
      </c>
      <c r="DA346" s="240" t="str">
        <f t="shared" si="227"/>
        <v/>
      </c>
      <c r="DB346" s="173" t="str">
        <f t="shared" si="228"/>
        <v/>
      </c>
    </row>
    <row r="347" spans="1:106" x14ac:dyDescent="0.35">
      <c r="A347" s="182">
        <f>'Session Tracking'!A346</f>
        <v>0</v>
      </c>
      <c r="B347" s="183">
        <f>'Session Tracking'!T346</f>
        <v>0</v>
      </c>
      <c r="C347" s="183">
        <f>'Session Tracking'!C346</f>
        <v>0</v>
      </c>
      <c r="D347" s="184" t="str">
        <f>IF('Session Tracking'!D346,'Session Tracking'!D346,"")</f>
        <v/>
      </c>
      <c r="E347" s="184" t="str">
        <f>IF('Session Tracking'!E346,'Session Tracking'!E346,"")</f>
        <v/>
      </c>
      <c r="F347" s="123"/>
      <c r="G347" s="123"/>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3"/>
      <c r="AH347" s="124"/>
      <c r="AI347" s="124"/>
      <c r="AJ347" s="124"/>
      <c r="AK347" s="124"/>
      <c r="AL347" s="124"/>
      <c r="AM347" s="124"/>
      <c r="AN347" s="124"/>
      <c r="AO347" s="124"/>
      <c r="AP347" s="124"/>
      <c r="AQ347" s="124"/>
      <c r="AR347" s="124"/>
      <c r="AS347" s="124"/>
      <c r="AT347" s="124"/>
      <c r="AU347" s="124"/>
      <c r="AV347" s="124"/>
      <c r="AW347" s="124"/>
      <c r="AX347" s="124"/>
      <c r="AY347" s="124"/>
      <c r="AZ347" s="124"/>
      <c r="BA347" s="124"/>
      <c r="BB347" s="124"/>
      <c r="BC347" s="124"/>
      <c r="BD347" s="124"/>
      <c r="BE347" s="124"/>
      <c r="BF347" s="124"/>
      <c r="BH347" s="175" t="str">
        <f t="shared" si="194"/>
        <v/>
      </c>
      <c r="BI347" s="176" t="str">
        <f t="shared" si="195"/>
        <v/>
      </c>
      <c r="BJ347" s="240" t="str">
        <f t="shared" si="196"/>
        <v xml:space="preserve"> </v>
      </c>
      <c r="BK347" s="175" t="str">
        <f t="shared" si="197"/>
        <v/>
      </c>
      <c r="BL347" s="176" t="str">
        <f t="shared" si="198"/>
        <v/>
      </c>
      <c r="BM347" s="240" t="str">
        <f t="shared" si="199"/>
        <v xml:space="preserve"> </v>
      </c>
      <c r="BN347" s="175" t="str">
        <f t="shared" si="200"/>
        <v/>
      </c>
      <c r="BO347" s="176" t="str">
        <f t="shared" si="201"/>
        <v/>
      </c>
      <c r="BP347" s="240" t="str">
        <f t="shared" si="202"/>
        <v xml:space="preserve"> </v>
      </c>
      <c r="BQ347" s="175" t="str">
        <f t="shared" si="203"/>
        <v/>
      </c>
      <c r="BR347" s="176" t="str">
        <f t="shared" si="204"/>
        <v/>
      </c>
      <c r="BS347" s="224" t="str">
        <f t="shared" si="205"/>
        <v xml:space="preserve"> </v>
      </c>
      <c r="BT347" s="318" t="str">
        <f t="shared" si="206"/>
        <v/>
      </c>
      <c r="BU347" s="319" t="str">
        <f t="shared" si="207"/>
        <v/>
      </c>
      <c r="BV347" s="320" t="str">
        <f t="shared" si="208"/>
        <v xml:space="preserve"> </v>
      </c>
      <c r="BW347" s="175" t="str">
        <f t="shared" si="209"/>
        <v/>
      </c>
      <c r="BX347" s="176" t="str">
        <f t="shared" si="210"/>
        <v/>
      </c>
      <c r="BY347" s="240" t="str">
        <f t="shared" si="211"/>
        <v xml:space="preserve"> </v>
      </c>
      <c r="BZ347" s="175" t="str">
        <f>IF(COUNT(#REF!,#REF!,#REF!,#REF!)=4,(3-#REF!)+(3-#REF!)+#REF!+#REF!,"")</f>
        <v/>
      </c>
      <c r="CA347" s="176" t="str">
        <f>IF(COUNT(#REF!,#REF!,#REF!,#REF!)=4,(3-#REF!)+(3-#REF!)+#REF!+#REF!,"")</f>
        <v/>
      </c>
      <c r="CB347" s="240" t="str">
        <f t="shared" si="212"/>
        <v xml:space="preserve"> </v>
      </c>
      <c r="CC347" s="175" t="str">
        <f>IF(COUNT(#REF!,#REF!,#REF!)=3,(3-#REF!)+#REF!+(3-#REF!),"")</f>
        <v/>
      </c>
      <c r="CD347" s="176" t="str">
        <f>IF(COUNT(#REF!,#REF!,#REF!)=3,(3-#REF!)+#REF!+(3-#REF!),"")</f>
        <v/>
      </c>
      <c r="CE347" s="240" t="str">
        <f t="shared" si="213"/>
        <v xml:space="preserve"> </v>
      </c>
      <c r="CF347" s="185" t="str">
        <f t="shared" si="229"/>
        <v/>
      </c>
      <c r="CG347" s="186" t="str">
        <f t="shared" si="229"/>
        <v/>
      </c>
      <c r="CH347" s="181" t="str">
        <f t="shared" si="214"/>
        <v xml:space="preserve"> </v>
      </c>
      <c r="CI347" s="240">
        <f>'Session Tracking'!P346</f>
        <v>0</v>
      </c>
      <c r="CJ347" s="172"/>
      <c r="CK347" s="172">
        <f>COUNTIF('Session Tracking'!F346:O346,"Yes")</f>
        <v>0</v>
      </c>
      <c r="CL347" s="240">
        <f>COUNTIF('Session Tracking'!F346:O346,"No")</f>
        <v>0</v>
      </c>
      <c r="CM347" s="211">
        <f t="shared" si="215"/>
        <v>0</v>
      </c>
      <c r="CN347" s="240" t="str">
        <f t="shared" si="192"/>
        <v/>
      </c>
      <c r="CO347" s="240" t="str">
        <f t="shared" si="193"/>
        <v/>
      </c>
      <c r="CP347" s="240" t="str">
        <f t="shared" si="216"/>
        <v/>
      </c>
      <c r="CQ347" s="240" t="str">
        <f t="shared" si="217"/>
        <v/>
      </c>
      <c r="CR347" s="240" t="str">
        <f t="shared" si="218"/>
        <v/>
      </c>
      <c r="CS347" s="240" t="str">
        <f t="shared" si="219"/>
        <v/>
      </c>
      <c r="CT347" s="172" t="str">
        <f t="shared" si="220"/>
        <v/>
      </c>
      <c r="CU347" s="240" t="str">
        <f t="shared" si="221"/>
        <v/>
      </c>
      <c r="CV347" s="240" t="str">
        <f t="shared" si="222"/>
        <v/>
      </c>
      <c r="CW347" s="240" t="str">
        <f t="shared" si="223"/>
        <v/>
      </c>
      <c r="CX347" s="240" t="str">
        <f t="shared" si="224"/>
        <v/>
      </c>
      <c r="CY347" s="240" t="str">
        <f t="shared" si="225"/>
        <v/>
      </c>
      <c r="CZ347" s="240" t="str">
        <f t="shared" si="226"/>
        <v/>
      </c>
      <c r="DA347" s="240" t="str">
        <f t="shared" si="227"/>
        <v/>
      </c>
      <c r="DB347" s="173" t="str">
        <f t="shared" si="228"/>
        <v/>
      </c>
    </row>
    <row r="348" spans="1:106" x14ac:dyDescent="0.35">
      <c r="A348" s="182">
        <f>'Session Tracking'!A347</f>
        <v>0</v>
      </c>
      <c r="B348" s="183">
        <f>'Session Tracking'!T347</f>
        <v>0</v>
      </c>
      <c r="C348" s="183">
        <f>'Session Tracking'!C347</f>
        <v>0</v>
      </c>
      <c r="D348" s="184" t="str">
        <f>IF('Session Tracking'!D347,'Session Tracking'!D347,"")</f>
        <v/>
      </c>
      <c r="E348" s="184" t="str">
        <f>IF('Session Tracking'!E347,'Session Tracking'!E347,"")</f>
        <v/>
      </c>
      <c r="F348" s="121"/>
      <c r="G348" s="121"/>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1"/>
      <c r="AH348" s="122"/>
      <c r="AI348" s="122"/>
      <c r="AJ348" s="122"/>
      <c r="AK348" s="122"/>
      <c r="AL348" s="122"/>
      <c r="AM348" s="122"/>
      <c r="AN348" s="122"/>
      <c r="AO348" s="122"/>
      <c r="AP348" s="122"/>
      <c r="AQ348" s="122"/>
      <c r="AR348" s="122"/>
      <c r="AS348" s="122"/>
      <c r="AT348" s="122"/>
      <c r="AU348" s="122"/>
      <c r="AV348" s="122"/>
      <c r="AW348" s="122"/>
      <c r="AX348" s="122"/>
      <c r="AY348" s="122"/>
      <c r="AZ348" s="122"/>
      <c r="BA348" s="122"/>
      <c r="BB348" s="122"/>
      <c r="BC348" s="122"/>
      <c r="BD348" s="122"/>
      <c r="BE348" s="122"/>
      <c r="BF348" s="122"/>
      <c r="BH348" s="175" t="str">
        <f t="shared" si="194"/>
        <v/>
      </c>
      <c r="BI348" s="176" t="str">
        <f t="shared" si="195"/>
        <v/>
      </c>
      <c r="BJ348" s="240" t="str">
        <f t="shared" si="196"/>
        <v xml:space="preserve"> </v>
      </c>
      <c r="BK348" s="175" t="str">
        <f t="shared" si="197"/>
        <v/>
      </c>
      <c r="BL348" s="176" t="str">
        <f t="shared" si="198"/>
        <v/>
      </c>
      <c r="BM348" s="240" t="str">
        <f t="shared" si="199"/>
        <v xml:space="preserve"> </v>
      </c>
      <c r="BN348" s="175" t="str">
        <f t="shared" si="200"/>
        <v/>
      </c>
      <c r="BO348" s="176" t="str">
        <f t="shared" si="201"/>
        <v/>
      </c>
      <c r="BP348" s="240" t="str">
        <f t="shared" si="202"/>
        <v xml:space="preserve"> </v>
      </c>
      <c r="BQ348" s="175" t="str">
        <f t="shared" si="203"/>
        <v/>
      </c>
      <c r="BR348" s="176" t="str">
        <f t="shared" si="204"/>
        <v/>
      </c>
      <c r="BS348" s="224" t="str">
        <f t="shared" si="205"/>
        <v xml:space="preserve"> </v>
      </c>
      <c r="BT348" s="318" t="str">
        <f t="shared" si="206"/>
        <v/>
      </c>
      <c r="BU348" s="319" t="str">
        <f t="shared" si="207"/>
        <v/>
      </c>
      <c r="BV348" s="320" t="str">
        <f t="shared" si="208"/>
        <v xml:space="preserve"> </v>
      </c>
      <c r="BW348" s="175" t="str">
        <f t="shared" si="209"/>
        <v/>
      </c>
      <c r="BX348" s="176" t="str">
        <f t="shared" si="210"/>
        <v/>
      </c>
      <c r="BY348" s="240" t="str">
        <f t="shared" si="211"/>
        <v xml:space="preserve"> </v>
      </c>
      <c r="BZ348" s="175" t="str">
        <f>IF(COUNT(#REF!,#REF!,#REF!,#REF!)=4,(3-#REF!)+(3-#REF!)+#REF!+#REF!,"")</f>
        <v/>
      </c>
      <c r="CA348" s="176" t="str">
        <f>IF(COUNT(#REF!,#REF!,#REF!,#REF!)=4,(3-#REF!)+(3-#REF!)+#REF!+#REF!,"")</f>
        <v/>
      </c>
      <c r="CB348" s="240" t="str">
        <f t="shared" si="212"/>
        <v xml:space="preserve"> </v>
      </c>
      <c r="CC348" s="175" t="str">
        <f>IF(COUNT(#REF!,#REF!,#REF!)=3,(3-#REF!)+#REF!+(3-#REF!),"")</f>
        <v/>
      </c>
      <c r="CD348" s="176" t="str">
        <f>IF(COUNT(#REF!,#REF!,#REF!)=3,(3-#REF!)+#REF!+(3-#REF!),"")</f>
        <v/>
      </c>
      <c r="CE348" s="240" t="str">
        <f t="shared" si="213"/>
        <v xml:space="preserve"> </v>
      </c>
      <c r="CF348" s="185" t="str">
        <f t="shared" si="229"/>
        <v/>
      </c>
      <c r="CG348" s="186" t="str">
        <f t="shared" si="229"/>
        <v/>
      </c>
      <c r="CH348" s="181" t="str">
        <f t="shared" si="214"/>
        <v xml:space="preserve"> </v>
      </c>
      <c r="CI348" s="240">
        <f>'Session Tracking'!P347</f>
        <v>0</v>
      </c>
      <c r="CJ348" s="172"/>
      <c r="CK348" s="172">
        <f>COUNTIF('Session Tracking'!F347:O347,"Yes")</f>
        <v>0</v>
      </c>
      <c r="CL348" s="240">
        <f>COUNTIF('Session Tracking'!F347:O347,"No")</f>
        <v>0</v>
      </c>
      <c r="CM348" s="211">
        <f t="shared" si="215"/>
        <v>0</v>
      </c>
      <c r="CN348" s="240" t="str">
        <f t="shared" si="192"/>
        <v/>
      </c>
      <c r="CO348" s="240" t="str">
        <f t="shared" si="193"/>
        <v/>
      </c>
      <c r="CP348" s="240" t="str">
        <f t="shared" si="216"/>
        <v/>
      </c>
      <c r="CQ348" s="240" t="str">
        <f t="shared" si="217"/>
        <v/>
      </c>
      <c r="CR348" s="240" t="str">
        <f t="shared" si="218"/>
        <v/>
      </c>
      <c r="CS348" s="240" t="str">
        <f t="shared" si="219"/>
        <v/>
      </c>
      <c r="CT348" s="172" t="str">
        <f t="shared" si="220"/>
        <v/>
      </c>
      <c r="CU348" s="240" t="str">
        <f t="shared" si="221"/>
        <v/>
      </c>
      <c r="CV348" s="240" t="str">
        <f t="shared" si="222"/>
        <v/>
      </c>
      <c r="CW348" s="240" t="str">
        <f t="shared" si="223"/>
        <v/>
      </c>
      <c r="CX348" s="240" t="str">
        <f t="shared" si="224"/>
        <v/>
      </c>
      <c r="CY348" s="240" t="str">
        <f t="shared" si="225"/>
        <v/>
      </c>
      <c r="CZ348" s="240" t="str">
        <f t="shared" si="226"/>
        <v/>
      </c>
      <c r="DA348" s="240" t="str">
        <f t="shared" si="227"/>
        <v/>
      </c>
      <c r="DB348" s="173" t="str">
        <f t="shared" si="228"/>
        <v/>
      </c>
    </row>
    <row r="349" spans="1:106" x14ac:dyDescent="0.35">
      <c r="A349" s="182">
        <f>'Session Tracking'!A348</f>
        <v>0</v>
      </c>
      <c r="B349" s="183">
        <f>'Session Tracking'!T348</f>
        <v>0</v>
      </c>
      <c r="C349" s="183">
        <f>'Session Tracking'!C348</f>
        <v>0</v>
      </c>
      <c r="D349" s="184" t="str">
        <f>IF('Session Tracking'!D348,'Session Tracking'!D348,"")</f>
        <v/>
      </c>
      <c r="E349" s="184" t="str">
        <f>IF('Session Tracking'!E348,'Session Tracking'!E348,"")</f>
        <v/>
      </c>
      <c r="F349" s="123"/>
      <c r="G349" s="123"/>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3"/>
      <c r="AH349" s="124"/>
      <c r="AI349" s="124"/>
      <c r="AJ349" s="124"/>
      <c r="AK349" s="124"/>
      <c r="AL349" s="124"/>
      <c r="AM349" s="124"/>
      <c r="AN349" s="124"/>
      <c r="AO349" s="124"/>
      <c r="AP349" s="124"/>
      <c r="AQ349" s="124"/>
      <c r="AR349" s="124"/>
      <c r="AS349" s="124"/>
      <c r="AT349" s="124"/>
      <c r="AU349" s="124"/>
      <c r="AV349" s="124"/>
      <c r="AW349" s="124"/>
      <c r="AX349" s="124"/>
      <c r="AY349" s="124"/>
      <c r="AZ349" s="124"/>
      <c r="BA349" s="124"/>
      <c r="BB349" s="124"/>
      <c r="BC349" s="124"/>
      <c r="BD349" s="124"/>
      <c r="BE349" s="124"/>
      <c r="BF349" s="124"/>
      <c r="BH349" s="175" t="str">
        <f t="shared" si="194"/>
        <v/>
      </c>
      <c r="BI349" s="176" t="str">
        <f t="shared" si="195"/>
        <v/>
      </c>
      <c r="BJ349" s="240" t="str">
        <f t="shared" si="196"/>
        <v xml:space="preserve"> </v>
      </c>
      <c r="BK349" s="175" t="str">
        <f t="shared" si="197"/>
        <v/>
      </c>
      <c r="BL349" s="176" t="str">
        <f t="shared" si="198"/>
        <v/>
      </c>
      <c r="BM349" s="240" t="str">
        <f t="shared" si="199"/>
        <v xml:space="preserve"> </v>
      </c>
      <c r="BN349" s="175" t="str">
        <f t="shared" si="200"/>
        <v/>
      </c>
      <c r="BO349" s="176" t="str">
        <f t="shared" si="201"/>
        <v/>
      </c>
      <c r="BP349" s="240" t="str">
        <f t="shared" si="202"/>
        <v xml:space="preserve"> </v>
      </c>
      <c r="BQ349" s="175" t="str">
        <f t="shared" si="203"/>
        <v/>
      </c>
      <c r="BR349" s="176" t="str">
        <f t="shared" si="204"/>
        <v/>
      </c>
      <c r="BS349" s="224" t="str">
        <f t="shared" si="205"/>
        <v xml:space="preserve"> </v>
      </c>
      <c r="BT349" s="318" t="str">
        <f t="shared" si="206"/>
        <v/>
      </c>
      <c r="BU349" s="319" t="str">
        <f t="shared" si="207"/>
        <v/>
      </c>
      <c r="BV349" s="320" t="str">
        <f t="shared" si="208"/>
        <v xml:space="preserve"> </v>
      </c>
      <c r="BW349" s="175" t="str">
        <f t="shared" si="209"/>
        <v/>
      </c>
      <c r="BX349" s="176" t="str">
        <f t="shared" si="210"/>
        <v/>
      </c>
      <c r="BY349" s="240" t="str">
        <f t="shared" si="211"/>
        <v xml:space="preserve"> </v>
      </c>
      <c r="BZ349" s="175" t="str">
        <f>IF(COUNT(#REF!,#REF!,#REF!,#REF!)=4,(3-#REF!)+(3-#REF!)+#REF!+#REF!,"")</f>
        <v/>
      </c>
      <c r="CA349" s="176" t="str">
        <f>IF(COUNT(#REF!,#REF!,#REF!,#REF!)=4,(3-#REF!)+(3-#REF!)+#REF!+#REF!,"")</f>
        <v/>
      </c>
      <c r="CB349" s="240" t="str">
        <f t="shared" si="212"/>
        <v xml:space="preserve"> </v>
      </c>
      <c r="CC349" s="175" t="str">
        <f>IF(COUNT(#REF!,#REF!,#REF!)=3,(3-#REF!)+#REF!+(3-#REF!),"")</f>
        <v/>
      </c>
      <c r="CD349" s="176" t="str">
        <f>IF(COUNT(#REF!,#REF!,#REF!)=3,(3-#REF!)+#REF!+(3-#REF!),"")</f>
        <v/>
      </c>
      <c r="CE349" s="240" t="str">
        <f t="shared" si="213"/>
        <v xml:space="preserve"> </v>
      </c>
      <c r="CF349" s="185" t="str">
        <f t="shared" si="229"/>
        <v/>
      </c>
      <c r="CG349" s="186" t="str">
        <f t="shared" si="229"/>
        <v/>
      </c>
      <c r="CH349" s="181" t="str">
        <f t="shared" si="214"/>
        <v xml:space="preserve"> </v>
      </c>
      <c r="CI349" s="240">
        <f>'Session Tracking'!P348</f>
        <v>0</v>
      </c>
      <c r="CJ349" s="172"/>
      <c r="CK349" s="172">
        <f>COUNTIF('Session Tracking'!F348:O348,"Yes")</f>
        <v>0</v>
      </c>
      <c r="CL349" s="240">
        <f>COUNTIF('Session Tracking'!F348:O348,"No")</f>
        <v>0</v>
      </c>
      <c r="CM349" s="211">
        <f t="shared" si="215"/>
        <v>0</v>
      </c>
      <c r="CN349" s="240" t="str">
        <f t="shared" si="192"/>
        <v/>
      </c>
      <c r="CO349" s="240" t="str">
        <f t="shared" si="193"/>
        <v/>
      </c>
      <c r="CP349" s="240" t="str">
        <f t="shared" si="216"/>
        <v/>
      </c>
      <c r="CQ349" s="240" t="str">
        <f t="shared" si="217"/>
        <v/>
      </c>
      <c r="CR349" s="240" t="str">
        <f t="shared" si="218"/>
        <v/>
      </c>
      <c r="CS349" s="240" t="str">
        <f t="shared" si="219"/>
        <v/>
      </c>
      <c r="CT349" s="172" t="str">
        <f t="shared" si="220"/>
        <v/>
      </c>
      <c r="CU349" s="240" t="str">
        <f t="shared" si="221"/>
        <v/>
      </c>
      <c r="CV349" s="240" t="str">
        <f t="shared" si="222"/>
        <v/>
      </c>
      <c r="CW349" s="240" t="str">
        <f t="shared" si="223"/>
        <v/>
      </c>
      <c r="CX349" s="240" t="str">
        <f t="shared" si="224"/>
        <v/>
      </c>
      <c r="CY349" s="240" t="str">
        <f t="shared" si="225"/>
        <v/>
      </c>
      <c r="CZ349" s="240" t="str">
        <f t="shared" si="226"/>
        <v/>
      </c>
      <c r="DA349" s="240" t="str">
        <f t="shared" si="227"/>
        <v/>
      </c>
      <c r="DB349" s="173" t="str">
        <f t="shared" si="228"/>
        <v/>
      </c>
    </row>
    <row r="350" spans="1:106" x14ac:dyDescent="0.35">
      <c r="A350" s="182">
        <f>'Session Tracking'!A349</f>
        <v>0</v>
      </c>
      <c r="B350" s="183">
        <f>'Session Tracking'!T349</f>
        <v>0</v>
      </c>
      <c r="C350" s="183">
        <f>'Session Tracking'!C349</f>
        <v>0</v>
      </c>
      <c r="D350" s="184" t="str">
        <f>IF('Session Tracking'!D349,'Session Tracking'!D349,"")</f>
        <v/>
      </c>
      <c r="E350" s="184" t="str">
        <f>IF('Session Tracking'!E349,'Session Tracking'!E349,"")</f>
        <v/>
      </c>
      <c r="F350" s="121"/>
      <c r="G350" s="121"/>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1"/>
      <c r="AH350" s="122"/>
      <c r="AI350" s="122"/>
      <c r="AJ350" s="122"/>
      <c r="AK350" s="122"/>
      <c r="AL350" s="122"/>
      <c r="AM350" s="122"/>
      <c r="AN350" s="122"/>
      <c r="AO350" s="122"/>
      <c r="AP350" s="122"/>
      <c r="AQ350" s="122"/>
      <c r="AR350" s="122"/>
      <c r="AS350" s="122"/>
      <c r="AT350" s="122"/>
      <c r="AU350" s="122"/>
      <c r="AV350" s="122"/>
      <c r="AW350" s="122"/>
      <c r="AX350" s="122"/>
      <c r="AY350" s="122"/>
      <c r="AZ350" s="122"/>
      <c r="BA350" s="122"/>
      <c r="BB350" s="122"/>
      <c r="BC350" s="122"/>
      <c r="BD350" s="122"/>
      <c r="BE350" s="122"/>
      <c r="BF350" s="122"/>
      <c r="BH350" s="175" t="str">
        <f t="shared" si="194"/>
        <v/>
      </c>
      <c r="BI350" s="176" t="str">
        <f t="shared" si="195"/>
        <v/>
      </c>
      <c r="BJ350" s="240" t="str">
        <f t="shared" si="196"/>
        <v xml:space="preserve"> </v>
      </c>
      <c r="BK350" s="175" t="str">
        <f t="shared" si="197"/>
        <v/>
      </c>
      <c r="BL350" s="176" t="str">
        <f t="shared" si="198"/>
        <v/>
      </c>
      <c r="BM350" s="240" t="str">
        <f t="shared" si="199"/>
        <v xml:space="preserve"> </v>
      </c>
      <c r="BN350" s="175" t="str">
        <f t="shared" si="200"/>
        <v/>
      </c>
      <c r="BO350" s="176" t="str">
        <f t="shared" si="201"/>
        <v/>
      </c>
      <c r="BP350" s="240" t="str">
        <f t="shared" si="202"/>
        <v xml:space="preserve"> </v>
      </c>
      <c r="BQ350" s="175" t="str">
        <f t="shared" si="203"/>
        <v/>
      </c>
      <c r="BR350" s="176" t="str">
        <f t="shared" si="204"/>
        <v/>
      </c>
      <c r="BS350" s="224" t="str">
        <f t="shared" si="205"/>
        <v xml:space="preserve"> </v>
      </c>
      <c r="BT350" s="318" t="str">
        <f t="shared" si="206"/>
        <v/>
      </c>
      <c r="BU350" s="319" t="str">
        <f t="shared" si="207"/>
        <v/>
      </c>
      <c r="BV350" s="320" t="str">
        <f t="shared" si="208"/>
        <v xml:space="preserve"> </v>
      </c>
      <c r="BW350" s="175" t="str">
        <f t="shared" si="209"/>
        <v/>
      </c>
      <c r="BX350" s="176" t="str">
        <f t="shared" si="210"/>
        <v/>
      </c>
      <c r="BY350" s="240" t="str">
        <f t="shared" si="211"/>
        <v xml:space="preserve"> </v>
      </c>
      <c r="BZ350" s="175" t="str">
        <f>IF(COUNT(#REF!,#REF!,#REF!,#REF!)=4,(3-#REF!)+(3-#REF!)+#REF!+#REF!,"")</f>
        <v/>
      </c>
      <c r="CA350" s="176" t="str">
        <f>IF(COUNT(#REF!,#REF!,#REF!,#REF!)=4,(3-#REF!)+(3-#REF!)+#REF!+#REF!,"")</f>
        <v/>
      </c>
      <c r="CB350" s="240" t="str">
        <f t="shared" si="212"/>
        <v xml:space="preserve"> </v>
      </c>
      <c r="CC350" s="175" t="str">
        <f>IF(COUNT(#REF!,#REF!,#REF!)=3,(3-#REF!)+#REF!+(3-#REF!),"")</f>
        <v/>
      </c>
      <c r="CD350" s="176" t="str">
        <f>IF(COUNT(#REF!,#REF!,#REF!)=3,(3-#REF!)+#REF!+(3-#REF!),"")</f>
        <v/>
      </c>
      <c r="CE350" s="240" t="str">
        <f t="shared" si="213"/>
        <v xml:space="preserve"> </v>
      </c>
      <c r="CF350" s="185" t="str">
        <f t="shared" si="229"/>
        <v/>
      </c>
      <c r="CG350" s="186" t="str">
        <f t="shared" si="229"/>
        <v/>
      </c>
      <c r="CH350" s="181" t="str">
        <f t="shared" si="214"/>
        <v xml:space="preserve"> </v>
      </c>
      <c r="CI350" s="240">
        <f>'Session Tracking'!P349</f>
        <v>0</v>
      </c>
      <c r="CJ350" s="172"/>
      <c r="CK350" s="172">
        <f>COUNTIF('Session Tracking'!F349:O349,"Yes")</f>
        <v>0</v>
      </c>
      <c r="CL350" s="240">
        <f>COUNTIF('Session Tracking'!F349:O349,"No")</f>
        <v>0</v>
      </c>
      <c r="CM350" s="211">
        <f t="shared" si="215"/>
        <v>0</v>
      </c>
      <c r="CN350" s="240" t="str">
        <f t="shared" si="192"/>
        <v/>
      </c>
      <c r="CO350" s="240" t="str">
        <f t="shared" si="193"/>
        <v/>
      </c>
      <c r="CP350" s="240" t="str">
        <f t="shared" si="216"/>
        <v/>
      </c>
      <c r="CQ350" s="240" t="str">
        <f t="shared" si="217"/>
        <v/>
      </c>
      <c r="CR350" s="240" t="str">
        <f t="shared" si="218"/>
        <v/>
      </c>
      <c r="CS350" s="240" t="str">
        <f t="shared" si="219"/>
        <v/>
      </c>
      <c r="CT350" s="172" t="str">
        <f t="shared" si="220"/>
        <v/>
      </c>
      <c r="CU350" s="240" t="str">
        <f t="shared" si="221"/>
        <v/>
      </c>
      <c r="CV350" s="240" t="str">
        <f t="shared" si="222"/>
        <v/>
      </c>
      <c r="CW350" s="240" t="str">
        <f t="shared" si="223"/>
        <v/>
      </c>
      <c r="CX350" s="240" t="str">
        <f t="shared" si="224"/>
        <v/>
      </c>
      <c r="CY350" s="240" t="str">
        <f t="shared" si="225"/>
        <v/>
      </c>
      <c r="CZ350" s="240" t="str">
        <f t="shared" si="226"/>
        <v/>
      </c>
      <c r="DA350" s="240" t="str">
        <f t="shared" si="227"/>
        <v/>
      </c>
      <c r="DB350" s="173" t="str">
        <f t="shared" si="228"/>
        <v/>
      </c>
    </row>
    <row r="351" spans="1:106" x14ac:dyDescent="0.35">
      <c r="A351" s="182">
        <f>'Session Tracking'!A350</f>
        <v>0</v>
      </c>
      <c r="B351" s="183">
        <f>'Session Tracking'!T350</f>
        <v>0</v>
      </c>
      <c r="C351" s="183">
        <f>'Session Tracking'!C350</f>
        <v>0</v>
      </c>
      <c r="D351" s="184" t="str">
        <f>IF('Session Tracking'!D350,'Session Tracking'!D350,"")</f>
        <v/>
      </c>
      <c r="E351" s="184" t="str">
        <f>IF('Session Tracking'!E350,'Session Tracking'!E350,"")</f>
        <v/>
      </c>
      <c r="F351" s="123"/>
      <c r="G351" s="123"/>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3"/>
      <c r="AH351" s="124"/>
      <c r="AI351" s="124"/>
      <c r="AJ351" s="124"/>
      <c r="AK351" s="124"/>
      <c r="AL351" s="124"/>
      <c r="AM351" s="124"/>
      <c r="AN351" s="124"/>
      <c r="AO351" s="124"/>
      <c r="AP351" s="124"/>
      <c r="AQ351" s="124"/>
      <c r="AR351" s="124"/>
      <c r="AS351" s="124"/>
      <c r="AT351" s="124"/>
      <c r="AU351" s="124"/>
      <c r="AV351" s="124"/>
      <c r="AW351" s="124"/>
      <c r="AX351" s="124"/>
      <c r="AY351" s="124"/>
      <c r="AZ351" s="124"/>
      <c r="BA351" s="124"/>
      <c r="BB351" s="124"/>
      <c r="BC351" s="124"/>
      <c r="BD351" s="124"/>
      <c r="BE351" s="124"/>
      <c r="BF351" s="124"/>
      <c r="BH351" s="175" t="str">
        <f t="shared" si="194"/>
        <v/>
      </c>
      <c r="BI351" s="176" t="str">
        <f t="shared" si="195"/>
        <v/>
      </c>
      <c r="BJ351" s="240" t="str">
        <f t="shared" si="196"/>
        <v xml:space="preserve"> </v>
      </c>
      <c r="BK351" s="175" t="str">
        <f t="shared" si="197"/>
        <v/>
      </c>
      <c r="BL351" s="176" t="str">
        <f t="shared" si="198"/>
        <v/>
      </c>
      <c r="BM351" s="240" t="str">
        <f t="shared" si="199"/>
        <v xml:space="preserve"> </v>
      </c>
      <c r="BN351" s="175" t="str">
        <f t="shared" si="200"/>
        <v/>
      </c>
      <c r="BO351" s="176" t="str">
        <f t="shared" si="201"/>
        <v/>
      </c>
      <c r="BP351" s="240" t="str">
        <f t="shared" si="202"/>
        <v xml:space="preserve"> </v>
      </c>
      <c r="BQ351" s="175" t="str">
        <f t="shared" si="203"/>
        <v/>
      </c>
      <c r="BR351" s="176" t="str">
        <f t="shared" si="204"/>
        <v/>
      </c>
      <c r="BS351" s="224" t="str">
        <f t="shared" si="205"/>
        <v xml:space="preserve"> </v>
      </c>
      <c r="BT351" s="318" t="str">
        <f t="shared" si="206"/>
        <v/>
      </c>
      <c r="BU351" s="319" t="str">
        <f t="shared" si="207"/>
        <v/>
      </c>
      <c r="BV351" s="320" t="str">
        <f t="shared" si="208"/>
        <v xml:space="preserve"> </v>
      </c>
      <c r="BW351" s="175" t="str">
        <f t="shared" si="209"/>
        <v/>
      </c>
      <c r="BX351" s="176" t="str">
        <f t="shared" si="210"/>
        <v/>
      </c>
      <c r="BY351" s="240" t="str">
        <f t="shared" si="211"/>
        <v xml:space="preserve"> </v>
      </c>
      <c r="BZ351" s="175" t="str">
        <f>IF(COUNT(#REF!,#REF!,#REF!,#REF!)=4,(3-#REF!)+(3-#REF!)+#REF!+#REF!,"")</f>
        <v/>
      </c>
      <c r="CA351" s="176" t="str">
        <f>IF(COUNT(#REF!,#REF!,#REF!,#REF!)=4,(3-#REF!)+(3-#REF!)+#REF!+#REF!,"")</f>
        <v/>
      </c>
      <c r="CB351" s="240" t="str">
        <f t="shared" si="212"/>
        <v xml:space="preserve"> </v>
      </c>
      <c r="CC351" s="175" t="str">
        <f>IF(COUNT(#REF!,#REF!,#REF!)=3,(3-#REF!)+#REF!+(3-#REF!),"")</f>
        <v/>
      </c>
      <c r="CD351" s="176" t="str">
        <f>IF(COUNT(#REF!,#REF!,#REF!)=3,(3-#REF!)+#REF!+(3-#REF!),"")</f>
        <v/>
      </c>
      <c r="CE351" s="240" t="str">
        <f t="shared" si="213"/>
        <v xml:space="preserve"> </v>
      </c>
      <c r="CF351" s="185" t="str">
        <f t="shared" si="229"/>
        <v/>
      </c>
      <c r="CG351" s="186" t="str">
        <f t="shared" si="229"/>
        <v/>
      </c>
      <c r="CH351" s="181" t="str">
        <f t="shared" si="214"/>
        <v xml:space="preserve"> </v>
      </c>
      <c r="CI351" s="240">
        <f>'Session Tracking'!P350</f>
        <v>0</v>
      </c>
      <c r="CJ351" s="172"/>
      <c r="CK351" s="172">
        <f>COUNTIF('Session Tracking'!F350:O350,"Yes")</f>
        <v>0</v>
      </c>
      <c r="CL351" s="240">
        <f>COUNTIF('Session Tracking'!F350:O350,"No")</f>
        <v>0</v>
      </c>
      <c r="CM351" s="211">
        <f t="shared" si="215"/>
        <v>0</v>
      </c>
      <c r="CN351" s="240" t="str">
        <f t="shared" si="192"/>
        <v/>
      </c>
      <c r="CO351" s="240" t="str">
        <f t="shared" si="193"/>
        <v/>
      </c>
      <c r="CP351" s="240" t="str">
        <f t="shared" si="216"/>
        <v/>
      </c>
      <c r="CQ351" s="240" t="str">
        <f t="shared" si="217"/>
        <v/>
      </c>
      <c r="CR351" s="240" t="str">
        <f t="shared" si="218"/>
        <v/>
      </c>
      <c r="CS351" s="240" t="str">
        <f t="shared" si="219"/>
        <v/>
      </c>
      <c r="CT351" s="172" t="str">
        <f t="shared" si="220"/>
        <v/>
      </c>
      <c r="CU351" s="240" t="str">
        <f t="shared" si="221"/>
        <v/>
      </c>
      <c r="CV351" s="240" t="str">
        <f t="shared" si="222"/>
        <v/>
      </c>
      <c r="CW351" s="240" t="str">
        <f t="shared" si="223"/>
        <v/>
      </c>
      <c r="CX351" s="240" t="str">
        <f t="shared" si="224"/>
        <v/>
      </c>
      <c r="CY351" s="240" t="str">
        <f t="shared" si="225"/>
        <v/>
      </c>
      <c r="CZ351" s="240" t="str">
        <f t="shared" si="226"/>
        <v/>
      </c>
      <c r="DA351" s="240" t="str">
        <f t="shared" si="227"/>
        <v/>
      </c>
      <c r="DB351" s="173" t="str">
        <f t="shared" si="228"/>
        <v/>
      </c>
    </row>
    <row r="352" spans="1:106" x14ac:dyDescent="0.35">
      <c r="A352" s="182">
        <f>'Session Tracking'!A351</f>
        <v>0</v>
      </c>
      <c r="B352" s="183">
        <f>'Session Tracking'!T351</f>
        <v>0</v>
      </c>
      <c r="C352" s="183">
        <f>'Session Tracking'!C351</f>
        <v>0</v>
      </c>
      <c r="D352" s="184" t="str">
        <f>IF('Session Tracking'!D351,'Session Tracking'!D351,"")</f>
        <v/>
      </c>
      <c r="E352" s="184" t="str">
        <f>IF('Session Tracking'!E351,'Session Tracking'!E351,"")</f>
        <v/>
      </c>
      <c r="F352" s="121"/>
      <c r="G352" s="121"/>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1"/>
      <c r="AH352" s="122"/>
      <c r="AI352" s="122"/>
      <c r="AJ352" s="122"/>
      <c r="AK352" s="122"/>
      <c r="AL352" s="122"/>
      <c r="AM352" s="122"/>
      <c r="AN352" s="122"/>
      <c r="AO352" s="122"/>
      <c r="AP352" s="122"/>
      <c r="AQ352" s="122"/>
      <c r="AR352" s="122"/>
      <c r="AS352" s="122"/>
      <c r="AT352" s="122"/>
      <c r="AU352" s="122"/>
      <c r="AV352" s="122"/>
      <c r="AW352" s="122"/>
      <c r="AX352" s="122"/>
      <c r="AY352" s="122"/>
      <c r="AZ352" s="122"/>
      <c r="BA352" s="122"/>
      <c r="BB352" s="122"/>
      <c r="BC352" s="122"/>
      <c r="BD352" s="122"/>
      <c r="BE352" s="122"/>
      <c r="BF352" s="122"/>
      <c r="BH352" s="175" t="str">
        <f t="shared" si="194"/>
        <v/>
      </c>
      <c r="BI352" s="176" t="str">
        <f t="shared" si="195"/>
        <v/>
      </c>
      <c r="BJ352" s="240" t="str">
        <f t="shared" si="196"/>
        <v xml:space="preserve"> </v>
      </c>
      <c r="BK352" s="175" t="str">
        <f t="shared" si="197"/>
        <v/>
      </c>
      <c r="BL352" s="176" t="str">
        <f t="shared" si="198"/>
        <v/>
      </c>
      <c r="BM352" s="240" t="str">
        <f t="shared" si="199"/>
        <v xml:space="preserve"> </v>
      </c>
      <c r="BN352" s="175" t="str">
        <f t="shared" si="200"/>
        <v/>
      </c>
      <c r="BO352" s="176" t="str">
        <f t="shared" si="201"/>
        <v/>
      </c>
      <c r="BP352" s="240" t="str">
        <f t="shared" si="202"/>
        <v xml:space="preserve"> </v>
      </c>
      <c r="BQ352" s="175" t="str">
        <f t="shared" si="203"/>
        <v/>
      </c>
      <c r="BR352" s="176" t="str">
        <f t="shared" si="204"/>
        <v/>
      </c>
      <c r="BS352" s="224" t="str">
        <f t="shared" si="205"/>
        <v xml:space="preserve"> </v>
      </c>
      <c r="BT352" s="318" t="str">
        <f t="shared" si="206"/>
        <v/>
      </c>
      <c r="BU352" s="319" t="str">
        <f t="shared" si="207"/>
        <v/>
      </c>
      <c r="BV352" s="320" t="str">
        <f t="shared" si="208"/>
        <v xml:space="preserve"> </v>
      </c>
      <c r="BW352" s="175" t="str">
        <f t="shared" si="209"/>
        <v/>
      </c>
      <c r="BX352" s="176" t="str">
        <f t="shared" si="210"/>
        <v/>
      </c>
      <c r="BY352" s="240" t="str">
        <f t="shared" si="211"/>
        <v xml:space="preserve"> </v>
      </c>
      <c r="BZ352" s="175" t="str">
        <f>IF(COUNT(#REF!,#REF!,#REF!,#REF!)=4,(3-#REF!)+(3-#REF!)+#REF!+#REF!,"")</f>
        <v/>
      </c>
      <c r="CA352" s="176" t="str">
        <f>IF(COUNT(#REF!,#REF!,#REF!,#REF!)=4,(3-#REF!)+(3-#REF!)+#REF!+#REF!,"")</f>
        <v/>
      </c>
      <c r="CB352" s="240" t="str">
        <f t="shared" si="212"/>
        <v xml:space="preserve"> </v>
      </c>
      <c r="CC352" s="175" t="str">
        <f>IF(COUNT(#REF!,#REF!,#REF!)=3,(3-#REF!)+#REF!+(3-#REF!),"")</f>
        <v/>
      </c>
      <c r="CD352" s="176" t="str">
        <f>IF(COUNT(#REF!,#REF!,#REF!)=3,(3-#REF!)+#REF!+(3-#REF!),"")</f>
        <v/>
      </c>
      <c r="CE352" s="240" t="str">
        <f t="shared" si="213"/>
        <v xml:space="preserve"> </v>
      </c>
      <c r="CF352" s="185" t="str">
        <f t="shared" si="229"/>
        <v/>
      </c>
      <c r="CG352" s="186" t="str">
        <f t="shared" si="229"/>
        <v/>
      </c>
      <c r="CH352" s="181" t="str">
        <f t="shared" si="214"/>
        <v xml:space="preserve"> </v>
      </c>
      <c r="CI352" s="240">
        <f>'Session Tracking'!P351</f>
        <v>0</v>
      </c>
      <c r="CJ352" s="172"/>
      <c r="CK352" s="172">
        <f>COUNTIF('Session Tracking'!F351:O351,"Yes")</f>
        <v>0</v>
      </c>
      <c r="CL352" s="240">
        <f>COUNTIF('Session Tracking'!F351:O351,"No")</f>
        <v>0</v>
      </c>
      <c r="CM352" s="211">
        <f t="shared" si="215"/>
        <v>0</v>
      </c>
      <c r="CN352" s="240" t="str">
        <f t="shared" si="192"/>
        <v/>
      </c>
      <c r="CO352" s="240" t="str">
        <f t="shared" si="193"/>
        <v/>
      </c>
      <c r="CP352" s="240" t="str">
        <f t="shared" si="216"/>
        <v/>
      </c>
      <c r="CQ352" s="240" t="str">
        <f t="shared" si="217"/>
        <v/>
      </c>
      <c r="CR352" s="240" t="str">
        <f t="shared" si="218"/>
        <v/>
      </c>
      <c r="CS352" s="240" t="str">
        <f t="shared" si="219"/>
        <v/>
      </c>
      <c r="CT352" s="172" t="str">
        <f t="shared" si="220"/>
        <v/>
      </c>
      <c r="CU352" s="240" t="str">
        <f t="shared" si="221"/>
        <v/>
      </c>
      <c r="CV352" s="240" t="str">
        <f t="shared" si="222"/>
        <v/>
      </c>
      <c r="CW352" s="240" t="str">
        <f t="shared" si="223"/>
        <v/>
      </c>
      <c r="CX352" s="240" t="str">
        <f t="shared" si="224"/>
        <v/>
      </c>
      <c r="CY352" s="240" t="str">
        <f t="shared" si="225"/>
        <v/>
      </c>
      <c r="CZ352" s="240" t="str">
        <f t="shared" si="226"/>
        <v/>
      </c>
      <c r="DA352" s="240" t="str">
        <f t="shared" si="227"/>
        <v/>
      </c>
      <c r="DB352" s="173" t="str">
        <f t="shared" si="228"/>
        <v/>
      </c>
    </row>
    <row r="353" spans="1:106" x14ac:dyDescent="0.35">
      <c r="A353" s="182">
        <f>'Session Tracking'!A352</f>
        <v>0</v>
      </c>
      <c r="B353" s="183">
        <f>'Session Tracking'!T352</f>
        <v>0</v>
      </c>
      <c r="C353" s="183">
        <f>'Session Tracking'!C352</f>
        <v>0</v>
      </c>
      <c r="D353" s="184" t="str">
        <f>IF('Session Tracking'!D352,'Session Tracking'!D352,"")</f>
        <v/>
      </c>
      <c r="E353" s="184" t="str">
        <f>IF('Session Tracking'!E352,'Session Tracking'!E352,"")</f>
        <v/>
      </c>
      <c r="F353" s="123"/>
      <c r="G353" s="123"/>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3"/>
      <c r="AH353" s="124"/>
      <c r="AI353" s="124"/>
      <c r="AJ353" s="124"/>
      <c r="AK353" s="124"/>
      <c r="AL353" s="124"/>
      <c r="AM353" s="124"/>
      <c r="AN353" s="124"/>
      <c r="AO353" s="124"/>
      <c r="AP353" s="124"/>
      <c r="AQ353" s="124"/>
      <c r="AR353" s="124"/>
      <c r="AS353" s="124"/>
      <c r="AT353" s="124"/>
      <c r="AU353" s="124"/>
      <c r="AV353" s="124"/>
      <c r="AW353" s="124"/>
      <c r="AX353" s="124"/>
      <c r="AY353" s="124"/>
      <c r="AZ353" s="124"/>
      <c r="BA353" s="124"/>
      <c r="BB353" s="124"/>
      <c r="BC353" s="124"/>
      <c r="BD353" s="124"/>
      <c r="BE353" s="124"/>
      <c r="BF353" s="124"/>
      <c r="BH353" s="175" t="str">
        <f t="shared" si="194"/>
        <v/>
      </c>
      <c r="BI353" s="176" t="str">
        <f t="shared" si="195"/>
        <v/>
      </c>
      <c r="BJ353" s="240" t="str">
        <f t="shared" si="196"/>
        <v xml:space="preserve"> </v>
      </c>
      <c r="BK353" s="175" t="str">
        <f t="shared" si="197"/>
        <v/>
      </c>
      <c r="BL353" s="176" t="str">
        <f t="shared" si="198"/>
        <v/>
      </c>
      <c r="BM353" s="240" t="str">
        <f t="shared" si="199"/>
        <v xml:space="preserve"> </v>
      </c>
      <c r="BN353" s="175" t="str">
        <f t="shared" si="200"/>
        <v/>
      </c>
      <c r="BO353" s="176" t="str">
        <f t="shared" si="201"/>
        <v/>
      </c>
      <c r="BP353" s="240" t="str">
        <f t="shared" si="202"/>
        <v xml:space="preserve"> </v>
      </c>
      <c r="BQ353" s="175" t="str">
        <f t="shared" si="203"/>
        <v/>
      </c>
      <c r="BR353" s="176" t="str">
        <f t="shared" si="204"/>
        <v/>
      </c>
      <c r="BS353" s="224" t="str">
        <f t="shared" si="205"/>
        <v xml:space="preserve"> </v>
      </c>
      <c r="BT353" s="318" t="str">
        <f t="shared" si="206"/>
        <v/>
      </c>
      <c r="BU353" s="319" t="str">
        <f t="shared" si="207"/>
        <v/>
      </c>
      <c r="BV353" s="320" t="str">
        <f t="shared" si="208"/>
        <v xml:space="preserve"> </v>
      </c>
      <c r="BW353" s="175" t="str">
        <f t="shared" si="209"/>
        <v/>
      </c>
      <c r="BX353" s="176" t="str">
        <f t="shared" si="210"/>
        <v/>
      </c>
      <c r="BY353" s="240" t="str">
        <f t="shared" si="211"/>
        <v xml:space="preserve"> </v>
      </c>
      <c r="BZ353" s="175" t="str">
        <f>IF(COUNT(#REF!,#REF!,#REF!,#REF!)=4,(3-#REF!)+(3-#REF!)+#REF!+#REF!,"")</f>
        <v/>
      </c>
      <c r="CA353" s="176" t="str">
        <f>IF(COUNT(#REF!,#REF!,#REF!,#REF!)=4,(3-#REF!)+(3-#REF!)+#REF!+#REF!,"")</f>
        <v/>
      </c>
      <c r="CB353" s="240" t="str">
        <f t="shared" si="212"/>
        <v xml:space="preserve"> </v>
      </c>
      <c r="CC353" s="175" t="str">
        <f>IF(COUNT(#REF!,#REF!,#REF!)=3,(3-#REF!)+#REF!+(3-#REF!),"")</f>
        <v/>
      </c>
      <c r="CD353" s="176" t="str">
        <f>IF(COUNT(#REF!,#REF!,#REF!)=3,(3-#REF!)+#REF!+(3-#REF!),"")</f>
        <v/>
      </c>
      <c r="CE353" s="240" t="str">
        <f t="shared" si="213"/>
        <v xml:space="preserve"> </v>
      </c>
      <c r="CF353" s="185" t="str">
        <f t="shared" si="229"/>
        <v/>
      </c>
      <c r="CG353" s="186" t="str">
        <f t="shared" si="229"/>
        <v/>
      </c>
      <c r="CH353" s="181" t="str">
        <f t="shared" si="214"/>
        <v xml:space="preserve"> </v>
      </c>
      <c r="CI353" s="240">
        <f>'Session Tracking'!P352</f>
        <v>0</v>
      </c>
      <c r="CJ353" s="172"/>
      <c r="CK353" s="172">
        <f>COUNTIF('Session Tracking'!F352:O352,"Yes")</f>
        <v>0</v>
      </c>
      <c r="CL353" s="240">
        <f>COUNTIF('Session Tracking'!F352:O352,"No")</f>
        <v>0</v>
      </c>
      <c r="CM353" s="211">
        <f t="shared" si="215"/>
        <v>0</v>
      </c>
      <c r="CN353" s="240" t="str">
        <f t="shared" si="192"/>
        <v/>
      </c>
      <c r="CO353" s="240" t="str">
        <f t="shared" si="193"/>
        <v/>
      </c>
      <c r="CP353" s="240" t="str">
        <f t="shared" si="216"/>
        <v/>
      </c>
      <c r="CQ353" s="240" t="str">
        <f t="shared" si="217"/>
        <v/>
      </c>
      <c r="CR353" s="240" t="str">
        <f t="shared" si="218"/>
        <v/>
      </c>
      <c r="CS353" s="240" t="str">
        <f t="shared" si="219"/>
        <v/>
      </c>
      <c r="CT353" s="172" t="str">
        <f t="shared" si="220"/>
        <v/>
      </c>
      <c r="CU353" s="240" t="str">
        <f t="shared" si="221"/>
        <v/>
      </c>
      <c r="CV353" s="240" t="str">
        <f t="shared" si="222"/>
        <v/>
      </c>
      <c r="CW353" s="240" t="str">
        <f t="shared" si="223"/>
        <v/>
      </c>
      <c r="CX353" s="240" t="str">
        <f t="shared" si="224"/>
        <v/>
      </c>
      <c r="CY353" s="240" t="str">
        <f t="shared" si="225"/>
        <v/>
      </c>
      <c r="CZ353" s="240" t="str">
        <f t="shared" si="226"/>
        <v/>
      </c>
      <c r="DA353" s="240" t="str">
        <f t="shared" si="227"/>
        <v/>
      </c>
      <c r="DB353" s="173" t="str">
        <f t="shared" si="228"/>
        <v/>
      </c>
    </row>
    <row r="354" spans="1:106" x14ac:dyDescent="0.35">
      <c r="A354" s="182">
        <f>'Session Tracking'!A353</f>
        <v>0</v>
      </c>
      <c r="B354" s="183">
        <f>'Session Tracking'!T353</f>
        <v>0</v>
      </c>
      <c r="C354" s="183">
        <f>'Session Tracking'!C353</f>
        <v>0</v>
      </c>
      <c r="D354" s="184" t="str">
        <f>IF('Session Tracking'!D353,'Session Tracking'!D353,"")</f>
        <v/>
      </c>
      <c r="E354" s="184" t="str">
        <f>IF('Session Tracking'!E353,'Session Tracking'!E353,"")</f>
        <v/>
      </c>
      <c r="F354" s="121"/>
      <c r="G354" s="121"/>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1"/>
      <c r="AH354" s="122"/>
      <c r="AI354" s="122"/>
      <c r="AJ354" s="122"/>
      <c r="AK354" s="122"/>
      <c r="AL354" s="122"/>
      <c r="AM354" s="122"/>
      <c r="AN354" s="122"/>
      <c r="AO354" s="122"/>
      <c r="AP354" s="122"/>
      <c r="AQ354" s="122"/>
      <c r="AR354" s="122"/>
      <c r="AS354" s="122"/>
      <c r="AT354" s="122"/>
      <c r="AU354" s="122"/>
      <c r="AV354" s="122"/>
      <c r="AW354" s="122"/>
      <c r="AX354" s="122"/>
      <c r="AY354" s="122"/>
      <c r="AZ354" s="122"/>
      <c r="BA354" s="122"/>
      <c r="BB354" s="122"/>
      <c r="BC354" s="122"/>
      <c r="BD354" s="122"/>
      <c r="BE354" s="122"/>
      <c r="BF354" s="122"/>
      <c r="BH354" s="175" t="str">
        <f t="shared" si="194"/>
        <v/>
      </c>
      <c r="BI354" s="176" t="str">
        <f t="shared" si="195"/>
        <v/>
      </c>
      <c r="BJ354" s="240" t="str">
        <f t="shared" si="196"/>
        <v xml:space="preserve"> </v>
      </c>
      <c r="BK354" s="175" t="str">
        <f t="shared" si="197"/>
        <v/>
      </c>
      <c r="BL354" s="176" t="str">
        <f t="shared" si="198"/>
        <v/>
      </c>
      <c r="BM354" s="240" t="str">
        <f t="shared" si="199"/>
        <v xml:space="preserve"> </v>
      </c>
      <c r="BN354" s="175" t="str">
        <f t="shared" si="200"/>
        <v/>
      </c>
      <c r="BO354" s="176" t="str">
        <f t="shared" si="201"/>
        <v/>
      </c>
      <c r="BP354" s="240" t="str">
        <f t="shared" si="202"/>
        <v xml:space="preserve"> </v>
      </c>
      <c r="BQ354" s="175" t="str">
        <f t="shared" si="203"/>
        <v/>
      </c>
      <c r="BR354" s="176" t="str">
        <f t="shared" si="204"/>
        <v/>
      </c>
      <c r="BS354" s="224" t="str">
        <f t="shared" si="205"/>
        <v xml:space="preserve"> </v>
      </c>
      <c r="BT354" s="318" t="str">
        <f t="shared" si="206"/>
        <v/>
      </c>
      <c r="BU354" s="319" t="str">
        <f t="shared" si="207"/>
        <v/>
      </c>
      <c r="BV354" s="320" t="str">
        <f t="shared" si="208"/>
        <v xml:space="preserve"> </v>
      </c>
      <c r="BW354" s="175" t="str">
        <f t="shared" si="209"/>
        <v/>
      </c>
      <c r="BX354" s="176" t="str">
        <f t="shared" si="210"/>
        <v/>
      </c>
      <c r="BY354" s="240" t="str">
        <f t="shared" si="211"/>
        <v xml:space="preserve"> </v>
      </c>
      <c r="BZ354" s="175" t="str">
        <f>IF(COUNT(#REF!,#REF!,#REF!,#REF!)=4,(3-#REF!)+(3-#REF!)+#REF!+#REF!,"")</f>
        <v/>
      </c>
      <c r="CA354" s="176" t="str">
        <f>IF(COUNT(#REF!,#REF!,#REF!,#REF!)=4,(3-#REF!)+(3-#REF!)+#REF!+#REF!,"")</f>
        <v/>
      </c>
      <c r="CB354" s="240" t="str">
        <f t="shared" si="212"/>
        <v xml:space="preserve"> </v>
      </c>
      <c r="CC354" s="175" t="str">
        <f>IF(COUNT(#REF!,#REF!,#REF!)=3,(3-#REF!)+#REF!+(3-#REF!),"")</f>
        <v/>
      </c>
      <c r="CD354" s="176" t="str">
        <f>IF(COUNT(#REF!,#REF!,#REF!)=3,(3-#REF!)+#REF!+(3-#REF!),"")</f>
        <v/>
      </c>
      <c r="CE354" s="240" t="str">
        <f t="shared" si="213"/>
        <v xml:space="preserve"> </v>
      </c>
      <c r="CF354" s="185" t="str">
        <f t="shared" si="229"/>
        <v/>
      </c>
      <c r="CG354" s="186" t="str">
        <f t="shared" si="229"/>
        <v/>
      </c>
      <c r="CH354" s="181" t="str">
        <f t="shared" si="214"/>
        <v xml:space="preserve"> </v>
      </c>
      <c r="CI354" s="240">
        <f>'Session Tracking'!P353</f>
        <v>0</v>
      </c>
      <c r="CJ354" s="172"/>
      <c r="CK354" s="172">
        <f>COUNTIF('Session Tracking'!F353:O353,"Yes")</f>
        <v>0</v>
      </c>
      <c r="CL354" s="240">
        <f>COUNTIF('Session Tracking'!F353:O353,"No")</f>
        <v>0</v>
      </c>
      <c r="CM354" s="211">
        <f t="shared" si="215"/>
        <v>0</v>
      </c>
      <c r="CN354" s="240" t="str">
        <f t="shared" si="192"/>
        <v/>
      </c>
      <c r="CO354" s="240" t="str">
        <f t="shared" si="193"/>
        <v/>
      </c>
      <c r="CP354" s="240" t="str">
        <f t="shared" si="216"/>
        <v/>
      </c>
      <c r="CQ354" s="240" t="str">
        <f t="shared" si="217"/>
        <v/>
      </c>
      <c r="CR354" s="240" t="str">
        <f t="shared" si="218"/>
        <v/>
      </c>
      <c r="CS354" s="240" t="str">
        <f t="shared" si="219"/>
        <v/>
      </c>
      <c r="CT354" s="172" t="str">
        <f t="shared" si="220"/>
        <v/>
      </c>
      <c r="CU354" s="240" t="str">
        <f t="shared" si="221"/>
        <v/>
      </c>
      <c r="CV354" s="240" t="str">
        <f t="shared" si="222"/>
        <v/>
      </c>
      <c r="CW354" s="240" t="str">
        <f t="shared" si="223"/>
        <v/>
      </c>
      <c r="CX354" s="240" t="str">
        <f t="shared" si="224"/>
        <v/>
      </c>
      <c r="CY354" s="240" t="str">
        <f t="shared" si="225"/>
        <v/>
      </c>
      <c r="CZ354" s="240" t="str">
        <f t="shared" si="226"/>
        <v/>
      </c>
      <c r="DA354" s="240" t="str">
        <f t="shared" si="227"/>
        <v/>
      </c>
      <c r="DB354" s="173" t="str">
        <f t="shared" si="228"/>
        <v/>
      </c>
    </row>
    <row r="355" spans="1:106" x14ac:dyDescent="0.35">
      <c r="A355" s="182">
        <f>'Session Tracking'!A354</f>
        <v>0</v>
      </c>
      <c r="B355" s="183">
        <f>'Session Tracking'!T354</f>
        <v>0</v>
      </c>
      <c r="C355" s="183">
        <f>'Session Tracking'!C354</f>
        <v>0</v>
      </c>
      <c r="D355" s="184" t="str">
        <f>IF('Session Tracking'!D354,'Session Tracking'!D354,"")</f>
        <v/>
      </c>
      <c r="E355" s="184" t="str">
        <f>IF('Session Tracking'!E354,'Session Tracking'!E354,"")</f>
        <v/>
      </c>
      <c r="F355" s="123"/>
      <c r="G355" s="123"/>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3"/>
      <c r="AH355" s="124"/>
      <c r="AI355" s="124"/>
      <c r="AJ355" s="124"/>
      <c r="AK355" s="124"/>
      <c r="AL355" s="124"/>
      <c r="AM355" s="124"/>
      <c r="AN355" s="124"/>
      <c r="AO355" s="124"/>
      <c r="AP355" s="124"/>
      <c r="AQ355" s="124"/>
      <c r="AR355" s="124"/>
      <c r="AS355" s="124"/>
      <c r="AT355" s="124"/>
      <c r="AU355" s="124"/>
      <c r="AV355" s="124"/>
      <c r="AW355" s="124"/>
      <c r="AX355" s="124"/>
      <c r="AY355" s="124"/>
      <c r="AZ355" s="124"/>
      <c r="BA355" s="124"/>
      <c r="BB355" s="124"/>
      <c r="BC355" s="124"/>
      <c r="BD355" s="124"/>
      <c r="BE355" s="124"/>
      <c r="BF355" s="124"/>
      <c r="BH355" s="175" t="str">
        <f t="shared" si="194"/>
        <v/>
      </c>
      <c r="BI355" s="176" t="str">
        <f t="shared" si="195"/>
        <v/>
      </c>
      <c r="BJ355" s="240" t="str">
        <f t="shared" si="196"/>
        <v xml:space="preserve"> </v>
      </c>
      <c r="BK355" s="175" t="str">
        <f t="shared" si="197"/>
        <v/>
      </c>
      <c r="BL355" s="176" t="str">
        <f t="shared" si="198"/>
        <v/>
      </c>
      <c r="BM355" s="240" t="str">
        <f t="shared" si="199"/>
        <v xml:space="preserve"> </v>
      </c>
      <c r="BN355" s="175" t="str">
        <f t="shared" si="200"/>
        <v/>
      </c>
      <c r="BO355" s="176" t="str">
        <f t="shared" si="201"/>
        <v/>
      </c>
      <c r="BP355" s="240" t="str">
        <f t="shared" si="202"/>
        <v xml:space="preserve"> </v>
      </c>
      <c r="BQ355" s="175" t="str">
        <f t="shared" si="203"/>
        <v/>
      </c>
      <c r="BR355" s="176" t="str">
        <f t="shared" si="204"/>
        <v/>
      </c>
      <c r="BS355" s="224" t="str">
        <f t="shared" si="205"/>
        <v xml:space="preserve"> </v>
      </c>
      <c r="BT355" s="318" t="str">
        <f t="shared" si="206"/>
        <v/>
      </c>
      <c r="BU355" s="319" t="str">
        <f t="shared" si="207"/>
        <v/>
      </c>
      <c r="BV355" s="320" t="str">
        <f t="shared" si="208"/>
        <v xml:space="preserve"> </v>
      </c>
      <c r="BW355" s="175" t="str">
        <f t="shared" si="209"/>
        <v/>
      </c>
      <c r="BX355" s="176" t="str">
        <f t="shared" si="210"/>
        <v/>
      </c>
      <c r="BY355" s="240" t="str">
        <f t="shared" si="211"/>
        <v xml:space="preserve"> </v>
      </c>
      <c r="BZ355" s="175" t="str">
        <f>IF(COUNT(#REF!,#REF!,#REF!,#REF!)=4,(3-#REF!)+(3-#REF!)+#REF!+#REF!,"")</f>
        <v/>
      </c>
      <c r="CA355" s="176" t="str">
        <f>IF(COUNT(#REF!,#REF!,#REF!,#REF!)=4,(3-#REF!)+(3-#REF!)+#REF!+#REF!,"")</f>
        <v/>
      </c>
      <c r="CB355" s="240" t="str">
        <f t="shared" si="212"/>
        <v xml:space="preserve"> </v>
      </c>
      <c r="CC355" s="175" t="str">
        <f>IF(COUNT(#REF!,#REF!,#REF!)=3,(3-#REF!)+#REF!+(3-#REF!),"")</f>
        <v/>
      </c>
      <c r="CD355" s="176" t="str">
        <f>IF(COUNT(#REF!,#REF!,#REF!)=3,(3-#REF!)+#REF!+(3-#REF!),"")</f>
        <v/>
      </c>
      <c r="CE355" s="240" t="str">
        <f t="shared" si="213"/>
        <v xml:space="preserve"> </v>
      </c>
      <c r="CF355" s="185" t="str">
        <f t="shared" si="229"/>
        <v/>
      </c>
      <c r="CG355" s="186" t="str">
        <f t="shared" si="229"/>
        <v/>
      </c>
      <c r="CH355" s="181" t="str">
        <f t="shared" si="214"/>
        <v xml:space="preserve"> </v>
      </c>
      <c r="CI355" s="240">
        <f>'Session Tracking'!P354</f>
        <v>0</v>
      </c>
      <c r="CJ355" s="172"/>
      <c r="CK355" s="172">
        <f>COUNTIF('Session Tracking'!F354:O354,"Yes")</f>
        <v>0</v>
      </c>
      <c r="CL355" s="240">
        <f>COUNTIF('Session Tracking'!F354:O354,"No")</f>
        <v>0</v>
      </c>
      <c r="CM355" s="211">
        <f t="shared" si="215"/>
        <v>0</v>
      </c>
      <c r="CN355" s="240" t="str">
        <f t="shared" si="192"/>
        <v/>
      </c>
      <c r="CO355" s="240" t="str">
        <f t="shared" si="193"/>
        <v/>
      </c>
      <c r="CP355" s="240" t="str">
        <f t="shared" si="216"/>
        <v/>
      </c>
      <c r="CQ355" s="240" t="str">
        <f t="shared" si="217"/>
        <v/>
      </c>
      <c r="CR355" s="240" t="str">
        <f t="shared" si="218"/>
        <v/>
      </c>
      <c r="CS355" s="240" t="str">
        <f t="shared" si="219"/>
        <v/>
      </c>
      <c r="CT355" s="172" t="str">
        <f t="shared" si="220"/>
        <v/>
      </c>
      <c r="CU355" s="240" t="str">
        <f t="shared" si="221"/>
        <v/>
      </c>
      <c r="CV355" s="240" t="str">
        <f t="shared" si="222"/>
        <v/>
      </c>
      <c r="CW355" s="240" t="str">
        <f t="shared" si="223"/>
        <v/>
      </c>
      <c r="CX355" s="240" t="str">
        <f t="shared" si="224"/>
        <v/>
      </c>
      <c r="CY355" s="240" t="str">
        <f t="shared" si="225"/>
        <v/>
      </c>
      <c r="CZ355" s="240" t="str">
        <f t="shared" si="226"/>
        <v/>
      </c>
      <c r="DA355" s="240" t="str">
        <f t="shared" si="227"/>
        <v/>
      </c>
      <c r="DB355" s="173" t="str">
        <f t="shared" si="228"/>
        <v/>
      </c>
    </row>
    <row r="356" spans="1:106" x14ac:dyDescent="0.35">
      <c r="A356" s="182">
        <f>'Session Tracking'!A355</f>
        <v>0</v>
      </c>
      <c r="B356" s="183">
        <f>'Session Tracking'!T355</f>
        <v>0</v>
      </c>
      <c r="C356" s="183">
        <f>'Session Tracking'!C355</f>
        <v>0</v>
      </c>
      <c r="D356" s="184" t="str">
        <f>IF('Session Tracking'!D355,'Session Tracking'!D355,"")</f>
        <v/>
      </c>
      <c r="E356" s="184" t="str">
        <f>IF('Session Tracking'!E355,'Session Tracking'!E355,"")</f>
        <v/>
      </c>
      <c r="F356" s="121"/>
      <c r="G356" s="121"/>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1"/>
      <c r="AH356" s="122"/>
      <c r="AI356" s="122"/>
      <c r="AJ356" s="122"/>
      <c r="AK356" s="122"/>
      <c r="AL356" s="122"/>
      <c r="AM356" s="122"/>
      <c r="AN356" s="122"/>
      <c r="AO356" s="122"/>
      <c r="AP356" s="122"/>
      <c r="AQ356" s="122"/>
      <c r="AR356" s="122"/>
      <c r="AS356" s="122"/>
      <c r="AT356" s="122"/>
      <c r="AU356" s="122"/>
      <c r="AV356" s="122"/>
      <c r="AW356" s="122"/>
      <c r="AX356" s="122"/>
      <c r="AY356" s="122"/>
      <c r="AZ356" s="122"/>
      <c r="BA356" s="122"/>
      <c r="BB356" s="122"/>
      <c r="BC356" s="122"/>
      <c r="BD356" s="122"/>
      <c r="BE356" s="122"/>
      <c r="BF356" s="122"/>
      <c r="BH356" s="175" t="str">
        <f t="shared" si="194"/>
        <v/>
      </c>
      <c r="BI356" s="176" t="str">
        <f t="shared" si="195"/>
        <v/>
      </c>
      <c r="BJ356" s="240" t="str">
        <f t="shared" si="196"/>
        <v xml:space="preserve"> </v>
      </c>
      <c r="BK356" s="175" t="str">
        <f t="shared" si="197"/>
        <v/>
      </c>
      <c r="BL356" s="176" t="str">
        <f t="shared" si="198"/>
        <v/>
      </c>
      <c r="BM356" s="240" t="str">
        <f t="shared" si="199"/>
        <v xml:space="preserve"> </v>
      </c>
      <c r="BN356" s="175" t="str">
        <f t="shared" si="200"/>
        <v/>
      </c>
      <c r="BO356" s="176" t="str">
        <f t="shared" si="201"/>
        <v/>
      </c>
      <c r="BP356" s="240" t="str">
        <f t="shared" si="202"/>
        <v xml:space="preserve"> </v>
      </c>
      <c r="BQ356" s="175" t="str">
        <f t="shared" si="203"/>
        <v/>
      </c>
      <c r="BR356" s="176" t="str">
        <f t="shared" si="204"/>
        <v/>
      </c>
      <c r="BS356" s="224" t="str">
        <f t="shared" si="205"/>
        <v xml:space="preserve"> </v>
      </c>
      <c r="BT356" s="318" t="str">
        <f t="shared" si="206"/>
        <v/>
      </c>
      <c r="BU356" s="319" t="str">
        <f t="shared" si="207"/>
        <v/>
      </c>
      <c r="BV356" s="320" t="str">
        <f t="shared" si="208"/>
        <v xml:space="preserve"> </v>
      </c>
      <c r="BW356" s="175" t="str">
        <f t="shared" si="209"/>
        <v/>
      </c>
      <c r="BX356" s="176" t="str">
        <f t="shared" si="210"/>
        <v/>
      </c>
      <c r="BY356" s="240" t="str">
        <f t="shared" si="211"/>
        <v xml:space="preserve"> </v>
      </c>
      <c r="BZ356" s="175" t="str">
        <f>IF(COUNT(#REF!,#REF!,#REF!,#REF!)=4,(3-#REF!)+(3-#REF!)+#REF!+#REF!,"")</f>
        <v/>
      </c>
      <c r="CA356" s="176" t="str">
        <f>IF(COUNT(#REF!,#REF!,#REF!,#REF!)=4,(3-#REF!)+(3-#REF!)+#REF!+#REF!,"")</f>
        <v/>
      </c>
      <c r="CB356" s="240" t="str">
        <f t="shared" si="212"/>
        <v xml:space="preserve"> </v>
      </c>
      <c r="CC356" s="175" t="str">
        <f>IF(COUNT(#REF!,#REF!,#REF!)=3,(3-#REF!)+#REF!+(3-#REF!),"")</f>
        <v/>
      </c>
      <c r="CD356" s="176" t="str">
        <f>IF(COUNT(#REF!,#REF!,#REF!)=3,(3-#REF!)+#REF!+(3-#REF!),"")</f>
        <v/>
      </c>
      <c r="CE356" s="240" t="str">
        <f t="shared" si="213"/>
        <v xml:space="preserve"> </v>
      </c>
      <c r="CF356" s="185" t="str">
        <f t="shared" si="229"/>
        <v/>
      </c>
      <c r="CG356" s="186" t="str">
        <f t="shared" si="229"/>
        <v/>
      </c>
      <c r="CH356" s="181" t="str">
        <f t="shared" si="214"/>
        <v xml:space="preserve"> </v>
      </c>
      <c r="CI356" s="240">
        <f>'Session Tracking'!P355</f>
        <v>0</v>
      </c>
      <c r="CJ356" s="172"/>
      <c r="CK356" s="172">
        <f>COUNTIF('Session Tracking'!F355:O355,"Yes")</f>
        <v>0</v>
      </c>
      <c r="CL356" s="240">
        <f>COUNTIF('Session Tracking'!F355:O355,"No")</f>
        <v>0</v>
      </c>
      <c r="CM356" s="211">
        <f t="shared" si="215"/>
        <v>0</v>
      </c>
      <c r="CN356" s="240" t="str">
        <f t="shared" si="192"/>
        <v/>
      </c>
      <c r="CO356" s="240" t="str">
        <f t="shared" si="193"/>
        <v/>
      </c>
      <c r="CP356" s="240" t="str">
        <f t="shared" si="216"/>
        <v/>
      </c>
      <c r="CQ356" s="240" t="str">
        <f t="shared" si="217"/>
        <v/>
      </c>
      <c r="CR356" s="240" t="str">
        <f t="shared" si="218"/>
        <v/>
      </c>
      <c r="CS356" s="240" t="str">
        <f t="shared" si="219"/>
        <v/>
      </c>
      <c r="CT356" s="172" t="str">
        <f t="shared" si="220"/>
        <v/>
      </c>
      <c r="CU356" s="240" t="str">
        <f t="shared" si="221"/>
        <v/>
      </c>
      <c r="CV356" s="240" t="str">
        <f t="shared" si="222"/>
        <v/>
      </c>
      <c r="CW356" s="240" t="str">
        <f t="shared" si="223"/>
        <v/>
      </c>
      <c r="CX356" s="240" t="str">
        <f t="shared" si="224"/>
        <v/>
      </c>
      <c r="CY356" s="240" t="str">
        <f t="shared" si="225"/>
        <v/>
      </c>
      <c r="CZ356" s="240" t="str">
        <f t="shared" si="226"/>
        <v/>
      </c>
      <c r="DA356" s="240" t="str">
        <f t="shared" si="227"/>
        <v/>
      </c>
      <c r="DB356" s="173" t="str">
        <f t="shared" si="228"/>
        <v/>
      </c>
    </row>
    <row r="357" spans="1:106" x14ac:dyDescent="0.35">
      <c r="A357" s="182">
        <f>'Session Tracking'!A356</f>
        <v>0</v>
      </c>
      <c r="B357" s="183">
        <f>'Session Tracking'!T356</f>
        <v>0</v>
      </c>
      <c r="C357" s="183">
        <f>'Session Tracking'!C356</f>
        <v>0</v>
      </c>
      <c r="D357" s="184" t="str">
        <f>IF('Session Tracking'!D356,'Session Tracking'!D356,"")</f>
        <v/>
      </c>
      <c r="E357" s="184" t="str">
        <f>IF('Session Tracking'!E356,'Session Tracking'!E356,"")</f>
        <v/>
      </c>
      <c r="F357" s="123"/>
      <c r="G357" s="123"/>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3"/>
      <c r="AH357" s="124"/>
      <c r="AI357" s="124"/>
      <c r="AJ357" s="124"/>
      <c r="AK357" s="124"/>
      <c r="AL357" s="124"/>
      <c r="AM357" s="124"/>
      <c r="AN357" s="124"/>
      <c r="AO357" s="124"/>
      <c r="AP357" s="124"/>
      <c r="AQ357" s="124"/>
      <c r="AR357" s="124"/>
      <c r="AS357" s="124"/>
      <c r="AT357" s="124"/>
      <c r="AU357" s="124"/>
      <c r="AV357" s="124"/>
      <c r="AW357" s="124"/>
      <c r="AX357" s="124"/>
      <c r="AY357" s="124"/>
      <c r="AZ357" s="124"/>
      <c r="BA357" s="124"/>
      <c r="BB357" s="124"/>
      <c r="BC357" s="124"/>
      <c r="BD357" s="124"/>
      <c r="BE357" s="124"/>
      <c r="BF357" s="124"/>
      <c r="BH357" s="175" t="str">
        <f t="shared" si="194"/>
        <v/>
      </c>
      <c r="BI357" s="176" t="str">
        <f t="shared" si="195"/>
        <v/>
      </c>
      <c r="BJ357" s="240" t="str">
        <f t="shared" si="196"/>
        <v xml:space="preserve"> </v>
      </c>
      <c r="BK357" s="175" t="str">
        <f t="shared" si="197"/>
        <v/>
      </c>
      <c r="BL357" s="176" t="str">
        <f t="shared" si="198"/>
        <v/>
      </c>
      <c r="BM357" s="240" t="str">
        <f t="shared" si="199"/>
        <v xml:space="preserve"> </v>
      </c>
      <c r="BN357" s="175" t="str">
        <f t="shared" si="200"/>
        <v/>
      </c>
      <c r="BO357" s="176" t="str">
        <f t="shared" si="201"/>
        <v/>
      </c>
      <c r="BP357" s="240" t="str">
        <f t="shared" si="202"/>
        <v xml:space="preserve"> </v>
      </c>
      <c r="BQ357" s="175" t="str">
        <f t="shared" si="203"/>
        <v/>
      </c>
      <c r="BR357" s="176" t="str">
        <f t="shared" si="204"/>
        <v/>
      </c>
      <c r="BS357" s="224" t="str">
        <f t="shared" si="205"/>
        <v xml:space="preserve"> </v>
      </c>
      <c r="BT357" s="318" t="str">
        <f t="shared" si="206"/>
        <v/>
      </c>
      <c r="BU357" s="319" t="str">
        <f t="shared" si="207"/>
        <v/>
      </c>
      <c r="BV357" s="320" t="str">
        <f t="shared" si="208"/>
        <v xml:space="preserve"> </v>
      </c>
      <c r="BW357" s="175" t="str">
        <f t="shared" si="209"/>
        <v/>
      </c>
      <c r="BX357" s="176" t="str">
        <f t="shared" si="210"/>
        <v/>
      </c>
      <c r="BY357" s="240" t="str">
        <f t="shared" si="211"/>
        <v xml:space="preserve"> </v>
      </c>
      <c r="BZ357" s="175" t="str">
        <f>IF(COUNT(#REF!,#REF!,#REF!,#REF!)=4,(3-#REF!)+(3-#REF!)+#REF!+#REF!,"")</f>
        <v/>
      </c>
      <c r="CA357" s="176" t="str">
        <f>IF(COUNT(#REF!,#REF!,#REF!,#REF!)=4,(3-#REF!)+(3-#REF!)+#REF!+#REF!,"")</f>
        <v/>
      </c>
      <c r="CB357" s="240" t="str">
        <f t="shared" si="212"/>
        <v xml:space="preserve"> </v>
      </c>
      <c r="CC357" s="175" t="str">
        <f>IF(COUNT(#REF!,#REF!,#REF!)=3,(3-#REF!)+#REF!+(3-#REF!),"")</f>
        <v/>
      </c>
      <c r="CD357" s="176" t="str">
        <f>IF(COUNT(#REF!,#REF!,#REF!)=3,(3-#REF!)+#REF!+(3-#REF!),"")</f>
        <v/>
      </c>
      <c r="CE357" s="240" t="str">
        <f t="shared" si="213"/>
        <v xml:space="preserve"> </v>
      </c>
      <c r="CF357" s="185" t="str">
        <f t="shared" si="229"/>
        <v/>
      </c>
      <c r="CG357" s="186" t="str">
        <f t="shared" si="229"/>
        <v/>
      </c>
      <c r="CH357" s="181" t="str">
        <f t="shared" si="214"/>
        <v xml:space="preserve"> </v>
      </c>
      <c r="CI357" s="240">
        <f>'Session Tracking'!P356</f>
        <v>0</v>
      </c>
      <c r="CJ357" s="172"/>
      <c r="CK357" s="172">
        <f>COUNTIF('Session Tracking'!F356:O356,"Yes")</f>
        <v>0</v>
      </c>
      <c r="CL357" s="240">
        <f>COUNTIF('Session Tracking'!F356:O356,"No")</f>
        <v>0</v>
      </c>
      <c r="CM357" s="211">
        <f t="shared" si="215"/>
        <v>0</v>
      </c>
      <c r="CN357" s="240" t="str">
        <f t="shared" si="192"/>
        <v/>
      </c>
      <c r="CO357" s="240" t="str">
        <f t="shared" si="193"/>
        <v/>
      </c>
      <c r="CP357" s="240" t="str">
        <f t="shared" si="216"/>
        <v/>
      </c>
      <c r="CQ357" s="240" t="str">
        <f t="shared" si="217"/>
        <v/>
      </c>
      <c r="CR357" s="240" t="str">
        <f t="shared" si="218"/>
        <v/>
      </c>
      <c r="CS357" s="240" t="str">
        <f t="shared" si="219"/>
        <v/>
      </c>
      <c r="CT357" s="172" t="str">
        <f t="shared" si="220"/>
        <v/>
      </c>
      <c r="CU357" s="240" t="str">
        <f t="shared" si="221"/>
        <v/>
      </c>
      <c r="CV357" s="240" t="str">
        <f t="shared" si="222"/>
        <v/>
      </c>
      <c r="CW357" s="240" t="str">
        <f t="shared" si="223"/>
        <v/>
      </c>
      <c r="CX357" s="240" t="str">
        <f t="shared" si="224"/>
        <v/>
      </c>
      <c r="CY357" s="240" t="str">
        <f t="shared" si="225"/>
        <v/>
      </c>
      <c r="CZ357" s="240" t="str">
        <f t="shared" si="226"/>
        <v/>
      </c>
      <c r="DA357" s="240" t="str">
        <f t="shared" si="227"/>
        <v/>
      </c>
      <c r="DB357" s="173" t="str">
        <f t="shared" si="228"/>
        <v/>
      </c>
    </row>
    <row r="358" spans="1:106" x14ac:dyDescent="0.35">
      <c r="A358" s="182">
        <f>'Session Tracking'!A357</f>
        <v>0</v>
      </c>
      <c r="B358" s="183">
        <f>'Session Tracking'!T357</f>
        <v>0</v>
      </c>
      <c r="C358" s="183">
        <f>'Session Tracking'!C357</f>
        <v>0</v>
      </c>
      <c r="D358" s="184" t="str">
        <f>IF('Session Tracking'!D357,'Session Tracking'!D357,"")</f>
        <v/>
      </c>
      <c r="E358" s="184" t="str">
        <f>IF('Session Tracking'!E357,'Session Tracking'!E357,"")</f>
        <v/>
      </c>
      <c r="F358" s="121"/>
      <c r="G358" s="121"/>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1"/>
      <c r="AH358" s="122"/>
      <c r="AI358" s="122"/>
      <c r="AJ358" s="122"/>
      <c r="AK358" s="122"/>
      <c r="AL358" s="122"/>
      <c r="AM358" s="122"/>
      <c r="AN358" s="122"/>
      <c r="AO358" s="122"/>
      <c r="AP358" s="122"/>
      <c r="AQ358" s="122"/>
      <c r="AR358" s="122"/>
      <c r="AS358" s="122"/>
      <c r="AT358" s="122"/>
      <c r="AU358" s="122"/>
      <c r="AV358" s="122"/>
      <c r="AW358" s="122"/>
      <c r="AX358" s="122"/>
      <c r="AY358" s="122"/>
      <c r="AZ358" s="122"/>
      <c r="BA358" s="122"/>
      <c r="BB358" s="122"/>
      <c r="BC358" s="122"/>
      <c r="BD358" s="122"/>
      <c r="BE358" s="122"/>
      <c r="BF358" s="122"/>
      <c r="BH358" s="175" t="str">
        <f t="shared" si="194"/>
        <v/>
      </c>
      <c r="BI358" s="176" t="str">
        <f t="shared" si="195"/>
        <v/>
      </c>
      <c r="BJ358" s="240" t="str">
        <f t="shared" si="196"/>
        <v xml:space="preserve"> </v>
      </c>
      <c r="BK358" s="175" t="str">
        <f t="shared" si="197"/>
        <v/>
      </c>
      <c r="BL358" s="176" t="str">
        <f t="shared" si="198"/>
        <v/>
      </c>
      <c r="BM358" s="240" t="str">
        <f t="shared" si="199"/>
        <v xml:space="preserve"> </v>
      </c>
      <c r="BN358" s="175" t="str">
        <f t="shared" si="200"/>
        <v/>
      </c>
      <c r="BO358" s="176" t="str">
        <f t="shared" si="201"/>
        <v/>
      </c>
      <c r="BP358" s="240" t="str">
        <f t="shared" si="202"/>
        <v xml:space="preserve"> </v>
      </c>
      <c r="BQ358" s="175" t="str">
        <f t="shared" si="203"/>
        <v/>
      </c>
      <c r="BR358" s="176" t="str">
        <f t="shared" si="204"/>
        <v/>
      </c>
      <c r="BS358" s="224" t="str">
        <f t="shared" si="205"/>
        <v xml:space="preserve"> </v>
      </c>
      <c r="BT358" s="318" t="str">
        <f t="shared" si="206"/>
        <v/>
      </c>
      <c r="BU358" s="319" t="str">
        <f t="shared" si="207"/>
        <v/>
      </c>
      <c r="BV358" s="320" t="str">
        <f t="shared" si="208"/>
        <v xml:space="preserve"> </v>
      </c>
      <c r="BW358" s="175" t="str">
        <f t="shared" si="209"/>
        <v/>
      </c>
      <c r="BX358" s="176" t="str">
        <f t="shared" si="210"/>
        <v/>
      </c>
      <c r="BY358" s="240" t="str">
        <f t="shared" si="211"/>
        <v xml:space="preserve"> </v>
      </c>
      <c r="BZ358" s="175" t="str">
        <f>IF(COUNT(#REF!,#REF!,#REF!,#REF!)=4,(3-#REF!)+(3-#REF!)+#REF!+#REF!,"")</f>
        <v/>
      </c>
      <c r="CA358" s="176" t="str">
        <f>IF(COUNT(#REF!,#REF!,#REF!,#REF!)=4,(3-#REF!)+(3-#REF!)+#REF!+#REF!,"")</f>
        <v/>
      </c>
      <c r="CB358" s="240" t="str">
        <f t="shared" si="212"/>
        <v xml:space="preserve"> </v>
      </c>
      <c r="CC358" s="175" t="str">
        <f>IF(COUNT(#REF!,#REF!,#REF!)=3,(3-#REF!)+#REF!+(3-#REF!),"")</f>
        <v/>
      </c>
      <c r="CD358" s="176" t="str">
        <f>IF(COUNT(#REF!,#REF!,#REF!)=3,(3-#REF!)+#REF!+(3-#REF!),"")</f>
        <v/>
      </c>
      <c r="CE358" s="240" t="str">
        <f t="shared" si="213"/>
        <v xml:space="preserve"> </v>
      </c>
      <c r="CF358" s="185" t="str">
        <f t="shared" si="229"/>
        <v/>
      </c>
      <c r="CG358" s="186" t="str">
        <f t="shared" si="229"/>
        <v/>
      </c>
      <c r="CH358" s="181" t="str">
        <f t="shared" si="214"/>
        <v xml:space="preserve"> </v>
      </c>
      <c r="CI358" s="240">
        <f>'Session Tracking'!P357</f>
        <v>0</v>
      </c>
      <c r="CJ358" s="172"/>
      <c r="CK358" s="172">
        <f>COUNTIF('Session Tracking'!F357:O357,"Yes")</f>
        <v>0</v>
      </c>
      <c r="CL358" s="240">
        <f>COUNTIF('Session Tracking'!F357:O357,"No")</f>
        <v>0</v>
      </c>
      <c r="CM358" s="211">
        <f t="shared" si="215"/>
        <v>0</v>
      </c>
      <c r="CN358" s="240" t="str">
        <f t="shared" si="192"/>
        <v/>
      </c>
      <c r="CO358" s="240" t="str">
        <f t="shared" si="193"/>
        <v/>
      </c>
      <c r="CP358" s="240" t="str">
        <f t="shared" si="216"/>
        <v/>
      </c>
      <c r="CQ358" s="240" t="str">
        <f t="shared" si="217"/>
        <v/>
      </c>
      <c r="CR358" s="240" t="str">
        <f t="shared" si="218"/>
        <v/>
      </c>
      <c r="CS358" s="240" t="str">
        <f t="shared" si="219"/>
        <v/>
      </c>
      <c r="CT358" s="172" t="str">
        <f t="shared" si="220"/>
        <v/>
      </c>
      <c r="CU358" s="240" t="str">
        <f t="shared" si="221"/>
        <v/>
      </c>
      <c r="CV358" s="240" t="str">
        <f t="shared" si="222"/>
        <v/>
      </c>
      <c r="CW358" s="240" t="str">
        <f t="shared" si="223"/>
        <v/>
      </c>
      <c r="CX358" s="240" t="str">
        <f t="shared" si="224"/>
        <v/>
      </c>
      <c r="CY358" s="240" t="str">
        <f t="shared" si="225"/>
        <v/>
      </c>
      <c r="CZ358" s="240" t="str">
        <f t="shared" si="226"/>
        <v/>
      </c>
      <c r="DA358" s="240" t="str">
        <f t="shared" si="227"/>
        <v/>
      </c>
      <c r="DB358" s="173" t="str">
        <f t="shared" si="228"/>
        <v/>
      </c>
    </row>
    <row r="359" spans="1:106" x14ac:dyDescent="0.35">
      <c r="A359" s="182">
        <f>'Session Tracking'!A358</f>
        <v>0</v>
      </c>
      <c r="B359" s="183">
        <f>'Session Tracking'!T358</f>
        <v>0</v>
      </c>
      <c r="C359" s="183">
        <f>'Session Tracking'!C358</f>
        <v>0</v>
      </c>
      <c r="D359" s="184" t="str">
        <f>IF('Session Tracking'!D358,'Session Tracking'!D358,"")</f>
        <v/>
      </c>
      <c r="E359" s="184" t="str">
        <f>IF('Session Tracking'!E358,'Session Tracking'!E358,"")</f>
        <v/>
      </c>
      <c r="F359" s="123"/>
      <c r="G359" s="123"/>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3"/>
      <c r="AH359" s="124"/>
      <c r="AI359" s="124"/>
      <c r="AJ359" s="124"/>
      <c r="AK359" s="124"/>
      <c r="AL359" s="124"/>
      <c r="AM359" s="124"/>
      <c r="AN359" s="124"/>
      <c r="AO359" s="124"/>
      <c r="AP359" s="124"/>
      <c r="AQ359" s="124"/>
      <c r="AR359" s="124"/>
      <c r="AS359" s="124"/>
      <c r="AT359" s="124"/>
      <c r="AU359" s="124"/>
      <c r="AV359" s="124"/>
      <c r="AW359" s="124"/>
      <c r="AX359" s="124"/>
      <c r="AY359" s="124"/>
      <c r="AZ359" s="124"/>
      <c r="BA359" s="124"/>
      <c r="BB359" s="124"/>
      <c r="BC359" s="124"/>
      <c r="BD359" s="124"/>
      <c r="BE359" s="124"/>
      <c r="BF359" s="124"/>
      <c r="BH359" s="175" t="str">
        <f t="shared" si="194"/>
        <v/>
      </c>
      <c r="BI359" s="176" t="str">
        <f t="shared" si="195"/>
        <v/>
      </c>
      <c r="BJ359" s="240" t="str">
        <f t="shared" si="196"/>
        <v xml:space="preserve"> </v>
      </c>
      <c r="BK359" s="175" t="str">
        <f t="shared" si="197"/>
        <v/>
      </c>
      <c r="BL359" s="176" t="str">
        <f t="shared" si="198"/>
        <v/>
      </c>
      <c r="BM359" s="240" t="str">
        <f t="shared" si="199"/>
        <v xml:space="preserve"> </v>
      </c>
      <c r="BN359" s="175" t="str">
        <f t="shared" si="200"/>
        <v/>
      </c>
      <c r="BO359" s="176" t="str">
        <f t="shared" si="201"/>
        <v/>
      </c>
      <c r="BP359" s="240" t="str">
        <f t="shared" si="202"/>
        <v xml:space="preserve"> </v>
      </c>
      <c r="BQ359" s="175" t="str">
        <f t="shared" si="203"/>
        <v/>
      </c>
      <c r="BR359" s="176" t="str">
        <f t="shared" si="204"/>
        <v/>
      </c>
      <c r="BS359" s="224" t="str">
        <f t="shared" si="205"/>
        <v xml:space="preserve"> </v>
      </c>
      <c r="BT359" s="318" t="str">
        <f t="shared" si="206"/>
        <v/>
      </c>
      <c r="BU359" s="319" t="str">
        <f t="shared" si="207"/>
        <v/>
      </c>
      <c r="BV359" s="320" t="str">
        <f t="shared" si="208"/>
        <v xml:space="preserve"> </v>
      </c>
      <c r="BW359" s="175" t="str">
        <f t="shared" si="209"/>
        <v/>
      </c>
      <c r="BX359" s="176" t="str">
        <f t="shared" si="210"/>
        <v/>
      </c>
      <c r="BY359" s="240" t="str">
        <f t="shared" si="211"/>
        <v xml:space="preserve"> </v>
      </c>
      <c r="BZ359" s="175" t="str">
        <f>IF(COUNT(#REF!,#REF!,#REF!,#REF!)=4,(3-#REF!)+(3-#REF!)+#REF!+#REF!,"")</f>
        <v/>
      </c>
      <c r="CA359" s="176" t="str">
        <f>IF(COUNT(#REF!,#REF!,#REF!,#REF!)=4,(3-#REF!)+(3-#REF!)+#REF!+#REF!,"")</f>
        <v/>
      </c>
      <c r="CB359" s="240" t="str">
        <f t="shared" si="212"/>
        <v xml:space="preserve"> </v>
      </c>
      <c r="CC359" s="175" t="str">
        <f>IF(COUNT(#REF!,#REF!,#REF!)=3,(3-#REF!)+#REF!+(3-#REF!),"")</f>
        <v/>
      </c>
      <c r="CD359" s="176" t="str">
        <f>IF(COUNT(#REF!,#REF!,#REF!)=3,(3-#REF!)+#REF!+(3-#REF!),"")</f>
        <v/>
      </c>
      <c r="CE359" s="240" t="str">
        <f t="shared" si="213"/>
        <v xml:space="preserve"> </v>
      </c>
      <c r="CF359" s="185" t="str">
        <f t="shared" si="229"/>
        <v/>
      </c>
      <c r="CG359" s="186" t="str">
        <f t="shared" si="229"/>
        <v/>
      </c>
      <c r="CH359" s="181" t="str">
        <f t="shared" si="214"/>
        <v xml:space="preserve"> </v>
      </c>
      <c r="CI359" s="240">
        <f>'Session Tracking'!P358</f>
        <v>0</v>
      </c>
      <c r="CJ359" s="172"/>
      <c r="CK359" s="172">
        <f>COUNTIF('Session Tracking'!F358:O358,"Yes")</f>
        <v>0</v>
      </c>
      <c r="CL359" s="240">
        <f>COUNTIF('Session Tracking'!F358:O358,"No")</f>
        <v>0</v>
      </c>
      <c r="CM359" s="211">
        <f t="shared" si="215"/>
        <v>0</v>
      </c>
      <c r="CN359" s="240" t="str">
        <f t="shared" si="192"/>
        <v/>
      </c>
      <c r="CO359" s="240" t="str">
        <f t="shared" si="193"/>
        <v/>
      </c>
      <c r="CP359" s="240" t="str">
        <f t="shared" si="216"/>
        <v/>
      </c>
      <c r="CQ359" s="240" t="str">
        <f t="shared" si="217"/>
        <v/>
      </c>
      <c r="CR359" s="240" t="str">
        <f t="shared" si="218"/>
        <v/>
      </c>
      <c r="CS359" s="240" t="str">
        <f t="shared" si="219"/>
        <v/>
      </c>
      <c r="CT359" s="172" t="str">
        <f t="shared" si="220"/>
        <v/>
      </c>
      <c r="CU359" s="240" t="str">
        <f t="shared" si="221"/>
        <v/>
      </c>
      <c r="CV359" s="240" t="str">
        <f t="shared" si="222"/>
        <v/>
      </c>
      <c r="CW359" s="240" t="str">
        <f t="shared" si="223"/>
        <v/>
      </c>
      <c r="CX359" s="240" t="str">
        <f t="shared" si="224"/>
        <v/>
      </c>
      <c r="CY359" s="240" t="str">
        <f t="shared" si="225"/>
        <v/>
      </c>
      <c r="CZ359" s="240" t="str">
        <f t="shared" si="226"/>
        <v/>
      </c>
      <c r="DA359" s="240" t="str">
        <f t="shared" si="227"/>
        <v/>
      </c>
      <c r="DB359" s="173" t="str">
        <f t="shared" si="228"/>
        <v/>
      </c>
    </row>
    <row r="360" spans="1:106" x14ac:dyDescent="0.35">
      <c r="A360" s="182">
        <f>'Session Tracking'!A359</f>
        <v>0</v>
      </c>
      <c r="B360" s="183">
        <f>'Session Tracking'!T359</f>
        <v>0</v>
      </c>
      <c r="C360" s="183">
        <f>'Session Tracking'!C359</f>
        <v>0</v>
      </c>
      <c r="D360" s="184" t="str">
        <f>IF('Session Tracking'!D359,'Session Tracking'!D359,"")</f>
        <v/>
      </c>
      <c r="E360" s="184" t="str">
        <f>IF('Session Tracking'!E359,'Session Tracking'!E359,"")</f>
        <v/>
      </c>
      <c r="F360" s="121"/>
      <c r="G360" s="121"/>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1"/>
      <c r="AH360" s="122"/>
      <c r="AI360" s="122"/>
      <c r="AJ360" s="122"/>
      <c r="AK360" s="122"/>
      <c r="AL360" s="122"/>
      <c r="AM360" s="122"/>
      <c r="AN360" s="122"/>
      <c r="AO360" s="122"/>
      <c r="AP360" s="122"/>
      <c r="AQ360" s="122"/>
      <c r="AR360" s="122"/>
      <c r="AS360" s="122"/>
      <c r="AT360" s="122"/>
      <c r="AU360" s="122"/>
      <c r="AV360" s="122"/>
      <c r="AW360" s="122"/>
      <c r="AX360" s="122"/>
      <c r="AY360" s="122"/>
      <c r="AZ360" s="122"/>
      <c r="BA360" s="122"/>
      <c r="BB360" s="122"/>
      <c r="BC360" s="122"/>
      <c r="BD360" s="122"/>
      <c r="BE360" s="122"/>
      <c r="BF360" s="122"/>
      <c r="BH360" s="175" t="str">
        <f t="shared" si="194"/>
        <v/>
      </c>
      <c r="BI360" s="176" t="str">
        <f t="shared" si="195"/>
        <v/>
      </c>
      <c r="BJ360" s="240" t="str">
        <f t="shared" si="196"/>
        <v xml:space="preserve"> </v>
      </c>
      <c r="BK360" s="175" t="str">
        <f t="shared" si="197"/>
        <v/>
      </c>
      <c r="BL360" s="176" t="str">
        <f t="shared" si="198"/>
        <v/>
      </c>
      <c r="BM360" s="240" t="str">
        <f t="shared" si="199"/>
        <v xml:space="preserve"> </v>
      </c>
      <c r="BN360" s="175" t="str">
        <f t="shared" si="200"/>
        <v/>
      </c>
      <c r="BO360" s="176" t="str">
        <f t="shared" si="201"/>
        <v/>
      </c>
      <c r="BP360" s="240" t="str">
        <f t="shared" si="202"/>
        <v xml:space="preserve"> </v>
      </c>
      <c r="BQ360" s="175" t="str">
        <f t="shared" si="203"/>
        <v/>
      </c>
      <c r="BR360" s="176" t="str">
        <f t="shared" si="204"/>
        <v/>
      </c>
      <c r="BS360" s="224" t="str">
        <f t="shared" si="205"/>
        <v xml:space="preserve"> </v>
      </c>
      <c r="BT360" s="318" t="str">
        <f t="shared" si="206"/>
        <v/>
      </c>
      <c r="BU360" s="319" t="str">
        <f t="shared" si="207"/>
        <v/>
      </c>
      <c r="BV360" s="320" t="str">
        <f t="shared" si="208"/>
        <v xml:space="preserve"> </v>
      </c>
      <c r="BW360" s="175" t="str">
        <f t="shared" si="209"/>
        <v/>
      </c>
      <c r="BX360" s="176" t="str">
        <f t="shared" si="210"/>
        <v/>
      </c>
      <c r="BY360" s="240" t="str">
        <f t="shared" si="211"/>
        <v xml:space="preserve"> </v>
      </c>
      <c r="BZ360" s="175" t="str">
        <f>IF(COUNT(#REF!,#REF!,#REF!,#REF!)=4,(3-#REF!)+(3-#REF!)+#REF!+#REF!,"")</f>
        <v/>
      </c>
      <c r="CA360" s="176" t="str">
        <f>IF(COUNT(#REF!,#REF!,#REF!,#REF!)=4,(3-#REF!)+(3-#REF!)+#REF!+#REF!,"")</f>
        <v/>
      </c>
      <c r="CB360" s="240" t="str">
        <f t="shared" si="212"/>
        <v xml:space="preserve"> </v>
      </c>
      <c r="CC360" s="175" t="str">
        <f>IF(COUNT(#REF!,#REF!,#REF!)=3,(3-#REF!)+#REF!+(3-#REF!),"")</f>
        <v/>
      </c>
      <c r="CD360" s="176" t="str">
        <f>IF(COUNT(#REF!,#REF!,#REF!)=3,(3-#REF!)+#REF!+(3-#REF!),"")</f>
        <v/>
      </c>
      <c r="CE360" s="240" t="str">
        <f t="shared" si="213"/>
        <v xml:space="preserve"> </v>
      </c>
      <c r="CF360" s="185" t="str">
        <f t="shared" si="229"/>
        <v/>
      </c>
      <c r="CG360" s="186" t="str">
        <f t="shared" si="229"/>
        <v/>
      </c>
      <c r="CH360" s="181" t="str">
        <f t="shared" si="214"/>
        <v xml:space="preserve"> </v>
      </c>
      <c r="CI360" s="240">
        <f>'Session Tracking'!P359</f>
        <v>0</v>
      </c>
      <c r="CJ360" s="172"/>
      <c r="CK360" s="172">
        <f>COUNTIF('Session Tracking'!F359:O359,"Yes")</f>
        <v>0</v>
      </c>
      <c r="CL360" s="240">
        <f>COUNTIF('Session Tracking'!F359:O359,"No")</f>
        <v>0</v>
      </c>
      <c r="CM360" s="211">
        <f t="shared" si="215"/>
        <v>0</v>
      </c>
      <c r="CN360" s="240" t="str">
        <f t="shared" si="192"/>
        <v/>
      </c>
      <c r="CO360" s="240" t="str">
        <f t="shared" si="193"/>
        <v/>
      </c>
      <c r="CP360" s="240" t="str">
        <f t="shared" si="216"/>
        <v/>
      </c>
      <c r="CQ360" s="240" t="str">
        <f t="shared" si="217"/>
        <v/>
      </c>
      <c r="CR360" s="240" t="str">
        <f t="shared" si="218"/>
        <v/>
      </c>
      <c r="CS360" s="240" t="str">
        <f t="shared" si="219"/>
        <v/>
      </c>
      <c r="CT360" s="172" t="str">
        <f t="shared" si="220"/>
        <v/>
      </c>
      <c r="CU360" s="240" t="str">
        <f t="shared" si="221"/>
        <v/>
      </c>
      <c r="CV360" s="240" t="str">
        <f t="shared" si="222"/>
        <v/>
      </c>
      <c r="CW360" s="240" t="str">
        <f t="shared" si="223"/>
        <v/>
      </c>
      <c r="CX360" s="240" t="str">
        <f t="shared" si="224"/>
        <v/>
      </c>
      <c r="CY360" s="240" t="str">
        <f t="shared" si="225"/>
        <v/>
      </c>
      <c r="CZ360" s="240" t="str">
        <f t="shared" si="226"/>
        <v/>
      </c>
      <c r="DA360" s="240" t="str">
        <f t="shared" si="227"/>
        <v/>
      </c>
      <c r="DB360" s="173" t="str">
        <f t="shared" si="228"/>
        <v/>
      </c>
    </row>
    <row r="361" spans="1:106" x14ac:dyDescent="0.35">
      <c r="A361" s="182">
        <f>'Session Tracking'!A360</f>
        <v>0</v>
      </c>
      <c r="B361" s="183">
        <f>'Session Tracking'!T360</f>
        <v>0</v>
      </c>
      <c r="C361" s="183">
        <f>'Session Tracking'!C360</f>
        <v>0</v>
      </c>
      <c r="D361" s="184" t="str">
        <f>IF('Session Tracking'!D360,'Session Tracking'!D360,"")</f>
        <v/>
      </c>
      <c r="E361" s="184" t="str">
        <f>IF('Session Tracking'!E360,'Session Tracking'!E360,"")</f>
        <v/>
      </c>
      <c r="F361" s="123"/>
      <c r="G361" s="123"/>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3"/>
      <c r="AH361" s="124"/>
      <c r="AI361" s="124"/>
      <c r="AJ361" s="124"/>
      <c r="AK361" s="124"/>
      <c r="AL361" s="124"/>
      <c r="AM361" s="124"/>
      <c r="AN361" s="124"/>
      <c r="AO361" s="124"/>
      <c r="AP361" s="124"/>
      <c r="AQ361" s="124"/>
      <c r="AR361" s="124"/>
      <c r="AS361" s="124"/>
      <c r="AT361" s="124"/>
      <c r="AU361" s="124"/>
      <c r="AV361" s="124"/>
      <c r="AW361" s="124"/>
      <c r="AX361" s="124"/>
      <c r="AY361" s="124"/>
      <c r="AZ361" s="124"/>
      <c r="BA361" s="124"/>
      <c r="BB361" s="124"/>
      <c r="BC361" s="124"/>
      <c r="BD361" s="124"/>
      <c r="BE361" s="124"/>
      <c r="BF361" s="124"/>
      <c r="BH361" s="175" t="str">
        <f t="shared" si="194"/>
        <v/>
      </c>
      <c r="BI361" s="176" t="str">
        <f t="shared" si="195"/>
        <v/>
      </c>
      <c r="BJ361" s="240" t="str">
        <f t="shared" si="196"/>
        <v xml:space="preserve"> </v>
      </c>
      <c r="BK361" s="175" t="str">
        <f t="shared" si="197"/>
        <v/>
      </c>
      <c r="BL361" s="176" t="str">
        <f t="shared" si="198"/>
        <v/>
      </c>
      <c r="BM361" s="240" t="str">
        <f t="shared" si="199"/>
        <v xml:space="preserve"> </v>
      </c>
      <c r="BN361" s="175" t="str">
        <f t="shared" si="200"/>
        <v/>
      </c>
      <c r="BO361" s="176" t="str">
        <f t="shared" si="201"/>
        <v/>
      </c>
      <c r="BP361" s="240" t="str">
        <f t="shared" si="202"/>
        <v xml:space="preserve"> </v>
      </c>
      <c r="BQ361" s="175" t="str">
        <f t="shared" si="203"/>
        <v/>
      </c>
      <c r="BR361" s="176" t="str">
        <f t="shared" si="204"/>
        <v/>
      </c>
      <c r="BS361" s="224" t="str">
        <f t="shared" si="205"/>
        <v xml:space="preserve"> </v>
      </c>
      <c r="BT361" s="318" t="str">
        <f t="shared" si="206"/>
        <v/>
      </c>
      <c r="BU361" s="319" t="str">
        <f t="shared" si="207"/>
        <v/>
      </c>
      <c r="BV361" s="320" t="str">
        <f t="shared" si="208"/>
        <v xml:space="preserve"> </v>
      </c>
      <c r="BW361" s="175" t="str">
        <f t="shared" si="209"/>
        <v/>
      </c>
      <c r="BX361" s="176" t="str">
        <f t="shared" si="210"/>
        <v/>
      </c>
      <c r="BY361" s="240" t="str">
        <f t="shared" si="211"/>
        <v xml:space="preserve"> </v>
      </c>
      <c r="BZ361" s="175" t="str">
        <f>IF(COUNT(#REF!,#REF!,#REF!,#REF!)=4,(3-#REF!)+(3-#REF!)+#REF!+#REF!,"")</f>
        <v/>
      </c>
      <c r="CA361" s="176" t="str">
        <f>IF(COUNT(#REF!,#REF!,#REF!,#REF!)=4,(3-#REF!)+(3-#REF!)+#REF!+#REF!,"")</f>
        <v/>
      </c>
      <c r="CB361" s="240" t="str">
        <f t="shared" si="212"/>
        <v xml:space="preserve"> </v>
      </c>
      <c r="CC361" s="175" t="str">
        <f>IF(COUNT(#REF!,#REF!,#REF!)=3,(3-#REF!)+#REF!+(3-#REF!),"")</f>
        <v/>
      </c>
      <c r="CD361" s="176" t="str">
        <f>IF(COUNT(#REF!,#REF!,#REF!)=3,(3-#REF!)+#REF!+(3-#REF!),"")</f>
        <v/>
      </c>
      <c r="CE361" s="240" t="str">
        <f t="shared" si="213"/>
        <v xml:space="preserve"> </v>
      </c>
      <c r="CF361" s="185" t="str">
        <f t="shared" si="229"/>
        <v/>
      </c>
      <c r="CG361" s="186" t="str">
        <f t="shared" si="229"/>
        <v/>
      </c>
      <c r="CH361" s="181" t="str">
        <f t="shared" si="214"/>
        <v xml:space="preserve"> </v>
      </c>
      <c r="CI361" s="240">
        <f>'Session Tracking'!P360</f>
        <v>0</v>
      </c>
      <c r="CJ361" s="172"/>
      <c r="CK361" s="172">
        <f>COUNTIF('Session Tracking'!F360:O360,"Yes")</f>
        <v>0</v>
      </c>
      <c r="CL361" s="240">
        <f>COUNTIF('Session Tracking'!F360:O360,"No")</f>
        <v>0</v>
      </c>
      <c r="CM361" s="211">
        <f t="shared" si="215"/>
        <v>0</v>
      </c>
      <c r="CN361" s="240" t="str">
        <f t="shared" si="192"/>
        <v/>
      </c>
      <c r="CO361" s="240" t="str">
        <f t="shared" si="193"/>
        <v/>
      </c>
      <c r="CP361" s="240" t="str">
        <f t="shared" si="216"/>
        <v/>
      </c>
      <c r="CQ361" s="240" t="str">
        <f t="shared" si="217"/>
        <v/>
      </c>
      <c r="CR361" s="240" t="str">
        <f t="shared" si="218"/>
        <v/>
      </c>
      <c r="CS361" s="240" t="str">
        <f t="shared" si="219"/>
        <v/>
      </c>
      <c r="CT361" s="172" t="str">
        <f t="shared" si="220"/>
        <v/>
      </c>
      <c r="CU361" s="240" t="str">
        <f t="shared" si="221"/>
        <v/>
      </c>
      <c r="CV361" s="240" t="str">
        <f t="shared" si="222"/>
        <v/>
      </c>
      <c r="CW361" s="240" t="str">
        <f t="shared" si="223"/>
        <v/>
      </c>
      <c r="CX361" s="240" t="str">
        <f t="shared" si="224"/>
        <v/>
      </c>
      <c r="CY361" s="240" t="str">
        <f t="shared" si="225"/>
        <v/>
      </c>
      <c r="CZ361" s="240" t="str">
        <f t="shared" si="226"/>
        <v/>
      </c>
      <c r="DA361" s="240" t="str">
        <f t="shared" si="227"/>
        <v/>
      </c>
      <c r="DB361" s="173" t="str">
        <f t="shared" si="228"/>
        <v/>
      </c>
    </row>
    <row r="362" spans="1:106" x14ac:dyDescent="0.35">
      <c r="A362" s="182">
        <f>'Session Tracking'!A361</f>
        <v>0</v>
      </c>
      <c r="B362" s="183">
        <f>'Session Tracking'!T361</f>
        <v>0</v>
      </c>
      <c r="C362" s="183">
        <f>'Session Tracking'!C361</f>
        <v>0</v>
      </c>
      <c r="D362" s="184" t="str">
        <f>IF('Session Tracking'!D361,'Session Tracking'!D361,"")</f>
        <v/>
      </c>
      <c r="E362" s="184" t="str">
        <f>IF('Session Tracking'!E361,'Session Tracking'!E361,"")</f>
        <v/>
      </c>
      <c r="F362" s="121"/>
      <c r="G362" s="121"/>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1"/>
      <c r="AH362" s="122"/>
      <c r="AI362" s="122"/>
      <c r="AJ362" s="122"/>
      <c r="AK362" s="122"/>
      <c r="AL362" s="122"/>
      <c r="AM362" s="122"/>
      <c r="AN362" s="122"/>
      <c r="AO362" s="122"/>
      <c r="AP362" s="122"/>
      <c r="AQ362" s="122"/>
      <c r="AR362" s="122"/>
      <c r="AS362" s="122"/>
      <c r="AT362" s="122"/>
      <c r="AU362" s="122"/>
      <c r="AV362" s="122"/>
      <c r="AW362" s="122"/>
      <c r="AX362" s="122"/>
      <c r="AY362" s="122"/>
      <c r="AZ362" s="122"/>
      <c r="BA362" s="122"/>
      <c r="BB362" s="122"/>
      <c r="BC362" s="122"/>
      <c r="BD362" s="122"/>
      <c r="BE362" s="122"/>
      <c r="BF362" s="122"/>
      <c r="BH362" s="175" t="str">
        <f t="shared" si="194"/>
        <v/>
      </c>
      <c r="BI362" s="176" t="str">
        <f t="shared" si="195"/>
        <v/>
      </c>
      <c r="BJ362" s="240" t="str">
        <f t="shared" si="196"/>
        <v xml:space="preserve"> </v>
      </c>
      <c r="BK362" s="175" t="str">
        <f t="shared" si="197"/>
        <v/>
      </c>
      <c r="BL362" s="176" t="str">
        <f t="shared" si="198"/>
        <v/>
      </c>
      <c r="BM362" s="240" t="str">
        <f t="shared" si="199"/>
        <v xml:space="preserve"> </v>
      </c>
      <c r="BN362" s="175" t="str">
        <f t="shared" si="200"/>
        <v/>
      </c>
      <c r="BO362" s="176" t="str">
        <f t="shared" si="201"/>
        <v/>
      </c>
      <c r="BP362" s="240" t="str">
        <f t="shared" si="202"/>
        <v xml:space="preserve"> </v>
      </c>
      <c r="BQ362" s="175" t="str">
        <f t="shared" si="203"/>
        <v/>
      </c>
      <c r="BR362" s="176" t="str">
        <f t="shared" si="204"/>
        <v/>
      </c>
      <c r="BS362" s="224" t="str">
        <f t="shared" si="205"/>
        <v xml:space="preserve"> </v>
      </c>
      <c r="BT362" s="318" t="str">
        <f t="shared" si="206"/>
        <v/>
      </c>
      <c r="BU362" s="319" t="str">
        <f t="shared" si="207"/>
        <v/>
      </c>
      <c r="BV362" s="320" t="str">
        <f t="shared" si="208"/>
        <v xml:space="preserve"> </v>
      </c>
      <c r="BW362" s="175" t="str">
        <f t="shared" si="209"/>
        <v/>
      </c>
      <c r="BX362" s="176" t="str">
        <f t="shared" si="210"/>
        <v/>
      </c>
      <c r="BY362" s="240" t="str">
        <f t="shared" si="211"/>
        <v xml:space="preserve"> </v>
      </c>
      <c r="BZ362" s="175" t="str">
        <f>IF(COUNT(#REF!,#REF!,#REF!,#REF!)=4,(3-#REF!)+(3-#REF!)+#REF!+#REF!,"")</f>
        <v/>
      </c>
      <c r="CA362" s="176" t="str">
        <f>IF(COUNT(#REF!,#REF!,#REF!,#REF!)=4,(3-#REF!)+(3-#REF!)+#REF!+#REF!,"")</f>
        <v/>
      </c>
      <c r="CB362" s="240" t="str">
        <f t="shared" si="212"/>
        <v xml:space="preserve"> </v>
      </c>
      <c r="CC362" s="175" t="str">
        <f>IF(COUNT(#REF!,#REF!,#REF!)=3,(3-#REF!)+#REF!+(3-#REF!),"")</f>
        <v/>
      </c>
      <c r="CD362" s="176" t="str">
        <f>IF(COUNT(#REF!,#REF!,#REF!)=3,(3-#REF!)+#REF!+(3-#REF!),"")</f>
        <v/>
      </c>
      <c r="CE362" s="240" t="str">
        <f t="shared" si="213"/>
        <v xml:space="preserve"> </v>
      </c>
      <c r="CF362" s="185" t="str">
        <f t="shared" si="229"/>
        <v/>
      </c>
      <c r="CG362" s="186" t="str">
        <f t="shared" si="229"/>
        <v/>
      </c>
      <c r="CH362" s="181" t="str">
        <f t="shared" si="214"/>
        <v xml:space="preserve"> </v>
      </c>
      <c r="CI362" s="240">
        <f>'Session Tracking'!P361</f>
        <v>0</v>
      </c>
      <c r="CJ362" s="172"/>
      <c r="CK362" s="172">
        <f>COUNTIF('Session Tracking'!F361:O361,"Yes")</f>
        <v>0</v>
      </c>
      <c r="CL362" s="240">
        <f>COUNTIF('Session Tracking'!F361:O361,"No")</f>
        <v>0</v>
      </c>
      <c r="CM362" s="211">
        <f t="shared" si="215"/>
        <v>0</v>
      </c>
      <c r="CN362" s="240" t="str">
        <f t="shared" si="192"/>
        <v/>
      </c>
      <c r="CO362" s="240" t="str">
        <f t="shared" si="193"/>
        <v/>
      </c>
      <c r="CP362" s="240" t="str">
        <f t="shared" si="216"/>
        <v/>
      </c>
      <c r="CQ362" s="240" t="str">
        <f t="shared" si="217"/>
        <v/>
      </c>
      <c r="CR362" s="240" t="str">
        <f t="shared" si="218"/>
        <v/>
      </c>
      <c r="CS362" s="240" t="str">
        <f t="shared" si="219"/>
        <v/>
      </c>
      <c r="CT362" s="172" t="str">
        <f t="shared" si="220"/>
        <v/>
      </c>
      <c r="CU362" s="240" t="str">
        <f t="shared" si="221"/>
        <v/>
      </c>
      <c r="CV362" s="240" t="str">
        <f t="shared" si="222"/>
        <v/>
      </c>
      <c r="CW362" s="240" t="str">
        <f t="shared" si="223"/>
        <v/>
      </c>
      <c r="CX362" s="240" t="str">
        <f t="shared" si="224"/>
        <v/>
      </c>
      <c r="CY362" s="240" t="str">
        <f t="shared" si="225"/>
        <v/>
      </c>
      <c r="CZ362" s="240" t="str">
        <f t="shared" si="226"/>
        <v/>
      </c>
      <c r="DA362" s="240" t="str">
        <f t="shared" si="227"/>
        <v/>
      </c>
      <c r="DB362" s="173" t="str">
        <f t="shared" si="228"/>
        <v/>
      </c>
    </row>
    <row r="363" spans="1:106" x14ac:dyDescent="0.35">
      <c r="A363" s="182">
        <f>'Session Tracking'!A362</f>
        <v>0</v>
      </c>
      <c r="B363" s="183">
        <f>'Session Tracking'!T362</f>
        <v>0</v>
      </c>
      <c r="C363" s="183">
        <f>'Session Tracking'!C362</f>
        <v>0</v>
      </c>
      <c r="D363" s="184" t="str">
        <f>IF('Session Tracking'!D362,'Session Tracking'!D362,"")</f>
        <v/>
      </c>
      <c r="E363" s="184" t="str">
        <f>IF('Session Tracking'!E362,'Session Tracking'!E362,"")</f>
        <v/>
      </c>
      <c r="F363" s="123"/>
      <c r="G363" s="123"/>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3"/>
      <c r="AH363" s="124"/>
      <c r="AI363" s="124"/>
      <c r="AJ363" s="124"/>
      <c r="AK363" s="124"/>
      <c r="AL363" s="124"/>
      <c r="AM363" s="124"/>
      <c r="AN363" s="124"/>
      <c r="AO363" s="124"/>
      <c r="AP363" s="124"/>
      <c r="AQ363" s="124"/>
      <c r="AR363" s="124"/>
      <c r="AS363" s="124"/>
      <c r="AT363" s="124"/>
      <c r="AU363" s="124"/>
      <c r="AV363" s="124"/>
      <c r="AW363" s="124"/>
      <c r="AX363" s="124"/>
      <c r="AY363" s="124"/>
      <c r="AZ363" s="124"/>
      <c r="BA363" s="124"/>
      <c r="BB363" s="124"/>
      <c r="BC363" s="124"/>
      <c r="BD363" s="124"/>
      <c r="BE363" s="124"/>
      <c r="BF363" s="124"/>
      <c r="BH363" s="175" t="str">
        <f t="shared" si="194"/>
        <v/>
      </c>
      <c r="BI363" s="176" t="str">
        <f t="shared" si="195"/>
        <v/>
      </c>
      <c r="BJ363" s="240" t="str">
        <f t="shared" si="196"/>
        <v xml:space="preserve"> </v>
      </c>
      <c r="BK363" s="175" t="str">
        <f t="shared" si="197"/>
        <v/>
      </c>
      <c r="BL363" s="176" t="str">
        <f t="shared" si="198"/>
        <v/>
      </c>
      <c r="BM363" s="240" t="str">
        <f t="shared" si="199"/>
        <v xml:space="preserve"> </v>
      </c>
      <c r="BN363" s="175" t="str">
        <f t="shared" si="200"/>
        <v/>
      </c>
      <c r="BO363" s="176" t="str">
        <f t="shared" si="201"/>
        <v/>
      </c>
      <c r="BP363" s="240" t="str">
        <f t="shared" si="202"/>
        <v xml:space="preserve"> </v>
      </c>
      <c r="BQ363" s="175" t="str">
        <f t="shared" si="203"/>
        <v/>
      </c>
      <c r="BR363" s="176" t="str">
        <f t="shared" si="204"/>
        <v/>
      </c>
      <c r="BS363" s="224" t="str">
        <f t="shared" si="205"/>
        <v xml:space="preserve"> </v>
      </c>
      <c r="BT363" s="318" t="str">
        <f t="shared" si="206"/>
        <v/>
      </c>
      <c r="BU363" s="319" t="str">
        <f t="shared" si="207"/>
        <v/>
      </c>
      <c r="BV363" s="320" t="str">
        <f t="shared" si="208"/>
        <v xml:space="preserve"> </v>
      </c>
      <c r="BW363" s="175" t="str">
        <f t="shared" si="209"/>
        <v/>
      </c>
      <c r="BX363" s="176" t="str">
        <f t="shared" si="210"/>
        <v/>
      </c>
      <c r="BY363" s="240" t="str">
        <f t="shared" si="211"/>
        <v xml:space="preserve"> </v>
      </c>
      <c r="BZ363" s="175" t="str">
        <f>IF(COUNT(#REF!,#REF!,#REF!,#REF!)=4,(3-#REF!)+(3-#REF!)+#REF!+#REF!,"")</f>
        <v/>
      </c>
      <c r="CA363" s="176" t="str">
        <f>IF(COUNT(#REF!,#REF!,#REF!,#REF!)=4,(3-#REF!)+(3-#REF!)+#REF!+#REF!,"")</f>
        <v/>
      </c>
      <c r="CB363" s="240" t="str">
        <f t="shared" si="212"/>
        <v xml:space="preserve"> </v>
      </c>
      <c r="CC363" s="175" t="str">
        <f>IF(COUNT(#REF!,#REF!,#REF!)=3,(3-#REF!)+#REF!+(3-#REF!),"")</f>
        <v/>
      </c>
      <c r="CD363" s="176" t="str">
        <f>IF(COUNT(#REF!,#REF!,#REF!)=3,(3-#REF!)+#REF!+(3-#REF!),"")</f>
        <v/>
      </c>
      <c r="CE363" s="240" t="str">
        <f t="shared" si="213"/>
        <v xml:space="preserve"> </v>
      </c>
      <c r="CF363" s="185" t="str">
        <f t="shared" si="229"/>
        <v/>
      </c>
      <c r="CG363" s="186" t="str">
        <f t="shared" si="229"/>
        <v/>
      </c>
      <c r="CH363" s="181" t="str">
        <f t="shared" si="214"/>
        <v xml:space="preserve"> </v>
      </c>
      <c r="CI363" s="240">
        <f>'Session Tracking'!P362</f>
        <v>0</v>
      </c>
      <c r="CJ363" s="172"/>
      <c r="CK363" s="172">
        <f>COUNTIF('Session Tracking'!F362:O362,"Yes")</f>
        <v>0</v>
      </c>
      <c r="CL363" s="240">
        <f>COUNTIF('Session Tracking'!F362:O362,"No")</f>
        <v>0</v>
      </c>
      <c r="CM363" s="211">
        <f t="shared" si="215"/>
        <v>0</v>
      </c>
      <c r="CN363" s="240" t="str">
        <f t="shared" si="192"/>
        <v/>
      </c>
      <c r="CO363" s="240" t="str">
        <f t="shared" si="193"/>
        <v/>
      </c>
      <c r="CP363" s="240" t="str">
        <f t="shared" si="216"/>
        <v/>
      </c>
      <c r="CQ363" s="240" t="str">
        <f t="shared" si="217"/>
        <v/>
      </c>
      <c r="CR363" s="240" t="str">
        <f t="shared" si="218"/>
        <v/>
      </c>
      <c r="CS363" s="240" t="str">
        <f t="shared" si="219"/>
        <v/>
      </c>
      <c r="CT363" s="172" t="str">
        <f t="shared" si="220"/>
        <v/>
      </c>
      <c r="CU363" s="240" t="str">
        <f t="shared" si="221"/>
        <v/>
      </c>
      <c r="CV363" s="240" t="str">
        <f t="shared" si="222"/>
        <v/>
      </c>
      <c r="CW363" s="240" t="str">
        <f t="shared" si="223"/>
        <v/>
      </c>
      <c r="CX363" s="240" t="str">
        <f t="shared" si="224"/>
        <v/>
      </c>
      <c r="CY363" s="240" t="str">
        <f t="shared" si="225"/>
        <v/>
      </c>
      <c r="CZ363" s="240" t="str">
        <f t="shared" si="226"/>
        <v/>
      </c>
      <c r="DA363" s="240" t="str">
        <f t="shared" si="227"/>
        <v/>
      </c>
      <c r="DB363" s="173" t="str">
        <f t="shared" si="228"/>
        <v/>
      </c>
    </row>
    <row r="364" spans="1:106" x14ac:dyDescent="0.35">
      <c r="A364" s="182">
        <f>'Session Tracking'!A363</f>
        <v>0</v>
      </c>
      <c r="B364" s="183">
        <f>'Session Tracking'!T363</f>
        <v>0</v>
      </c>
      <c r="C364" s="183">
        <f>'Session Tracking'!C363</f>
        <v>0</v>
      </c>
      <c r="D364" s="184" t="str">
        <f>IF('Session Tracking'!D363,'Session Tracking'!D363,"")</f>
        <v/>
      </c>
      <c r="E364" s="184" t="str">
        <f>IF('Session Tracking'!E363,'Session Tracking'!E363,"")</f>
        <v/>
      </c>
      <c r="F364" s="121"/>
      <c r="G364" s="121"/>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1"/>
      <c r="AH364" s="122"/>
      <c r="AI364" s="122"/>
      <c r="AJ364" s="122"/>
      <c r="AK364" s="122"/>
      <c r="AL364" s="122"/>
      <c r="AM364" s="122"/>
      <c r="AN364" s="122"/>
      <c r="AO364" s="122"/>
      <c r="AP364" s="122"/>
      <c r="AQ364" s="122"/>
      <c r="AR364" s="122"/>
      <c r="AS364" s="122"/>
      <c r="AT364" s="122"/>
      <c r="AU364" s="122"/>
      <c r="AV364" s="122"/>
      <c r="AW364" s="122"/>
      <c r="AX364" s="122"/>
      <c r="AY364" s="122"/>
      <c r="AZ364" s="122"/>
      <c r="BA364" s="122"/>
      <c r="BB364" s="122"/>
      <c r="BC364" s="122"/>
      <c r="BD364" s="122"/>
      <c r="BE364" s="122"/>
      <c r="BF364" s="122"/>
      <c r="BH364" s="175" t="str">
        <f t="shared" si="194"/>
        <v/>
      </c>
      <c r="BI364" s="176" t="str">
        <f t="shared" si="195"/>
        <v/>
      </c>
      <c r="BJ364" s="240" t="str">
        <f t="shared" si="196"/>
        <v xml:space="preserve"> </v>
      </c>
      <c r="BK364" s="175" t="str">
        <f t="shared" si="197"/>
        <v/>
      </c>
      <c r="BL364" s="176" t="str">
        <f t="shared" si="198"/>
        <v/>
      </c>
      <c r="BM364" s="240" t="str">
        <f t="shared" si="199"/>
        <v xml:space="preserve"> </v>
      </c>
      <c r="BN364" s="175" t="str">
        <f t="shared" si="200"/>
        <v/>
      </c>
      <c r="BO364" s="176" t="str">
        <f t="shared" si="201"/>
        <v/>
      </c>
      <c r="BP364" s="240" t="str">
        <f t="shared" si="202"/>
        <v xml:space="preserve"> </v>
      </c>
      <c r="BQ364" s="175" t="str">
        <f t="shared" si="203"/>
        <v/>
      </c>
      <c r="BR364" s="176" t="str">
        <f t="shared" si="204"/>
        <v/>
      </c>
      <c r="BS364" s="224" t="str">
        <f t="shared" si="205"/>
        <v xml:space="preserve"> </v>
      </c>
      <c r="BT364" s="318" t="str">
        <f t="shared" si="206"/>
        <v/>
      </c>
      <c r="BU364" s="319" t="str">
        <f t="shared" si="207"/>
        <v/>
      </c>
      <c r="BV364" s="320" t="str">
        <f t="shared" si="208"/>
        <v xml:space="preserve"> </v>
      </c>
      <c r="BW364" s="175" t="str">
        <f t="shared" si="209"/>
        <v/>
      </c>
      <c r="BX364" s="176" t="str">
        <f t="shared" si="210"/>
        <v/>
      </c>
      <c r="BY364" s="240" t="str">
        <f t="shared" si="211"/>
        <v xml:space="preserve"> </v>
      </c>
      <c r="BZ364" s="175" t="str">
        <f>IF(COUNT(#REF!,#REF!,#REF!,#REF!)=4,(3-#REF!)+(3-#REF!)+#REF!+#REF!,"")</f>
        <v/>
      </c>
      <c r="CA364" s="176" t="str">
        <f>IF(COUNT(#REF!,#REF!,#REF!,#REF!)=4,(3-#REF!)+(3-#REF!)+#REF!+#REF!,"")</f>
        <v/>
      </c>
      <c r="CB364" s="240" t="str">
        <f t="shared" si="212"/>
        <v xml:space="preserve"> </v>
      </c>
      <c r="CC364" s="175" t="str">
        <f>IF(COUNT(#REF!,#REF!,#REF!)=3,(3-#REF!)+#REF!+(3-#REF!),"")</f>
        <v/>
      </c>
      <c r="CD364" s="176" t="str">
        <f>IF(COUNT(#REF!,#REF!,#REF!)=3,(3-#REF!)+#REF!+(3-#REF!),"")</f>
        <v/>
      </c>
      <c r="CE364" s="240" t="str">
        <f t="shared" si="213"/>
        <v xml:space="preserve"> </v>
      </c>
      <c r="CF364" s="185" t="str">
        <f t="shared" si="229"/>
        <v/>
      </c>
      <c r="CG364" s="186" t="str">
        <f t="shared" si="229"/>
        <v/>
      </c>
      <c r="CH364" s="181" t="str">
        <f t="shared" si="214"/>
        <v xml:space="preserve"> </v>
      </c>
      <c r="CI364" s="240">
        <f>'Session Tracking'!P363</f>
        <v>0</v>
      </c>
      <c r="CJ364" s="172"/>
      <c r="CK364" s="172">
        <f>COUNTIF('Session Tracking'!F363:O363,"Yes")</f>
        <v>0</v>
      </c>
      <c r="CL364" s="240">
        <f>COUNTIF('Session Tracking'!F363:O363,"No")</f>
        <v>0</v>
      </c>
      <c r="CM364" s="211">
        <f t="shared" si="215"/>
        <v>0</v>
      </c>
      <c r="CN364" s="240" t="str">
        <f t="shared" si="192"/>
        <v/>
      </c>
      <c r="CO364" s="240" t="str">
        <f t="shared" si="193"/>
        <v/>
      </c>
      <c r="CP364" s="240" t="str">
        <f t="shared" si="216"/>
        <v/>
      </c>
      <c r="CQ364" s="240" t="str">
        <f t="shared" si="217"/>
        <v/>
      </c>
      <c r="CR364" s="240" t="str">
        <f t="shared" si="218"/>
        <v/>
      </c>
      <c r="CS364" s="240" t="str">
        <f t="shared" si="219"/>
        <v/>
      </c>
      <c r="CT364" s="172" t="str">
        <f t="shared" si="220"/>
        <v/>
      </c>
      <c r="CU364" s="240" t="str">
        <f t="shared" si="221"/>
        <v/>
      </c>
      <c r="CV364" s="240" t="str">
        <f t="shared" si="222"/>
        <v/>
      </c>
      <c r="CW364" s="240" t="str">
        <f t="shared" si="223"/>
        <v/>
      </c>
      <c r="CX364" s="240" t="str">
        <f t="shared" si="224"/>
        <v/>
      </c>
      <c r="CY364" s="240" t="str">
        <f t="shared" si="225"/>
        <v/>
      </c>
      <c r="CZ364" s="240" t="str">
        <f t="shared" si="226"/>
        <v/>
      </c>
      <c r="DA364" s="240" t="str">
        <f t="shared" si="227"/>
        <v/>
      </c>
      <c r="DB364" s="173" t="str">
        <f t="shared" si="228"/>
        <v/>
      </c>
    </row>
    <row r="365" spans="1:106" x14ac:dyDescent="0.35">
      <c r="A365" s="182">
        <f>'Session Tracking'!A364</f>
        <v>0</v>
      </c>
      <c r="B365" s="183">
        <f>'Session Tracking'!T364</f>
        <v>0</v>
      </c>
      <c r="C365" s="183">
        <f>'Session Tracking'!C364</f>
        <v>0</v>
      </c>
      <c r="D365" s="184" t="str">
        <f>IF('Session Tracking'!D364,'Session Tracking'!D364,"")</f>
        <v/>
      </c>
      <c r="E365" s="184" t="str">
        <f>IF('Session Tracking'!E364,'Session Tracking'!E364,"")</f>
        <v/>
      </c>
      <c r="F365" s="123"/>
      <c r="G365" s="123"/>
      <c r="H365" s="124"/>
      <c r="I365" s="124"/>
      <c r="J365" s="124"/>
      <c r="K365" s="124"/>
      <c r="L365" s="124"/>
      <c r="M365" s="124"/>
      <c r="N365" s="124"/>
      <c r="O365" s="124"/>
      <c r="P365" s="124"/>
      <c r="Q365" s="124"/>
      <c r="R365" s="124"/>
      <c r="S365" s="124"/>
      <c r="T365" s="124"/>
      <c r="U365" s="124"/>
      <c r="V365" s="124"/>
      <c r="W365" s="124"/>
      <c r="X365" s="124"/>
      <c r="Y365" s="124"/>
      <c r="Z365" s="124"/>
      <c r="AA365" s="124"/>
      <c r="AB365" s="124"/>
      <c r="AC365" s="124"/>
      <c r="AD365" s="124"/>
      <c r="AE365" s="124"/>
      <c r="AF365" s="124"/>
      <c r="AG365" s="123"/>
      <c r="AH365" s="124"/>
      <c r="AI365" s="124"/>
      <c r="AJ365" s="124"/>
      <c r="AK365" s="124"/>
      <c r="AL365" s="124"/>
      <c r="AM365" s="124"/>
      <c r="AN365" s="124"/>
      <c r="AO365" s="124"/>
      <c r="AP365" s="124"/>
      <c r="AQ365" s="124"/>
      <c r="AR365" s="124"/>
      <c r="AS365" s="124"/>
      <c r="AT365" s="124"/>
      <c r="AU365" s="124"/>
      <c r="AV365" s="124"/>
      <c r="AW365" s="124"/>
      <c r="AX365" s="124"/>
      <c r="AY365" s="124"/>
      <c r="AZ365" s="124"/>
      <c r="BA365" s="124"/>
      <c r="BB365" s="124"/>
      <c r="BC365" s="124"/>
      <c r="BD365" s="124"/>
      <c r="BE365" s="124"/>
      <c r="BF365" s="124"/>
      <c r="BH365" s="175" t="str">
        <f t="shared" si="194"/>
        <v/>
      </c>
      <c r="BI365" s="176" t="str">
        <f t="shared" si="195"/>
        <v/>
      </c>
      <c r="BJ365" s="240" t="str">
        <f t="shared" si="196"/>
        <v xml:space="preserve"> </v>
      </c>
      <c r="BK365" s="175" t="str">
        <f t="shared" si="197"/>
        <v/>
      </c>
      <c r="BL365" s="176" t="str">
        <f t="shared" si="198"/>
        <v/>
      </c>
      <c r="BM365" s="240" t="str">
        <f t="shared" si="199"/>
        <v xml:space="preserve"> </v>
      </c>
      <c r="BN365" s="175" t="str">
        <f t="shared" si="200"/>
        <v/>
      </c>
      <c r="BO365" s="176" t="str">
        <f t="shared" si="201"/>
        <v/>
      </c>
      <c r="BP365" s="240" t="str">
        <f t="shared" si="202"/>
        <v xml:space="preserve"> </v>
      </c>
      <c r="BQ365" s="175" t="str">
        <f t="shared" si="203"/>
        <v/>
      </c>
      <c r="BR365" s="176" t="str">
        <f t="shared" si="204"/>
        <v/>
      </c>
      <c r="BS365" s="224" t="str">
        <f t="shared" si="205"/>
        <v xml:space="preserve"> </v>
      </c>
      <c r="BT365" s="318" t="str">
        <f t="shared" si="206"/>
        <v/>
      </c>
      <c r="BU365" s="319" t="str">
        <f t="shared" si="207"/>
        <v/>
      </c>
      <c r="BV365" s="320" t="str">
        <f t="shared" si="208"/>
        <v xml:space="preserve"> </v>
      </c>
      <c r="BW365" s="175" t="str">
        <f t="shared" si="209"/>
        <v/>
      </c>
      <c r="BX365" s="176" t="str">
        <f t="shared" si="210"/>
        <v/>
      </c>
      <c r="BY365" s="240" t="str">
        <f t="shared" si="211"/>
        <v xml:space="preserve"> </v>
      </c>
      <c r="BZ365" s="175" t="str">
        <f>IF(COUNT(#REF!,#REF!,#REF!,#REF!)=4,(3-#REF!)+(3-#REF!)+#REF!+#REF!,"")</f>
        <v/>
      </c>
      <c r="CA365" s="176" t="str">
        <f>IF(COUNT(#REF!,#REF!,#REF!,#REF!)=4,(3-#REF!)+(3-#REF!)+#REF!+#REF!,"")</f>
        <v/>
      </c>
      <c r="CB365" s="240" t="str">
        <f t="shared" si="212"/>
        <v xml:space="preserve"> </v>
      </c>
      <c r="CC365" s="175" t="str">
        <f>IF(COUNT(#REF!,#REF!,#REF!)=3,(3-#REF!)+#REF!+(3-#REF!),"")</f>
        <v/>
      </c>
      <c r="CD365" s="176" t="str">
        <f>IF(COUNT(#REF!,#REF!,#REF!)=3,(3-#REF!)+#REF!+(3-#REF!),"")</f>
        <v/>
      </c>
      <c r="CE365" s="240" t="str">
        <f t="shared" si="213"/>
        <v xml:space="preserve"> </v>
      </c>
      <c r="CF365" s="185" t="str">
        <f t="shared" si="229"/>
        <v/>
      </c>
      <c r="CG365" s="186" t="str">
        <f t="shared" si="229"/>
        <v/>
      </c>
      <c r="CH365" s="181" t="str">
        <f t="shared" si="214"/>
        <v xml:space="preserve"> </v>
      </c>
      <c r="CI365" s="240">
        <f>'Session Tracking'!P364</f>
        <v>0</v>
      </c>
      <c r="CJ365" s="172"/>
      <c r="CK365" s="172">
        <f>COUNTIF('Session Tracking'!F364:O364,"Yes")</f>
        <v>0</v>
      </c>
      <c r="CL365" s="240">
        <f>COUNTIF('Session Tracking'!F364:O364,"No")</f>
        <v>0</v>
      </c>
      <c r="CM365" s="211">
        <f t="shared" si="215"/>
        <v>0</v>
      </c>
      <c r="CN365" s="240" t="str">
        <f t="shared" si="192"/>
        <v/>
      </c>
      <c r="CO365" s="240" t="str">
        <f t="shared" si="193"/>
        <v/>
      </c>
      <c r="CP365" s="240" t="str">
        <f t="shared" si="216"/>
        <v/>
      </c>
      <c r="CQ365" s="240" t="str">
        <f t="shared" si="217"/>
        <v/>
      </c>
      <c r="CR365" s="240" t="str">
        <f t="shared" si="218"/>
        <v/>
      </c>
      <c r="CS365" s="240" t="str">
        <f t="shared" si="219"/>
        <v/>
      </c>
      <c r="CT365" s="172" t="str">
        <f t="shared" si="220"/>
        <v/>
      </c>
      <c r="CU365" s="240" t="str">
        <f t="shared" si="221"/>
        <v/>
      </c>
      <c r="CV365" s="240" t="str">
        <f t="shared" si="222"/>
        <v/>
      </c>
      <c r="CW365" s="240" t="str">
        <f t="shared" si="223"/>
        <v/>
      </c>
      <c r="CX365" s="240" t="str">
        <f t="shared" si="224"/>
        <v/>
      </c>
      <c r="CY365" s="240" t="str">
        <f t="shared" si="225"/>
        <v/>
      </c>
      <c r="CZ365" s="240" t="str">
        <f t="shared" si="226"/>
        <v/>
      </c>
      <c r="DA365" s="240" t="str">
        <f t="shared" si="227"/>
        <v/>
      </c>
      <c r="DB365" s="173" t="str">
        <f t="shared" si="228"/>
        <v/>
      </c>
    </row>
    <row r="366" spans="1:106" x14ac:dyDescent="0.35">
      <c r="A366" s="182">
        <f>'Session Tracking'!A365</f>
        <v>0</v>
      </c>
      <c r="B366" s="183">
        <f>'Session Tracking'!T365</f>
        <v>0</v>
      </c>
      <c r="C366" s="183">
        <f>'Session Tracking'!C365</f>
        <v>0</v>
      </c>
      <c r="D366" s="184" t="str">
        <f>IF('Session Tracking'!D365,'Session Tracking'!D365,"")</f>
        <v/>
      </c>
      <c r="E366" s="184" t="str">
        <f>IF('Session Tracking'!E365,'Session Tracking'!E365,"")</f>
        <v/>
      </c>
      <c r="F366" s="121"/>
      <c r="G366" s="121"/>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1"/>
      <c r="AH366" s="122"/>
      <c r="AI366" s="122"/>
      <c r="AJ366" s="122"/>
      <c r="AK366" s="122"/>
      <c r="AL366" s="122"/>
      <c r="AM366" s="122"/>
      <c r="AN366" s="122"/>
      <c r="AO366" s="122"/>
      <c r="AP366" s="122"/>
      <c r="AQ366" s="122"/>
      <c r="AR366" s="122"/>
      <c r="AS366" s="122"/>
      <c r="AT366" s="122"/>
      <c r="AU366" s="122"/>
      <c r="AV366" s="122"/>
      <c r="AW366" s="122"/>
      <c r="AX366" s="122"/>
      <c r="AY366" s="122"/>
      <c r="AZ366" s="122"/>
      <c r="BA366" s="122"/>
      <c r="BB366" s="122"/>
      <c r="BC366" s="122"/>
      <c r="BD366" s="122"/>
      <c r="BE366" s="122"/>
      <c r="BF366" s="122"/>
      <c r="BH366" s="175" t="str">
        <f t="shared" si="194"/>
        <v/>
      </c>
      <c r="BI366" s="176" t="str">
        <f t="shared" si="195"/>
        <v/>
      </c>
      <c r="BJ366" s="240" t="str">
        <f t="shared" si="196"/>
        <v xml:space="preserve"> </v>
      </c>
      <c r="BK366" s="175" t="str">
        <f t="shared" si="197"/>
        <v/>
      </c>
      <c r="BL366" s="176" t="str">
        <f t="shared" si="198"/>
        <v/>
      </c>
      <c r="BM366" s="240" t="str">
        <f t="shared" si="199"/>
        <v xml:space="preserve"> </v>
      </c>
      <c r="BN366" s="175" t="str">
        <f t="shared" si="200"/>
        <v/>
      </c>
      <c r="BO366" s="176" t="str">
        <f t="shared" si="201"/>
        <v/>
      </c>
      <c r="BP366" s="240" t="str">
        <f t="shared" si="202"/>
        <v xml:space="preserve"> </v>
      </c>
      <c r="BQ366" s="175" t="str">
        <f t="shared" si="203"/>
        <v/>
      </c>
      <c r="BR366" s="176" t="str">
        <f t="shared" si="204"/>
        <v/>
      </c>
      <c r="BS366" s="224" t="str">
        <f t="shared" si="205"/>
        <v xml:space="preserve"> </v>
      </c>
      <c r="BT366" s="318" t="str">
        <f t="shared" si="206"/>
        <v/>
      </c>
      <c r="BU366" s="319" t="str">
        <f t="shared" si="207"/>
        <v/>
      </c>
      <c r="BV366" s="320" t="str">
        <f t="shared" si="208"/>
        <v xml:space="preserve"> </v>
      </c>
      <c r="BW366" s="175" t="str">
        <f t="shared" si="209"/>
        <v/>
      </c>
      <c r="BX366" s="176" t="str">
        <f t="shared" si="210"/>
        <v/>
      </c>
      <c r="BY366" s="240" t="str">
        <f t="shared" si="211"/>
        <v xml:space="preserve"> </v>
      </c>
      <c r="BZ366" s="175" t="str">
        <f>IF(COUNT(#REF!,#REF!,#REF!,#REF!)=4,(3-#REF!)+(3-#REF!)+#REF!+#REF!,"")</f>
        <v/>
      </c>
      <c r="CA366" s="176" t="str">
        <f>IF(COUNT(#REF!,#REF!,#REF!,#REF!)=4,(3-#REF!)+(3-#REF!)+#REF!+#REF!,"")</f>
        <v/>
      </c>
      <c r="CB366" s="240" t="str">
        <f t="shared" si="212"/>
        <v xml:space="preserve"> </v>
      </c>
      <c r="CC366" s="175" t="str">
        <f>IF(COUNT(#REF!,#REF!,#REF!)=3,(3-#REF!)+#REF!+(3-#REF!),"")</f>
        <v/>
      </c>
      <c r="CD366" s="176" t="str">
        <f>IF(COUNT(#REF!,#REF!,#REF!)=3,(3-#REF!)+#REF!+(3-#REF!),"")</f>
        <v/>
      </c>
      <c r="CE366" s="240" t="str">
        <f t="shared" si="213"/>
        <v xml:space="preserve"> </v>
      </c>
      <c r="CF366" s="185" t="str">
        <f t="shared" si="229"/>
        <v/>
      </c>
      <c r="CG366" s="186" t="str">
        <f t="shared" si="229"/>
        <v/>
      </c>
      <c r="CH366" s="181" t="str">
        <f t="shared" si="214"/>
        <v xml:space="preserve"> </v>
      </c>
      <c r="CI366" s="240">
        <f>'Session Tracking'!P365</f>
        <v>0</v>
      </c>
      <c r="CJ366" s="172"/>
      <c r="CK366" s="172">
        <f>COUNTIF('Session Tracking'!F365:O365,"Yes")</f>
        <v>0</v>
      </c>
      <c r="CL366" s="240">
        <f>COUNTIF('Session Tracking'!F365:O365,"No")</f>
        <v>0</v>
      </c>
      <c r="CM366" s="211">
        <f t="shared" si="215"/>
        <v>0</v>
      </c>
      <c r="CN366" s="240" t="str">
        <f t="shared" si="192"/>
        <v/>
      </c>
      <c r="CO366" s="240" t="str">
        <f t="shared" si="193"/>
        <v/>
      </c>
      <c r="CP366" s="240" t="str">
        <f t="shared" si="216"/>
        <v/>
      </c>
      <c r="CQ366" s="240" t="str">
        <f t="shared" si="217"/>
        <v/>
      </c>
      <c r="CR366" s="240" t="str">
        <f t="shared" si="218"/>
        <v/>
      </c>
      <c r="CS366" s="240" t="str">
        <f t="shared" si="219"/>
        <v/>
      </c>
      <c r="CT366" s="172" t="str">
        <f t="shared" si="220"/>
        <v/>
      </c>
      <c r="CU366" s="240" t="str">
        <f t="shared" si="221"/>
        <v/>
      </c>
      <c r="CV366" s="240" t="str">
        <f t="shared" si="222"/>
        <v/>
      </c>
      <c r="CW366" s="240" t="str">
        <f t="shared" si="223"/>
        <v/>
      </c>
      <c r="CX366" s="240" t="str">
        <f t="shared" si="224"/>
        <v/>
      </c>
      <c r="CY366" s="240" t="str">
        <f t="shared" si="225"/>
        <v/>
      </c>
      <c r="CZ366" s="240" t="str">
        <f t="shared" si="226"/>
        <v/>
      </c>
      <c r="DA366" s="240" t="str">
        <f t="shared" si="227"/>
        <v/>
      </c>
      <c r="DB366" s="173" t="str">
        <f t="shared" si="228"/>
        <v/>
      </c>
    </row>
    <row r="367" spans="1:106" x14ac:dyDescent="0.35">
      <c r="A367" s="182">
        <f>'Session Tracking'!A366</f>
        <v>0</v>
      </c>
      <c r="B367" s="183">
        <f>'Session Tracking'!T366</f>
        <v>0</v>
      </c>
      <c r="C367" s="183">
        <f>'Session Tracking'!C366</f>
        <v>0</v>
      </c>
      <c r="D367" s="184" t="str">
        <f>IF('Session Tracking'!D366,'Session Tracking'!D366,"")</f>
        <v/>
      </c>
      <c r="E367" s="184" t="str">
        <f>IF('Session Tracking'!E366,'Session Tracking'!E366,"")</f>
        <v/>
      </c>
      <c r="F367" s="123"/>
      <c r="G367" s="123"/>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3"/>
      <c r="AH367" s="124"/>
      <c r="AI367" s="124"/>
      <c r="AJ367" s="124"/>
      <c r="AK367" s="124"/>
      <c r="AL367" s="124"/>
      <c r="AM367" s="124"/>
      <c r="AN367" s="124"/>
      <c r="AO367" s="124"/>
      <c r="AP367" s="124"/>
      <c r="AQ367" s="124"/>
      <c r="AR367" s="124"/>
      <c r="AS367" s="124"/>
      <c r="AT367" s="124"/>
      <c r="AU367" s="124"/>
      <c r="AV367" s="124"/>
      <c r="AW367" s="124"/>
      <c r="AX367" s="124"/>
      <c r="AY367" s="124"/>
      <c r="AZ367" s="124"/>
      <c r="BA367" s="124"/>
      <c r="BB367" s="124"/>
      <c r="BC367" s="124"/>
      <c r="BD367" s="124"/>
      <c r="BE367" s="124"/>
      <c r="BF367" s="124"/>
      <c r="BH367" s="175" t="str">
        <f t="shared" si="194"/>
        <v/>
      </c>
      <c r="BI367" s="176" t="str">
        <f t="shared" si="195"/>
        <v/>
      </c>
      <c r="BJ367" s="240" t="str">
        <f t="shared" si="196"/>
        <v xml:space="preserve"> </v>
      </c>
      <c r="BK367" s="175" t="str">
        <f t="shared" si="197"/>
        <v/>
      </c>
      <c r="BL367" s="176" t="str">
        <f t="shared" si="198"/>
        <v/>
      </c>
      <c r="BM367" s="240" t="str">
        <f t="shared" si="199"/>
        <v xml:space="preserve"> </v>
      </c>
      <c r="BN367" s="175" t="str">
        <f t="shared" si="200"/>
        <v/>
      </c>
      <c r="BO367" s="176" t="str">
        <f t="shared" si="201"/>
        <v/>
      </c>
      <c r="BP367" s="240" t="str">
        <f t="shared" si="202"/>
        <v xml:space="preserve"> </v>
      </c>
      <c r="BQ367" s="175" t="str">
        <f t="shared" si="203"/>
        <v/>
      </c>
      <c r="BR367" s="176" t="str">
        <f t="shared" si="204"/>
        <v/>
      </c>
      <c r="BS367" s="224" t="str">
        <f t="shared" si="205"/>
        <v xml:space="preserve"> </v>
      </c>
      <c r="BT367" s="318" t="str">
        <f t="shared" si="206"/>
        <v/>
      </c>
      <c r="BU367" s="319" t="str">
        <f t="shared" si="207"/>
        <v/>
      </c>
      <c r="BV367" s="320" t="str">
        <f t="shared" si="208"/>
        <v xml:space="preserve"> </v>
      </c>
      <c r="BW367" s="175" t="str">
        <f t="shared" si="209"/>
        <v/>
      </c>
      <c r="BX367" s="176" t="str">
        <f t="shared" si="210"/>
        <v/>
      </c>
      <c r="BY367" s="240" t="str">
        <f t="shared" si="211"/>
        <v xml:space="preserve"> </v>
      </c>
      <c r="BZ367" s="175" t="str">
        <f>IF(COUNT(#REF!,#REF!,#REF!,#REF!)=4,(3-#REF!)+(3-#REF!)+#REF!+#REF!,"")</f>
        <v/>
      </c>
      <c r="CA367" s="176" t="str">
        <f>IF(COUNT(#REF!,#REF!,#REF!,#REF!)=4,(3-#REF!)+(3-#REF!)+#REF!+#REF!,"")</f>
        <v/>
      </c>
      <c r="CB367" s="240" t="str">
        <f t="shared" si="212"/>
        <v xml:space="preserve"> </v>
      </c>
      <c r="CC367" s="175" t="str">
        <f>IF(COUNT(#REF!,#REF!,#REF!)=3,(3-#REF!)+#REF!+(3-#REF!),"")</f>
        <v/>
      </c>
      <c r="CD367" s="176" t="str">
        <f>IF(COUNT(#REF!,#REF!,#REF!)=3,(3-#REF!)+#REF!+(3-#REF!),"")</f>
        <v/>
      </c>
      <c r="CE367" s="240" t="str">
        <f t="shared" si="213"/>
        <v xml:space="preserve"> </v>
      </c>
      <c r="CF367" s="185" t="str">
        <f t="shared" si="229"/>
        <v/>
      </c>
      <c r="CG367" s="186" t="str">
        <f t="shared" si="229"/>
        <v/>
      </c>
      <c r="CH367" s="181" t="str">
        <f t="shared" si="214"/>
        <v xml:space="preserve"> </v>
      </c>
      <c r="CI367" s="240">
        <f>'Session Tracking'!P366</f>
        <v>0</v>
      </c>
      <c r="CJ367" s="172"/>
      <c r="CK367" s="172">
        <f>COUNTIF('Session Tracking'!F366:O366,"Yes")</f>
        <v>0</v>
      </c>
      <c r="CL367" s="240">
        <f>COUNTIF('Session Tracking'!F366:O366,"No")</f>
        <v>0</v>
      </c>
      <c r="CM367" s="211">
        <f t="shared" si="215"/>
        <v>0</v>
      </c>
      <c r="CN367" s="240" t="str">
        <f t="shared" si="192"/>
        <v/>
      </c>
      <c r="CO367" s="240" t="str">
        <f t="shared" si="193"/>
        <v/>
      </c>
      <c r="CP367" s="240" t="str">
        <f t="shared" si="216"/>
        <v/>
      </c>
      <c r="CQ367" s="240" t="str">
        <f t="shared" si="217"/>
        <v/>
      </c>
      <c r="CR367" s="240" t="str">
        <f t="shared" si="218"/>
        <v/>
      </c>
      <c r="CS367" s="240" t="str">
        <f t="shared" si="219"/>
        <v/>
      </c>
      <c r="CT367" s="172" t="str">
        <f t="shared" si="220"/>
        <v/>
      </c>
      <c r="CU367" s="240" t="str">
        <f t="shared" si="221"/>
        <v/>
      </c>
      <c r="CV367" s="240" t="str">
        <f t="shared" si="222"/>
        <v/>
      </c>
      <c r="CW367" s="240" t="str">
        <f t="shared" si="223"/>
        <v/>
      </c>
      <c r="CX367" s="240" t="str">
        <f t="shared" si="224"/>
        <v/>
      </c>
      <c r="CY367" s="240" t="str">
        <f t="shared" si="225"/>
        <v/>
      </c>
      <c r="CZ367" s="240" t="str">
        <f t="shared" si="226"/>
        <v/>
      </c>
      <c r="DA367" s="240" t="str">
        <f t="shared" si="227"/>
        <v/>
      </c>
      <c r="DB367" s="173" t="str">
        <f t="shared" si="228"/>
        <v/>
      </c>
    </row>
    <row r="368" spans="1:106" x14ac:dyDescent="0.35">
      <c r="A368" s="182">
        <f>'Session Tracking'!A367</f>
        <v>0</v>
      </c>
      <c r="B368" s="183">
        <f>'Session Tracking'!T367</f>
        <v>0</v>
      </c>
      <c r="C368" s="183">
        <f>'Session Tracking'!C367</f>
        <v>0</v>
      </c>
      <c r="D368" s="184" t="str">
        <f>IF('Session Tracking'!D367,'Session Tracking'!D367,"")</f>
        <v/>
      </c>
      <c r="E368" s="184" t="str">
        <f>IF('Session Tracking'!E367,'Session Tracking'!E367,"")</f>
        <v/>
      </c>
      <c r="F368" s="121"/>
      <c r="G368" s="121"/>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1"/>
      <c r="AH368" s="122"/>
      <c r="AI368" s="122"/>
      <c r="AJ368" s="122"/>
      <c r="AK368" s="122"/>
      <c r="AL368" s="122"/>
      <c r="AM368" s="122"/>
      <c r="AN368" s="122"/>
      <c r="AO368" s="122"/>
      <c r="AP368" s="122"/>
      <c r="AQ368" s="122"/>
      <c r="AR368" s="122"/>
      <c r="AS368" s="122"/>
      <c r="AT368" s="122"/>
      <c r="AU368" s="122"/>
      <c r="AV368" s="122"/>
      <c r="AW368" s="122"/>
      <c r="AX368" s="122"/>
      <c r="AY368" s="122"/>
      <c r="AZ368" s="122"/>
      <c r="BA368" s="122"/>
      <c r="BB368" s="122"/>
      <c r="BC368" s="122"/>
      <c r="BD368" s="122"/>
      <c r="BE368" s="122"/>
      <c r="BF368" s="122"/>
      <c r="BH368" s="175" t="str">
        <f t="shared" si="194"/>
        <v/>
      </c>
      <c r="BI368" s="176" t="str">
        <f t="shared" si="195"/>
        <v/>
      </c>
      <c r="BJ368" s="240" t="str">
        <f t="shared" si="196"/>
        <v xml:space="preserve"> </v>
      </c>
      <c r="BK368" s="175" t="str">
        <f t="shared" si="197"/>
        <v/>
      </c>
      <c r="BL368" s="176" t="str">
        <f t="shared" si="198"/>
        <v/>
      </c>
      <c r="BM368" s="240" t="str">
        <f t="shared" si="199"/>
        <v xml:space="preserve"> </v>
      </c>
      <c r="BN368" s="175" t="str">
        <f t="shared" si="200"/>
        <v/>
      </c>
      <c r="BO368" s="176" t="str">
        <f t="shared" si="201"/>
        <v/>
      </c>
      <c r="BP368" s="240" t="str">
        <f t="shared" si="202"/>
        <v xml:space="preserve"> </v>
      </c>
      <c r="BQ368" s="175" t="str">
        <f t="shared" si="203"/>
        <v/>
      </c>
      <c r="BR368" s="176" t="str">
        <f t="shared" si="204"/>
        <v/>
      </c>
      <c r="BS368" s="224" t="str">
        <f t="shared" si="205"/>
        <v xml:space="preserve"> </v>
      </c>
      <c r="BT368" s="318" t="str">
        <f t="shared" si="206"/>
        <v/>
      </c>
      <c r="BU368" s="319" t="str">
        <f t="shared" si="207"/>
        <v/>
      </c>
      <c r="BV368" s="320" t="str">
        <f t="shared" si="208"/>
        <v xml:space="preserve"> </v>
      </c>
      <c r="BW368" s="175" t="str">
        <f t="shared" si="209"/>
        <v/>
      </c>
      <c r="BX368" s="176" t="str">
        <f t="shared" si="210"/>
        <v/>
      </c>
      <c r="BY368" s="240" t="str">
        <f t="shared" si="211"/>
        <v xml:space="preserve"> </v>
      </c>
      <c r="BZ368" s="175" t="str">
        <f>IF(COUNT(#REF!,#REF!,#REF!,#REF!)=4,(3-#REF!)+(3-#REF!)+#REF!+#REF!,"")</f>
        <v/>
      </c>
      <c r="CA368" s="176" t="str">
        <f>IF(COUNT(#REF!,#REF!,#REF!,#REF!)=4,(3-#REF!)+(3-#REF!)+#REF!+#REF!,"")</f>
        <v/>
      </c>
      <c r="CB368" s="240" t="str">
        <f t="shared" si="212"/>
        <v xml:space="preserve"> </v>
      </c>
      <c r="CC368" s="175" t="str">
        <f>IF(COUNT(#REF!,#REF!,#REF!)=3,(3-#REF!)+#REF!+(3-#REF!),"")</f>
        <v/>
      </c>
      <c r="CD368" s="176" t="str">
        <f>IF(COUNT(#REF!,#REF!,#REF!)=3,(3-#REF!)+#REF!+(3-#REF!),"")</f>
        <v/>
      </c>
      <c r="CE368" s="240" t="str">
        <f t="shared" si="213"/>
        <v xml:space="preserve"> </v>
      </c>
      <c r="CF368" s="185" t="str">
        <f t="shared" si="229"/>
        <v/>
      </c>
      <c r="CG368" s="186" t="str">
        <f t="shared" si="229"/>
        <v/>
      </c>
      <c r="CH368" s="181" t="str">
        <f t="shared" si="214"/>
        <v xml:space="preserve"> </v>
      </c>
      <c r="CI368" s="240">
        <f>'Session Tracking'!P367</f>
        <v>0</v>
      </c>
      <c r="CJ368" s="172"/>
      <c r="CK368" s="172">
        <f>COUNTIF('Session Tracking'!F367:O367,"Yes")</f>
        <v>0</v>
      </c>
      <c r="CL368" s="240">
        <f>COUNTIF('Session Tracking'!F367:O367,"No")</f>
        <v>0</v>
      </c>
      <c r="CM368" s="211">
        <f t="shared" si="215"/>
        <v>0</v>
      </c>
      <c r="CN368" s="240" t="str">
        <f t="shared" si="192"/>
        <v/>
      </c>
      <c r="CO368" s="240" t="str">
        <f t="shared" si="193"/>
        <v/>
      </c>
      <c r="CP368" s="240" t="str">
        <f t="shared" si="216"/>
        <v/>
      </c>
      <c r="CQ368" s="240" t="str">
        <f t="shared" si="217"/>
        <v/>
      </c>
      <c r="CR368" s="240" t="str">
        <f t="shared" si="218"/>
        <v/>
      </c>
      <c r="CS368" s="240" t="str">
        <f t="shared" si="219"/>
        <v/>
      </c>
      <c r="CT368" s="172" t="str">
        <f t="shared" si="220"/>
        <v/>
      </c>
      <c r="CU368" s="240" t="str">
        <f t="shared" si="221"/>
        <v/>
      </c>
      <c r="CV368" s="240" t="str">
        <f t="shared" si="222"/>
        <v/>
      </c>
      <c r="CW368" s="240" t="str">
        <f t="shared" si="223"/>
        <v/>
      </c>
      <c r="CX368" s="240" t="str">
        <f t="shared" si="224"/>
        <v/>
      </c>
      <c r="CY368" s="240" t="str">
        <f t="shared" si="225"/>
        <v/>
      </c>
      <c r="CZ368" s="240" t="str">
        <f t="shared" si="226"/>
        <v/>
      </c>
      <c r="DA368" s="240" t="str">
        <f t="shared" si="227"/>
        <v/>
      </c>
      <c r="DB368" s="173" t="str">
        <f t="shared" si="228"/>
        <v/>
      </c>
    </row>
    <row r="369" spans="1:106" x14ac:dyDescent="0.35">
      <c r="A369" s="182">
        <f>'Session Tracking'!A368</f>
        <v>0</v>
      </c>
      <c r="B369" s="183">
        <f>'Session Tracking'!T368</f>
        <v>0</v>
      </c>
      <c r="C369" s="183">
        <f>'Session Tracking'!C368</f>
        <v>0</v>
      </c>
      <c r="D369" s="184" t="str">
        <f>IF('Session Tracking'!D368,'Session Tracking'!D368,"")</f>
        <v/>
      </c>
      <c r="E369" s="184" t="str">
        <f>IF('Session Tracking'!E368,'Session Tracking'!E368,"")</f>
        <v/>
      </c>
      <c r="F369" s="123"/>
      <c r="G369" s="123"/>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3"/>
      <c r="AH369" s="124"/>
      <c r="AI369" s="124"/>
      <c r="AJ369" s="124"/>
      <c r="AK369" s="124"/>
      <c r="AL369" s="124"/>
      <c r="AM369" s="124"/>
      <c r="AN369" s="124"/>
      <c r="AO369" s="124"/>
      <c r="AP369" s="124"/>
      <c r="AQ369" s="124"/>
      <c r="AR369" s="124"/>
      <c r="AS369" s="124"/>
      <c r="AT369" s="124"/>
      <c r="AU369" s="124"/>
      <c r="AV369" s="124"/>
      <c r="AW369" s="124"/>
      <c r="AX369" s="124"/>
      <c r="AY369" s="124"/>
      <c r="AZ369" s="124"/>
      <c r="BA369" s="124"/>
      <c r="BB369" s="124"/>
      <c r="BC369" s="124"/>
      <c r="BD369" s="124"/>
      <c r="BE369" s="124"/>
      <c r="BF369" s="124"/>
      <c r="BH369" s="175" t="str">
        <f t="shared" si="194"/>
        <v/>
      </c>
      <c r="BI369" s="176" t="str">
        <f t="shared" si="195"/>
        <v/>
      </c>
      <c r="BJ369" s="240" t="str">
        <f t="shared" si="196"/>
        <v xml:space="preserve"> </v>
      </c>
      <c r="BK369" s="175" t="str">
        <f t="shared" si="197"/>
        <v/>
      </c>
      <c r="BL369" s="176" t="str">
        <f t="shared" si="198"/>
        <v/>
      </c>
      <c r="BM369" s="240" t="str">
        <f t="shared" si="199"/>
        <v xml:space="preserve"> </v>
      </c>
      <c r="BN369" s="175" t="str">
        <f t="shared" si="200"/>
        <v/>
      </c>
      <c r="BO369" s="176" t="str">
        <f t="shared" si="201"/>
        <v/>
      </c>
      <c r="BP369" s="240" t="str">
        <f t="shared" si="202"/>
        <v xml:space="preserve"> </v>
      </c>
      <c r="BQ369" s="175" t="str">
        <f t="shared" si="203"/>
        <v/>
      </c>
      <c r="BR369" s="176" t="str">
        <f t="shared" si="204"/>
        <v/>
      </c>
      <c r="BS369" s="224" t="str">
        <f t="shared" si="205"/>
        <v xml:space="preserve"> </v>
      </c>
      <c r="BT369" s="318" t="str">
        <f t="shared" si="206"/>
        <v/>
      </c>
      <c r="BU369" s="319" t="str">
        <f t="shared" si="207"/>
        <v/>
      </c>
      <c r="BV369" s="320" t="str">
        <f t="shared" si="208"/>
        <v xml:space="preserve"> </v>
      </c>
      <c r="BW369" s="175" t="str">
        <f t="shared" si="209"/>
        <v/>
      </c>
      <c r="BX369" s="176" t="str">
        <f t="shared" si="210"/>
        <v/>
      </c>
      <c r="BY369" s="240" t="str">
        <f t="shared" si="211"/>
        <v xml:space="preserve"> </v>
      </c>
      <c r="BZ369" s="175" t="str">
        <f>IF(COUNT(#REF!,#REF!,#REF!,#REF!)=4,(3-#REF!)+(3-#REF!)+#REF!+#REF!,"")</f>
        <v/>
      </c>
      <c r="CA369" s="176" t="str">
        <f>IF(COUNT(#REF!,#REF!,#REF!,#REF!)=4,(3-#REF!)+(3-#REF!)+#REF!+#REF!,"")</f>
        <v/>
      </c>
      <c r="CB369" s="240" t="str">
        <f t="shared" si="212"/>
        <v xml:space="preserve"> </v>
      </c>
      <c r="CC369" s="175" t="str">
        <f>IF(COUNT(#REF!,#REF!,#REF!)=3,(3-#REF!)+#REF!+(3-#REF!),"")</f>
        <v/>
      </c>
      <c r="CD369" s="176" t="str">
        <f>IF(COUNT(#REF!,#REF!,#REF!)=3,(3-#REF!)+#REF!+(3-#REF!),"")</f>
        <v/>
      </c>
      <c r="CE369" s="240" t="str">
        <f t="shared" si="213"/>
        <v xml:space="preserve"> </v>
      </c>
      <c r="CF369" s="185" t="str">
        <f t="shared" si="229"/>
        <v/>
      </c>
      <c r="CG369" s="186" t="str">
        <f t="shared" si="229"/>
        <v/>
      </c>
      <c r="CH369" s="181" t="str">
        <f t="shared" si="214"/>
        <v xml:space="preserve"> </v>
      </c>
      <c r="CI369" s="240">
        <f>'Session Tracking'!P368</f>
        <v>0</v>
      </c>
      <c r="CJ369" s="172"/>
      <c r="CK369" s="172">
        <f>COUNTIF('Session Tracking'!F368:O368,"Yes")</f>
        <v>0</v>
      </c>
      <c r="CL369" s="240">
        <f>COUNTIF('Session Tracking'!F368:O368,"No")</f>
        <v>0</v>
      </c>
      <c r="CM369" s="211">
        <f t="shared" si="215"/>
        <v>0</v>
      </c>
      <c r="CN369" s="240" t="str">
        <f t="shared" si="192"/>
        <v/>
      </c>
      <c r="CO369" s="240" t="str">
        <f t="shared" si="193"/>
        <v/>
      </c>
      <c r="CP369" s="240" t="str">
        <f t="shared" si="216"/>
        <v/>
      </c>
      <c r="CQ369" s="240" t="str">
        <f t="shared" si="217"/>
        <v/>
      </c>
      <c r="CR369" s="240" t="str">
        <f t="shared" si="218"/>
        <v/>
      </c>
      <c r="CS369" s="240" t="str">
        <f t="shared" si="219"/>
        <v/>
      </c>
      <c r="CT369" s="172" t="str">
        <f t="shared" si="220"/>
        <v/>
      </c>
      <c r="CU369" s="240" t="str">
        <f t="shared" si="221"/>
        <v/>
      </c>
      <c r="CV369" s="240" t="str">
        <f t="shared" si="222"/>
        <v/>
      </c>
      <c r="CW369" s="240" t="str">
        <f t="shared" si="223"/>
        <v/>
      </c>
      <c r="CX369" s="240" t="str">
        <f t="shared" si="224"/>
        <v/>
      </c>
      <c r="CY369" s="240" t="str">
        <f t="shared" si="225"/>
        <v/>
      </c>
      <c r="CZ369" s="240" t="str">
        <f t="shared" si="226"/>
        <v/>
      </c>
      <c r="DA369" s="240" t="str">
        <f t="shared" si="227"/>
        <v/>
      </c>
      <c r="DB369" s="173" t="str">
        <f t="shared" si="228"/>
        <v/>
      </c>
    </row>
    <row r="370" spans="1:106" x14ac:dyDescent="0.35">
      <c r="A370" s="182">
        <f>'Session Tracking'!A369</f>
        <v>0</v>
      </c>
      <c r="B370" s="183">
        <f>'Session Tracking'!T369</f>
        <v>0</v>
      </c>
      <c r="C370" s="183">
        <f>'Session Tracking'!C369</f>
        <v>0</v>
      </c>
      <c r="D370" s="184" t="str">
        <f>IF('Session Tracking'!D369,'Session Tracking'!D369,"")</f>
        <v/>
      </c>
      <c r="E370" s="184" t="str">
        <f>IF('Session Tracking'!E369,'Session Tracking'!E369,"")</f>
        <v/>
      </c>
      <c r="F370" s="121"/>
      <c r="G370" s="121"/>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1"/>
      <c r="AH370" s="122"/>
      <c r="AI370" s="122"/>
      <c r="AJ370" s="122"/>
      <c r="AK370" s="122"/>
      <c r="AL370" s="122"/>
      <c r="AM370" s="122"/>
      <c r="AN370" s="122"/>
      <c r="AO370" s="122"/>
      <c r="AP370" s="122"/>
      <c r="AQ370" s="122"/>
      <c r="AR370" s="122"/>
      <c r="AS370" s="122"/>
      <c r="AT370" s="122"/>
      <c r="AU370" s="122"/>
      <c r="AV370" s="122"/>
      <c r="AW370" s="122"/>
      <c r="AX370" s="122"/>
      <c r="AY370" s="122"/>
      <c r="AZ370" s="122"/>
      <c r="BA370" s="122"/>
      <c r="BB370" s="122"/>
      <c r="BC370" s="122"/>
      <c r="BD370" s="122"/>
      <c r="BE370" s="122"/>
      <c r="BF370" s="122"/>
      <c r="BH370" s="175" t="str">
        <f t="shared" si="194"/>
        <v/>
      </c>
      <c r="BI370" s="176" t="str">
        <f t="shared" si="195"/>
        <v/>
      </c>
      <c r="BJ370" s="240" t="str">
        <f t="shared" si="196"/>
        <v xml:space="preserve"> </v>
      </c>
      <c r="BK370" s="175" t="str">
        <f t="shared" si="197"/>
        <v/>
      </c>
      <c r="BL370" s="176" t="str">
        <f t="shared" si="198"/>
        <v/>
      </c>
      <c r="BM370" s="240" t="str">
        <f t="shared" si="199"/>
        <v xml:space="preserve"> </v>
      </c>
      <c r="BN370" s="175" t="str">
        <f t="shared" si="200"/>
        <v/>
      </c>
      <c r="BO370" s="176" t="str">
        <f t="shared" si="201"/>
        <v/>
      </c>
      <c r="BP370" s="240" t="str">
        <f t="shared" si="202"/>
        <v xml:space="preserve"> </v>
      </c>
      <c r="BQ370" s="175" t="str">
        <f t="shared" si="203"/>
        <v/>
      </c>
      <c r="BR370" s="176" t="str">
        <f t="shared" si="204"/>
        <v/>
      </c>
      <c r="BS370" s="224" t="str">
        <f t="shared" si="205"/>
        <v xml:space="preserve"> </v>
      </c>
      <c r="BT370" s="318" t="str">
        <f t="shared" si="206"/>
        <v/>
      </c>
      <c r="BU370" s="319" t="str">
        <f t="shared" si="207"/>
        <v/>
      </c>
      <c r="BV370" s="320" t="str">
        <f t="shared" si="208"/>
        <v xml:space="preserve"> </v>
      </c>
      <c r="BW370" s="175" t="str">
        <f t="shared" si="209"/>
        <v/>
      </c>
      <c r="BX370" s="176" t="str">
        <f t="shared" si="210"/>
        <v/>
      </c>
      <c r="BY370" s="240" t="str">
        <f t="shared" si="211"/>
        <v xml:space="preserve"> </v>
      </c>
      <c r="BZ370" s="175" t="str">
        <f>IF(COUNT(#REF!,#REF!,#REF!,#REF!)=4,(3-#REF!)+(3-#REF!)+#REF!+#REF!,"")</f>
        <v/>
      </c>
      <c r="CA370" s="176" t="str">
        <f>IF(COUNT(#REF!,#REF!,#REF!,#REF!)=4,(3-#REF!)+(3-#REF!)+#REF!+#REF!,"")</f>
        <v/>
      </c>
      <c r="CB370" s="240" t="str">
        <f t="shared" si="212"/>
        <v xml:space="preserve"> </v>
      </c>
      <c r="CC370" s="175" t="str">
        <f>IF(COUNT(#REF!,#REF!,#REF!)=3,(3-#REF!)+#REF!+(3-#REF!),"")</f>
        <v/>
      </c>
      <c r="CD370" s="176" t="str">
        <f>IF(COUNT(#REF!,#REF!,#REF!)=3,(3-#REF!)+#REF!+(3-#REF!),"")</f>
        <v/>
      </c>
      <c r="CE370" s="240" t="str">
        <f t="shared" si="213"/>
        <v xml:space="preserve"> </v>
      </c>
      <c r="CF370" s="185" t="str">
        <f t="shared" si="229"/>
        <v/>
      </c>
      <c r="CG370" s="186" t="str">
        <f t="shared" si="229"/>
        <v/>
      </c>
      <c r="CH370" s="181" t="str">
        <f t="shared" si="214"/>
        <v xml:space="preserve"> </v>
      </c>
      <c r="CI370" s="240">
        <f>'Session Tracking'!P369</f>
        <v>0</v>
      </c>
      <c r="CJ370" s="172"/>
      <c r="CK370" s="172">
        <f>COUNTIF('Session Tracking'!F369:O369,"Yes")</f>
        <v>0</v>
      </c>
      <c r="CL370" s="240">
        <f>COUNTIF('Session Tracking'!F369:O369,"No")</f>
        <v>0</v>
      </c>
      <c r="CM370" s="211">
        <f t="shared" si="215"/>
        <v>0</v>
      </c>
      <c r="CN370" s="240" t="str">
        <f t="shared" si="192"/>
        <v/>
      </c>
      <c r="CO370" s="240" t="str">
        <f t="shared" si="193"/>
        <v/>
      </c>
      <c r="CP370" s="240" t="str">
        <f t="shared" si="216"/>
        <v/>
      </c>
      <c r="CQ370" s="240" t="str">
        <f t="shared" si="217"/>
        <v/>
      </c>
      <c r="CR370" s="240" t="str">
        <f t="shared" si="218"/>
        <v/>
      </c>
      <c r="CS370" s="240" t="str">
        <f t="shared" si="219"/>
        <v/>
      </c>
      <c r="CT370" s="172" t="str">
        <f t="shared" si="220"/>
        <v/>
      </c>
      <c r="CU370" s="240" t="str">
        <f t="shared" si="221"/>
        <v/>
      </c>
      <c r="CV370" s="240" t="str">
        <f t="shared" si="222"/>
        <v/>
      </c>
      <c r="CW370" s="240" t="str">
        <f t="shared" si="223"/>
        <v/>
      </c>
      <c r="CX370" s="240" t="str">
        <f t="shared" si="224"/>
        <v/>
      </c>
      <c r="CY370" s="240" t="str">
        <f t="shared" si="225"/>
        <v/>
      </c>
      <c r="CZ370" s="240" t="str">
        <f t="shared" si="226"/>
        <v/>
      </c>
      <c r="DA370" s="240" t="str">
        <f t="shared" si="227"/>
        <v/>
      </c>
      <c r="DB370" s="173" t="str">
        <f t="shared" si="228"/>
        <v/>
      </c>
    </row>
    <row r="371" spans="1:106" x14ac:dyDescent="0.35">
      <c r="A371" s="182">
        <f>'Session Tracking'!A370</f>
        <v>0</v>
      </c>
      <c r="B371" s="183">
        <f>'Session Tracking'!T370</f>
        <v>0</v>
      </c>
      <c r="C371" s="183">
        <f>'Session Tracking'!C370</f>
        <v>0</v>
      </c>
      <c r="D371" s="184" t="str">
        <f>IF('Session Tracking'!D370,'Session Tracking'!D370,"")</f>
        <v/>
      </c>
      <c r="E371" s="184" t="str">
        <f>IF('Session Tracking'!E370,'Session Tracking'!E370,"")</f>
        <v/>
      </c>
      <c r="F371" s="123"/>
      <c r="G371" s="123"/>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3"/>
      <c r="AH371" s="124"/>
      <c r="AI371" s="124"/>
      <c r="AJ371" s="124"/>
      <c r="AK371" s="124"/>
      <c r="AL371" s="124"/>
      <c r="AM371" s="124"/>
      <c r="AN371" s="124"/>
      <c r="AO371" s="124"/>
      <c r="AP371" s="124"/>
      <c r="AQ371" s="124"/>
      <c r="AR371" s="124"/>
      <c r="AS371" s="124"/>
      <c r="AT371" s="124"/>
      <c r="AU371" s="124"/>
      <c r="AV371" s="124"/>
      <c r="AW371" s="124"/>
      <c r="AX371" s="124"/>
      <c r="AY371" s="124"/>
      <c r="AZ371" s="124"/>
      <c r="BA371" s="124"/>
      <c r="BB371" s="124"/>
      <c r="BC371" s="124"/>
      <c r="BD371" s="124"/>
      <c r="BE371" s="124"/>
      <c r="BF371" s="124"/>
      <c r="BH371" s="175" t="str">
        <f t="shared" si="194"/>
        <v/>
      </c>
      <c r="BI371" s="176" t="str">
        <f t="shared" si="195"/>
        <v/>
      </c>
      <c r="BJ371" s="240" t="str">
        <f t="shared" si="196"/>
        <v xml:space="preserve"> </v>
      </c>
      <c r="BK371" s="175" t="str">
        <f t="shared" si="197"/>
        <v/>
      </c>
      <c r="BL371" s="176" t="str">
        <f t="shared" si="198"/>
        <v/>
      </c>
      <c r="BM371" s="240" t="str">
        <f t="shared" si="199"/>
        <v xml:space="preserve"> </v>
      </c>
      <c r="BN371" s="175" t="str">
        <f t="shared" si="200"/>
        <v/>
      </c>
      <c r="BO371" s="176" t="str">
        <f t="shared" si="201"/>
        <v/>
      </c>
      <c r="BP371" s="240" t="str">
        <f t="shared" si="202"/>
        <v xml:space="preserve"> </v>
      </c>
      <c r="BQ371" s="175" t="str">
        <f t="shared" si="203"/>
        <v/>
      </c>
      <c r="BR371" s="176" t="str">
        <f t="shared" si="204"/>
        <v/>
      </c>
      <c r="BS371" s="224" t="str">
        <f t="shared" si="205"/>
        <v xml:space="preserve"> </v>
      </c>
      <c r="BT371" s="318" t="str">
        <f t="shared" si="206"/>
        <v/>
      </c>
      <c r="BU371" s="319" t="str">
        <f t="shared" si="207"/>
        <v/>
      </c>
      <c r="BV371" s="320" t="str">
        <f t="shared" si="208"/>
        <v xml:space="preserve"> </v>
      </c>
      <c r="BW371" s="175" t="str">
        <f t="shared" si="209"/>
        <v/>
      </c>
      <c r="BX371" s="176" t="str">
        <f t="shared" si="210"/>
        <v/>
      </c>
      <c r="BY371" s="240" t="str">
        <f t="shared" si="211"/>
        <v xml:space="preserve"> </v>
      </c>
      <c r="BZ371" s="175" t="str">
        <f>IF(COUNT(#REF!,#REF!,#REF!,#REF!)=4,(3-#REF!)+(3-#REF!)+#REF!+#REF!,"")</f>
        <v/>
      </c>
      <c r="CA371" s="176" t="str">
        <f>IF(COUNT(#REF!,#REF!,#REF!,#REF!)=4,(3-#REF!)+(3-#REF!)+#REF!+#REF!,"")</f>
        <v/>
      </c>
      <c r="CB371" s="240" t="str">
        <f t="shared" si="212"/>
        <v xml:space="preserve"> </v>
      </c>
      <c r="CC371" s="175" t="str">
        <f>IF(COUNT(#REF!,#REF!,#REF!)=3,(3-#REF!)+#REF!+(3-#REF!),"")</f>
        <v/>
      </c>
      <c r="CD371" s="176" t="str">
        <f>IF(COUNT(#REF!,#REF!,#REF!)=3,(3-#REF!)+#REF!+(3-#REF!),"")</f>
        <v/>
      </c>
      <c r="CE371" s="240" t="str">
        <f t="shared" si="213"/>
        <v xml:space="preserve"> </v>
      </c>
      <c r="CF371" s="185" t="str">
        <f t="shared" si="229"/>
        <v/>
      </c>
      <c r="CG371" s="186" t="str">
        <f t="shared" si="229"/>
        <v/>
      </c>
      <c r="CH371" s="181" t="str">
        <f t="shared" si="214"/>
        <v xml:space="preserve"> </v>
      </c>
      <c r="CI371" s="240">
        <f>'Session Tracking'!P370</f>
        <v>0</v>
      </c>
      <c r="CJ371" s="172"/>
      <c r="CK371" s="172">
        <f>COUNTIF('Session Tracking'!F370:O370,"Yes")</f>
        <v>0</v>
      </c>
      <c r="CL371" s="240">
        <f>COUNTIF('Session Tracking'!F370:O370,"No")</f>
        <v>0</v>
      </c>
      <c r="CM371" s="211">
        <f t="shared" si="215"/>
        <v>0</v>
      </c>
      <c r="CN371" s="240" t="str">
        <f t="shared" si="192"/>
        <v/>
      </c>
      <c r="CO371" s="240" t="str">
        <f t="shared" si="193"/>
        <v/>
      </c>
      <c r="CP371" s="240" t="str">
        <f t="shared" si="216"/>
        <v/>
      </c>
      <c r="CQ371" s="240" t="str">
        <f t="shared" si="217"/>
        <v/>
      </c>
      <c r="CR371" s="240" t="str">
        <f t="shared" si="218"/>
        <v/>
      </c>
      <c r="CS371" s="240" t="str">
        <f t="shared" si="219"/>
        <v/>
      </c>
      <c r="CT371" s="172" t="str">
        <f t="shared" si="220"/>
        <v/>
      </c>
      <c r="CU371" s="240" t="str">
        <f t="shared" si="221"/>
        <v/>
      </c>
      <c r="CV371" s="240" t="str">
        <f t="shared" si="222"/>
        <v/>
      </c>
      <c r="CW371" s="240" t="str">
        <f t="shared" si="223"/>
        <v/>
      </c>
      <c r="CX371" s="240" t="str">
        <f t="shared" si="224"/>
        <v/>
      </c>
      <c r="CY371" s="240" t="str">
        <f t="shared" si="225"/>
        <v/>
      </c>
      <c r="CZ371" s="240" t="str">
        <f t="shared" si="226"/>
        <v/>
      </c>
      <c r="DA371" s="240" t="str">
        <f t="shared" si="227"/>
        <v/>
      </c>
      <c r="DB371" s="173" t="str">
        <f t="shared" si="228"/>
        <v/>
      </c>
    </row>
    <row r="372" spans="1:106" x14ac:dyDescent="0.35">
      <c r="A372" s="182">
        <f>'Session Tracking'!A371</f>
        <v>0</v>
      </c>
      <c r="B372" s="183">
        <f>'Session Tracking'!T371</f>
        <v>0</v>
      </c>
      <c r="C372" s="183">
        <f>'Session Tracking'!C371</f>
        <v>0</v>
      </c>
      <c r="D372" s="184" t="str">
        <f>IF('Session Tracking'!D371,'Session Tracking'!D371,"")</f>
        <v/>
      </c>
      <c r="E372" s="184" t="str">
        <f>IF('Session Tracking'!E371,'Session Tracking'!E371,"")</f>
        <v/>
      </c>
      <c r="F372" s="121"/>
      <c r="G372" s="121"/>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1"/>
      <c r="AH372" s="122"/>
      <c r="AI372" s="122"/>
      <c r="AJ372" s="122"/>
      <c r="AK372" s="122"/>
      <c r="AL372" s="122"/>
      <c r="AM372" s="122"/>
      <c r="AN372" s="122"/>
      <c r="AO372" s="122"/>
      <c r="AP372" s="122"/>
      <c r="AQ372" s="122"/>
      <c r="AR372" s="122"/>
      <c r="AS372" s="122"/>
      <c r="AT372" s="122"/>
      <c r="AU372" s="122"/>
      <c r="AV372" s="122"/>
      <c r="AW372" s="122"/>
      <c r="AX372" s="122"/>
      <c r="AY372" s="122"/>
      <c r="AZ372" s="122"/>
      <c r="BA372" s="122"/>
      <c r="BB372" s="122"/>
      <c r="BC372" s="122"/>
      <c r="BD372" s="122"/>
      <c r="BE372" s="122"/>
      <c r="BF372" s="122"/>
      <c r="BH372" s="175" t="str">
        <f t="shared" si="194"/>
        <v/>
      </c>
      <c r="BI372" s="176" t="str">
        <f t="shared" si="195"/>
        <v/>
      </c>
      <c r="BJ372" s="240" t="str">
        <f t="shared" si="196"/>
        <v xml:space="preserve"> </v>
      </c>
      <c r="BK372" s="175" t="str">
        <f t="shared" si="197"/>
        <v/>
      </c>
      <c r="BL372" s="176" t="str">
        <f t="shared" si="198"/>
        <v/>
      </c>
      <c r="BM372" s="240" t="str">
        <f t="shared" si="199"/>
        <v xml:space="preserve"> </v>
      </c>
      <c r="BN372" s="175" t="str">
        <f t="shared" si="200"/>
        <v/>
      </c>
      <c r="BO372" s="176" t="str">
        <f t="shared" si="201"/>
        <v/>
      </c>
      <c r="BP372" s="240" t="str">
        <f t="shared" si="202"/>
        <v xml:space="preserve"> </v>
      </c>
      <c r="BQ372" s="175" t="str">
        <f t="shared" si="203"/>
        <v/>
      </c>
      <c r="BR372" s="176" t="str">
        <f t="shared" si="204"/>
        <v/>
      </c>
      <c r="BS372" s="224" t="str">
        <f t="shared" si="205"/>
        <v xml:space="preserve"> </v>
      </c>
      <c r="BT372" s="318" t="str">
        <f t="shared" si="206"/>
        <v/>
      </c>
      <c r="BU372" s="319" t="str">
        <f t="shared" si="207"/>
        <v/>
      </c>
      <c r="BV372" s="320" t="str">
        <f t="shared" si="208"/>
        <v xml:space="preserve"> </v>
      </c>
      <c r="BW372" s="175" t="str">
        <f t="shared" si="209"/>
        <v/>
      </c>
      <c r="BX372" s="176" t="str">
        <f t="shared" si="210"/>
        <v/>
      </c>
      <c r="BY372" s="240" t="str">
        <f t="shared" si="211"/>
        <v xml:space="preserve"> </v>
      </c>
      <c r="BZ372" s="175" t="str">
        <f>IF(COUNT(#REF!,#REF!,#REF!,#REF!)=4,(3-#REF!)+(3-#REF!)+#REF!+#REF!,"")</f>
        <v/>
      </c>
      <c r="CA372" s="176" t="str">
        <f>IF(COUNT(#REF!,#REF!,#REF!,#REF!)=4,(3-#REF!)+(3-#REF!)+#REF!+#REF!,"")</f>
        <v/>
      </c>
      <c r="CB372" s="240" t="str">
        <f t="shared" si="212"/>
        <v xml:space="preserve"> </v>
      </c>
      <c r="CC372" s="175" t="str">
        <f>IF(COUNT(#REF!,#REF!,#REF!)=3,(3-#REF!)+#REF!+(3-#REF!),"")</f>
        <v/>
      </c>
      <c r="CD372" s="176" t="str">
        <f>IF(COUNT(#REF!,#REF!,#REF!)=3,(3-#REF!)+#REF!+(3-#REF!),"")</f>
        <v/>
      </c>
      <c r="CE372" s="240" t="str">
        <f t="shared" si="213"/>
        <v xml:space="preserve"> </v>
      </c>
      <c r="CF372" s="185" t="str">
        <f t="shared" si="229"/>
        <v/>
      </c>
      <c r="CG372" s="186" t="str">
        <f t="shared" si="229"/>
        <v/>
      </c>
      <c r="CH372" s="181" t="str">
        <f t="shared" si="214"/>
        <v xml:space="preserve"> </v>
      </c>
      <c r="CI372" s="240">
        <f>'Session Tracking'!P371</f>
        <v>0</v>
      </c>
      <c r="CJ372" s="172"/>
      <c r="CK372" s="172">
        <f>COUNTIF('Session Tracking'!F371:O371,"Yes")</f>
        <v>0</v>
      </c>
      <c r="CL372" s="240">
        <f>COUNTIF('Session Tracking'!F371:O371,"No")</f>
        <v>0</v>
      </c>
      <c r="CM372" s="211">
        <f t="shared" si="215"/>
        <v>0</v>
      </c>
      <c r="CN372" s="240" t="str">
        <f t="shared" si="192"/>
        <v/>
      </c>
      <c r="CO372" s="240" t="str">
        <f t="shared" si="193"/>
        <v/>
      </c>
      <c r="CP372" s="240" t="str">
        <f t="shared" si="216"/>
        <v/>
      </c>
      <c r="CQ372" s="240" t="str">
        <f t="shared" si="217"/>
        <v/>
      </c>
      <c r="CR372" s="240" t="str">
        <f t="shared" si="218"/>
        <v/>
      </c>
      <c r="CS372" s="240" t="str">
        <f t="shared" si="219"/>
        <v/>
      </c>
      <c r="CT372" s="172" t="str">
        <f t="shared" si="220"/>
        <v/>
      </c>
      <c r="CU372" s="240" t="str">
        <f t="shared" si="221"/>
        <v/>
      </c>
      <c r="CV372" s="240" t="str">
        <f t="shared" si="222"/>
        <v/>
      </c>
      <c r="CW372" s="240" t="str">
        <f t="shared" si="223"/>
        <v/>
      </c>
      <c r="CX372" s="240" t="str">
        <f t="shared" si="224"/>
        <v/>
      </c>
      <c r="CY372" s="240" t="str">
        <f t="shared" si="225"/>
        <v/>
      </c>
      <c r="CZ372" s="240" t="str">
        <f t="shared" si="226"/>
        <v/>
      </c>
      <c r="DA372" s="240" t="str">
        <f t="shared" si="227"/>
        <v/>
      </c>
      <c r="DB372" s="173" t="str">
        <f t="shared" si="228"/>
        <v/>
      </c>
    </row>
    <row r="373" spans="1:106" x14ac:dyDescent="0.35">
      <c r="A373" s="182">
        <f>'Session Tracking'!A372</f>
        <v>0</v>
      </c>
      <c r="B373" s="183">
        <f>'Session Tracking'!T372</f>
        <v>0</v>
      </c>
      <c r="C373" s="183">
        <f>'Session Tracking'!C372</f>
        <v>0</v>
      </c>
      <c r="D373" s="184" t="str">
        <f>IF('Session Tracking'!D372,'Session Tracking'!D372,"")</f>
        <v/>
      </c>
      <c r="E373" s="184" t="str">
        <f>IF('Session Tracking'!E372,'Session Tracking'!E372,"")</f>
        <v/>
      </c>
      <c r="F373" s="123"/>
      <c r="G373" s="123"/>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3"/>
      <c r="AH373" s="124"/>
      <c r="AI373" s="124"/>
      <c r="AJ373" s="124"/>
      <c r="AK373" s="124"/>
      <c r="AL373" s="124"/>
      <c r="AM373" s="124"/>
      <c r="AN373" s="124"/>
      <c r="AO373" s="124"/>
      <c r="AP373" s="124"/>
      <c r="AQ373" s="124"/>
      <c r="AR373" s="124"/>
      <c r="AS373" s="124"/>
      <c r="AT373" s="124"/>
      <c r="AU373" s="124"/>
      <c r="AV373" s="124"/>
      <c r="AW373" s="124"/>
      <c r="AX373" s="124"/>
      <c r="AY373" s="124"/>
      <c r="AZ373" s="124"/>
      <c r="BA373" s="124"/>
      <c r="BB373" s="124"/>
      <c r="BC373" s="124"/>
      <c r="BD373" s="124"/>
      <c r="BE373" s="124"/>
      <c r="BF373" s="124"/>
      <c r="BH373" s="175" t="str">
        <f t="shared" si="194"/>
        <v/>
      </c>
      <c r="BI373" s="176" t="str">
        <f t="shared" si="195"/>
        <v/>
      </c>
      <c r="BJ373" s="240" t="str">
        <f t="shared" si="196"/>
        <v xml:space="preserve"> </v>
      </c>
      <c r="BK373" s="175" t="str">
        <f t="shared" si="197"/>
        <v/>
      </c>
      <c r="BL373" s="176" t="str">
        <f t="shared" si="198"/>
        <v/>
      </c>
      <c r="BM373" s="240" t="str">
        <f t="shared" si="199"/>
        <v xml:space="preserve"> </v>
      </c>
      <c r="BN373" s="175" t="str">
        <f t="shared" si="200"/>
        <v/>
      </c>
      <c r="BO373" s="176" t="str">
        <f t="shared" si="201"/>
        <v/>
      </c>
      <c r="BP373" s="240" t="str">
        <f t="shared" si="202"/>
        <v xml:space="preserve"> </v>
      </c>
      <c r="BQ373" s="175" t="str">
        <f t="shared" si="203"/>
        <v/>
      </c>
      <c r="BR373" s="176" t="str">
        <f t="shared" si="204"/>
        <v/>
      </c>
      <c r="BS373" s="224" t="str">
        <f t="shared" si="205"/>
        <v xml:space="preserve"> </v>
      </c>
      <c r="BT373" s="318" t="str">
        <f t="shared" si="206"/>
        <v/>
      </c>
      <c r="BU373" s="319" t="str">
        <f t="shared" si="207"/>
        <v/>
      </c>
      <c r="BV373" s="320" t="str">
        <f t="shared" si="208"/>
        <v xml:space="preserve"> </v>
      </c>
      <c r="BW373" s="175" t="str">
        <f t="shared" si="209"/>
        <v/>
      </c>
      <c r="BX373" s="176" t="str">
        <f t="shared" si="210"/>
        <v/>
      </c>
      <c r="BY373" s="240" t="str">
        <f t="shared" si="211"/>
        <v xml:space="preserve"> </v>
      </c>
      <c r="BZ373" s="175" t="str">
        <f>IF(COUNT(#REF!,#REF!,#REF!,#REF!)=4,(3-#REF!)+(3-#REF!)+#REF!+#REF!,"")</f>
        <v/>
      </c>
      <c r="CA373" s="176" t="str">
        <f>IF(COUNT(#REF!,#REF!,#REF!,#REF!)=4,(3-#REF!)+(3-#REF!)+#REF!+#REF!,"")</f>
        <v/>
      </c>
      <c r="CB373" s="240" t="str">
        <f t="shared" si="212"/>
        <v xml:space="preserve"> </v>
      </c>
      <c r="CC373" s="175" t="str">
        <f>IF(COUNT(#REF!,#REF!,#REF!)=3,(3-#REF!)+#REF!+(3-#REF!),"")</f>
        <v/>
      </c>
      <c r="CD373" s="176" t="str">
        <f>IF(COUNT(#REF!,#REF!,#REF!)=3,(3-#REF!)+#REF!+(3-#REF!),"")</f>
        <v/>
      </c>
      <c r="CE373" s="240" t="str">
        <f t="shared" si="213"/>
        <v xml:space="preserve"> </v>
      </c>
      <c r="CF373" s="185" t="str">
        <f t="shared" si="229"/>
        <v/>
      </c>
      <c r="CG373" s="186" t="str">
        <f t="shared" si="229"/>
        <v/>
      </c>
      <c r="CH373" s="181" t="str">
        <f t="shared" si="214"/>
        <v xml:space="preserve"> </v>
      </c>
      <c r="CI373" s="240">
        <f>'Session Tracking'!P372</f>
        <v>0</v>
      </c>
      <c r="CJ373" s="172"/>
      <c r="CK373" s="172">
        <f>COUNTIF('Session Tracking'!F372:O372,"Yes")</f>
        <v>0</v>
      </c>
      <c r="CL373" s="240">
        <f>COUNTIF('Session Tracking'!F372:O372,"No")</f>
        <v>0</v>
      </c>
      <c r="CM373" s="211">
        <f t="shared" si="215"/>
        <v>0</v>
      </c>
      <c r="CN373" s="240" t="str">
        <f t="shared" si="192"/>
        <v/>
      </c>
      <c r="CO373" s="240" t="str">
        <f t="shared" si="193"/>
        <v/>
      </c>
      <c r="CP373" s="240" t="str">
        <f t="shared" si="216"/>
        <v/>
      </c>
      <c r="CQ373" s="240" t="str">
        <f t="shared" si="217"/>
        <v/>
      </c>
      <c r="CR373" s="240" t="str">
        <f t="shared" si="218"/>
        <v/>
      </c>
      <c r="CS373" s="240" t="str">
        <f t="shared" si="219"/>
        <v/>
      </c>
      <c r="CT373" s="172" t="str">
        <f t="shared" si="220"/>
        <v/>
      </c>
      <c r="CU373" s="240" t="str">
        <f t="shared" si="221"/>
        <v/>
      </c>
      <c r="CV373" s="240" t="str">
        <f t="shared" si="222"/>
        <v/>
      </c>
      <c r="CW373" s="240" t="str">
        <f t="shared" si="223"/>
        <v/>
      </c>
      <c r="CX373" s="240" t="str">
        <f t="shared" si="224"/>
        <v/>
      </c>
      <c r="CY373" s="240" t="str">
        <f t="shared" si="225"/>
        <v/>
      </c>
      <c r="CZ373" s="240" t="str">
        <f t="shared" si="226"/>
        <v/>
      </c>
      <c r="DA373" s="240" t="str">
        <f t="shared" si="227"/>
        <v/>
      </c>
      <c r="DB373" s="173" t="str">
        <f t="shared" si="228"/>
        <v/>
      </c>
    </row>
    <row r="374" spans="1:106" x14ac:dyDescent="0.35">
      <c r="A374" s="182">
        <f>'Session Tracking'!A373</f>
        <v>0</v>
      </c>
      <c r="B374" s="183">
        <f>'Session Tracking'!T373</f>
        <v>0</v>
      </c>
      <c r="C374" s="183">
        <f>'Session Tracking'!C373</f>
        <v>0</v>
      </c>
      <c r="D374" s="184" t="str">
        <f>IF('Session Tracking'!D373,'Session Tracking'!D373,"")</f>
        <v/>
      </c>
      <c r="E374" s="184" t="str">
        <f>IF('Session Tracking'!E373,'Session Tracking'!E373,"")</f>
        <v/>
      </c>
      <c r="F374" s="121"/>
      <c r="G374" s="121"/>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1"/>
      <c r="AH374" s="122"/>
      <c r="AI374" s="122"/>
      <c r="AJ374" s="122"/>
      <c r="AK374" s="122"/>
      <c r="AL374" s="122"/>
      <c r="AM374" s="122"/>
      <c r="AN374" s="122"/>
      <c r="AO374" s="122"/>
      <c r="AP374" s="122"/>
      <c r="AQ374" s="122"/>
      <c r="AR374" s="122"/>
      <c r="AS374" s="122"/>
      <c r="AT374" s="122"/>
      <c r="AU374" s="122"/>
      <c r="AV374" s="122"/>
      <c r="AW374" s="122"/>
      <c r="AX374" s="122"/>
      <c r="AY374" s="122"/>
      <c r="AZ374" s="122"/>
      <c r="BA374" s="122"/>
      <c r="BB374" s="122"/>
      <c r="BC374" s="122"/>
      <c r="BD374" s="122"/>
      <c r="BE374" s="122"/>
      <c r="BF374" s="122"/>
      <c r="BH374" s="175" t="str">
        <f t="shared" si="194"/>
        <v/>
      </c>
      <c r="BI374" s="176" t="str">
        <f t="shared" si="195"/>
        <v/>
      </c>
      <c r="BJ374" s="240" t="str">
        <f t="shared" si="196"/>
        <v xml:space="preserve"> </v>
      </c>
      <c r="BK374" s="175" t="str">
        <f t="shared" si="197"/>
        <v/>
      </c>
      <c r="BL374" s="176" t="str">
        <f t="shared" si="198"/>
        <v/>
      </c>
      <c r="BM374" s="240" t="str">
        <f t="shared" si="199"/>
        <v xml:space="preserve"> </v>
      </c>
      <c r="BN374" s="175" t="str">
        <f t="shared" si="200"/>
        <v/>
      </c>
      <c r="BO374" s="176" t="str">
        <f t="shared" si="201"/>
        <v/>
      </c>
      <c r="BP374" s="240" t="str">
        <f t="shared" si="202"/>
        <v xml:space="preserve"> </v>
      </c>
      <c r="BQ374" s="175" t="str">
        <f t="shared" si="203"/>
        <v/>
      </c>
      <c r="BR374" s="176" t="str">
        <f t="shared" si="204"/>
        <v/>
      </c>
      <c r="BS374" s="224" t="str">
        <f t="shared" si="205"/>
        <v xml:space="preserve"> </v>
      </c>
      <c r="BT374" s="318" t="str">
        <f t="shared" si="206"/>
        <v/>
      </c>
      <c r="BU374" s="319" t="str">
        <f t="shared" si="207"/>
        <v/>
      </c>
      <c r="BV374" s="320" t="str">
        <f t="shared" si="208"/>
        <v xml:space="preserve"> </v>
      </c>
      <c r="BW374" s="175" t="str">
        <f t="shared" si="209"/>
        <v/>
      </c>
      <c r="BX374" s="176" t="str">
        <f t="shared" si="210"/>
        <v/>
      </c>
      <c r="BY374" s="240" t="str">
        <f t="shared" si="211"/>
        <v xml:space="preserve"> </v>
      </c>
      <c r="BZ374" s="175" t="str">
        <f>IF(COUNT(#REF!,#REF!,#REF!,#REF!)=4,(3-#REF!)+(3-#REF!)+#REF!+#REF!,"")</f>
        <v/>
      </c>
      <c r="CA374" s="176" t="str">
        <f>IF(COUNT(#REF!,#REF!,#REF!,#REF!)=4,(3-#REF!)+(3-#REF!)+#REF!+#REF!,"")</f>
        <v/>
      </c>
      <c r="CB374" s="240" t="str">
        <f t="shared" si="212"/>
        <v xml:space="preserve"> </v>
      </c>
      <c r="CC374" s="175" t="str">
        <f>IF(COUNT(#REF!,#REF!,#REF!)=3,(3-#REF!)+#REF!+(3-#REF!),"")</f>
        <v/>
      </c>
      <c r="CD374" s="176" t="str">
        <f>IF(COUNT(#REF!,#REF!,#REF!)=3,(3-#REF!)+#REF!+(3-#REF!),"")</f>
        <v/>
      </c>
      <c r="CE374" s="240" t="str">
        <f t="shared" si="213"/>
        <v xml:space="preserve"> </v>
      </c>
      <c r="CF374" s="185" t="str">
        <f t="shared" si="229"/>
        <v/>
      </c>
      <c r="CG374" s="186" t="str">
        <f t="shared" si="229"/>
        <v/>
      </c>
      <c r="CH374" s="181" t="str">
        <f t="shared" si="214"/>
        <v xml:space="preserve"> </v>
      </c>
      <c r="CI374" s="240">
        <f>'Session Tracking'!P373</f>
        <v>0</v>
      </c>
      <c r="CJ374" s="172"/>
      <c r="CK374" s="172">
        <f>COUNTIF('Session Tracking'!F373:O373,"Yes")</f>
        <v>0</v>
      </c>
      <c r="CL374" s="240">
        <f>COUNTIF('Session Tracking'!F373:O373,"No")</f>
        <v>0</v>
      </c>
      <c r="CM374" s="211">
        <f t="shared" si="215"/>
        <v>0</v>
      </c>
      <c r="CN374" s="240" t="str">
        <f t="shared" si="192"/>
        <v/>
      </c>
      <c r="CO374" s="240" t="str">
        <f t="shared" si="193"/>
        <v/>
      </c>
      <c r="CP374" s="240" t="str">
        <f t="shared" si="216"/>
        <v/>
      </c>
      <c r="CQ374" s="240" t="str">
        <f t="shared" si="217"/>
        <v/>
      </c>
      <c r="CR374" s="240" t="str">
        <f t="shared" si="218"/>
        <v/>
      </c>
      <c r="CS374" s="240" t="str">
        <f t="shared" si="219"/>
        <v/>
      </c>
      <c r="CT374" s="172" t="str">
        <f t="shared" si="220"/>
        <v/>
      </c>
      <c r="CU374" s="240" t="str">
        <f t="shared" si="221"/>
        <v/>
      </c>
      <c r="CV374" s="240" t="str">
        <f t="shared" si="222"/>
        <v/>
      </c>
      <c r="CW374" s="240" t="str">
        <f t="shared" si="223"/>
        <v/>
      </c>
      <c r="CX374" s="240" t="str">
        <f t="shared" si="224"/>
        <v/>
      </c>
      <c r="CY374" s="240" t="str">
        <f t="shared" si="225"/>
        <v/>
      </c>
      <c r="CZ374" s="240" t="str">
        <f t="shared" si="226"/>
        <v/>
      </c>
      <c r="DA374" s="240" t="str">
        <f t="shared" si="227"/>
        <v/>
      </c>
      <c r="DB374" s="173" t="str">
        <f t="shared" si="228"/>
        <v/>
      </c>
    </row>
    <row r="375" spans="1:106" x14ac:dyDescent="0.35">
      <c r="A375" s="182">
        <f>'Session Tracking'!A374</f>
        <v>0</v>
      </c>
      <c r="B375" s="183">
        <f>'Session Tracking'!T374</f>
        <v>0</v>
      </c>
      <c r="C375" s="183">
        <f>'Session Tracking'!C374</f>
        <v>0</v>
      </c>
      <c r="D375" s="184" t="str">
        <f>IF('Session Tracking'!D374,'Session Tracking'!D374,"")</f>
        <v/>
      </c>
      <c r="E375" s="184" t="str">
        <f>IF('Session Tracking'!E374,'Session Tracking'!E374,"")</f>
        <v/>
      </c>
      <c r="F375" s="123"/>
      <c r="G375" s="123"/>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3"/>
      <c r="AH375" s="124"/>
      <c r="AI375" s="124"/>
      <c r="AJ375" s="124"/>
      <c r="AK375" s="124"/>
      <c r="AL375" s="124"/>
      <c r="AM375" s="124"/>
      <c r="AN375" s="124"/>
      <c r="AO375" s="124"/>
      <c r="AP375" s="124"/>
      <c r="AQ375" s="124"/>
      <c r="AR375" s="124"/>
      <c r="AS375" s="124"/>
      <c r="AT375" s="124"/>
      <c r="AU375" s="124"/>
      <c r="AV375" s="124"/>
      <c r="AW375" s="124"/>
      <c r="AX375" s="124"/>
      <c r="AY375" s="124"/>
      <c r="AZ375" s="124"/>
      <c r="BA375" s="124"/>
      <c r="BB375" s="124"/>
      <c r="BC375" s="124"/>
      <c r="BD375" s="124"/>
      <c r="BE375" s="124"/>
      <c r="BF375" s="124"/>
      <c r="BH375" s="175" t="str">
        <f t="shared" si="194"/>
        <v/>
      </c>
      <c r="BI375" s="176" t="str">
        <f t="shared" si="195"/>
        <v/>
      </c>
      <c r="BJ375" s="240" t="str">
        <f t="shared" si="196"/>
        <v xml:space="preserve"> </v>
      </c>
      <c r="BK375" s="175" t="str">
        <f t="shared" si="197"/>
        <v/>
      </c>
      <c r="BL375" s="176" t="str">
        <f t="shared" si="198"/>
        <v/>
      </c>
      <c r="BM375" s="240" t="str">
        <f t="shared" si="199"/>
        <v xml:space="preserve"> </v>
      </c>
      <c r="BN375" s="175" t="str">
        <f t="shared" si="200"/>
        <v/>
      </c>
      <c r="BO375" s="176" t="str">
        <f t="shared" si="201"/>
        <v/>
      </c>
      <c r="BP375" s="240" t="str">
        <f t="shared" si="202"/>
        <v xml:space="preserve"> </v>
      </c>
      <c r="BQ375" s="175" t="str">
        <f t="shared" si="203"/>
        <v/>
      </c>
      <c r="BR375" s="176" t="str">
        <f t="shared" si="204"/>
        <v/>
      </c>
      <c r="BS375" s="224" t="str">
        <f t="shared" si="205"/>
        <v xml:space="preserve"> </v>
      </c>
      <c r="BT375" s="318" t="str">
        <f t="shared" si="206"/>
        <v/>
      </c>
      <c r="BU375" s="319" t="str">
        <f t="shared" si="207"/>
        <v/>
      </c>
      <c r="BV375" s="320" t="str">
        <f t="shared" si="208"/>
        <v xml:space="preserve"> </v>
      </c>
      <c r="BW375" s="175" t="str">
        <f t="shared" si="209"/>
        <v/>
      </c>
      <c r="BX375" s="176" t="str">
        <f t="shared" si="210"/>
        <v/>
      </c>
      <c r="BY375" s="240" t="str">
        <f t="shared" si="211"/>
        <v xml:space="preserve"> </v>
      </c>
      <c r="BZ375" s="175" t="str">
        <f>IF(COUNT(#REF!,#REF!,#REF!,#REF!)=4,(3-#REF!)+(3-#REF!)+#REF!+#REF!,"")</f>
        <v/>
      </c>
      <c r="CA375" s="176" t="str">
        <f>IF(COUNT(#REF!,#REF!,#REF!,#REF!)=4,(3-#REF!)+(3-#REF!)+#REF!+#REF!,"")</f>
        <v/>
      </c>
      <c r="CB375" s="240" t="str">
        <f t="shared" si="212"/>
        <v xml:space="preserve"> </v>
      </c>
      <c r="CC375" s="175" t="str">
        <f>IF(COUNT(#REF!,#REF!,#REF!)=3,(3-#REF!)+#REF!+(3-#REF!),"")</f>
        <v/>
      </c>
      <c r="CD375" s="176" t="str">
        <f>IF(COUNT(#REF!,#REF!,#REF!)=3,(3-#REF!)+#REF!+(3-#REF!),"")</f>
        <v/>
      </c>
      <c r="CE375" s="240" t="str">
        <f t="shared" si="213"/>
        <v xml:space="preserve"> </v>
      </c>
      <c r="CF375" s="185" t="str">
        <f t="shared" si="229"/>
        <v/>
      </c>
      <c r="CG375" s="186" t="str">
        <f t="shared" si="229"/>
        <v/>
      </c>
      <c r="CH375" s="181" t="str">
        <f t="shared" si="214"/>
        <v xml:space="preserve"> </v>
      </c>
      <c r="CI375" s="240">
        <f>'Session Tracking'!P374</f>
        <v>0</v>
      </c>
      <c r="CJ375" s="172"/>
      <c r="CK375" s="172">
        <f>COUNTIF('Session Tracking'!F374:O374,"Yes")</f>
        <v>0</v>
      </c>
      <c r="CL375" s="240">
        <f>COUNTIF('Session Tracking'!F374:O374,"No")</f>
        <v>0</v>
      </c>
      <c r="CM375" s="211">
        <f t="shared" si="215"/>
        <v>0</v>
      </c>
      <c r="CN375" s="240" t="str">
        <f t="shared" si="192"/>
        <v/>
      </c>
      <c r="CO375" s="240" t="str">
        <f t="shared" si="193"/>
        <v/>
      </c>
      <c r="CP375" s="240" t="str">
        <f t="shared" si="216"/>
        <v/>
      </c>
      <c r="CQ375" s="240" t="str">
        <f t="shared" si="217"/>
        <v/>
      </c>
      <c r="CR375" s="240" t="str">
        <f t="shared" si="218"/>
        <v/>
      </c>
      <c r="CS375" s="240" t="str">
        <f t="shared" si="219"/>
        <v/>
      </c>
      <c r="CT375" s="172" t="str">
        <f t="shared" si="220"/>
        <v/>
      </c>
      <c r="CU375" s="240" t="str">
        <f t="shared" si="221"/>
        <v/>
      </c>
      <c r="CV375" s="240" t="str">
        <f t="shared" si="222"/>
        <v/>
      </c>
      <c r="CW375" s="240" t="str">
        <f t="shared" si="223"/>
        <v/>
      </c>
      <c r="CX375" s="240" t="str">
        <f t="shared" si="224"/>
        <v/>
      </c>
      <c r="CY375" s="240" t="str">
        <f t="shared" si="225"/>
        <v/>
      </c>
      <c r="CZ375" s="240" t="str">
        <f t="shared" si="226"/>
        <v/>
      </c>
      <c r="DA375" s="240" t="str">
        <f t="shared" si="227"/>
        <v/>
      </c>
      <c r="DB375" s="173" t="str">
        <f t="shared" si="228"/>
        <v/>
      </c>
    </row>
    <row r="376" spans="1:106" x14ac:dyDescent="0.35">
      <c r="A376" s="182">
        <f>'Session Tracking'!A375</f>
        <v>0</v>
      </c>
      <c r="B376" s="183">
        <f>'Session Tracking'!T375</f>
        <v>0</v>
      </c>
      <c r="C376" s="183">
        <f>'Session Tracking'!C375</f>
        <v>0</v>
      </c>
      <c r="D376" s="184" t="str">
        <f>IF('Session Tracking'!D375,'Session Tracking'!D375,"")</f>
        <v/>
      </c>
      <c r="E376" s="184" t="str">
        <f>IF('Session Tracking'!E375,'Session Tracking'!E375,"")</f>
        <v/>
      </c>
      <c r="F376" s="121"/>
      <c r="G376" s="121"/>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1"/>
      <c r="AH376" s="122"/>
      <c r="AI376" s="122"/>
      <c r="AJ376" s="122"/>
      <c r="AK376" s="122"/>
      <c r="AL376" s="122"/>
      <c r="AM376" s="122"/>
      <c r="AN376" s="122"/>
      <c r="AO376" s="122"/>
      <c r="AP376" s="122"/>
      <c r="AQ376" s="122"/>
      <c r="AR376" s="122"/>
      <c r="AS376" s="122"/>
      <c r="AT376" s="122"/>
      <c r="AU376" s="122"/>
      <c r="AV376" s="122"/>
      <c r="AW376" s="122"/>
      <c r="AX376" s="122"/>
      <c r="AY376" s="122"/>
      <c r="AZ376" s="122"/>
      <c r="BA376" s="122"/>
      <c r="BB376" s="122"/>
      <c r="BC376" s="122"/>
      <c r="BD376" s="122"/>
      <c r="BE376" s="122"/>
      <c r="BF376" s="122"/>
      <c r="BH376" s="175" t="str">
        <f t="shared" si="194"/>
        <v/>
      </c>
      <c r="BI376" s="176" t="str">
        <f t="shared" si="195"/>
        <v/>
      </c>
      <c r="BJ376" s="240" t="str">
        <f t="shared" si="196"/>
        <v xml:space="preserve"> </v>
      </c>
      <c r="BK376" s="175" t="str">
        <f t="shared" si="197"/>
        <v/>
      </c>
      <c r="BL376" s="176" t="str">
        <f t="shared" si="198"/>
        <v/>
      </c>
      <c r="BM376" s="240" t="str">
        <f t="shared" si="199"/>
        <v xml:space="preserve"> </v>
      </c>
      <c r="BN376" s="175" t="str">
        <f t="shared" si="200"/>
        <v/>
      </c>
      <c r="BO376" s="176" t="str">
        <f t="shared" si="201"/>
        <v/>
      </c>
      <c r="BP376" s="240" t="str">
        <f t="shared" si="202"/>
        <v xml:space="preserve"> </v>
      </c>
      <c r="BQ376" s="175" t="str">
        <f t="shared" si="203"/>
        <v/>
      </c>
      <c r="BR376" s="176" t="str">
        <f t="shared" si="204"/>
        <v/>
      </c>
      <c r="BS376" s="224" t="str">
        <f t="shared" si="205"/>
        <v xml:space="preserve"> </v>
      </c>
      <c r="BT376" s="318" t="str">
        <f t="shared" si="206"/>
        <v/>
      </c>
      <c r="BU376" s="319" t="str">
        <f t="shared" si="207"/>
        <v/>
      </c>
      <c r="BV376" s="320" t="str">
        <f t="shared" si="208"/>
        <v xml:space="preserve"> </v>
      </c>
      <c r="BW376" s="175" t="str">
        <f t="shared" si="209"/>
        <v/>
      </c>
      <c r="BX376" s="176" t="str">
        <f t="shared" si="210"/>
        <v/>
      </c>
      <c r="BY376" s="240" t="str">
        <f t="shared" si="211"/>
        <v xml:space="preserve"> </v>
      </c>
      <c r="BZ376" s="175" t="str">
        <f>IF(COUNT(#REF!,#REF!,#REF!,#REF!)=4,(3-#REF!)+(3-#REF!)+#REF!+#REF!,"")</f>
        <v/>
      </c>
      <c r="CA376" s="176" t="str">
        <f>IF(COUNT(#REF!,#REF!,#REF!,#REF!)=4,(3-#REF!)+(3-#REF!)+#REF!+#REF!,"")</f>
        <v/>
      </c>
      <c r="CB376" s="240" t="str">
        <f t="shared" si="212"/>
        <v xml:space="preserve"> </v>
      </c>
      <c r="CC376" s="175" t="str">
        <f>IF(COUNT(#REF!,#REF!,#REF!)=3,(3-#REF!)+#REF!+(3-#REF!),"")</f>
        <v/>
      </c>
      <c r="CD376" s="176" t="str">
        <f>IF(COUNT(#REF!,#REF!,#REF!)=3,(3-#REF!)+#REF!+(3-#REF!),"")</f>
        <v/>
      </c>
      <c r="CE376" s="240" t="str">
        <f t="shared" si="213"/>
        <v xml:space="preserve"> </v>
      </c>
      <c r="CF376" s="185" t="str">
        <f t="shared" si="229"/>
        <v/>
      </c>
      <c r="CG376" s="186" t="str">
        <f t="shared" si="229"/>
        <v/>
      </c>
      <c r="CH376" s="181" t="str">
        <f t="shared" si="214"/>
        <v xml:space="preserve"> </v>
      </c>
      <c r="CI376" s="240">
        <f>'Session Tracking'!P375</f>
        <v>0</v>
      </c>
      <c r="CJ376" s="172"/>
      <c r="CK376" s="172">
        <f>COUNTIF('Session Tracking'!F375:O375,"Yes")</f>
        <v>0</v>
      </c>
      <c r="CL376" s="240">
        <f>COUNTIF('Session Tracking'!F375:O375,"No")</f>
        <v>0</v>
      </c>
      <c r="CM376" s="211">
        <f t="shared" si="215"/>
        <v>0</v>
      </c>
      <c r="CN376" s="240" t="str">
        <f t="shared" si="192"/>
        <v/>
      </c>
      <c r="CO376" s="240" t="str">
        <f t="shared" si="193"/>
        <v/>
      </c>
      <c r="CP376" s="240" t="str">
        <f t="shared" si="216"/>
        <v/>
      </c>
      <c r="CQ376" s="240" t="str">
        <f t="shared" si="217"/>
        <v/>
      </c>
      <c r="CR376" s="240" t="str">
        <f t="shared" si="218"/>
        <v/>
      </c>
      <c r="CS376" s="240" t="str">
        <f t="shared" si="219"/>
        <v/>
      </c>
      <c r="CT376" s="172" t="str">
        <f t="shared" si="220"/>
        <v/>
      </c>
      <c r="CU376" s="240" t="str">
        <f t="shared" si="221"/>
        <v/>
      </c>
      <c r="CV376" s="240" t="str">
        <f t="shared" si="222"/>
        <v/>
      </c>
      <c r="CW376" s="240" t="str">
        <f t="shared" si="223"/>
        <v/>
      </c>
      <c r="CX376" s="240" t="str">
        <f t="shared" si="224"/>
        <v/>
      </c>
      <c r="CY376" s="240" t="str">
        <f t="shared" si="225"/>
        <v/>
      </c>
      <c r="CZ376" s="240" t="str">
        <f t="shared" si="226"/>
        <v/>
      </c>
      <c r="DA376" s="240" t="str">
        <f t="shared" si="227"/>
        <v/>
      </c>
      <c r="DB376" s="173" t="str">
        <f t="shared" si="228"/>
        <v/>
      </c>
    </row>
    <row r="377" spans="1:106" x14ac:dyDescent="0.35">
      <c r="A377" s="182">
        <f>'Session Tracking'!A376</f>
        <v>0</v>
      </c>
      <c r="B377" s="183">
        <f>'Session Tracking'!T376</f>
        <v>0</v>
      </c>
      <c r="C377" s="183">
        <f>'Session Tracking'!C376</f>
        <v>0</v>
      </c>
      <c r="D377" s="184" t="str">
        <f>IF('Session Tracking'!D376,'Session Tracking'!D376,"")</f>
        <v/>
      </c>
      <c r="E377" s="184" t="str">
        <f>IF('Session Tracking'!E376,'Session Tracking'!E376,"")</f>
        <v/>
      </c>
      <c r="F377" s="123"/>
      <c r="G377" s="123"/>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3"/>
      <c r="AH377" s="124"/>
      <c r="AI377" s="124"/>
      <c r="AJ377" s="124"/>
      <c r="AK377" s="124"/>
      <c r="AL377" s="124"/>
      <c r="AM377" s="124"/>
      <c r="AN377" s="124"/>
      <c r="AO377" s="124"/>
      <c r="AP377" s="124"/>
      <c r="AQ377" s="124"/>
      <c r="AR377" s="124"/>
      <c r="AS377" s="124"/>
      <c r="AT377" s="124"/>
      <c r="AU377" s="124"/>
      <c r="AV377" s="124"/>
      <c r="AW377" s="124"/>
      <c r="AX377" s="124"/>
      <c r="AY377" s="124"/>
      <c r="AZ377" s="124"/>
      <c r="BA377" s="124"/>
      <c r="BB377" s="124"/>
      <c r="BC377" s="124"/>
      <c r="BD377" s="124"/>
      <c r="BE377" s="124"/>
      <c r="BF377" s="124"/>
      <c r="BH377" s="175" t="str">
        <f t="shared" si="194"/>
        <v/>
      </c>
      <c r="BI377" s="176" t="str">
        <f t="shared" si="195"/>
        <v/>
      </c>
      <c r="BJ377" s="240" t="str">
        <f t="shared" si="196"/>
        <v xml:space="preserve"> </v>
      </c>
      <c r="BK377" s="175" t="str">
        <f t="shared" si="197"/>
        <v/>
      </c>
      <c r="BL377" s="176" t="str">
        <f t="shared" si="198"/>
        <v/>
      </c>
      <c r="BM377" s="240" t="str">
        <f t="shared" si="199"/>
        <v xml:space="preserve"> </v>
      </c>
      <c r="BN377" s="175" t="str">
        <f t="shared" si="200"/>
        <v/>
      </c>
      <c r="BO377" s="176" t="str">
        <f t="shared" si="201"/>
        <v/>
      </c>
      <c r="BP377" s="240" t="str">
        <f t="shared" si="202"/>
        <v xml:space="preserve"> </v>
      </c>
      <c r="BQ377" s="175" t="str">
        <f t="shared" si="203"/>
        <v/>
      </c>
      <c r="BR377" s="176" t="str">
        <f t="shared" si="204"/>
        <v/>
      </c>
      <c r="BS377" s="224" t="str">
        <f t="shared" si="205"/>
        <v xml:space="preserve"> </v>
      </c>
      <c r="BT377" s="318" t="str">
        <f t="shared" si="206"/>
        <v/>
      </c>
      <c r="BU377" s="319" t="str">
        <f t="shared" si="207"/>
        <v/>
      </c>
      <c r="BV377" s="320" t="str">
        <f t="shared" si="208"/>
        <v xml:space="preserve"> </v>
      </c>
      <c r="BW377" s="175" t="str">
        <f t="shared" si="209"/>
        <v/>
      </c>
      <c r="BX377" s="176" t="str">
        <f t="shared" si="210"/>
        <v/>
      </c>
      <c r="BY377" s="240" t="str">
        <f t="shared" si="211"/>
        <v xml:space="preserve"> </v>
      </c>
      <c r="BZ377" s="175" t="str">
        <f>IF(COUNT(#REF!,#REF!,#REF!,#REF!)=4,(3-#REF!)+(3-#REF!)+#REF!+#REF!,"")</f>
        <v/>
      </c>
      <c r="CA377" s="176" t="str">
        <f>IF(COUNT(#REF!,#REF!,#REF!,#REF!)=4,(3-#REF!)+(3-#REF!)+#REF!+#REF!,"")</f>
        <v/>
      </c>
      <c r="CB377" s="240" t="str">
        <f t="shared" si="212"/>
        <v xml:space="preserve"> </v>
      </c>
      <c r="CC377" s="175" t="str">
        <f>IF(COUNT(#REF!,#REF!,#REF!)=3,(3-#REF!)+#REF!+(3-#REF!),"")</f>
        <v/>
      </c>
      <c r="CD377" s="176" t="str">
        <f>IF(COUNT(#REF!,#REF!,#REF!)=3,(3-#REF!)+#REF!+(3-#REF!),"")</f>
        <v/>
      </c>
      <c r="CE377" s="240" t="str">
        <f t="shared" si="213"/>
        <v xml:space="preserve"> </v>
      </c>
      <c r="CF377" s="185" t="str">
        <f t="shared" si="229"/>
        <v/>
      </c>
      <c r="CG377" s="186" t="str">
        <f t="shared" si="229"/>
        <v/>
      </c>
      <c r="CH377" s="181" t="str">
        <f t="shared" si="214"/>
        <v xml:space="preserve"> </v>
      </c>
      <c r="CI377" s="240">
        <f>'Session Tracking'!P376</f>
        <v>0</v>
      </c>
      <c r="CJ377" s="172"/>
      <c r="CK377" s="172">
        <f>COUNTIF('Session Tracking'!F376:O376,"Yes")</f>
        <v>0</v>
      </c>
      <c r="CL377" s="240">
        <f>COUNTIF('Session Tracking'!F376:O376,"No")</f>
        <v>0</v>
      </c>
      <c r="CM377" s="211">
        <f t="shared" si="215"/>
        <v>0</v>
      </c>
      <c r="CN377" s="240" t="str">
        <f t="shared" si="192"/>
        <v/>
      </c>
      <c r="CO377" s="240" t="str">
        <f t="shared" si="193"/>
        <v/>
      </c>
      <c r="CP377" s="240" t="str">
        <f t="shared" si="216"/>
        <v/>
      </c>
      <c r="CQ377" s="240" t="str">
        <f t="shared" si="217"/>
        <v/>
      </c>
      <c r="CR377" s="240" t="str">
        <f t="shared" si="218"/>
        <v/>
      </c>
      <c r="CS377" s="240" t="str">
        <f t="shared" si="219"/>
        <v/>
      </c>
      <c r="CT377" s="172" t="str">
        <f t="shared" si="220"/>
        <v/>
      </c>
      <c r="CU377" s="240" t="str">
        <f t="shared" si="221"/>
        <v/>
      </c>
      <c r="CV377" s="240" t="str">
        <f t="shared" si="222"/>
        <v/>
      </c>
      <c r="CW377" s="240" t="str">
        <f t="shared" si="223"/>
        <v/>
      </c>
      <c r="CX377" s="240" t="str">
        <f t="shared" si="224"/>
        <v/>
      </c>
      <c r="CY377" s="240" t="str">
        <f t="shared" si="225"/>
        <v/>
      </c>
      <c r="CZ377" s="240" t="str">
        <f t="shared" si="226"/>
        <v/>
      </c>
      <c r="DA377" s="240" t="str">
        <f t="shared" si="227"/>
        <v/>
      </c>
      <c r="DB377" s="173" t="str">
        <f t="shared" si="228"/>
        <v/>
      </c>
    </row>
    <row r="378" spans="1:106" x14ac:dyDescent="0.35">
      <c r="A378" s="182">
        <f>'Session Tracking'!A377</f>
        <v>0</v>
      </c>
      <c r="B378" s="183">
        <f>'Session Tracking'!T377</f>
        <v>0</v>
      </c>
      <c r="C378" s="183">
        <f>'Session Tracking'!C377</f>
        <v>0</v>
      </c>
      <c r="D378" s="184" t="str">
        <f>IF('Session Tracking'!D377,'Session Tracking'!D377,"")</f>
        <v/>
      </c>
      <c r="E378" s="184" t="str">
        <f>IF('Session Tracking'!E377,'Session Tracking'!E377,"")</f>
        <v/>
      </c>
      <c r="F378" s="121"/>
      <c r="G378" s="121"/>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1"/>
      <c r="AH378" s="122"/>
      <c r="AI378" s="122"/>
      <c r="AJ378" s="122"/>
      <c r="AK378" s="122"/>
      <c r="AL378" s="122"/>
      <c r="AM378" s="122"/>
      <c r="AN378" s="122"/>
      <c r="AO378" s="122"/>
      <c r="AP378" s="122"/>
      <c r="AQ378" s="122"/>
      <c r="AR378" s="122"/>
      <c r="AS378" s="122"/>
      <c r="AT378" s="122"/>
      <c r="AU378" s="122"/>
      <c r="AV378" s="122"/>
      <c r="AW378" s="122"/>
      <c r="AX378" s="122"/>
      <c r="AY378" s="122"/>
      <c r="AZ378" s="122"/>
      <c r="BA378" s="122"/>
      <c r="BB378" s="122"/>
      <c r="BC378" s="122"/>
      <c r="BD378" s="122"/>
      <c r="BE378" s="122"/>
      <c r="BF378" s="122"/>
      <c r="BH378" s="175" t="str">
        <f t="shared" si="194"/>
        <v/>
      </c>
      <c r="BI378" s="176" t="str">
        <f t="shared" si="195"/>
        <v/>
      </c>
      <c r="BJ378" s="240" t="str">
        <f t="shared" si="196"/>
        <v xml:space="preserve"> </v>
      </c>
      <c r="BK378" s="175" t="str">
        <f t="shared" si="197"/>
        <v/>
      </c>
      <c r="BL378" s="176" t="str">
        <f t="shared" si="198"/>
        <v/>
      </c>
      <c r="BM378" s="240" t="str">
        <f t="shared" si="199"/>
        <v xml:space="preserve"> </v>
      </c>
      <c r="BN378" s="175" t="str">
        <f t="shared" si="200"/>
        <v/>
      </c>
      <c r="BO378" s="176" t="str">
        <f t="shared" si="201"/>
        <v/>
      </c>
      <c r="BP378" s="240" t="str">
        <f t="shared" si="202"/>
        <v xml:space="preserve"> </v>
      </c>
      <c r="BQ378" s="175" t="str">
        <f t="shared" si="203"/>
        <v/>
      </c>
      <c r="BR378" s="176" t="str">
        <f t="shared" si="204"/>
        <v/>
      </c>
      <c r="BS378" s="224" t="str">
        <f t="shared" si="205"/>
        <v xml:space="preserve"> </v>
      </c>
      <c r="BT378" s="318" t="str">
        <f t="shared" si="206"/>
        <v/>
      </c>
      <c r="BU378" s="319" t="str">
        <f t="shared" si="207"/>
        <v/>
      </c>
      <c r="BV378" s="320" t="str">
        <f t="shared" si="208"/>
        <v xml:space="preserve"> </v>
      </c>
      <c r="BW378" s="175" t="str">
        <f t="shared" si="209"/>
        <v/>
      </c>
      <c r="BX378" s="176" t="str">
        <f t="shared" si="210"/>
        <v/>
      </c>
      <c r="BY378" s="240" t="str">
        <f t="shared" si="211"/>
        <v xml:space="preserve"> </v>
      </c>
      <c r="BZ378" s="175" t="str">
        <f>IF(COUNT(#REF!,#REF!,#REF!,#REF!)=4,(3-#REF!)+(3-#REF!)+#REF!+#REF!,"")</f>
        <v/>
      </c>
      <c r="CA378" s="176" t="str">
        <f>IF(COUNT(#REF!,#REF!,#REF!,#REF!)=4,(3-#REF!)+(3-#REF!)+#REF!+#REF!,"")</f>
        <v/>
      </c>
      <c r="CB378" s="240" t="str">
        <f t="shared" si="212"/>
        <v xml:space="preserve"> </v>
      </c>
      <c r="CC378" s="175" t="str">
        <f>IF(COUNT(#REF!,#REF!,#REF!)=3,(3-#REF!)+#REF!+(3-#REF!),"")</f>
        <v/>
      </c>
      <c r="CD378" s="176" t="str">
        <f>IF(COUNT(#REF!,#REF!,#REF!)=3,(3-#REF!)+#REF!+(3-#REF!),"")</f>
        <v/>
      </c>
      <c r="CE378" s="240" t="str">
        <f t="shared" si="213"/>
        <v xml:space="preserve"> </v>
      </c>
      <c r="CF378" s="185" t="str">
        <f t="shared" si="229"/>
        <v/>
      </c>
      <c r="CG378" s="186" t="str">
        <f t="shared" si="229"/>
        <v/>
      </c>
      <c r="CH378" s="181" t="str">
        <f t="shared" si="214"/>
        <v xml:space="preserve"> </v>
      </c>
      <c r="CI378" s="240">
        <f>'Session Tracking'!P377</f>
        <v>0</v>
      </c>
      <c r="CJ378" s="172"/>
      <c r="CK378" s="172">
        <f>COUNTIF('Session Tracking'!F377:O377,"Yes")</f>
        <v>0</v>
      </c>
      <c r="CL378" s="240">
        <f>COUNTIF('Session Tracking'!F377:O377,"No")</f>
        <v>0</v>
      </c>
      <c r="CM378" s="211">
        <f t="shared" si="215"/>
        <v>0</v>
      </c>
      <c r="CN378" s="240" t="str">
        <f t="shared" si="192"/>
        <v/>
      </c>
      <c r="CO378" s="240" t="str">
        <f t="shared" si="193"/>
        <v/>
      </c>
      <c r="CP378" s="240" t="str">
        <f t="shared" si="216"/>
        <v/>
      </c>
      <c r="CQ378" s="240" t="str">
        <f t="shared" si="217"/>
        <v/>
      </c>
      <c r="CR378" s="240" t="str">
        <f t="shared" si="218"/>
        <v/>
      </c>
      <c r="CS378" s="240" t="str">
        <f t="shared" si="219"/>
        <v/>
      </c>
      <c r="CT378" s="172" t="str">
        <f t="shared" si="220"/>
        <v/>
      </c>
      <c r="CU378" s="240" t="str">
        <f t="shared" si="221"/>
        <v/>
      </c>
      <c r="CV378" s="240" t="str">
        <f t="shared" si="222"/>
        <v/>
      </c>
      <c r="CW378" s="240" t="str">
        <f t="shared" si="223"/>
        <v/>
      </c>
      <c r="CX378" s="240" t="str">
        <f t="shared" si="224"/>
        <v/>
      </c>
      <c r="CY378" s="240" t="str">
        <f t="shared" si="225"/>
        <v/>
      </c>
      <c r="CZ378" s="240" t="str">
        <f t="shared" si="226"/>
        <v/>
      </c>
      <c r="DA378" s="240" t="str">
        <f t="shared" si="227"/>
        <v/>
      </c>
      <c r="DB378" s="173" t="str">
        <f t="shared" si="228"/>
        <v/>
      </c>
    </row>
    <row r="379" spans="1:106" x14ac:dyDescent="0.35">
      <c r="A379" s="182">
        <f>'Session Tracking'!A378</f>
        <v>0</v>
      </c>
      <c r="B379" s="183">
        <f>'Session Tracking'!T378</f>
        <v>0</v>
      </c>
      <c r="C379" s="183">
        <f>'Session Tracking'!C378</f>
        <v>0</v>
      </c>
      <c r="D379" s="184" t="str">
        <f>IF('Session Tracking'!D378,'Session Tracking'!D378,"")</f>
        <v/>
      </c>
      <c r="E379" s="184" t="str">
        <f>IF('Session Tracking'!E378,'Session Tracking'!E378,"")</f>
        <v/>
      </c>
      <c r="F379" s="123"/>
      <c r="G379" s="123"/>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3"/>
      <c r="AH379" s="124"/>
      <c r="AI379" s="124"/>
      <c r="AJ379" s="124"/>
      <c r="AK379" s="124"/>
      <c r="AL379" s="124"/>
      <c r="AM379" s="124"/>
      <c r="AN379" s="124"/>
      <c r="AO379" s="124"/>
      <c r="AP379" s="124"/>
      <c r="AQ379" s="124"/>
      <c r="AR379" s="124"/>
      <c r="AS379" s="124"/>
      <c r="AT379" s="124"/>
      <c r="AU379" s="124"/>
      <c r="AV379" s="124"/>
      <c r="AW379" s="124"/>
      <c r="AX379" s="124"/>
      <c r="AY379" s="124"/>
      <c r="AZ379" s="124"/>
      <c r="BA379" s="124"/>
      <c r="BB379" s="124"/>
      <c r="BC379" s="124"/>
      <c r="BD379" s="124"/>
      <c r="BE379" s="124"/>
      <c r="BF379" s="124"/>
      <c r="BH379" s="175" t="str">
        <f t="shared" si="194"/>
        <v/>
      </c>
      <c r="BI379" s="176" t="str">
        <f t="shared" si="195"/>
        <v/>
      </c>
      <c r="BJ379" s="240" t="str">
        <f t="shared" si="196"/>
        <v xml:space="preserve"> </v>
      </c>
      <c r="BK379" s="175" t="str">
        <f t="shared" si="197"/>
        <v/>
      </c>
      <c r="BL379" s="176" t="str">
        <f t="shared" si="198"/>
        <v/>
      </c>
      <c r="BM379" s="240" t="str">
        <f t="shared" si="199"/>
        <v xml:space="preserve"> </v>
      </c>
      <c r="BN379" s="175" t="str">
        <f t="shared" si="200"/>
        <v/>
      </c>
      <c r="BO379" s="176" t="str">
        <f t="shared" si="201"/>
        <v/>
      </c>
      <c r="BP379" s="240" t="str">
        <f t="shared" si="202"/>
        <v xml:space="preserve"> </v>
      </c>
      <c r="BQ379" s="175" t="str">
        <f t="shared" si="203"/>
        <v/>
      </c>
      <c r="BR379" s="176" t="str">
        <f t="shared" si="204"/>
        <v/>
      </c>
      <c r="BS379" s="224" t="str">
        <f t="shared" si="205"/>
        <v xml:space="preserve"> </v>
      </c>
      <c r="BT379" s="318" t="str">
        <f t="shared" si="206"/>
        <v/>
      </c>
      <c r="BU379" s="319" t="str">
        <f t="shared" si="207"/>
        <v/>
      </c>
      <c r="BV379" s="320" t="str">
        <f t="shared" si="208"/>
        <v xml:space="preserve"> </v>
      </c>
      <c r="BW379" s="175" t="str">
        <f t="shared" si="209"/>
        <v/>
      </c>
      <c r="BX379" s="176" t="str">
        <f t="shared" si="210"/>
        <v/>
      </c>
      <c r="BY379" s="240" t="str">
        <f t="shared" si="211"/>
        <v xml:space="preserve"> </v>
      </c>
      <c r="BZ379" s="175" t="str">
        <f>IF(COUNT(#REF!,#REF!,#REF!,#REF!)=4,(3-#REF!)+(3-#REF!)+#REF!+#REF!,"")</f>
        <v/>
      </c>
      <c r="CA379" s="176" t="str">
        <f>IF(COUNT(#REF!,#REF!,#REF!,#REF!)=4,(3-#REF!)+(3-#REF!)+#REF!+#REF!,"")</f>
        <v/>
      </c>
      <c r="CB379" s="240" t="str">
        <f t="shared" si="212"/>
        <v xml:space="preserve"> </v>
      </c>
      <c r="CC379" s="175" t="str">
        <f>IF(COUNT(#REF!,#REF!,#REF!)=3,(3-#REF!)+#REF!+(3-#REF!),"")</f>
        <v/>
      </c>
      <c r="CD379" s="176" t="str">
        <f>IF(COUNT(#REF!,#REF!,#REF!)=3,(3-#REF!)+#REF!+(3-#REF!),"")</f>
        <v/>
      </c>
      <c r="CE379" s="240" t="str">
        <f t="shared" si="213"/>
        <v xml:space="preserve"> </v>
      </c>
      <c r="CF379" s="185" t="str">
        <f t="shared" si="229"/>
        <v/>
      </c>
      <c r="CG379" s="186" t="str">
        <f t="shared" si="229"/>
        <v/>
      </c>
      <c r="CH379" s="181" t="str">
        <f t="shared" si="214"/>
        <v xml:space="preserve"> </v>
      </c>
      <c r="CI379" s="240">
        <f>'Session Tracking'!P378</f>
        <v>0</v>
      </c>
      <c r="CJ379" s="172"/>
      <c r="CK379" s="172">
        <f>COUNTIF('Session Tracking'!F378:O378,"Yes")</f>
        <v>0</v>
      </c>
      <c r="CL379" s="240">
        <f>COUNTIF('Session Tracking'!F378:O378,"No")</f>
        <v>0</v>
      </c>
      <c r="CM379" s="211">
        <f t="shared" si="215"/>
        <v>0</v>
      </c>
      <c r="CN379" s="240" t="str">
        <f t="shared" si="192"/>
        <v/>
      </c>
      <c r="CO379" s="240" t="str">
        <f t="shared" si="193"/>
        <v/>
      </c>
      <c r="CP379" s="240" t="str">
        <f t="shared" si="216"/>
        <v/>
      </c>
      <c r="CQ379" s="240" t="str">
        <f t="shared" si="217"/>
        <v/>
      </c>
      <c r="CR379" s="240" t="str">
        <f t="shared" si="218"/>
        <v/>
      </c>
      <c r="CS379" s="240" t="str">
        <f t="shared" si="219"/>
        <v/>
      </c>
      <c r="CT379" s="172" t="str">
        <f t="shared" si="220"/>
        <v/>
      </c>
      <c r="CU379" s="240" t="str">
        <f t="shared" si="221"/>
        <v/>
      </c>
      <c r="CV379" s="240" t="str">
        <f t="shared" si="222"/>
        <v/>
      </c>
      <c r="CW379" s="240" t="str">
        <f t="shared" si="223"/>
        <v/>
      </c>
      <c r="CX379" s="240" t="str">
        <f t="shared" si="224"/>
        <v/>
      </c>
      <c r="CY379" s="240" t="str">
        <f t="shared" si="225"/>
        <v/>
      </c>
      <c r="CZ379" s="240" t="str">
        <f t="shared" si="226"/>
        <v/>
      </c>
      <c r="DA379" s="240" t="str">
        <f t="shared" si="227"/>
        <v/>
      </c>
      <c r="DB379" s="173" t="str">
        <f t="shared" si="228"/>
        <v/>
      </c>
    </row>
    <row r="380" spans="1:106" x14ac:dyDescent="0.35">
      <c r="A380" s="182">
        <f>'Session Tracking'!A379</f>
        <v>0</v>
      </c>
      <c r="B380" s="183">
        <f>'Session Tracking'!T379</f>
        <v>0</v>
      </c>
      <c r="C380" s="183">
        <f>'Session Tracking'!C379</f>
        <v>0</v>
      </c>
      <c r="D380" s="184" t="str">
        <f>IF('Session Tracking'!D379,'Session Tracking'!D379,"")</f>
        <v/>
      </c>
      <c r="E380" s="184" t="str">
        <f>IF('Session Tracking'!E379,'Session Tracking'!E379,"")</f>
        <v/>
      </c>
      <c r="F380" s="121"/>
      <c r="G380" s="121"/>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1"/>
      <c r="AH380" s="122"/>
      <c r="AI380" s="122"/>
      <c r="AJ380" s="122"/>
      <c r="AK380" s="122"/>
      <c r="AL380" s="122"/>
      <c r="AM380" s="122"/>
      <c r="AN380" s="122"/>
      <c r="AO380" s="122"/>
      <c r="AP380" s="122"/>
      <c r="AQ380" s="122"/>
      <c r="AR380" s="122"/>
      <c r="AS380" s="122"/>
      <c r="AT380" s="122"/>
      <c r="AU380" s="122"/>
      <c r="AV380" s="122"/>
      <c r="AW380" s="122"/>
      <c r="AX380" s="122"/>
      <c r="AY380" s="122"/>
      <c r="AZ380" s="122"/>
      <c r="BA380" s="122"/>
      <c r="BB380" s="122"/>
      <c r="BC380" s="122"/>
      <c r="BD380" s="122"/>
      <c r="BE380" s="122"/>
      <c r="BF380" s="122"/>
      <c r="BH380" s="175" t="str">
        <f t="shared" si="194"/>
        <v/>
      </c>
      <c r="BI380" s="176" t="str">
        <f t="shared" si="195"/>
        <v/>
      </c>
      <c r="BJ380" s="240" t="str">
        <f t="shared" si="196"/>
        <v xml:space="preserve"> </v>
      </c>
      <c r="BK380" s="175" t="str">
        <f t="shared" si="197"/>
        <v/>
      </c>
      <c r="BL380" s="176" t="str">
        <f t="shared" si="198"/>
        <v/>
      </c>
      <c r="BM380" s="240" t="str">
        <f t="shared" si="199"/>
        <v xml:space="preserve"> </v>
      </c>
      <c r="BN380" s="175" t="str">
        <f t="shared" si="200"/>
        <v/>
      </c>
      <c r="BO380" s="176" t="str">
        <f t="shared" si="201"/>
        <v/>
      </c>
      <c r="BP380" s="240" t="str">
        <f t="shared" si="202"/>
        <v xml:space="preserve"> </v>
      </c>
      <c r="BQ380" s="175" t="str">
        <f t="shared" si="203"/>
        <v/>
      </c>
      <c r="BR380" s="176" t="str">
        <f t="shared" si="204"/>
        <v/>
      </c>
      <c r="BS380" s="224" t="str">
        <f t="shared" si="205"/>
        <v xml:space="preserve"> </v>
      </c>
      <c r="BT380" s="318" t="str">
        <f t="shared" si="206"/>
        <v/>
      </c>
      <c r="BU380" s="319" t="str">
        <f t="shared" si="207"/>
        <v/>
      </c>
      <c r="BV380" s="320" t="str">
        <f t="shared" si="208"/>
        <v xml:space="preserve"> </v>
      </c>
      <c r="BW380" s="175" t="str">
        <f t="shared" si="209"/>
        <v/>
      </c>
      <c r="BX380" s="176" t="str">
        <f t="shared" si="210"/>
        <v/>
      </c>
      <c r="BY380" s="240" t="str">
        <f t="shared" si="211"/>
        <v xml:space="preserve"> </v>
      </c>
      <c r="BZ380" s="175" t="str">
        <f>IF(COUNT(#REF!,#REF!,#REF!,#REF!)=4,(3-#REF!)+(3-#REF!)+#REF!+#REF!,"")</f>
        <v/>
      </c>
      <c r="CA380" s="176" t="str">
        <f>IF(COUNT(#REF!,#REF!,#REF!,#REF!)=4,(3-#REF!)+(3-#REF!)+#REF!+#REF!,"")</f>
        <v/>
      </c>
      <c r="CB380" s="240" t="str">
        <f t="shared" si="212"/>
        <v xml:space="preserve"> </v>
      </c>
      <c r="CC380" s="175" t="str">
        <f>IF(COUNT(#REF!,#REF!,#REF!)=3,(3-#REF!)+#REF!+(3-#REF!),"")</f>
        <v/>
      </c>
      <c r="CD380" s="176" t="str">
        <f>IF(COUNT(#REF!,#REF!,#REF!)=3,(3-#REF!)+#REF!+(3-#REF!),"")</f>
        <v/>
      </c>
      <c r="CE380" s="240" t="str">
        <f t="shared" si="213"/>
        <v xml:space="preserve"> </v>
      </c>
      <c r="CF380" s="185" t="str">
        <f t="shared" si="229"/>
        <v/>
      </c>
      <c r="CG380" s="186" t="str">
        <f t="shared" si="229"/>
        <v/>
      </c>
      <c r="CH380" s="181" t="str">
        <f t="shared" si="214"/>
        <v xml:space="preserve"> </v>
      </c>
      <c r="CI380" s="240">
        <f>'Session Tracking'!P379</f>
        <v>0</v>
      </c>
      <c r="CJ380" s="172"/>
      <c r="CK380" s="172">
        <f>COUNTIF('Session Tracking'!F379:O379,"Yes")</f>
        <v>0</v>
      </c>
      <c r="CL380" s="240">
        <f>COUNTIF('Session Tracking'!F379:O379,"No")</f>
        <v>0</v>
      </c>
      <c r="CM380" s="211">
        <f t="shared" si="215"/>
        <v>0</v>
      </c>
      <c r="CN380" s="240" t="str">
        <f t="shared" si="192"/>
        <v/>
      </c>
      <c r="CO380" s="240" t="str">
        <f t="shared" si="193"/>
        <v/>
      </c>
      <c r="CP380" s="240" t="str">
        <f t="shared" si="216"/>
        <v/>
      </c>
      <c r="CQ380" s="240" t="str">
        <f t="shared" si="217"/>
        <v/>
      </c>
      <c r="CR380" s="240" t="str">
        <f t="shared" si="218"/>
        <v/>
      </c>
      <c r="CS380" s="240" t="str">
        <f t="shared" si="219"/>
        <v/>
      </c>
      <c r="CT380" s="172" t="str">
        <f t="shared" si="220"/>
        <v/>
      </c>
      <c r="CU380" s="240" t="str">
        <f t="shared" si="221"/>
        <v/>
      </c>
      <c r="CV380" s="240" t="str">
        <f t="shared" si="222"/>
        <v/>
      </c>
      <c r="CW380" s="240" t="str">
        <f t="shared" si="223"/>
        <v/>
      </c>
      <c r="CX380" s="240" t="str">
        <f t="shared" si="224"/>
        <v/>
      </c>
      <c r="CY380" s="240" t="str">
        <f t="shared" si="225"/>
        <v/>
      </c>
      <c r="CZ380" s="240" t="str">
        <f t="shared" si="226"/>
        <v/>
      </c>
      <c r="DA380" s="240" t="str">
        <f t="shared" si="227"/>
        <v/>
      </c>
      <c r="DB380" s="173" t="str">
        <f t="shared" si="228"/>
        <v/>
      </c>
    </row>
    <row r="381" spans="1:106" x14ac:dyDescent="0.35">
      <c r="A381" s="182">
        <f>'Session Tracking'!A380</f>
        <v>0</v>
      </c>
      <c r="B381" s="183">
        <f>'Session Tracking'!T380</f>
        <v>0</v>
      </c>
      <c r="C381" s="183">
        <f>'Session Tracking'!C380</f>
        <v>0</v>
      </c>
      <c r="D381" s="184" t="str">
        <f>IF('Session Tracking'!D380,'Session Tracking'!D380,"")</f>
        <v/>
      </c>
      <c r="E381" s="184" t="str">
        <f>IF('Session Tracking'!E380,'Session Tracking'!E380,"")</f>
        <v/>
      </c>
      <c r="F381" s="123"/>
      <c r="G381" s="123"/>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3"/>
      <c r="AH381" s="124"/>
      <c r="AI381" s="124"/>
      <c r="AJ381" s="124"/>
      <c r="AK381" s="124"/>
      <c r="AL381" s="124"/>
      <c r="AM381" s="124"/>
      <c r="AN381" s="124"/>
      <c r="AO381" s="124"/>
      <c r="AP381" s="124"/>
      <c r="AQ381" s="124"/>
      <c r="AR381" s="124"/>
      <c r="AS381" s="124"/>
      <c r="AT381" s="124"/>
      <c r="AU381" s="124"/>
      <c r="AV381" s="124"/>
      <c r="AW381" s="124"/>
      <c r="AX381" s="124"/>
      <c r="AY381" s="124"/>
      <c r="AZ381" s="124"/>
      <c r="BA381" s="124"/>
      <c r="BB381" s="124"/>
      <c r="BC381" s="124"/>
      <c r="BD381" s="124"/>
      <c r="BE381" s="124"/>
      <c r="BF381" s="124"/>
      <c r="BH381" s="175" t="str">
        <f t="shared" si="194"/>
        <v/>
      </c>
      <c r="BI381" s="176" t="str">
        <f t="shared" si="195"/>
        <v/>
      </c>
      <c r="BJ381" s="240" t="str">
        <f t="shared" si="196"/>
        <v xml:space="preserve"> </v>
      </c>
      <c r="BK381" s="175" t="str">
        <f t="shared" si="197"/>
        <v/>
      </c>
      <c r="BL381" s="176" t="str">
        <f t="shared" si="198"/>
        <v/>
      </c>
      <c r="BM381" s="240" t="str">
        <f t="shared" si="199"/>
        <v xml:space="preserve"> </v>
      </c>
      <c r="BN381" s="175" t="str">
        <f t="shared" si="200"/>
        <v/>
      </c>
      <c r="BO381" s="176" t="str">
        <f t="shared" si="201"/>
        <v/>
      </c>
      <c r="BP381" s="240" t="str">
        <f t="shared" si="202"/>
        <v xml:space="preserve"> </v>
      </c>
      <c r="BQ381" s="175" t="str">
        <f t="shared" si="203"/>
        <v/>
      </c>
      <c r="BR381" s="176" t="str">
        <f t="shared" si="204"/>
        <v/>
      </c>
      <c r="BS381" s="224" t="str">
        <f t="shared" si="205"/>
        <v xml:space="preserve"> </v>
      </c>
      <c r="BT381" s="318" t="str">
        <f t="shared" si="206"/>
        <v/>
      </c>
      <c r="BU381" s="319" t="str">
        <f t="shared" si="207"/>
        <v/>
      </c>
      <c r="BV381" s="320" t="str">
        <f t="shared" si="208"/>
        <v xml:space="preserve"> </v>
      </c>
      <c r="BW381" s="175" t="str">
        <f t="shared" si="209"/>
        <v/>
      </c>
      <c r="BX381" s="176" t="str">
        <f t="shared" si="210"/>
        <v/>
      </c>
      <c r="BY381" s="240" t="str">
        <f t="shared" si="211"/>
        <v xml:space="preserve"> </v>
      </c>
      <c r="BZ381" s="175" t="str">
        <f>IF(COUNT(#REF!,#REF!,#REF!,#REF!)=4,(3-#REF!)+(3-#REF!)+#REF!+#REF!,"")</f>
        <v/>
      </c>
      <c r="CA381" s="176" t="str">
        <f>IF(COUNT(#REF!,#REF!,#REF!,#REF!)=4,(3-#REF!)+(3-#REF!)+#REF!+#REF!,"")</f>
        <v/>
      </c>
      <c r="CB381" s="240" t="str">
        <f t="shared" si="212"/>
        <v xml:space="preserve"> </v>
      </c>
      <c r="CC381" s="175" t="str">
        <f>IF(COUNT(#REF!,#REF!,#REF!)=3,(3-#REF!)+#REF!+(3-#REF!),"")</f>
        <v/>
      </c>
      <c r="CD381" s="176" t="str">
        <f>IF(COUNT(#REF!,#REF!,#REF!)=3,(3-#REF!)+#REF!+(3-#REF!),"")</f>
        <v/>
      </c>
      <c r="CE381" s="240" t="str">
        <f t="shared" si="213"/>
        <v xml:space="preserve"> </v>
      </c>
      <c r="CF381" s="185" t="str">
        <f t="shared" si="229"/>
        <v/>
      </c>
      <c r="CG381" s="186" t="str">
        <f t="shared" si="229"/>
        <v/>
      </c>
      <c r="CH381" s="181" t="str">
        <f t="shared" si="214"/>
        <v xml:space="preserve"> </v>
      </c>
      <c r="CI381" s="240">
        <f>'Session Tracking'!P380</f>
        <v>0</v>
      </c>
      <c r="CJ381" s="172"/>
      <c r="CK381" s="172">
        <f>COUNTIF('Session Tracking'!F380:O380,"Yes")</f>
        <v>0</v>
      </c>
      <c r="CL381" s="240">
        <f>COUNTIF('Session Tracking'!F380:O380,"No")</f>
        <v>0</v>
      </c>
      <c r="CM381" s="211">
        <f t="shared" si="215"/>
        <v>0</v>
      </c>
      <c r="CN381" s="240" t="str">
        <f t="shared" si="192"/>
        <v/>
      </c>
      <c r="CO381" s="240" t="str">
        <f t="shared" si="193"/>
        <v/>
      </c>
      <c r="CP381" s="240" t="str">
        <f t="shared" si="216"/>
        <v/>
      </c>
      <c r="CQ381" s="240" t="str">
        <f t="shared" si="217"/>
        <v/>
      </c>
      <c r="CR381" s="240" t="str">
        <f t="shared" si="218"/>
        <v/>
      </c>
      <c r="CS381" s="240" t="str">
        <f t="shared" si="219"/>
        <v/>
      </c>
      <c r="CT381" s="172" t="str">
        <f t="shared" si="220"/>
        <v/>
      </c>
      <c r="CU381" s="240" t="str">
        <f t="shared" si="221"/>
        <v/>
      </c>
      <c r="CV381" s="240" t="str">
        <f t="shared" si="222"/>
        <v/>
      </c>
      <c r="CW381" s="240" t="str">
        <f t="shared" si="223"/>
        <v/>
      </c>
      <c r="CX381" s="240" t="str">
        <f t="shared" si="224"/>
        <v/>
      </c>
      <c r="CY381" s="240" t="str">
        <f t="shared" si="225"/>
        <v/>
      </c>
      <c r="CZ381" s="240" t="str">
        <f t="shared" si="226"/>
        <v/>
      </c>
      <c r="DA381" s="240" t="str">
        <f t="shared" si="227"/>
        <v/>
      </c>
      <c r="DB381" s="173" t="str">
        <f t="shared" si="228"/>
        <v/>
      </c>
    </row>
    <row r="382" spans="1:106" x14ac:dyDescent="0.35">
      <c r="A382" s="182">
        <f>'Session Tracking'!A381</f>
        <v>0</v>
      </c>
      <c r="B382" s="183">
        <f>'Session Tracking'!T381</f>
        <v>0</v>
      </c>
      <c r="C382" s="183">
        <f>'Session Tracking'!C381</f>
        <v>0</v>
      </c>
      <c r="D382" s="184" t="str">
        <f>IF('Session Tracking'!D381,'Session Tracking'!D381,"")</f>
        <v/>
      </c>
      <c r="E382" s="184" t="str">
        <f>IF('Session Tracking'!E381,'Session Tracking'!E381,"")</f>
        <v/>
      </c>
      <c r="F382" s="121"/>
      <c r="G382" s="121"/>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1"/>
      <c r="AH382" s="122"/>
      <c r="AI382" s="122"/>
      <c r="AJ382" s="122"/>
      <c r="AK382" s="122"/>
      <c r="AL382" s="122"/>
      <c r="AM382" s="122"/>
      <c r="AN382" s="122"/>
      <c r="AO382" s="122"/>
      <c r="AP382" s="122"/>
      <c r="AQ382" s="122"/>
      <c r="AR382" s="122"/>
      <c r="AS382" s="122"/>
      <c r="AT382" s="122"/>
      <c r="AU382" s="122"/>
      <c r="AV382" s="122"/>
      <c r="AW382" s="122"/>
      <c r="AX382" s="122"/>
      <c r="AY382" s="122"/>
      <c r="AZ382" s="122"/>
      <c r="BA382" s="122"/>
      <c r="BB382" s="122"/>
      <c r="BC382" s="122"/>
      <c r="BD382" s="122"/>
      <c r="BE382" s="122"/>
      <c r="BF382" s="122"/>
      <c r="BH382" s="175" t="str">
        <f t="shared" si="194"/>
        <v/>
      </c>
      <c r="BI382" s="176" t="str">
        <f t="shared" si="195"/>
        <v/>
      </c>
      <c r="BJ382" s="240" t="str">
        <f t="shared" si="196"/>
        <v xml:space="preserve"> </v>
      </c>
      <c r="BK382" s="175" t="str">
        <f t="shared" si="197"/>
        <v/>
      </c>
      <c r="BL382" s="176" t="str">
        <f t="shared" si="198"/>
        <v/>
      </c>
      <c r="BM382" s="240" t="str">
        <f t="shared" si="199"/>
        <v xml:space="preserve"> </v>
      </c>
      <c r="BN382" s="175" t="str">
        <f t="shared" si="200"/>
        <v/>
      </c>
      <c r="BO382" s="176" t="str">
        <f t="shared" si="201"/>
        <v/>
      </c>
      <c r="BP382" s="240" t="str">
        <f t="shared" si="202"/>
        <v xml:space="preserve"> </v>
      </c>
      <c r="BQ382" s="175" t="str">
        <f t="shared" si="203"/>
        <v/>
      </c>
      <c r="BR382" s="176" t="str">
        <f t="shared" si="204"/>
        <v/>
      </c>
      <c r="BS382" s="224" t="str">
        <f t="shared" si="205"/>
        <v xml:space="preserve"> </v>
      </c>
      <c r="BT382" s="318" t="str">
        <f t="shared" si="206"/>
        <v/>
      </c>
      <c r="BU382" s="319" t="str">
        <f t="shared" si="207"/>
        <v/>
      </c>
      <c r="BV382" s="320" t="str">
        <f t="shared" si="208"/>
        <v xml:space="preserve"> </v>
      </c>
      <c r="BW382" s="175" t="str">
        <f t="shared" si="209"/>
        <v/>
      </c>
      <c r="BX382" s="176" t="str">
        <f t="shared" si="210"/>
        <v/>
      </c>
      <c r="BY382" s="240" t="str">
        <f t="shared" si="211"/>
        <v xml:space="preserve"> </v>
      </c>
      <c r="BZ382" s="175" t="str">
        <f>IF(COUNT(#REF!,#REF!,#REF!,#REF!)=4,(3-#REF!)+(3-#REF!)+#REF!+#REF!,"")</f>
        <v/>
      </c>
      <c r="CA382" s="176" t="str">
        <f>IF(COUNT(#REF!,#REF!,#REF!,#REF!)=4,(3-#REF!)+(3-#REF!)+#REF!+#REF!,"")</f>
        <v/>
      </c>
      <c r="CB382" s="240" t="str">
        <f t="shared" si="212"/>
        <v xml:space="preserve"> </v>
      </c>
      <c r="CC382" s="175" t="str">
        <f>IF(COUNT(#REF!,#REF!,#REF!)=3,(3-#REF!)+#REF!+(3-#REF!),"")</f>
        <v/>
      </c>
      <c r="CD382" s="176" t="str">
        <f>IF(COUNT(#REF!,#REF!,#REF!)=3,(3-#REF!)+#REF!+(3-#REF!),"")</f>
        <v/>
      </c>
      <c r="CE382" s="240" t="str">
        <f t="shared" si="213"/>
        <v xml:space="preserve"> </v>
      </c>
      <c r="CF382" s="185" t="str">
        <f t="shared" si="229"/>
        <v/>
      </c>
      <c r="CG382" s="186" t="str">
        <f t="shared" si="229"/>
        <v/>
      </c>
      <c r="CH382" s="181" t="str">
        <f t="shared" si="214"/>
        <v xml:space="preserve"> </v>
      </c>
      <c r="CI382" s="240">
        <f>'Session Tracking'!P381</f>
        <v>0</v>
      </c>
      <c r="CJ382" s="172"/>
      <c r="CK382" s="172">
        <f>COUNTIF('Session Tracking'!F381:O381,"Yes")</f>
        <v>0</v>
      </c>
      <c r="CL382" s="240">
        <f>COUNTIF('Session Tracking'!F381:O381,"No")</f>
        <v>0</v>
      </c>
      <c r="CM382" s="211">
        <f t="shared" si="215"/>
        <v>0</v>
      </c>
      <c r="CN382" s="240" t="str">
        <f t="shared" si="192"/>
        <v/>
      </c>
      <c r="CO382" s="240" t="str">
        <f t="shared" si="193"/>
        <v/>
      </c>
      <c r="CP382" s="240" t="str">
        <f t="shared" si="216"/>
        <v/>
      </c>
      <c r="CQ382" s="240" t="str">
        <f t="shared" si="217"/>
        <v/>
      </c>
      <c r="CR382" s="240" t="str">
        <f t="shared" si="218"/>
        <v/>
      </c>
      <c r="CS382" s="240" t="str">
        <f t="shared" si="219"/>
        <v/>
      </c>
      <c r="CT382" s="172" t="str">
        <f t="shared" si="220"/>
        <v/>
      </c>
      <c r="CU382" s="240" t="str">
        <f t="shared" si="221"/>
        <v/>
      </c>
      <c r="CV382" s="240" t="str">
        <f t="shared" si="222"/>
        <v/>
      </c>
      <c r="CW382" s="240" t="str">
        <f t="shared" si="223"/>
        <v/>
      </c>
      <c r="CX382" s="240" t="str">
        <f t="shared" si="224"/>
        <v/>
      </c>
      <c r="CY382" s="240" t="str">
        <f t="shared" si="225"/>
        <v/>
      </c>
      <c r="CZ382" s="240" t="str">
        <f t="shared" si="226"/>
        <v/>
      </c>
      <c r="DA382" s="240" t="str">
        <f t="shared" si="227"/>
        <v/>
      </c>
      <c r="DB382" s="173" t="str">
        <f t="shared" si="228"/>
        <v/>
      </c>
    </row>
    <row r="383" spans="1:106" x14ac:dyDescent="0.35">
      <c r="A383" s="182">
        <f>'Session Tracking'!A382</f>
        <v>0</v>
      </c>
      <c r="B383" s="183">
        <f>'Session Tracking'!T382</f>
        <v>0</v>
      </c>
      <c r="C383" s="183">
        <f>'Session Tracking'!C382</f>
        <v>0</v>
      </c>
      <c r="D383" s="184" t="str">
        <f>IF('Session Tracking'!D382,'Session Tracking'!D382,"")</f>
        <v/>
      </c>
      <c r="E383" s="184" t="str">
        <f>IF('Session Tracking'!E382,'Session Tracking'!E382,"")</f>
        <v/>
      </c>
      <c r="F383" s="123"/>
      <c r="G383" s="123"/>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3"/>
      <c r="AH383" s="124"/>
      <c r="AI383" s="124"/>
      <c r="AJ383" s="124"/>
      <c r="AK383" s="124"/>
      <c r="AL383" s="124"/>
      <c r="AM383" s="124"/>
      <c r="AN383" s="124"/>
      <c r="AO383" s="124"/>
      <c r="AP383" s="124"/>
      <c r="AQ383" s="124"/>
      <c r="AR383" s="124"/>
      <c r="AS383" s="124"/>
      <c r="AT383" s="124"/>
      <c r="AU383" s="124"/>
      <c r="AV383" s="124"/>
      <c r="AW383" s="124"/>
      <c r="AX383" s="124"/>
      <c r="AY383" s="124"/>
      <c r="AZ383" s="124"/>
      <c r="BA383" s="124"/>
      <c r="BB383" s="124"/>
      <c r="BC383" s="124"/>
      <c r="BD383" s="124"/>
      <c r="BE383" s="124"/>
      <c r="BF383" s="124"/>
      <c r="BH383" s="175" t="str">
        <f t="shared" si="194"/>
        <v/>
      </c>
      <c r="BI383" s="176" t="str">
        <f t="shared" si="195"/>
        <v/>
      </c>
      <c r="BJ383" s="240" t="str">
        <f t="shared" si="196"/>
        <v xml:space="preserve"> </v>
      </c>
      <c r="BK383" s="175" t="str">
        <f t="shared" si="197"/>
        <v/>
      </c>
      <c r="BL383" s="176" t="str">
        <f t="shared" si="198"/>
        <v/>
      </c>
      <c r="BM383" s="240" t="str">
        <f t="shared" si="199"/>
        <v xml:space="preserve"> </v>
      </c>
      <c r="BN383" s="175" t="str">
        <f t="shared" si="200"/>
        <v/>
      </c>
      <c r="BO383" s="176" t="str">
        <f t="shared" si="201"/>
        <v/>
      </c>
      <c r="BP383" s="240" t="str">
        <f t="shared" si="202"/>
        <v xml:space="preserve"> </v>
      </c>
      <c r="BQ383" s="175" t="str">
        <f t="shared" si="203"/>
        <v/>
      </c>
      <c r="BR383" s="176" t="str">
        <f t="shared" si="204"/>
        <v/>
      </c>
      <c r="BS383" s="224" t="str">
        <f t="shared" si="205"/>
        <v xml:space="preserve"> </v>
      </c>
      <c r="BT383" s="318" t="str">
        <f t="shared" si="206"/>
        <v/>
      </c>
      <c r="BU383" s="319" t="str">
        <f t="shared" si="207"/>
        <v/>
      </c>
      <c r="BV383" s="320" t="str">
        <f t="shared" si="208"/>
        <v xml:space="preserve"> </v>
      </c>
      <c r="BW383" s="175" t="str">
        <f t="shared" si="209"/>
        <v/>
      </c>
      <c r="BX383" s="176" t="str">
        <f t="shared" si="210"/>
        <v/>
      </c>
      <c r="BY383" s="240" t="str">
        <f t="shared" si="211"/>
        <v xml:space="preserve"> </v>
      </c>
      <c r="BZ383" s="175" t="str">
        <f>IF(COUNT(#REF!,#REF!,#REF!,#REF!)=4,(3-#REF!)+(3-#REF!)+#REF!+#REF!,"")</f>
        <v/>
      </c>
      <c r="CA383" s="176" t="str">
        <f>IF(COUNT(#REF!,#REF!,#REF!,#REF!)=4,(3-#REF!)+(3-#REF!)+#REF!+#REF!,"")</f>
        <v/>
      </c>
      <c r="CB383" s="240" t="str">
        <f t="shared" si="212"/>
        <v xml:space="preserve"> </v>
      </c>
      <c r="CC383" s="175" t="str">
        <f>IF(COUNT(#REF!,#REF!,#REF!)=3,(3-#REF!)+#REF!+(3-#REF!),"")</f>
        <v/>
      </c>
      <c r="CD383" s="176" t="str">
        <f>IF(COUNT(#REF!,#REF!,#REF!)=3,(3-#REF!)+#REF!+(3-#REF!),"")</f>
        <v/>
      </c>
      <c r="CE383" s="240" t="str">
        <f t="shared" si="213"/>
        <v xml:space="preserve"> </v>
      </c>
      <c r="CF383" s="185" t="str">
        <f t="shared" si="229"/>
        <v/>
      </c>
      <c r="CG383" s="186" t="str">
        <f t="shared" si="229"/>
        <v/>
      </c>
      <c r="CH383" s="181" t="str">
        <f t="shared" si="214"/>
        <v xml:space="preserve"> </v>
      </c>
      <c r="CI383" s="240">
        <f>'Session Tracking'!P382</f>
        <v>0</v>
      </c>
      <c r="CJ383" s="172"/>
      <c r="CK383" s="172">
        <f>COUNTIF('Session Tracking'!F382:O382,"Yes")</f>
        <v>0</v>
      </c>
      <c r="CL383" s="240">
        <f>COUNTIF('Session Tracking'!F382:O382,"No")</f>
        <v>0</v>
      </c>
      <c r="CM383" s="211">
        <f t="shared" si="215"/>
        <v>0</v>
      </c>
      <c r="CN383" s="240" t="str">
        <f t="shared" si="192"/>
        <v/>
      </c>
      <c r="CO383" s="240" t="str">
        <f t="shared" si="193"/>
        <v/>
      </c>
      <c r="CP383" s="240" t="str">
        <f t="shared" si="216"/>
        <v/>
      </c>
      <c r="CQ383" s="240" t="str">
        <f t="shared" si="217"/>
        <v/>
      </c>
      <c r="CR383" s="240" t="str">
        <f t="shared" si="218"/>
        <v/>
      </c>
      <c r="CS383" s="240" t="str">
        <f t="shared" si="219"/>
        <v/>
      </c>
      <c r="CT383" s="172" t="str">
        <f t="shared" si="220"/>
        <v/>
      </c>
      <c r="CU383" s="240" t="str">
        <f t="shared" si="221"/>
        <v/>
      </c>
      <c r="CV383" s="240" t="str">
        <f t="shared" si="222"/>
        <v/>
      </c>
      <c r="CW383" s="240" t="str">
        <f t="shared" si="223"/>
        <v/>
      </c>
      <c r="CX383" s="240" t="str">
        <f t="shared" si="224"/>
        <v/>
      </c>
      <c r="CY383" s="240" t="str">
        <f t="shared" si="225"/>
        <v/>
      </c>
      <c r="CZ383" s="240" t="str">
        <f t="shared" si="226"/>
        <v/>
      </c>
      <c r="DA383" s="240" t="str">
        <f t="shared" si="227"/>
        <v/>
      </c>
      <c r="DB383" s="173" t="str">
        <f t="shared" si="228"/>
        <v/>
      </c>
    </row>
    <row r="384" spans="1:106" x14ac:dyDescent="0.35">
      <c r="A384" s="182">
        <f>'Session Tracking'!A383</f>
        <v>0</v>
      </c>
      <c r="B384" s="183">
        <f>'Session Tracking'!T383</f>
        <v>0</v>
      </c>
      <c r="C384" s="183">
        <f>'Session Tracking'!C383</f>
        <v>0</v>
      </c>
      <c r="D384" s="184" t="str">
        <f>IF('Session Tracking'!D383,'Session Tracking'!D383,"")</f>
        <v/>
      </c>
      <c r="E384" s="184" t="str">
        <f>IF('Session Tracking'!E383,'Session Tracking'!E383,"")</f>
        <v/>
      </c>
      <c r="F384" s="121"/>
      <c r="G384" s="121"/>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1"/>
      <c r="AH384" s="122"/>
      <c r="AI384" s="122"/>
      <c r="AJ384" s="122"/>
      <c r="AK384" s="122"/>
      <c r="AL384" s="122"/>
      <c r="AM384" s="122"/>
      <c r="AN384" s="122"/>
      <c r="AO384" s="122"/>
      <c r="AP384" s="122"/>
      <c r="AQ384" s="122"/>
      <c r="AR384" s="122"/>
      <c r="AS384" s="122"/>
      <c r="AT384" s="122"/>
      <c r="AU384" s="122"/>
      <c r="AV384" s="122"/>
      <c r="AW384" s="122"/>
      <c r="AX384" s="122"/>
      <c r="AY384" s="122"/>
      <c r="AZ384" s="122"/>
      <c r="BA384" s="122"/>
      <c r="BB384" s="122"/>
      <c r="BC384" s="122"/>
      <c r="BD384" s="122"/>
      <c r="BE384" s="122"/>
      <c r="BF384" s="122"/>
      <c r="BH384" s="175" t="str">
        <f t="shared" si="194"/>
        <v/>
      </c>
      <c r="BI384" s="176" t="str">
        <f t="shared" si="195"/>
        <v/>
      </c>
      <c r="BJ384" s="240" t="str">
        <f t="shared" si="196"/>
        <v xml:space="preserve"> </v>
      </c>
      <c r="BK384" s="175" t="str">
        <f t="shared" si="197"/>
        <v/>
      </c>
      <c r="BL384" s="176" t="str">
        <f t="shared" si="198"/>
        <v/>
      </c>
      <c r="BM384" s="240" t="str">
        <f t="shared" si="199"/>
        <v xml:space="preserve"> </v>
      </c>
      <c r="BN384" s="175" t="str">
        <f t="shared" si="200"/>
        <v/>
      </c>
      <c r="BO384" s="176" t="str">
        <f t="shared" si="201"/>
        <v/>
      </c>
      <c r="BP384" s="240" t="str">
        <f t="shared" si="202"/>
        <v xml:space="preserve"> </v>
      </c>
      <c r="BQ384" s="175" t="str">
        <f t="shared" si="203"/>
        <v/>
      </c>
      <c r="BR384" s="176" t="str">
        <f t="shared" si="204"/>
        <v/>
      </c>
      <c r="BS384" s="224" t="str">
        <f t="shared" si="205"/>
        <v xml:space="preserve"> </v>
      </c>
      <c r="BT384" s="318" t="str">
        <f t="shared" si="206"/>
        <v/>
      </c>
      <c r="BU384" s="319" t="str">
        <f t="shared" si="207"/>
        <v/>
      </c>
      <c r="BV384" s="320" t="str">
        <f t="shared" si="208"/>
        <v xml:space="preserve"> </v>
      </c>
      <c r="BW384" s="175" t="str">
        <f t="shared" si="209"/>
        <v/>
      </c>
      <c r="BX384" s="176" t="str">
        <f t="shared" si="210"/>
        <v/>
      </c>
      <c r="BY384" s="240" t="str">
        <f t="shared" si="211"/>
        <v xml:space="preserve"> </v>
      </c>
      <c r="BZ384" s="175" t="str">
        <f>IF(COUNT(#REF!,#REF!,#REF!,#REF!)=4,(3-#REF!)+(3-#REF!)+#REF!+#REF!,"")</f>
        <v/>
      </c>
      <c r="CA384" s="176" t="str">
        <f>IF(COUNT(#REF!,#REF!,#REF!,#REF!)=4,(3-#REF!)+(3-#REF!)+#REF!+#REF!,"")</f>
        <v/>
      </c>
      <c r="CB384" s="240" t="str">
        <f t="shared" si="212"/>
        <v xml:space="preserve"> </v>
      </c>
      <c r="CC384" s="175" t="str">
        <f>IF(COUNT(#REF!,#REF!,#REF!)=3,(3-#REF!)+#REF!+(3-#REF!),"")</f>
        <v/>
      </c>
      <c r="CD384" s="176" t="str">
        <f>IF(COUNT(#REF!,#REF!,#REF!)=3,(3-#REF!)+#REF!+(3-#REF!),"")</f>
        <v/>
      </c>
      <c r="CE384" s="240" t="str">
        <f t="shared" si="213"/>
        <v xml:space="preserve"> </v>
      </c>
      <c r="CF384" s="185" t="str">
        <f t="shared" si="229"/>
        <v/>
      </c>
      <c r="CG384" s="186" t="str">
        <f t="shared" si="229"/>
        <v/>
      </c>
      <c r="CH384" s="181" t="str">
        <f t="shared" si="214"/>
        <v xml:space="preserve"> </v>
      </c>
      <c r="CI384" s="240">
        <f>'Session Tracking'!P383</f>
        <v>0</v>
      </c>
      <c r="CJ384" s="172"/>
      <c r="CK384" s="172">
        <f>COUNTIF('Session Tracking'!F383:O383,"Yes")</f>
        <v>0</v>
      </c>
      <c r="CL384" s="240">
        <f>COUNTIF('Session Tracking'!F383:O383,"No")</f>
        <v>0</v>
      </c>
      <c r="CM384" s="211">
        <f t="shared" si="215"/>
        <v>0</v>
      </c>
      <c r="CN384" s="240" t="str">
        <f t="shared" si="192"/>
        <v/>
      </c>
      <c r="CO384" s="240" t="str">
        <f t="shared" si="193"/>
        <v/>
      </c>
      <c r="CP384" s="240" t="str">
        <f t="shared" si="216"/>
        <v/>
      </c>
      <c r="CQ384" s="240" t="str">
        <f t="shared" si="217"/>
        <v/>
      </c>
      <c r="CR384" s="240" t="str">
        <f t="shared" si="218"/>
        <v/>
      </c>
      <c r="CS384" s="240" t="str">
        <f t="shared" si="219"/>
        <v/>
      </c>
      <c r="CT384" s="172" t="str">
        <f t="shared" si="220"/>
        <v/>
      </c>
      <c r="CU384" s="240" t="str">
        <f t="shared" si="221"/>
        <v/>
      </c>
      <c r="CV384" s="240" t="str">
        <f t="shared" si="222"/>
        <v/>
      </c>
      <c r="CW384" s="240" t="str">
        <f t="shared" si="223"/>
        <v/>
      </c>
      <c r="CX384" s="240" t="str">
        <f t="shared" si="224"/>
        <v/>
      </c>
      <c r="CY384" s="240" t="str">
        <f t="shared" si="225"/>
        <v/>
      </c>
      <c r="CZ384" s="240" t="str">
        <f t="shared" si="226"/>
        <v/>
      </c>
      <c r="DA384" s="240" t="str">
        <f t="shared" si="227"/>
        <v/>
      </c>
      <c r="DB384" s="173" t="str">
        <f t="shared" si="228"/>
        <v/>
      </c>
    </row>
    <row r="385" spans="1:106" x14ac:dyDescent="0.35">
      <c r="A385" s="182">
        <f>'Session Tracking'!A384</f>
        <v>0</v>
      </c>
      <c r="B385" s="183">
        <f>'Session Tracking'!T384</f>
        <v>0</v>
      </c>
      <c r="C385" s="183">
        <f>'Session Tracking'!C384</f>
        <v>0</v>
      </c>
      <c r="D385" s="184" t="str">
        <f>IF('Session Tracking'!D384,'Session Tracking'!D384,"")</f>
        <v/>
      </c>
      <c r="E385" s="184" t="str">
        <f>IF('Session Tracking'!E384,'Session Tracking'!E384,"")</f>
        <v/>
      </c>
      <c r="F385" s="123"/>
      <c r="G385" s="123"/>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3"/>
      <c r="AH385" s="124"/>
      <c r="AI385" s="124"/>
      <c r="AJ385" s="124"/>
      <c r="AK385" s="124"/>
      <c r="AL385" s="124"/>
      <c r="AM385" s="124"/>
      <c r="AN385" s="124"/>
      <c r="AO385" s="124"/>
      <c r="AP385" s="124"/>
      <c r="AQ385" s="124"/>
      <c r="AR385" s="124"/>
      <c r="AS385" s="124"/>
      <c r="AT385" s="124"/>
      <c r="AU385" s="124"/>
      <c r="AV385" s="124"/>
      <c r="AW385" s="124"/>
      <c r="AX385" s="124"/>
      <c r="AY385" s="124"/>
      <c r="AZ385" s="124"/>
      <c r="BA385" s="124"/>
      <c r="BB385" s="124"/>
      <c r="BC385" s="124"/>
      <c r="BD385" s="124"/>
      <c r="BE385" s="124"/>
      <c r="BF385" s="124"/>
      <c r="BH385" s="175" t="str">
        <f t="shared" si="194"/>
        <v/>
      </c>
      <c r="BI385" s="176" t="str">
        <f t="shared" si="195"/>
        <v/>
      </c>
      <c r="BJ385" s="240" t="str">
        <f t="shared" si="196"/>
        <v xml:space="preserve"> </v>
      </c>
      <c r="BK385" s="175" t="str">
        <f t="shared" si="197"/>
        <v/>
      </c>
      <c r="BL385" s="176" t="str">
        <f t="shared" si="198"/>
        <v/>
      </c>
      <c r="BM385" s="240" t="str">
        <f t="shared" si="199"/>
        <v xml:space="preserve"> </v>
      </c>
      <c r="BN385" s="175" t="str">
        <f t="shared" si="200"/>
        <v/>
      </c>
      <c r="BO385" s="176" t="str">
        <f t="shared" si="201"/>
        <v/>
      </c>
      <c r="BP385" s="240" t="str">
        <f t="shared" si="202"/>
        <v xml:space="preserve"> </v>
      </c>
      <c r="BQ385" s="175" t="str">
        <f t="shared" si="203"/>
        <v/>
      </c>
      <c r="BR385" s="176" t="str">
        <f t="shared" si="204"/>
        <v/>
      </c>
      <c r="BS385" s="224" t="str">
        <f t="shared" si="205"/>
        <v xml:space="preserve"> </v>
      </c>
      <c r="BT385" s="318" t="str">
        <f t="shared" si="206"/>
        <v/>
      </c>
      <c r="BU385" s="319" t="str">
        <f t="shared" si="207"/>
        <v/>
      </c>
      <c r="BV385" s="320" t="str">
        <f t="shared" si="208"/>
        <v xml:space="preserve"> </v>
      </c>
      <c r="BW385" s="175" t="str">
        <f t="shared" si="209"/>
        <v/>
      </c>
      <c r="BX385" s="176" t="str">
        <f t="shared" si="210"/>
        <v/>
      </c>
      <c r="BY385" s="240" t="str">
        <f t="shared" si="211"/>
        <v xml:space="preserve"> </v>
      </c>
      <c r="BZ385" s="175" t="str">
        <f>IF(COUNT(#REF!,#REF!,#REF!,#REF!)=4,(3-#REF!)+(3-#REF!)+#REF!+#REF!,"")</f>
        <v/>
      </c>
      <c r="CA385" s="176" t="str">
        <f>IF(COUNT(#REF!,#REF!,#REF!,#REF!)=4,(3-#REF!)+(3-#REF!)+#REF!+#REF!,"")</f>
        <v/>
      </c>
      <c r="CB385" s="240" t="str">
        <f t="shared" si="212"/>
        <v xml:space="preserve"> </v>
      </c>
      <c r="CC385" s="175" t="str">
        <f>IF(COUNT(#REF!,#REF!,#REF!)=3,(3-#REF!)+#REF!+(3-#REF!),"")</f>
        <v/>
      </c>
      <c r="CD385" s="176" t="str">
        <f>IF(COUNT(#REF!,#REF!,#REF!)=3,(3-#REF!)+#REF!+(3-#REF!),"")</f>
        <v/>
      </c>
      <c r="CE385" s="240" t="str">
        <f t="shared" si="213"/>
        <v xml:space="preserve"> </v>
      </c>
      <c r="CF385" s="185" t="str">
        <f t="shared" si="229"/>
        <v/>
      </c>
      <c r="CG385" s="186" t="str">
        <f t="shared" si="229"/>
        <v/>
      </c>
      <c r="CH385" s="181" t="str">
        <f t="shared" si="214"/>
        <v xml:space="preserve"> </v>
      </c>
      <c r="CI385" s="240">
        <f>'Session Tracking'!P384</f>
        <v>0</v>
      </c>
      <c r="CJ385" s="172"/>
      <c r="CK385" s="172">
        <f>COUNTIF('Session Tracking'!F384:O384,"Yes")</f>
        <v>0</v>
      </c>
      <c r="CL385" s="240">
        <f>COUNTIF('Session Tracking'!F384:O384,"No")</f>
        <v>0</v>
      </c>
      <c r="CM385" s="211">
        <f t="shared" si="215"/>
        <v>0</v>
      </c>
      <c r="CN385" s="240" t="str">
        <f t="shared" si="192"/>
        <v/>
      </c>
      <c r="CO385" s="240" t="str">
        <f t="shared" si="193"/>
        <v/>
      </c>
      <c r="CP385" s="240" t="str">
        <f t="shared" si="216"/>
        <v/>
      </c>
      <c r="CQ385" s="240" t="str">
        <f t="shared" si="217"/>
        <v/>
      </c>
      <c r="CR385" s="240" t="str">
        <f t="shared" si="218"/>
        <v/>
      </c>
      <c r="CS385" s="240" t="str">
        <f t="shared" si="219"/>
        <v/>
      </c>
      <c r="CT385" s="172" t="str">
        <f t="shared" si="220"/>
        <v/>
      </c>
      <c r="CU385" s="240" t="str">
        <f t="shared" si="221"/>
        <v/>
      </c>
      <c r="CV385" s="240" t="str">
        <f t="shared" si="222"/>
        <v/>
      </c>
      <c r="CW385" s="240" t="str">
        <f t="shared" si="223"/>
        <v/>
      </c>
      <c r="CX385" s="240" t="str">
        <f t="shared" si="224"/>
        <v/>
      </c>
      <c r="CY385" s="240" t="str">
        <f t="shared" si="225"/>
        <v/>
      </c>
      <c r="CZ385" s="240" t="str">
        <f t="shared" si="226"/>
        <v/>
      </c>
      <c r="DA385" s="240" t="str">
        <f t="shared" si="227"/>
        <v/>
      </c>
      <c r="DB385" s="173" t="str">
        <f t="shared" si="228"/>
        <v/>
      </c>
    </row>
    <row r="386" spans="1:106" x14ac:dyDescent="0.35">
      <c r="A386" s="182">
        <f>'Session Tracking'!A385</f>
        <v>0</v>
      </c>
      <c r="B386" s="183">
        <f>'Session Tracking'!T385</f>
        <v>0</v>
      </c>
      <c r="C386" s="183">
        <f>'Session Tracking'!C385</f>
        <v>0</v>
      </c>
      <c r="D386" s="184" t="str">
        <f>IF('Session Tracking'!D385,'Session Tracking'!D385,"")</f>
        <v/>
      </c>
      <c r="E386" s="184" t="str">
        <f>IF('Session Tracking'!E385,'Session Tracking'!E385,"")</f>
        <v/>
      </c>
      <c r="F386" s="121"/>
      <c r="G386" s="121"/>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1"/>
      <c r="AH386" s="122"/>
      <c r="AI386" s="122"/>
      <c r="AJ386" s="122"/>
      <c r="AK386" s="122"/>
      <c r="AL386" s="122"/>
      <c r="AM386" s="122"/>
      <c r="AN386" s="122"/>
      <c r="AO386" s="122"/>
      <c r="AP386" s="122"/>
      <c r="AQ386" s="122"/>
      <c r="AR386" s="122"/>
      <c r="AS386" s="122"/>
      <c r="AT386" s="122"/>
      <c r="AU386" s="122"/>
      <c r="AV386" s="122"/>
      <c r="AW386" s="122"/>
      <c r="AX386" s="122"/>
      <c r="AY386" s="122"/>
      <c r="AZ386" s="122"/>
      <c r="BA386" s="122"/>
      <c r="BB386" s="122"/>
      <c r="BC386" s="122"/>
      <c r="BD386" s="122"/>
      <c r="BE386" s="122"/>
      <c r="BF386" s="122"/>
      <c r="BH386" s="175" t="str">
        <f t="shared" si="194"/>
        <v/>
      </c>
      <c r="BI386" s="176" t="str">
        <f t="shared" si="195"/>
        <v/>
      </c>
      <c r="BJ386" s="240" t="str">
        <f t="shared" si="196"/>
        <v xml:space="preserve"> </v>
      </c>
      <c r="BK386" s="175" t="str">
        <f t="shared" si="197"/>
        <v/>
      </c>
      <c r="BL386" s="176" t="str">
        <f t="shared" si="198"/>
        <v/>
      </c>
      <c r="BM386" s="240" t="str">
        <f t="shared" si="199"/>
        <v xml:space="preserve"> </v>
      </c>
      <c r="BN386" s="175" t="str">
        <f t="shared" si="200"/>
        <v/>
      </c>
      <c r="BO386" s="176" t="str">
        <f t="shared" si="201"/>
        <v/>
      </c>
      <c r="BP386" s="240" t="str">
        <f t="shared" si="202"/>
        <v xml:space="preserve"> </v>
      </c>
      <c r="BQ386" s="175" t="str">
        <f t="shared" si="203"/>
        <v/>
      </c>
      <c r="BR386" s="176" t="str">
        <f t="shared" si="204"/>
        <v/>
      </c>
      <c r="BS386" s="224" t="str">
        <f t="shared" si="205"/>
        <v xml:space="preserve"> </v>
      </c>
      <c r="BT386" s="318" t="str">
        <f t="shared" si="206"/>
        <v/>
      </c>
      <c r="BU386" s="319" t="str">
        <f t="shared" si="207"/>
        <v/>
      </c>
      <c r="BV386" s="320" t="str">
        <f t="shared" si="208"/>
        <v xml:space="preserve"> </v>
      </c>
      <c r="BW386" s="175" t="str">
        <f t="shared" si="209"/>
        <v/>
      </c>
      <c r="BX386" s="176" t="str">
        <f t="shared" si="210"/>
        <v/>
      </c>
      <c r="BY386" s="240" t="str">
        <f t="shared" si="211"/>
        <v xml:space="preserve"> </v>
      </c>
      <c r="BZ386" s="175" t="str">
        <f>IF(COUNT(#REF!,#REF!,#REF!,#REF!)=4,(3-#REF!)+(3-#REF!)+#REF!+#REF!,"")</f>
        <v/>
      </c>
      <c r="CA386" s="176" t="str">
        <f>IF(COUNT(#REF!,#REF!,#REF!,#REF!)=4,(3-#REF!)+(3-#REF!)+#REF!+#REF!,"")</f>
        <v/>
      </c>
      <c r="CB386" s="240" t="str">
        <f t="shared" si="212"/>
        <v xml:space="preserve"> </v>
      </c>
      <c r="CC386" s="175" t="str">
        <f>IF(COUNT(#REF!,#REF!,#REF!)=3,(3-#REF!)+#REF!+(3-#REF!),"")</f>
        <v/>
      </c>
      <c r="CD386" s="176" t="str">
        <f>IF(COUNT(#REF!,#REF!,#REF!)=3,(3-#REF!)+#REF!+(3-#REF!),"")</f>
        <v/>
      </c>
      <c r="CE386" s="240" t="str">
        <f t="shared" si="213"/>
        <v xml:space="preserve"> </v>
      </c>
      <c r="CF386" s="185" t="str">
        <f t="shared" si="229"/>
        <v/>
      </c>
      <c r="CG386" s="186" t="str">
        <f t="shared" si="229"/>
        <v/>
      </c>
      <c r="CH386" s="181" t="str">
        <f t="shared" si="214"/>
        <v xml:space="preserve"> </v>
      </c>
      <c r="CI386" s="240">
        <f>'Session Tracking'!P385</f>
        <v>0</v>
      </c>
      <c r="CJ386" s="172"/>
      <c r="CK386" s="172">
        <f>COUNTIF('Session Tracking'!F385:O385,"Yes")</f>
        <v>0</v>
      </c>
      <c r="CL386" s="240">
        <f>COUNTIF('Session Tracking'!F385:O385,"No")</f>
        <v>0</v>
      </c>
      <c r="CM386" s="211">
        <f t="shared" si="215"/>
        <v>0</v>
      </c>
      <c r="CN386" s="240" t="str">
        <f t="shared" si="192"/>
        <v/>
      </c>
      <c r="CO386" s="240" t="str">
        <f t="shared" si="193"/>
        <v/>
      </c>
      <c r="CP386" s="240" t="str">
        <f t="shared" si="216"/>
        <v/>
      </c>
      <c r="CQ386" s="240" t="str">
        <f t="shared" si="217"/>
        <v/>
      </c>
      <c r="CR386" s="240" t="str">
        <f t="shared" si="218"/>
        <v/>
      </c>
      <c r="CS386" s="240" t="str">
        <f t="shared" si="219"/>
        <v/>
      </c>
      <c r="CT386" s="172" t="str">
        <f t="shared" si="220"/>
        <v/>
      </c>
      <c r="CU386" s="240" t="str">
        <f t="shared" si="221"/>
        <v/>
      </c>
      <c r="CV386" s="240" t="str">
        <f t="shared" si="222"/>
        <v/>
      </c>
      <c r="CW386" s="240" t="str">
        <f t="shared" si="223"/>
        <v/>
      </c>
      <c r="CX386" s="240" t="str">
        <f t="shared" si="224"/>
        <v/>
      </c>
      <c r="CY386" s="240" t="str">
        <f t="shared" si="225"/>
        <v/>
      </c>
      <c r="CZ386" s="240" t="str">
        <f t="shared" si="226"/>
        <v/>
      </c>
      <c r="DA386" s="240" t="str">
        <f t="shared" si="227"/>
        <v/>
      </c>
      <c r="DB386" s="173" t="str">
        <f t="shared" si="228"/>
        <v/>
      </c>
    </row>
    <row r="387" spans="1:106" x14ac:dyDescent="0.35">
      <c r="A387" s="182">
        <f>'Session Tracking'!A386</f>
        <v>0</v>
      </c>
      <c r="B387" s="183">
        <f>'Session Tracking'!T386</f>
        <v>0</v>
      </c>
      <c r="C387" s="183">
        <f>'Session Tracking'!C386</f>
        <v>0</v>
      </c>
      <c r="D387" s="184" t="str">
        <f>IF('Session Tracking'!D386,'Session Tracking'!D386,"")</f>
        <v/>
      </c>
      <c r="E387" s="184" t="str">
        <f>IF('Session Tracking'!E386,'Session Tracking'!E386,"")</f>
        <v/>
      </c>
      <c r="F387" s="123"/>
      <c r="G387" s="123"/>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3"/>
      <c r="AH387" s="124"/>
      <c r="AI387" s="124"/>
      <c r="AJ387" s="124"/>
      <c r="AK387" s="124"/>
      <c r="AL387" s="124"/>
      <c r="AM387" s="124"/>
      <c r="AN387" s="124"/>
      <c r="AO387" s="124"/>
      <c r="AP387" s="124"/>
      <c r="AQ387" s="124"/>
      <c r="AR387" s="124"/>
      <c r="AS387" s="124"/>
      <c r="AT387" s="124"/>
      <c r="AU387" s="124"/>
      <c r="AV387" s="124"/>
      <c r="AW387" s="124"/>
      <c r="AX387" s="124"/>
      <c r="AY387" s="124"/>
      <c r="AZ387" s="124"/>
      <c r="BA387" s="124"/>
      <c r="BB387" s="124"/>
      <c r="BC387" s="124"/>
      <c r="BD387" s="124"/>
      <c r="BE387" s="124"/>
      <c r="BF387" s="124"/>
      <c r="BH387" s="175" t="str">
        <f t="shared" si="194"/>
        <v/>
      </c>
      <c r="BI387" s="176" t="str">
        <f t="shared" si="195"/>
        <v/>
      </c>
      <c r="BJ387" s="240" t="str">
        <f t="shared" si="196"/>
        <v xml:space="preserve"> </v>
      </c>
      <c r="BK387" s="175" t="str">
        <f t="shared" si="197"/>
        <v/>
      </c>
      <c r="BL387" s="176" t="str">
        <f t="shared" si="198"/>
        <v/>
      </c>
      <c r="BM387" s="240" t="str">
        <f t="shared" si="199"/>
        <v xml:space="preserve"> </v>
      </c>
      <c r="BN387" s="175" t="str">
        <f t="shared" si="200"/>
        <v/>
      </c>
      <c r="BO387" s="176" t="str">
        <f t="shared" si="201"/>
        <v/>
      </c>
      <c r="BP387" s="240" t="str">
        <f t="shared" si="202"/>
        <v xml:space="preserve"> </v>
      </c>
      <c r="BQ387" s="175" t="str">
        <f t="shared" si="203"/>
        <v/>
      </c>
      <c r="BR387" s="176" t="str">
        <f t="shared" si="204"/>
        <v/>
      </c>
      <c r="BS387" s="224" t="str">
        <f t="shared" si="205"/>
        <v xml:space="preserve"> </v>
      </c>
      <c r="BT387" s="318" t="str">
        <f t="shared" si="206"/>
        <v/>
      </c>
      <c r="BU387" s="319" t="str">
        <f t="shared" si="207"/>
        <v/>
      </c>
      <c r="BV387" s="320" t="str">
        <f t="shared" si="208"/>
        <v xml:space="preserve"> </v>
      </c>
      <c r="BW387" s="175" t="str">
        <f t="shared" si="209"/>
        <v/>
      </c>
      <c r="BX387" s="176" t="str">
        <f t="shared" si="210"/>
        <v/>
      </c>
      <c r="BY387" s="240" t="str">
        <f t="shared" si="211"/>
        <v xml:space="preserve"> </v>
      </c>
      <c r="BZ387" s="175" t="str">
        <f>IF(COUNT(#REF!,#REF!,#REF!,#REF!)=4,(3-#REF!)+(3-#REF!)+#REF!+#REF!,"")</f>
        <v/>
      </c>
      <c r="CA387" s="176" t="str">
        <f>IF(COUNT(#REF!,#REF!,#REF!,#REF!)=4,(3-#REF!)+(3-#REF!)+#REF!+#REF!,"")</f>
        <v/>
      </c>
      <c r="CB387" s="240" t="str">
        <f t="shared" si="212"/>
        <v xml:space="preserve"> </v>
      </c>
      <c r="CC387" s="175" t="str">
        <f>IF(COUNT(#REF!,#REF!,#REF!)=3,(3-#REF!)+#REF!+(3-#REF!),"")</f>
        <v/>
      </c>
      <c r="CD387" s="176" t="str">
        <f>IF(COUNT(#REF!,#REF!,#REF!)=3,(3-#REF!)+#REF!+(3-#REF!),"")</f>
        <v/>
      </c>
      <c r="CE387" s="240" t="str">
        <f t="shared" si="213"/>
        <v xml:space="preserve"> </v>
      </c>
      <c r="CF387" s="185" t="str">
        <f t="shared" si="229"/>
        <v/>
      </c>
      <c r="CG387" s="186" t="str">
        <f t="shared" si="229"/>
        <v/>
      </c>
      <c r="CH387" s="181" t="str">
        <f t="shared" si="214"/>
        <v xml:space="preserve"> </v>
      </c>
      <c r="CI387" s="240">
        <f>'Session Tracking'!P386</f>
        <v>0</v>
      </c>
      <c r="CJ387" s="172"/>
      <c r="CK387" s="172">
        <f>COUNTIF('Session Tracking'!F386:O386,"Yes")</f>
        <v>0</v>
      </c>
      <c r="CL387" s="240">
        <f>COUNTIF('Session Tracking'!F386:O386,"No")</f>
        <v>0</v>
      </c>
      <c r="CM387" s="211">
        <f t="shared" si="215"/>
        <v>0</v>
      </c>
      <c r="CN387" s="240" t="str">
        <f t="shared" si="192"/>
        <v/>
      </c>
      <c r="CO387" s="240" t="str">
        <f t="shared" si="193"/>
        <v/>
      </c>
      <c r="CP387" s="240" t="str">
        <f t="shared" si="216"/>
        <v/>
      </c>
      <c r="CQ387" s="240" t="str">
        <f t="shared" si="217"/>
        <v/>
      </c>
      <c r="CR387" s="240" t="str">
        <f t="shared" si="218"/>
        <v/>
      </c>
      <c r="CS387" s="240" t="str">
        <f t="shared" si="219"/>
        <v/>
      </c>
      <c r="CT387" s="172" t="str">
        <f t="shared" si="220"/>
        <v/>
      </c>
      <c r="CU387" s="240" t="str">
        <f t="shared" si="221"/>
        <v/>
      </c>
      <c r="CV387" s="240" t="str">
        <f t="shared" si="222"/>
        <v/>
      </c>
      <c r="CW387" s="240" t="str">
        <f t="shared" si="223"/>
        <v/>
      </c>
      <c r="CX387" s="240" t="str">
        <f t="shared" si="224"/>
        <v/>
      </c>
      <c r="CY387" s="240" t="str">
        <f t="shared" si="225"/>
        <v/>
      </c>
      <c r="CZ387" s="240" t="str">
        <f t="shared" si="226"/>
        <v/>
      </c>
      <c r="DA387" s="240" t="str">
        <f t="shared" si="227"/>
        <v/>
      </c>
      <c r="DB387" s="173" t="str">
        <f t="shared" si="228"/>
        <v/>
      </c>
    </row>
    <row r="388" spans="1:106" x14ac:dyDescent="0.35">
      <c r="A388" s="182">
        <f>'Session Tracking'!A387</f>
        <v>0</v>
      </c>
      <c r="B388" s="183">
        <f>'Session Tracking'!T387</f>
        <v>0</v>
      </c>
      <c r="C388" s="183">
        <f>'Session Tracking'!C387</f>
        <v>0</v>
      </c>
      <c r="D388" s="184" t="str">
        <f>IF('Session Tracking'!D387,'Session Tracking'!D387,"")</f>
        <v/>
      </c>
      <c r="E388" s="184" t="str">
        <f>IF('Session Tracking'!E387,'Session Tracking'!E387,"")</f>
        <v/>
      </c>
      <c r="F388" s="121"/>
      <c r="G388" s="121"/>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1"/>
      <c r="AH388" s="122"/>
      <c r="AI388" s="122"/>
      <c r="AJ388" s="122"/>
      <c r="AK388" s="122"/>
      <c r="AL388" s="122"/>
      <c r="AM388" s="122"/>
      <c r="AN388" s="122"/>
      <c r="AO388" s="122"/>
      <c r="AP388" s="122"/>
      <c r="AQ388" s="122"/>
      <c r="AR388" s="122"/>
      <c r="AS388" s="122"/>
      <c r="AT388" s="122"/>
      <c r="AU388" s="122"/>
      <c r="AV388" s="122"/>
      <c r="AW388" s="122"/>
      <c r="AX388" s="122"/>
      <c r="AY388" s="122"/>
      <c r="AZ388" s="122"/>
      <c r="BA388" s="122"/>
      <c r="BB388" s="122"/>
      <c r="BC388" s="122"/>
      <c r="BD388" s="122"/>
      <c r="BE388" s="122"/>
      <c r="BF388" s="122"/>
      <c r="BH388" s="175" t="str">
        <f t="shared" si="194"/>
        <v/>
      </c>
      <c r="BI388" s="176" t="str">
        <f t="shared" si="195"/>
        <v/>
      </c>
      <c r="BJ388" s="240" t="str">
        <f t="shared" si="196"/>
        <v xml:space="preserve"> </v>
      </c>
      <c r="BK388" s="175" t="str">
        <f t="shared" si="197"/>
        <v/>
      </c>
      <c r="BL388" s="176" t="str">
        <f t="shared" si="198"/>
        <v/>
      </c>
      <c r="BM388" s="240" t="str">
        <f t="shared" si="199"/>
        <v xml:space="preserve"> </v>
      </c>
      <c r="BN388" s="175" t="str">
        <f t="shared" si="200"/>
        <v/>
      </c>
      <c r="BO388" s="176" t="str">
        <f t="shared" si="201"/>
        <v/>
      </c>
      <c r="BP388" s="240" t="str">
        <f t="shared" si="202"/>
        <v xml:space="preserve"> </v>
      </c>
      <c r="BQ388" s="175" t="str">
        <f t="shared" si="203"/>
        <v/>
      </c>
      <c r="BR388" s="176" t="str">
        <f t="shared" si="204"/>
        <v/>
      </c>
      <c r="BS388" s="224" t="str">
        <f t="shared" si="205"/>
        <v xml:space="preserve"> </v>
      </c>
      <c r="BT388" s="318" t="str">
        <f t="shared" si="206"/>
        <v/>
      </c>
      <c r="BU388" s="319" t="str">
        <f t="shared" si="207"/>
        <v/>
      </c>
      <c r="BV388" s="320" t="str">
        <f t="shared" si="208"/>
        <v xml:space="preserve"> </v>
      </c>
      <c r="BW388" s="175" t="str">
        <f t="shared" si="209"/>
        <v/>
      </c>
      <c r="BX388" s="176" t="str">
        <f t="shared" si="210"/>
        <v/>
      </c>
      <c r="BY388" s="240" t="str">
        <f t="shared" si="211"/>
        <v xml:space="preserve"> </v>
      </c>
      <c r="BZ388" s="175" t="str">
        <f>IF(COUNT(#REF!,#REF!,#REF!,#REF!)=4,(3-#REF!)+(3-#REF!)+#REF!+#REF!,"")</f>
        <v/>
      </c>
      <c r="CA388" s="176" t="str">
        <f>IF(COUNT(#REF!,#REF!,#REF!,#REF!)=4,(3-#REF!)+(3-#REF!)+#REF!+#REF!,"")</f>
        <v/>
      </c>
      <c r="CB388" s="240" t="str">
        <f t="shared" si="212"/>
        <v xml:space="preserve"> </v>
      </c>
      <c r="CC388" s="175" t="str">
        <f>IF(COUNT(#REF!,#REF!,#REF!)=3,(3-#REF!)+#REF!+(3-#REF!),"")</f>
        <v/>
      </c>
      <c r="CD388" s="176" t="str">
        <f>IF(COUNT(#REF!,#REF!,#REF!)=3,(3-#REF!)+#REF!+(3-#REF!),"")</f>
        <v/>
      </c>
      <c r="CE388" s="240" t="str">
        <f t="shared" si="213"/>
        <v xml:space="preserve"> </v>
      </c>
      <c r="CF388" s="185" t="str">
        <f t="shared" si="229"/>
        <v/>
      </c>
      <c r="CG388" s="186" t="str">
        <f t="shared" si="229"/>
        <v/>
      </c>
      <c r="CH388" s="181" t="str">
        <f t="shared" si="214"/>
        <v xml:space="preserve"> </v>
      </c>
      <c r="CI388" s="240">
        <f>'Session Tracking'!P387</f>
        <v>0</v>
      </c>
      <c r="CJ388" s="172"/>
      <c r="CK388" s="172">
        <f>COUNTIF('Session Tracking'!F387:O387,"Yes")</f>
        <v>0</v>
      </c>
      <c r="CL388" s="240">
        <f>COUNTIF('Session Tracking'!F387:O387,"No")</f>
        <v>0</v>
      </c>
      <c r="CM388" s="211">
        <f t="shared" si="215"/>
        <v>0</v>
      </c>
      <c r="CN388" s="240" t="str">
        <f t="shared" ref="CN388:CN451" si="230">IF(D388="","",INT((((YEAR(D388)-YEAR($CN$1))*12+MONTH(D388)-MONTH($CN$1)+1)+2)/3))</f>
        <v/>
      </c>
      <c r="CO388" s="240" t="str">
        <f t="shared" ref="CO388:CO451" si="231">IF(E388="","",INT((((YEAR(E388)-YEAR($CN$1))*12+MONTH(E388)-MONTH($CN$1)+1)+2)/3))</f>
        <v/>
      </c>
      <c r="CP388" s="240" t="str">
        <f t="shared" si="216"/>
        <v/>
      </c>
      <c r="CQ388" s="240" t="str">
        <f t="shared" si="217"/>
        <v/>
      </c>
      <c r="CR388" s="240" t="str">
        <f t="shared" si="218"/>
        <v/>
      </c>
      <c r="CS388" s="240" t="str">
        <f t="shared" si="219"/>
        <v/>
      </c>
      <c r="CT388" s="172" t="str">
        <f t="shared" si="220"/>
        <v/>
      </c>
      <c r="CU388" s="240" t="str">
        <f t="shared" si="221"/>
        <v/>
      </c>
      <c r="CV388" s="240" t="str">
        <f t="shared" si="222"/>
        <v/>
      </c>
      <c r="CW388" s="240" t="str">
        <f t="shared" si="223"/>
        <v/>
      </c>
      <c r="CX388" s="240" t="str">
        <f t="shared" si="224"/>
        <v/>
      </c>
      <c r="CY388" s="240" t="str">
        <f t="shared" si="225"/>
        <v/>
      </c>
      <c r="CZ388" s="240" t="str">
        <f t="shared" si="226"/>
        <v/>
      </c>
      <c r="DA388" s="240" t="str">
        <f t="shared" si="227"/>
        <v/>
      </c>
      <c r="DB388" s="173" t="str">
        <f t="shared" si="228"/>
        <v/>
      </c>
    </row>
    <row r="389" spans="1:106" x14ac:dyDescent="0.35">
      <c r="A389" s="182">
        <f>'Session Tracking'!A388</f>
        <v>0</v>
      </c>
      <c r="B389" s="183">
        <f>'Session Tracking'!T388</f>
        <v>0</v>
      </c>
      <c r="C389" s="183">
        <f>'Session Tracking'!C388</f>
        <v>0</v>
      </c>
      <c r="D389" s="184" t="str">
        <f>IF('Session Tracking'!D388,'Session Tracking'!D388,"")</f>
        <v/>
      </c>
      <c r="E389" s="184" t="str">
        <f>IF('Session Tracking'!E388,'Session Tracking'!E388,"")</f>
        <v/>
      </c>
      <c r="F389" s="123"/>
      <c r="G389" s="123"/>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3"/>
      <c r="AH389" s="124"/>
      <c r="AI389" s="124"/>
      <c r="AJ389" s="124"/>
      <c r="AK389" s="124"/>
      <c r="AL389" s="124"/>
      <c r="AM389" s="124"/>
      <c r="AN389" s="124"/>
      <c r="AO389" s="124"/>
      <c r="AP389" s="124"/>
      <c r="AQ389" s="124"/>
      <c r="AR389" s="124"/>
      <c r="AS389" s="124"/>
      <c r="AT389" s="124"/>
      <c r="AU389" s="124"/>
      <c r="AV389" s="124"/>
      <c r="AW389" s="124"/>
      <c r="AX389" s="124"/>
      <c r="AY389" s="124"/>
      <c r="AZ389" s="124"/>
      <c r="BA389" s="124"/>
      <c r="BB389" s="124"/>
      <c r="BC389" s="124"/>
      <c r="BD389" s="124"/>
      <c r="BE389" s="124"/>
      <c r="BF389" s="124"/>
      <c r="BH389" s="175" t="str">
        <f t="shared" ref="BH389:BH452" si="232">IF(COUNT(O389,J389,T389,W389,AE389)=5,O389+J389+T389+W389+AE389,"")</f>
        <v/>
      </c>
      <c r="BI389" s="176" t="str">
        <f t="shared" ref="BI389:BI452" si="233">IF(COUNT(AJ389,AO389,AT389,AW389,BE389)=5,AJ389+AO389+AT389+AW389+BE389,"")</f>
        <v/>
      </c>
      <c r="BJ389" s="240" t="str">
        <f t="shared" ref="BJ389:BJ452" si="234">IF(OR(BH389="",BI389="")," ",BI389-BH389)</f>
        <v xml:space="preserve"> </v>
      </c>
      <c r="BK389" s="175" t="str">
        <f t="shared" ref="BK389:BK452" si="235">IF(COUNT(L389,N389,S389,Y389,AC389)=5,(L389+(2-N389)+S389+Y389+AC389),"")</f>
        <v/>
      </c>
      <c r="BL389" s="176" t="str">
        <f t="shared" ref="BL389:BL452" si="236">IF(COUNT(AL389,AN389,AP389,AQ389,AT389)=5,AL389+(2-AN389)+AP389+AQ389+AT389,"")</f>
        <v/>
      </c>
      <c r="BM389" s="240" t="str">
        <f t="shared" ref="BM389:BM452" si="237">IF(OR(BK389="",BL389="")," ",BL389-BK389)</f>
        <v xml:space="preserve"> </v>
      </c>
      <c r="BN389" s="175" t="str">
        <f t="shared" ref="BN389:BN452" si="238">IF(COUNT(I389,Q389,V389,AB389,AF389)=5,I389+Q389+V389+(2-AB389)+(2-AF389),"")</f>
        <v/>
      </c>
      <c r="BO389" s="176" t="str">
        <f t="shared" ref="BO389:BO452" si="239">IF(COUNT(AI389,AQ389,AV389,BB389,BF389)=5,AI389+AQ389+AV389+(2-BB389)+(2-BF389),"")</f>
        <v/>
      </c>
      <c r="BP389" s="240" t="str">
        <f t="shared" ref="BP389:BP452" si="240">IF(OR(BN389="",BO389="")," ",BO389-BN389)</f>
        <v xml:space="preserve"> </v>
      </c>
      <c r="BQ389" s="175" t="str">
        <f t="shared" ref="BQ389:BQ452" si="241">IF(COUNT(M389,R389,U389,Z389,AD389)=5,M389+(2-R389)+(2-U389)+Z389+AD389,"")</f>
        <v/>
      </c>
      <c r="BR389" s="176" t="str">
        <f t="shared" ref="BR389:BR452" si="242">IF(COUNT(AM389,AR389,AU389,AZ389,BD389)=5,AM389+(2-AR389)+(2-AU389)+AZ389+BD389,"")</f>
        <v/>
      </c>
      <c r="BS389" s="224" t="str">
        <f t="shared" ref="BS389:BS452" si="243">IF(OR(BQ389="",BR389="")," ",BR389-BQ389)</f>
        <v xml:space="preserve"> </v>
      </c>
      <c r="BT389" s="318" t="str">
        <f t="shared" ref="BT389:BT452" si="244">IF(COUNT(H389,K389,P389,X389,AA389)=5,H389+K389+P389+X389+AA389,"")</f>
        <v/>
      </c>
      <c r="BU389" s="319" t="str">
        <f t="shared" ref="BU389:BU452" si="245">IF(COUNT(AH389,AK389,AP389,AX389,BA389)=5,AH389+AK389+AP389+AX389+BA389,"")</f>
        <v/>
      </c>
      <c r="BV389" s="320" t="str">
        <f t="shared" ref="BV389:BV452" si="246">IF(OR(BT389="",BU389="")," ",BU389-BT389)</f>
        <v xml:space="preserve"> </v>
      </c>
      <c r="BW389" s="175" t="str">
        <f t="shared" ref="BW389:BW452" si="247">IF(COUNT(H389:AF389)=25,H389+I389+J389+K389+L389+M389+(2-N389)+O389+P389+Q389+(2-R389)+S389+T389+(2-U389)+V389+W389+X389+Y389+Z389+AA389+(2-AB389)+AC389+AD389+AE389+(2-AF389),"")</f>
        <v/>
      </c>
      <c r="BX389" s="176" t="str">
        <f t="shared" ref="BX389:BX452" si="248">IF(COUNT(AH389:BF389)=25,AH389+AI389+AJ389+AK389+AL389+AM389+(2-AN389)+AO389+AP389+AQ389+(2-AR389)+AS389+AT389+(2-AU389)+AV389+AW389+AX389+AY389+AZ389+BA389+(2-BB389)+BC389+BD389+BE389+(2-BF389),"")</f>
        <v/>
      </c>
      <c r="BY389" s="240" t="str">
        <f t="shared" ref="BY389:BY452" si="249">IF(OR(BW389="",BX389="")," ",BX389-BW389)</f>
        <v xml:space="preserve"> </v>
      </c>
      <c r="BZ389" s="175" t="str">
        <f>IF(COUNT(#REF!,#REF!,#REF!,#REF!)=4,(3-#REF!)+(3-#REF!)+#REF!+#REF!,"")</f>
        <v/>
      </c>
      <c r="CA389" s="176" t="str">
        <f>IF(COUNT(#REF!,#REF!,#REF!,#REF!)=4,(3-#REF!)+(3-#REF!)+#REF!+#REF!,"")</f>
        <v/>
      </c>
      <c r="CB389" s="240" t="str">
        <f t="shared" ref="CB389:CB452" si="250">IF(OR(BZ389="",CA389="")," ",CA389-BZ389)</f>
        <v xml:space="preserve"> </v>
      </c>
      <c r="CC389" s="175" t="str">
        <f>IF(COUNT(#REF!,#REF!,#REF!)=3,(3-#REF!)+#REF!+(3-#REF!),"")</f>
        <v/>
      </c>
      <c r="CD389" s="176" t="str">
        <f>IF(COUNT(#REF!,#REF!,#REF!)=3,(3-#REF!)+#REF!+(3-#REF!),"")</f>
        <v/>
      </c>
      <c r="CE389" s="240" t="str">
        <f t="shared" ref="CE389:CE452" si="251">IF(OR(CC389="",CD389="")," ",CD389-CC389)</f>
        <v xml:space="preserve"> </v>
      </c>
      <c r="CF389" s="185" t="str">
        <f t="shared" si="229"/>
        <v/>
      </c>
      <c r="CG389" s="186" t="str">
        <f t="shared" si="229"/>
        <v/>
      </c>
      <c r="CH389" s="181" t="str">
        <f t="shared" ref="CH389:CH452" si="252">IF(OR(CF389="",CG389="")," ",CG389-CF389)</f>
        <v xml:space="preserve"> </v>
      </c>
      <c r="CI389" s="240">
        <f>'Session Tracking'!P388</f>
        <v>0</v>
      </c>
      <c r="CJ389" s="172"/>
      <c r="CK389" s="172">
        <f>COUNTIF('Session Tracking'!F388:O388,"Yes")</f>
        <v>0</v>
      </c>
      <c r="CL389" s="240">
        <f>COUNTIF('Session Tracking'!F388:O388,"No")</f>
        <v>0</v>
      </c>
      <c r="CM389" s="211">
        <f t="shared" ref="CM389:CM452" si="253">IF(AND(CK389+CL389&gt;0,CI389&lt;&gt;"N/A"),CK389/(CK389+CL389),0)</f>
        <v>0</v>
      </c>
      <c r="CN389" s="240" t="str">
        <f t="shared" si="230"/>
        <v/>
      </c>
      <c r="CO389" s="240" t="str">
        <f t="shared" si="231"/>
        <v/>
      </c>
      <c r="CP389" s="240" t="str">
        <f t="shared" ref="CP389:CP452" si="254">IF(AND(CO389&gt;0,CI389="yes"),CO389,"")</f>
        <v/>
      </c>
      <c r="CQ389" s="240" t="str">
        <f t="shared" ref="CQ389:CQ452" si="255">IF(CO389&gt;0,CO389,"")</f>
        <v/>
      </c>
      <c r="CR389" s="240" t="str">
        <f t="shared" ref="CR389:CR452" si="256">IF(AND(CO389&gt;0,CM389&gt;=0.75),CO389,"")</f>
        <v/>
      </c>
      <c r="CS389" s="240" t="str">
        <f t="shared" ref="CS389:CS452" si="257">IF(AND(COUNT(H389:AF389)&gt;=20,COUNT(AG389:BF389)&gt;=20),IF(AG389="","",INT((((YEAR(AG389)-YEAR($CN$1))*12+MONTH(AG389)-MONTH($CN$1)+1)+2)/3)),"")</f>
        <v/>
      </c>
      <c r="CT389" s="172" t="str">
        <f t="shared" ref="CT389:CT452" si="258">IF(AND($CS389&gt;0,BJ389&lt;0),$CS389,"")</f>
        <v/>
      </c>
      <c r="CU389" s="240" t="str">
        <f t="shared" ref="CU389:CU452" si="259">IF(AND($CS389&gt;0,BM389&lt;0),$CS389,"")</f>
        <v/>
      </c>
      <c r="CV389" s="240" t="str">
        <f t="shared" ref="CV389:CV452" si="260">IF(AND($CS389&gt;0,BP389&lt;0),$CS389,"")</f>
        <v/>
      </c>
      <c r="CW389" s="240" t="str">
        <f t="shared" ref="CW389:CW452" si="261">IF(AND($CS389&gt;0,BS389&lt;0),$CS389,"")</f>
        <v/>
      </c>
      <c r="CX389" s="240" t="str">
        <f t="shared" ref="CX389:CX452" si="262">IF(AND($CS389&gt;0,BV389&lt;0),$CS389,"")</f>
        <v/>
      </c>
      <c r="CY389" s="240" t="str">
        <f t="shared" ref="CY389:CY452" si="263">IF(AND($CS389&gt;0,BY389&lt;0),$CS389,"")</f>
        <v/>
      </c>
      <c r="CZ389" s="240" t="str">
        <f t="shared" ref="CZ389:CZ452" si="264">IF(AND($CS389&gt;0,BY389&lt;0),$CS389,"")</f>
        <v/>
      </c>
      <c r="DA389" s="240" t="str">
        <f t="shared" ref="DA389:DA452" si="265">IF(AND($CS389&gt;0,CB389&lt;0),$CS389,"")</f>
        <v/>
      </c>
      <c r="DB389" s="173" t="str">
        <f t="shared" ref="DB389:DB452" si="266">IF(AND($CS389&gt;0,CE389&lt;0),$CS389,"")</f>
        <v/>
      </c>
    </row>
    <row r="390" spans="1:106" x14ac:dyDescent="0.35">
      <c r="A390" s="182">
        <f>'Session Tracking'!A389</f>
        <v>0</v>
      </c>
      <c r="B390" s="183">
        <f>'Session Tracking'!T389</f>
        <v>0</v>
      </c>
      <c r="C390" s="183">
        <f>'Session Tracking'!C389</f>
        <v>0</v>
      </c>
      <c r="D390" s="184" t="str">
        <f>IF('Session Tracking'!D389,'Session Tracking'!D389,"")</f>
        <v/>
      </c>
      <c r="E390" s="184" t="str">
        <f>IF('Session Tracking'!E389,'Session Tracking'!E389,"")</f>
        <v/>
      </c>
      <c r="F390" s="121"/>
      <c r="G390" s="121"/>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1"/>
      <c r="AH390" s="122"/>
      <c r="AI390" s="122"/>
      <c r="AJ390" s="122"/>
      <c r="AK390" s="122"/>
      <c r="AL390" s="122"/>
      <c r="AM390" s="122"/>
      <c r="AN390" s="122"/>
      <c r="AO390" s="122"/>
      <c r="AP390" s="122"/>
      <c r="AQ390" s="122"/>
      <c r="AR390" s="122"/>
      <c r="AS390" s="122"/>
      <c r="AT390" s="122"/>
      <c r="AU390" s="122"/>
      <c r="AV390" s="122"/>
      <c r="AW390" s="122"/>
      <c r="AX390" s="122"/>
      <c r="AY390" s="122"/>
      <c r="AZ390" s="122"/>
      <c r="BA390" s="122"/>
      <c r="BB390" s="122"/>
      <c r="BC390" s="122"/>
      <c r="BD390" s="122"/>
      <c r="BE390" s="122"/>
      <c r="BF390" s="122"/>
      <c r="BH390" s="175" t="str">
        <f t="shared" si="232"/>
        <v/>
      </c>
      <c r="BI390" s="176" t="str">
        <f t="shared" si="233"/>
        <v/>
      </c>
      <c r="BJ390" s="240" t="str">
        <f t="shared" si="234"/>
        <v xml:space="preserve"> </v>
      </c>
      <c r="BK390" s="175" t="str">
        <f t="shared" si="235"/>
        <v/>
      </c>
      <c r="BL390" s="176" t="str">
        <f t="shared" si="236"/>
        <v/>
      </c>
      <c r="BM390" s="240" t="str">
        <f t="shared" si="237"/>
        <v xml:space="preserve"> </v>
      </c>
      <c r="BN390" s="175" t="str">
        <f t="shared" si="238"/>
        <v/>
      </c>
      <c r="BO390" s="176" t="str">
        <f t="shared" si="239"/>
        <v/>
      </c>
      <c r="BP390" s="240" t="str">
        <f t="shared" si="240"/>
        <v xml:space="preserve"> </v>
      </c>
      <c r="BQ390" s="175" t="str">
        <f t="shared" si="241"/>
        <v/>
      </c>
      <c r="BR390" s="176" t="str">
        <f t="shared" si="242"/>
        <v/>
      </c>
      <c r="BS390" s="224" t="str">
        <f t="shared" si="243"/>
        <v xml:space="preserve"> </v>
      </c>
      <c r="BT390" s="318" t="str">
        <f t="shared" si="244"/>
        <v/>
      </c>
      <c r="BU390" s="319" t="str">
        <f t="shared" si="245"/>
        <v/>
      </c>
      <c r="BV390" s="320" t="str">
        <f t="shared" si="246"/>
        <v xml:space="preserve"> </v>
      </c>
      <c r="BW390" s="175" t="str">
        <f t="shared" si="247"/>
        <v/>
      </c>
      <c r="BX390" s="176" t="str">
        <f t="shared" si="248"/>
        <v/>
      </c>
      <c r="BY390" s="240" t="str">
        <f t="shared" si="249"/>
        <v xml:space="preserve"> </v>
      </c>
      <c r="BZ390" s="175" t="str">
        <f>IF(COUNT(#REF!,#REF!,#REF!,#REF!)=4,(3-#REF!)+(3-#REF!)+#REF!+#REF!,"")</f>
        <v/>
      </c>
      <c r="CA390" s="176" t="str">
        <f>IF(COUNT(#REF!,#REF!,#REF!,#REF!)=4,(3-#REF!)+(3-#REF!)+#REF!+#REF!,"")</f>
        <v/>
      </c>
      <c r="CB390" s="240" t="str">
        <f t="shared" si="250"/>
        <v xml:space="preserve"> </v>
      </c>
      <c r="CC390" s="175" t="str">
        <f>IF(COUNT(#REF!,#REF!,#REF!)=3,(3-#REF!)+#REF!+(3-#REF!),"")</f>
        <v/>
      </c>
      <c r="CD390" s="176" t="str">
        <f>IF(COUNT(#REF!,#REF!,#REF!)=3,(3-#REF!)+#REF!+(3-#REF!),"")</f>
        <v/>
      </c>
      <c r="CE390" s="240" t="str">
        <f t="shared" si="251"/>
        <v xml:space="preserve"> </v>
      </c>
      <c r="CF390" s="185" t="str">
        <f t="shared" si="229"/>
        <v/>
      </c>
      <c r="CG390" s="186" t="str">
        <f t="shared" si="229"/>
        <v/>
      </c>
      <c r="CH390" s="181" t="str">
        <f t="shared" si="252"/>
        <v xml:space="preserve"> </v>
      </c>
      <c r="CI390" s="240">
        <f>'Session Tracking'!P389</f>
        <v>0</v>
      </c>
      <c r="CJ390" s="172"/>
      <c r="CK390" s="172">
        <f>COUNTIF('Session Tracking'!F389:O389,"Yes")</f>
        <v>0</v>
      </c>
      <c r="CL390" s="240">
        <f>COUNTIF('Session Tracking'!F389:O389,"No")</f>
        <v>0</v>
      </c>
      <c r="CM390" s="211">
        <f t="shared" si="253"/>
        <v>0</v>
      </c>
      <c r="CN390" s="240" t="str">
        <f t="shared" si="230"/>
        <v/>
      </c>
      <c r="CO390" s="240" t="str">
        <f t="shared" si="231"/>
        <v/>
      </c>
      <c r="CP390" s="240" t="str">
        <f t="shared" si="254"/>
        <v/>
      </c>
      <c r="CQ390" s="240" t="str">
        <f t="shared" si="255"/>
        <v/>
      </c>
      <c r="CR390" s="240" t="str">
        <f t="shared" si="256"/>
        <v/>
      </c>
      <c r="CS390" s="240" t="str">
        <f t="shared" si="257"/>
        <v/>
      </c>
      <c r="CT390" s="172" t="str">
        <f t="shared" si="258"/>
        <v/>
      </c>
      <c r="CU390" s="240" t="str">
        <f t="shared" si="259"/>
        <v/>
      </c>
      <c r="CV390" s="240" t="str">
        <f t="shared" si="260"/>
        <v/>
      </c>
      <c r="CW390" s="240" t="str">
        <f t="shared" si="261"/>
        <v/>
      </c>
      <c r="CX390" s="240" t="str">
        <f t="shared" si="262"/>
        <v/>
      </c>
      <c r="CY390" s="240" t="str">
        <f t="shared" si="263"/>
        <v/>
      </c>
      <c r="CZ390" s="240" t="str">
        <f t="shared" si="264"/>
        <v/>
      </c>
      <c r="DA390" s="240" t="str">
        <f t="shared" si="265"/>
        <v/>
      </c>
      <c r="DB390" s="173" t="str">
        <f t="shared" si="266"/>
        <v/>
      </c>
    </row>
    <row r="391" spans="1:106" x14ac:dyDescent="0.35">
      <c r="A391" s="182">
        <f>'Session Tracking'!A390</f>
        <v>0</v>
      </c>
      <c r="B391" s="183">
        <f>'Session Tracking'!T390</f>
        <v>0</v>
      </c>
      <c r="C391" s="183">
        <f>'Session Tracking'!C390</f>
        <v>0</v>
      </c>
      <c r="D391" s="184" t="str">
        <f>IF('Session Tracking'!D390,'Session Tracking'!D390,"")</f>
        <v/>
      </c>
      <c r="E391" s="184" t="str">
        <f>IF('Session Tracking'!E390,'Session Tracking'!E390,"")</f>
        <v/>
      </c>
      <c r="F391" s="123"/>
      <c r="G391" s="123"/>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3"/>
      <c r="AH391" s="124"/>
      <c r="AI391" s="124"/>
      <c r="AJ391" s="124"/>
      <c r="AK391" s="124"/>
      <c r="AL391" s="124"/>
      <c r="AM391" s="124"/>
      <c r="AN391" s="124"/>
      <c r="AO391" s="124"/>
      <c r="AP391" s="124"/>
      <c r="AQ391" s="124"/>
      <c r="AR391" s="124"/>
      <c r="AS391" s="124"/>
      <c r="AT391" s="124"/>
      <c r="AU391" s="124"/>
      <c r="AV391" s="124"/>
      <c r="AW391" s="124"/>
      <c r="AX391" s="124"/>
      <c r="AY391" s="124"/>
      <c r="AZ391" s="124"/>
      <c r="BA391" s="124"/>
      <c r="BB391" s="124"/>
      <c r="BC391" s="124"/>
      <c r="BD391" s="124"/>
      <c r="BE391" s="124"/>
      <c r="BF391" s="124"/>
      <c r="BH391" s="175" t="str">
        <f t="shared" si="232"/>
        <v/>
      </c>
      <c r="BI391" s="176" t="str">
        <f t="shared" si="233"/>
        <v/>
      </c>
      <c r="BJ391" s="240" t="str">
        <f t="shared" si="234"/>
        <v xml:space="preserve"> </v>
      </c>
      <c r="BK391" s="175" t="str">
        <f t="shared" si="235"/>
        <v/>
      </c>
      <c r="BL391" s="176" t="str">
        <f t="shared" si="236"/>
        <v/>
      </c>
      <c r="BM391" s="240" t="str">
        <f t="shared" si="237"/>
        <v xml:space="preserve"> </v>
      </c>
      <c r="BN391" s="175" t="str">
        <f t="shared" si="238"/>
        <v/>
      </c>
      <c r="BO391" s="176" t="str">
        <f t="shared" si="239"/>
        <v/>
      </c>
      <c r="BP391" s="240" t="str">
        <f t="shared" si="240"/>
        <v xml:space="preserve"> </v>
      </c>
      <c r="BQ391" s="175" t="str">
        <f t="shared" si="241"/>
        <v/>
      </c>
      <c r="BR391" s="176" t="str">
        <f t="shared" si="242"/>
        <v/>
      </c>
      <c r="BS391" s="224" t="str">
        <f t="shared" si="243"/>
        <v xml:space="preserve"> </v>
      </c>
      <c r="BT391" s="318" t="str">
        <f t="shared" si="244"/>
        <v/>
      </c>
      <c r="BU391" s="319" t="str">
        <f t="shared" si="245"/>
        <v/>
      </c>
      <c r="BV391" s="320" t="str">
        <f t="shared" si="246"/>
        <v xml:space="preserve"> </v>
      </c>
      <c r="BW391" s="175" t="str">
        <f t="shared" si="247"/>
        <v/>
      </c>
      <c r="BX391" s="176" t="str">
        <f t="shared" si="248"/>
        <v/>
      </c>
      <c r="BY391" s="240" t="str">
        <f t="shared" si="249"/>
        <v xml:space="preserve"> </v>
      </c>
      <c r="BZ391" s="175" t="str">
        <f>IF(COUNT(#REF!,#REF!,#REF!,#REF!)=4,(3-#REF!)+(3-#REF!)+#REF!+#REF!,"")</f>
        <v/>
      </c>
      <c r="CA391" s="176" t="str">
        <f>IF(COUNT(#REF!,#REF!,#REF!,#REF!)=4,(3-#REF!)+(3-#REF!)+#REF!+#REF!,"")</f>
        <v/>
      </c>
      <c r="CB391" s="240" t="str">
        <f t="shared" si="250"/>
        <v xml:space="preserve"> </v>
      </c>
      <c r="CC391" s="175" t="str">
        <f>IF(COUNT(#REF!,#REF!,#REF!)=3,(3-#REF!)+#REF!+(3-#REF!),"")</f>
        <v/>
      </c>
      <c r="CD391" s="176" t="str">
        <f>IF(COUNT(#REF!,#REF!,#REF!)=3,(3-#REF!)+#REF!+(3-#REF!),"")</f>
        <v/>
      </c>
      <c r="CE391" s="240" t="str">
        <f t="shared" si="251"/>
        <v xml:space="preserve"> </v>
      </c>
      <c r="CF391" s="185" t="str">
        <f t="shared" si="229"/>
        <v/>
      </c>
      <c r="CG391" s="186" t="str">
        <f t="shared" si="229"/>
        <v/>
      </c>
      <c r="CH391" s="181" t="str">
        <f t="shared" si="252"/>
        <v xml:space="preserve"> </v>
      </c>
      <c r="CI391" s="240">
        <f>'Session Tracking'!P390</f>
        <v>0</v>
      </c>
      <c r="CJ391" s="172"/>
      <c r="CK391" s="172">
        <f>COUNTIF('Session Tracking'!F390:O390,"Yes")</f>
        <v>0</v>
      </c>
      <c r="CL391" s="240">
        <f>COUNTIF('Session Tracking'!F390:O390,"No")</f>
        <v>0</v>
      </c>
      <c r="CM391" s="211">
        <f t="shared" si="253"/>
        <v>0</v>
      </c>
      <c r="CN391" s="240" t="str">
        <f t="shared" si="230"/>
        <v/>
      </c>
      <c r="CO391" s="240" t="str">
        <f t="shared" si="231"/>
        <v/>
      </c>
      <c r="CP391" s="240" t="str">
        <f t="shared" si="254"/>
        <v/>
      </c>
      <c r="CQ391" s="240" t="str">
        <f t="shared" si="255"/>
        <v/>
      </c>
      <c r="CR391" s="240" t="str">
        <f t="shared" si="256"/>
        <v/>
      </c>
      <c r="CS391" s="240" t="str">
        <f t="shared" si="257"/>
        <v/>
      </c>
      <c r="CT391" s="172" t="str">
        <f t="shared" si="258"/>
        <v/>
      </c>
      <c r="CU391" s="240" t="str">
        <f t="shared" si="259"/>
        <v/>
      </c>
      <c r="CV391" s="240" t="str">
        <f t="shared" si="260"/>
        <v/>
      </c>
      <c r="CW391" s="240" t="str">
        <f t="shared" si="261"/>
        <v/>
      </c>
      <c r="CX391" s="240" t="str">
        <f t="shared" si="262"/>
        <v/>
      </c>
      <c r="CY391" s="240" t="str">
        <f t="shared" si="263"/>
        <v/>
      </c>
      <c r="CZ391" s="240" t="str">
        <f t="shared" si="264"/>
        <v/>
      </c>
      <c r="DA391" s="240" t="str">
        <f t="shared" si="265"/>
        <v/>
      </c>
      <c r="DB391" s="173" t="str">
        <f t="shared" si="266"/>
        <v/>
      </c>
    </row>
    <row r="392" spans="1:106" x14ac:dyDescent="0.35">
      <c r="A392" s="182">
        <f>'Session Tracking'!A391</f>
        <v>0</v>
      </c>
      <c r="B392" s="183">
        <f>'Session Tracking'!T391</f>
        <v>0</v>
      </c>
      <c r="C392" s="183">
        <f>'Session Tracking'!C391</f>
        <v>0</v>
      </c>
      <c r="D392" s="184" t="str">
        <f>IF('Session Tracking'!D391,'Session Tracking'!D391,"")</f>
        <v/>
      </c>
      <c r="E392" s="184" t="str">
        <f>IF('Session Tracking'!E391,'Session Tracking'!E391,"")</f>
        <v/>
      </c>
      <c r="F392" s="121"/>
      <c r="G392" s="121"/>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1"/>
      <c r="AH392" s="122"/>
      <c r="AI392" s="122"/>
      <c r="AJ392" s="122"/>
      <c r="AK392" s="122"/>
      <c r="AL392" s="122"/>
      <c r="AM392" s="122"/>
      <c r="AN392" s="122"/>
      <c r="AO392" s="122"/>
      <c r="AP392" s="122"/>
      <c r="AQ392" s="122"/>
      <c r="AR392" s="122"/>
      <c r="AS392" s="122"/>
      <c r="AT392" s="122"/>
      <c r="AU392" s="122"/>
      <c r="AV392" s="122"/>
      <c r="AW392" s="122"/>
      <c r="AX392" s="122"/>
      <c r="AY392" s="122"/>
      <c r="AZ392" s="122"/>
      <c r="BA392" s="122"/>
      <c r="BB392" s="122"/>
      <c r="BC392" s="122"/>
      <c r="BD392" s="122"/>
      <c r="BE392" s="122"/>
      <c r="BF392" s="122"/>
      <c r="BH392" s="175" t="str">
        <f t="shared" si="232"/>
        <v/>
      </c>
      <c r="BI392" s="176" t="str">
        <f t="shared" si="233"/>
        <v/>
      </c>
      <c r="BJ392" s="240" t="str">
        <f t="shared" si="234"/>
        <v xml:space="preserve"> </v>
      </c>
      <c r="BK392" s="175" t="str">
        <f t="shared" si="235"/>
        <v/>
      </c>
      <c r="BL392" s="176" t="str">
        <f t="shared" si="236"/>
        <v/>
      </c>
      <c r="BM392" s="240" t="str">
        <f t="shared" si="237"/>
        <v xml:space="preserve"> </v>
      </c>
      <c r="BN392" s="175" t="str">
        <f t="shared" si="238"/>
        <v/>
      </c>
      <c r="BO392" s="176" t="str">
        <f t="shared" si="239"/>
        <v/>
      </c>
      <c r="BP392" s="240" t="str">
        <f t="shared" si="240"/>
        <v xml:space="preserve"> </v>
      </c>
      <c r="BQ392" s="175" t="str">
        <f t="shared" si="241"/>
        <v/>
      </c>
      <c r="BR392" s="176" t="str">
        <f t="shared" si="242"/>
        <v/>
      </c>
      <c r="BS392" s="224" t="str">
        <f t="shared" si="243"/>
        <v xml:space="preserve"> </v>
      </c>
      <c r="BT392" s="318" t="str">
        <f t="shared" si="244"/>
        <v/>
      </c>
      <c r="BU392" s="319" t="str">
        <f t="shared" si="245"/>
        <v/>
      </c>
      <c r="BV392" s="320" t="str">
        <f t="shared" si="246"/>
        <v xml:space="preserve"> </v>
      </c>
      <c r="BW392" s="175" t="str">
        <f t="shared" si="247"/>
        <v/>
      </c>
      <c r="BX392" s="176" t="str">
        <f t="shared" si="248"/>
        <v/>
      </c>
      <c r="BY392" s="240" t="str">
        <f t="shared" si="249"/>
        <v xml:space="preserve"> </v>
      </c>
      <c r="BZ392" s="175" t="str">
        <f>IF(COUNT(#REF!,#REF!,#REF!,#REF!)=4,(3-#REF!)+(3-#REF!)+#REF!+#REF!,"")</f>
        <v/>
      </c>
      <c r="CA392" s="176" t="str">
        <f>IF(COUNT(#REF!,#REF!,#REF!,#REF!)=4,(3-#REF!)+(3-#REF!)+#REF!+#REF!,"")</f>
        <v/>
      </c>
      <c r="CB392" s="240" t="str">
        <f t="shared" si="250"/>
        <v xml:space="preserve"> </v>
      </c>
      <c r="CC392" s="175" t="str">
        <f>IF(COUNT(#REF!,#REF!,#REF!)=3,(3-#REF!)+#REF!+(3-#REF!),"")</f>
        <v/>
      </c>
      <c r="CD392" s="176" t="str">
        <f>IF(COUNT(#REF!,#REF!,#REF!)=3,(3-#REF!)+#REF!+(3-#REF!),"")</f>
        <v/>
      </c>
      <c r="CE392" s="240" t="str">
        <f t="shared" si="251"/>
        <v xml:space="preserve"> </v>
      </c>
      <c r="CF392" s="185" t="str">
        <f t="shared" si="229"/>
        <v/>
      </c>
      <c r="CG392" s="186" t="str">
        <f t="shared" si="229"/>
        <v/>
      </c>
      <c r="CH392" s="181" t="str">
        <f t="shared" si="252"/>
        <v xml:space="preserve"> </v>
      </c>
      <c r="CI392" s="240">
        <f>'Session Tracking'!P391</f>
        <v>0</v>
      </c>
      <c r="CJ392" s="172"/>
      <c r="CK392" s="172">
        <f>COUNTIF('Session Tracking'!F391:O391,"Yes")</f>
        <v>0</v>
      </c>
      <c r="CL392" s="240">
        <f>COUNTIF('Session Tracking'!F391:O391,"No")</f>
        <v>0</v>
      </c>
      <c r="CM392" s="211">
        <f t="shared" si="253"/>
        <v>0</v>
      </c>
      <c r="CN392" s="240" t="str">
        <f t="shared" si="230"/>
        <v/>
      </c>
      <c r="CO392" s="240" t="str">
        <f t="shared" si="231"/>
        <v/>
      </c>
      <c r="CP392" s="240" t="str">
        <f t="shared" si="254"/>
        <v/>
      </c>
      <c r="CQ392" s="240" t="str">
        <f t="shared" si="255"/>
        <v/>
      </c>
      <c r="CR392" s="240" t="str">
        <f t="shared" si="256"/>
        <v/>
      </c>
      <c r="CS392" s="240" t="str">
        <f t="shared" si="257"/>
        <v/>
      </c>
      <c r="CT392" s="172" t="str">
        <f t="shared" si="258"/>
        <v/>
      </c>
      <c r="CU392" s="240" t="str">
        <f t="shared" si="259"/>
        <v/>
      </c>
      <c r="CV392" s="240" t="str">
        <f t="shared" si="260"/>
        <v/>
      </c>
      <c r="CW392" s="240" t="str">
        <f t="shared" si="261"/>
        <v/>
      </c>
      <c r="CX392" s="240" t="str">
        <f t="shared" si="262"/>
        <v/>
      </c>
      <c r="CY392" s="240" t="str">
        <f t="shared" si="263"/>
        <v/>
      </c>
      <c r="CZ392" s="240" t="str">
        <f t="shared" si="264"/>
        <v/>
      </c>
      <c r="DA392" s="240" t="str">
        <f t="shared" si="265"/>
        <v/>
      </c>
      <c r="DB392" s="173" t="str">
        <f t="shared" si="266"/>
        <v/>
      </c>
    </row>
    <row r="393" spans="1:106" x14ac:dyDescent="0.35">
      <c r="A393" s="182">
        <f>'Session Tracking'!A392</f>
        <v>0</v>
      </c>
      <c r="B393" s="183">
        <f>'Session Tracking'!T392</f>
        <v>0</v>
      </c>
      <c r="C393" s="183">
        <f>'Session Tracking'!C392</f>
        <v>0</v>
      </c>
      <c r="D393" s="184" t="str">
        <f>IF('Session Tracking'!D392,'Session Tracking'!D392,"")</f>
        <v/>
      </c>
      <c r="E393" s="184" t="str">
        <f>IF('Session Tracking'!E392,'Session Tracking'!E392,"")</f>
        <v/>
      </c>
      <c r="F393" s="123"/>
      <c r="G393" s="123"/>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3"/>
      <c r="AH393" s="124"/>
      <c r="AI393" s="124"/>
      <c r="AJ393" s="124"/>
      <c r="AK393" s="124"/>
      <c r="AL393" s="124"/>
      <c r="AM393" s="124"/>
      <c r="AN393" s="124"/>
      <c r="AO393" s="124"/>
      <c r="AP393" s="124"/>
      <c r="AQ393" s="124"/>
      <c r="AR393" s="124"/>
      <c r="AS393" s="124"/>
      <c r="AT393" s="124"/>
      <c r="AU393" s="124"/>
      <c r="AV393" s="124"/>
      <c r="AW393" s="124"/>
      <c r="AX393" s="124"/>
      <c r="AY393" s="124"/>
      <c r="AZ393" s="124"/>
      <c r="BA393" s="124"/>
      <c r="BB393" s="124"/>
      <c r="BC393" s="124"/>
      <c r="BD393" s="124"/>
      <c r="BE393" s="124"/>
      <c r="BF393" s="124"/>
      <c r="BH393" s="175" t="str">
        <f t="shared" si="232"/>
        <v/>
      </c>
      <c r="BI393" s="176" t="str">
        <f t="shared" si="233"/>
        <v/>
      </c>
      <c r="BJ393" s="240" t="str">
        <f t="shared" si="234"/>
        <v xml:space="preserve"> </v>
      </c>
      <c r="BK393" s="175" t="str">
        <f t="shared" si="235"/>
        <v/>
      </c>
      <c r="BL393" s="176" t="str">
        <f t="shared" si="236"/>
        <v/>
      </c>
      <c r="BM393" s="240" t="str">
        <f t="shared" si="237"/>
        <v xml:space="preserve"> </v>
      </c>
      <c r="BN393" s="175" t="str">
        <f t="shared" si="238"/>
        <v/>
      </c>
      <c r="BO393" s="176" t="str">
        <f t="shared" si="239"/>
        <v/>
      </c>
      <c r="BP393" s="240" t="str">
        <f t="shared" si="240"/>
        <v xml:space="preserve"> </v>
      </c>
      <c r="BQ393" s="175" t="str">
        <f t="shared" si="241"/>
        <v/>
      </c>
      <c r="BR393" s="176" t="str">
        <f t="shared" si="242"/>
        <v/>
      </c>
      <c r="BS393" s="224" t="str">
        <f t="shared" si="243"/>
        <v xml:space="preserve"> </v>
      </c>
      <c r="BT393" s="318" t="str">
        <f t="shared" si="244"/>
        <v/>
      </c>
      <c r="BU393" s="319" t="str">
        <f t="shared" si="245"/>
        <v/>
      </c>
      <c r="BV393" s="320" t="str">
        <f t="shared" si="246"/>
        <v xml:space="preserve"> </v>
      </c>
      <c r="BW393" s="175" t="str">
        <f t="shared" si="247"/>
        <v/>
      </c>
      <c r="BX393" s="176" t="str">
        <f t="shared" si="248"/>
        <v/>
      </c>
      <c r="BY393" s="240" t="str">
        <f t="shared" si="249"/>
        <v xml:space="preserve"> </v>
      </c>
      <c r="BZ393" s="175" t="str">
        <f>IF(COUNT(#REF!,#REF!,#REF!,#REF!)=4,(3-#REF!)+(3-#REF!)+#REF!+#REF!,"")</f>
        <v/>
      </c>
      <c r="CA393" s="176" t="str">
        <f>IF(COUNT(#REF!,#REF!,#REF!,#REF!)=4,(3-#REF!)+(3-#REF!)+#REF!+#REF!,"")</f>
        <v/>
      </c>
      <c r="CB393" s="240" t="str">
        <f t="shared" si="250"/>
        <v xml:space="preserve"> </v>
      </c>
      <c r="CC393" s="175" t="str">
        <f>IF(COUNT(#REF!,#REF!,#REF!)=3,(3-#REF!)+#REF!+(3-#REF!),"")</f>
        <v/>
      </c>
      <c r="CD393" s="176" t="str">
        <f>IF(COUNT(#REF!,#REF!,#REF!)=3,(3-#REF!)+#REF!+(3-#REF!),"")</f>
        <v/>
      </c>
      <c r="CE393" s="240" t="str">
        <f t="shared" si="251"/>
        <v xml:space="preserve"> </v>
      </c>
      <c r="CF393" s="185" t="str">
        <f t="shared" si="229"/>
        <v/>
      </c>
      <c r="CG393" s="186" t="str">
        <f t="shared" si="229"/>
        <v/>
      </c>
      <c r="CH393" s="181" t="str">
        <f t="shared" si="252"/>
        <v xml:space="preserve"> </v>
      </c>
      <c r="CI393" s="240">
        <f>'Session Tracking'!P392</f>
        <v>0</v>
      </c>
      <c r="CJ393" s="172"/>
      <c r="CK393" s="172">
        <f>COUNTIF('Session Tracking'!F392:O392,"Yes")</f>
        <v>0</v>
      </c>
      <c r="CL393" s="240">
        <f>COUNTIF('Session Tracking'!F392:O392,"No")</f>
        <v>0</v>
      </c>
      <c r="CM393" s="211">
        <f t="shared" si="253"/>
        <v>0</v>
      </c>
      <c r="CN393" s="240" t="str">
        <f t="shared" si="230"/>
        <v/>
      </c>
      <c r="CO393" s="240" t="str">
        <f t="shared" si="231"/>
        <v/>
      </c>
      <c r="CP393" s="240" t="str">
        <f t="shared" si="254"/>
        <v/>
      </c>
      <c r="CQ393" s="240" t="str">
        <f t="shared" si="255"/>
        <v/>
      </c>
      <c r="CR393" s="240" t="str">
        <f t="shared" si="256"/>
        <v/>
      </c>
      <c r="CS393" s="240" t="str">
        <f t="shared" si="257"/>
        <v/>
      </c>
      <c r="CT393" s="172" t="str">
        <f t="shared" si="258"/>
        <v/>
      </c>
      <c r="CU393" s="240" t="str">
        <f t="shared" si="259"/>
        <v/>
      </c>
      <c r="CV393" s="240" t="str">
        <f t="shared" si="260"/>
        <v/>
      </c>
      <c r="CW393" s="240" t="str">
        <f t="shared" si="261"/>
        <v/>
      </c>
      <c r="CX393" s="240" t="str">
        <f t="shared" si="262"/>
        <v/>
      </c>
      <c r="CY393" s="240" t="str">
        <f t="shared" si="263"/>
        <v/>
      </c>
      <c r="CZ393" s="240" t="str">
        <f t="shared" si="264"/>
        <v/>
      </c>
      <c r="DA393" s="240" t="str">
        <f t="shared" si="265"/>
        <v/>
      </c>
      <c r="DB393" s="173" t="str">
        <f t="shared" si="266"/>
        <v/>
      </c>
    </row>
    <row r="394" spans="1:106" x14ac:dyDescent="0.35">
      <c r="A394" s="182">
        <f>'Session Tracking'!A393</f>
        <v>0</v>
      </c>
      <c r="B394" s="183">
        <f>'Session Tracking'!T393</f>
        <v>0</v>
      </c>
      <c r="C394" s="183">
        <f>'Session Tracking'!C393</f>
        <v>0</v>
      </c>
      <c r="D394" s="184" t="str">
        <f>IF('Session Tracking'!D393,'Session Tracking'!D393,"")</f>
        <v/>
      </c>
      <c r="E394" s="184" t="str">
        <f>IF('Session Tracking'!E393,'Session Tracking'!E393,"")</f>
        <v/>
      </c>
      <c r="F394" s="121"/>
      <c r="G394" s="121"/>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1"/>
      <c r="AH394" s="122"/>
      <c r="AI394" s="122"/>
      <c r="AJ394" s="122"/>
      <c r="AK394" s="122"/>
      <c r="AL394" s="122"/>
      <c r="AM394" s="122"/>
      <c r="AN394" s="122"/>
      <c r="AO394" s="122"/>
      <c r="AP394" s="122"/>
      <c r="AQ394" s="122"/>
      <c r="AR394" s="122"/>
      <c r="AS394" s="122"/>
      <c r="AT394" s="122"/>
      <c r="AU394" s="122"/>
      <c r="AV394" s="122"/>
      <c r="AW394" s="122"/>
      <c r="AX394" s="122"/>
      <c r="AY394" s="122"/>
      <c r="AZ394" s="122"/>
      <c r="BA394" s="122"/>
      <c r="BB394" s="122"/>
      <c r="BC394" s="122"/>
      <c r="BD394" s="122"/>
      <c r="BE394" s="122"/>
      <c r="BF394" s="122"/>
      <c r="BH394" s="175" t="str">
        <f t="shared" si="232"/>
        <v/>
      </c>
      <c r="BI394" s="176" t="str">
        <f t="shared" si="233"/>
        <v/>
      </c>
      <c r="BJ394" s="240" t="str">
        <f t="shared" si="234"/>
        <v xml:space="preserve"> </v>
      </c>
      <c r="BK394" s="175" t="str">
        <f t="shared" si="235"/>
        <v/>
      </c>
      <c r="BL394" s="176" t="str">
        <f t="shared" si="236"/>
        <v/>
      </c>
      <c r="BM394" s="240" t="str">
        <f t="shared" si="237"/>
        <v xml:space="preserve"> </v>
      </c>
      <c r="BN394" s="175" t="str">
        <f t="shared" si="238"/>
        <v/>
      </c>
      <c r="BO394" s="176" t="str">
        <f t="shared" si="239"/>
        <v/>
      </c>
      <c r="BP394" s="240" t="str">
        <f t="shared" si="240"/>
        <v xml:space="preserve"> </v>
      </c>
      <c r="BQ394" s="175" t="str">
        <f t="shared" si="241"/>
        <v/>
      </c>
      <c r="BR394" s="176" t="str">
        <f t="shared" si="242"/>
        <v/>
      </c>
      <c r="BS394" s="224" t="str">
        <f t="shared" si="243"/>
        <v xml:space="preserve"> </v>
      </c>
      <c r="BT394" s="318" t="str">
        <f t="shared" si="244"/>
        <v/>
      </c>
      <c r="BU394" s="319" t="str">
        <f t="shared" si="245"/>
        <v/>
      </c>
      <c r="BV394" s="320" t="str">
        <f t="shared" si="246"/>
        <v xml:space="preserve"> </v>
      </c>
      <c r="BW394" s="175" t="str">
        <f t="shared" si="247"/>
        <v/>
      </c>
      <c r="BX394" s="176" t="str">
        <f t="shared" si="248"/>
        <v/>
      </c>
      <c r="BY394" s="240" t="str">
        <f t="shared" si="249"/>
        <v xml:space="preserve"> </v>
      </c>
      <c r="BZ394" s="175" t="str">
        <f>IF(COUNT(#REF!,#REF!,#REF!,#REF!)=4,(3-#REF!)+(3-#REF!)+#REF!+#REF!,"")</f>
        <v/>
      </c>
      <c r="CA394" s="176" t="str">
        <f>IF(COUNT(#REF!,#REF!,#REF!,#REF!)=4,(3-#REF!)+(3-#REF!)+#REF!+#REF!,"")</f>
        <v/>
      </c>
      <c r="CB394" s="240" t="str">
        <f t="shared" si="250"/>
        <v xml:space="preserve"> </v>
      </c>
      <c r="CC394" s="175" t="str">
        <f>IF(COUNT(#REF!,#REF!,#REF!)=3,(3-#REF!)+#REF!+(3-#REF!),"")</f>
        <v/>
      </c>
      <c r="CD394" s="176" t="str">
        <f>IF(COUNT(#REF!,#REF!,#REF!)=3,(3-#REF!)+#REF!+(3-#REF!),"")</f>
        <v/>
      </c>
      <c r="CE394" s="240" t="str">
        <f t="shared" si="251"/>
        <v xml:space="preserve"> </v>
      </c>
      <c r="CF394" s="185" t="str">
        <f t="shared" si="229"/>
        <v/>
      </c>
      <c r="CG394" s="186" t="str">
        <f t="shared" si="229"/>
        <v/>
      </c>
      <c r="CH394" s="181" t="str">
        <f t="shared" si="252"/>
        <v xml:space="preserve"> </v>
      </c>
      <c r="CI394" s="240">
        <f>'Session Tracking'!P393</f>
        <v>0</v>
      </c>
      <c r="CJ394" s="172"/>
      <c r="CK394" s="172">
        <f>COUNTIF('Session Tracking'!F393:O393,"Yes")</f>
        <v>0</v>
      </c>
      <c r="CL394" s="240">
        <f>COUNTIF('Session Tracking'!F393:O393,"No")</f>
        <v>0</v>
      </c>
      <c r="CM394" s="211">
        <f t="shared" si="253"/>
        <v>0</v>
      </c>
      <c r="CN394" s="240" t="str">
        <f t="shared" si="230"/>
        <v/>
      </c>
      <c r="CO394" s="240" t="str">
        <f t="shared" si="231"/>
        <v/>
      </c>
      <c r="CP394" s="240" t="str">
        <f t="shared" si="254"/>
        <v/>
      </c>
      <c r="CQ394" s="240" t="str">
        <f t="shared" si="255"/>
        <v/>
      </c>
      <c r="CR394" s="240" t="str">
        <f t="shared" si="256"/>
        <v/>
      </c>
      <c r="CS394" s="240" t="str">
        <f t="shared" si="257"/>
        <v/>
      </c>
      <c r="CT394" s="172" t="str">
        <f t="shared" si="258"/>
        <v/>
      </c>
      <c r="CU394" s="240" t="str">
        <f t="shared" si="259"/>
        <v/>
      </c>
      <c r="CV394" s="240" t="str">
        <f t="shared" si="260"/>
        <v/>
      </c>
      <c r="CW394" s="240" t="str">
        <f t="shared" si="261"/>
        <v/>
      </c>
      <c r="CX394" s="240" t="str">
        <f t="shared" si="262"/>
        <v/>
      </c>
      <c r="CY394" s="240" t="str">
        <f t="shared" si="263"/>
        <v/>
      </c>
      <c r="CZ394" s="240" t="str">
        <f t="shared" si="264"/>
        <v/>
      </c>
      <c r="DA394" s="240" t="str">
        <f t="shared" si="265"/>
        <v/>
      </c>
      <c r="DB394" s="173" t="str">
        <f t="shared" si="266"/>
        <v/>
      </c>
    </row>
    <row r="395" spans="1:106" x14ac:dyDescent="0.35">
      <c r="A395" s="182">
        <f>'Session Tracking'!A394</f>
        <v>0</v>
      </c>
      <c r="B395" s="183">
        <f>'Session Tracking'!T394</f>
        <v>0</v>
      </c>
      <c r="C395" s="183">
        <f>'Session Tracking'!C394</f>
        <v>0</v>
      </c>
      <c r="D395" s="184" t="str">
        <f>IF('Session Tracking'!D394,'Session Tracking'!D394,"")</f>
        <v/>
      </c>
      <c r="E395" s="184" t="str">
        <f>IF('Session Tracking'!E394,'Session Tracking'!E394,"")</f>
        <v/>
      </c>
      <c r="F395" s="123"/>
      <c r="G395" s="123"/>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3"/>
      <c r="AH395" s="124"/>
      <c r="AI395" s="124"/>
      <c r="AJ395" s="124"/>
      <c r="AK395" s="124"/>
      <c r="AL395" s="124"/>
      <c r="AM395" s="124"/>
      <c r="AN395" s="124"/>
      <c r="AO395" s="124"/>
      <c r="AP395" s="124"/>
      <c r="AQ395" s="124"/>
      <c r="AR395" s="124"/>
      <c r="AS395" s="124"/>
      <c r="AT395" s="124"/>
      <c r="AU395" s="124"/>
      <c r="AV395" s="124"/>
      <c r="AW395" s="124"/>
      <c r="AX395" s="124"/>
      <c r="AY395" s="124"/>
      <c r="AZ395" s="124"/>
      <c r="BA395" s="124"/>
      <c r="BB395" s="124"/>
      <c r="BC395" s="124"/>
      <c r="BD395" s="124"/>
      <c r="BE395" s="124"/>
      <c r="BF395" s="124"/>
      <c r="BH395" s="175" t="str">
        <f t="shared" si="232"/>
        <v/>
      </c>
      <c r="BI395" s="176" t="str">
        <f t="shared" si="233"/>
        <v/>
      </c>
      <c r="BJ395" s="240" t="str">
        <f t="shared" si="234"/>
        <v xml:space="preserve"> </v>
      </c>
      <c r="BK395" s="175" t="str">
        <f t="shared" si="235"/>
        <v/>
      </c>
      <c r="BL395" s="176" t="str">
        <f t="shared" si="236"/>
        <v/>
      </c>
      <c r="BM395" s="240" t="str">
        <f t="shared" si="237"/>
        <v xml:space="preserve"> </v>
      </c>
      <c r="BN395" s="175" t="str">
        <f t="shared" si="238"/>
        <v/>
      </c>
      <c r="BO395" s="176" t="str">
        <f t="shared" si="239"/>
        <v/>
      </c>
      <c r="BP395" s="240" t="str">
        <f t="shared" si="240"/>
        <v xml:space="preserve"> </v>
      </c>
      <c r="BQ395" s="175" t="str">
        <f t="shared" si="241"/>
        <v/>
      </c>
      <c r="BR395" s="176" t="str">
        <f t="shared" si="242"/>
        <v/>
      </c>
      <c r="BS395" s="224" t="str">
        <f t="shared" si="243"/>
        <v xml:space="preserve"> </v>
      </c>
      <c r="BT395" s="318" t="str">
        <f t="shared" si="244"/>
        <v/>
      </c>
      <c r="BU395" s="319" t="str">
        <f t="shared" si="245"/>
        <v/>
      </c>
      <c r="BV395" s="320" t="str">
        <f t="shared" si="246"/>
        <v xml:space="preserve"> </v>
      </c>
      <c r="BW395" s="175" t="str">
        <f t="shared" si="247"/>
        <v/>
      </c>
      <c r="BX395" s="176" t="str">
        <f t="shared" si="248"/>
        <v/>
      </c>
      <c r="BY395" s="240" t="str">
        <f t="shared" si="249"/>
        <v xml:space="preserve"> </v>
      </c>
      <c r="BZ395" s="175" t="str">
        <f>IF(COUNT(#REF!,#REF!,#REF!,#REF!)=4,(3-#REF!)+(3-#REF!)+#REF!+#REF!,"")</f>
        <v/>
      </c>
      <c r="CA395" s="176" t="str">
        <f>IF(COUNT(#REF!,#REF!,#REF!,#REF!)=4,(3-#REF!)+(3-#REF!)+#REF!+#REF!,"")</f>
        <v/>
      </c>
      <c r="CB395" s="240" t="str">
        <f t="shared" si="250"/>
        <v xml:space="preserve"> </v>
      </c>
      <c r="CC395" s="175" t="str">
        <f>IF(COUNT(#REF!,#REF!,#REF!)=3,(3-#REF!)+#REF!+(3-#REF!),"")</f>
        <v/>
      </c>
      <c r="CD395" s="176" t="str">
        <f>IF(COUNT(#REF!,#REF!,#REF!)=3,(3-#REF!)+#REF!+(3-#REF!),"")</f>
        <v/>
      </c>
      <c r="CE395" s="240" t="str">
        <f t="shared" si="251"/>
        <v xml:space="preserve"> </v>
      </c>
      <c r="CF395" s="185" t="str">
        <f t="shared" si="229"/>
        <v/>
      </c>
      <c r="CG395" s="186" t="str">
        <f t="shared" si="229"/>
        <v/>
      </c>
      <c r="CH395" s="181" t="str">
        <f t="shared" si="252"/>
        <v xml:space="preserve"> </v>
      </c>
      <c r="CI395" s="240">
        <f>'Session Tracking'!P394</f>
        <v>0</v>
      </c>
      <c r="CJ395" s="172"/>
      <c r="CK395" s="172">
        <f>COUNTIF('Session Tracking'!F394:O394,"Yes")</f>
        <v>0</v>
      </c>
      <c r="CL395" s="240">
        <f>COUNTIF('Session Tracking'!F394:O394,"No")</f>
        <v>0</v>
      </c>
      <c r="CM395" s="211">
        <f t="shared" si="253"/>
        <v>0</v>
      </c>
      <c r="CN395" s="240" t="str">
        <f t="shared" si="230"/>
        <v/>
      </c>
      <c r="CO395" s="240" t="str">
        <f t="shared" si="231"/>
        <v/>
      </c>
      <c r="CP395" s="240" t="str">
        <f t="shared" si="254"/>
        <v/>
      </c>
      <c r="CQ395" s="240" t="str">
        <f t="shared" si="255"/>
        <v/>
      </c>
      <c r="CR395" s="240" t="str">
        <f t="shared" si="256"/>
        <v/>
      </c>
      <c r="CS395" s="240" t="str">
        <f t="shared" si="257"/>
        <v/>
      </c>
      <c r="CT395" s="172" t="str">
        <f t="shared" si="258"/>
        <v/>
      </c>
      <c r="CU395" s="240" t="str">
        <f t="shared" si="259"/>
        <v/>
      </c>
      <c r="CV395" s="240" t="str">
        <f t="shared" si="260"/>
        <v/>
      </c>
      <c r="CW395" s="240" t="str">
        <f t="shared" si="261"/>
        <v/>
      </c>
      <c r="CX395" s="240" t="str">
        <f t="shared" si="262"/>
        <v/>
      </c>
      <c r="CY395" s="240" t="str">
        <f t="shared" si="263"/>
        <v/>
      </c>
      <c r="CZ395" s="240" t="str">
        <f t="shared" si="264"/>
        <v/>
      </c>
      <c r="DA395" s="240" t="str">
        <f t="shared" si="265"/>
        <v/>
      </c>
      <c r="DB395" s="173" t="str">
        <f t="shared" si="266"/>
        <v/>
      </c>
    </row>
    <row r="396" spans="1:106" x14ac:dyDescent="0.35">
      <c r="A396" s="182">
        <f>'Session Tracking'!A395</f>
        <v>0</v>
      </c>
      <c r="B396" s="183">
        <f>'Session Tracking'!T395</f>
        <v>0</v>
      </c>
      <c r="C396" s="183">
        <f>'Session Tracking'!C395</f>
        <v>0</v>
      </c>
      <c r="D396" s="184" t="str">
        <f>IF('Session Tracking'!D395,'Session Tracking'!D395,"")</f>
        <v/>
      </c>
      <c r="E396" s="184" t="str">
        <f>IF('Session Tracking'!E395,'Session Tracking'!E395,"")</f>
        <v/>
      </c>
      <c r="F396" s="121"/>
      <c r="G396" s="121"/>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1"/>
      <c r="AH396" s="122"/>
      <c r="AI396" s="122"/>
      <c r="AJ396" s="122"/>
      <c r="AK396" s="122"/>
      <c r="AL396" s="122"/>
      <c r="AM396" s="122"/>
      <c r="AN396" s="122"/>
      <c r="AO396" s="122"/>
      <c r="AP396" s="122"/>
      <c r="AQ396" s="122"/>
      <c r="AR396" s="122"/>
      <c r="AS396" s="122"/>
      <c r="AT396" s="122"/>
      <c r="AU396" s="122"/>
      <c r="AV396" s="122"/>
      <c r="AW396" s="122"/>
      <c r="AX396" s="122"/>
      <c r="AY396" s="122"/>
      <c r="AZ396" s="122"/>
      <c r="BA396" s="122"/>
      <c r="BB396" s="122"/>
      <c r="BC396" s="122"/>
      <c r="BD396" s="122"/>
      <c r="BE396" s="122"/>
      <c r="BF396" s="122"/>
      <c r="BH396" s="175" t="str">
        <f t="shared" si="232"/>
        <v/>
      </c>
      <c r="BI396" s="176" t="str">
        <f t="shared" si="233"/>
        <v/>
      </c>
      <c r="BJ396" s="240" t="str">
        <f t="shared" si="234"/>
        <v xml:space="preserve"> </v>
      </c>
      <c r="BK396" s="175" t="str">
        <f t="shared" si="235"/>
        <v/>
      </c>
      <c r="BL396" s="176" t="str">
        <f t="shared" si="236"/>
        <v/>
      </c>
      <c r="BM396" s="240" t="str">
        <f t="shared" si="237"/>
        <v xml:space="preserve"> </v>
      </c>
      <c r="BN396" s="175" t="str">
        <f t="shared" si="238"/>
        <v/>
      </c>
      <c r="BO396" s="176" t="str">
        <f t="shared" si="239"/>
        <v/>
      </c>
      <c r="BP396" s="240" t="str">
        <f t="shared" si="240"/>
        <v xml:space="preserve"> </v>
      </c>
      <c r="BQ396" s="175" t="str">
        <f t="shared" si="241"/>
        <v/>
      </c>
      <c r="BR396" s="176" t="str">
        <f t="shared" si="242"/>
        <v/>
      </c>
      <c r="BS396" s="224" t="str">
        <f t="shared" si="243"/>
        <v xml:space="preserve"> </v>
      </c>
      <c r="BT396" s="318" t="str">
        <f t="shared" si="244"/>
        <v/>
      </c>
      <c r="BU396" s="319" t="str">
        <f t="shared" si="245"/>
        <v/>
      </c>
      <c r="BV396" s="320" t="str">
        <f t="shared" si="246"/>
        <v xml:space="preserve"> </v>
      </c>
      <c r="BW396" s="175" t="str">
        <f t="shared" si="247"/>
        <v/>
      </c>
      <c r="BX396" s="176" t="str">
        <f t="shared" si="248"/>
        <v/>
      </c>
      <c r="BY396" s="240" t="str">
        <f t="shared" si="249"/>
        <v xml:space="preserve"> </v>
      </c>
      <c r="BZ396" s="175" t="str">
        <f>IF(COUNT(#REF!,#REF!,#REF!,#REF!)=4,(3-#REF!)+(3-#REF!)+#REF!+#REF!,"")</f>
        <v/>
      </c>
      <c r="CA396" s="176" t="str">
        <f>IF(COUNT(#REF!,#REF!,#REF!,#REF!)=4,(3-#REF!)+(3-#REF!)+#REF!+#REF!,"")</f>
        <v/>
      </c>
      <c r="CB396" s="240" t="str">
        <f t="shared" si="250"/>
        <v xml:space="preserve"> </v>
      </c>
      <c r="CC396" s="175" t="str">
        <f>IF(COUNT(#REF!,#REF!,#REF!)=3,(3-#REF!)+#REF!+(3-#REF!),"")</f>
        <v/>
      </c>
      <c r="CD396" s="176" t="str">
        <f>IF(COUNT(#REF!,#REF!,#REF!)=3,(3-#REF!)+#REF!+(3-#REF!),"")</f>
        <v/>
      </c>
      <c r="CE396" s="240" t="str">
        <f t="shared" si="251"/>
        <v xml:space="preserve"> </v>
      </c>
      <c r="CF396" s="185" t="str">
        <f t="shared" si="229"/>
        <v/>
      </c>
      <c r="CG396" s="186" t="str">
        <f t="shared" si="229"/>
        <v/>
      </c>
      <c r="CH396" s="181" t="str">
        <f t="shared" si="252"/>
        <v xml:space="preserve"> </v>
      </c>
      <c r="CI396" s="240">
        <f>'Session Tracking'!P395</f>
        <v>0</v>
      </c>
      <c r="CJ396" s="172"/>
      <c r="CK396" s="172">
        <f>COUNTIF('Session Tracking'!F395:O395,"Yes")</f>
        <v>0</v>
      </c>
      <c r="CL396" s="240">
        <f>COUNTIF('Session Tracking'!F395:O395,"No")</f>
        <v>0</v>
      </c>
      <c r="CM396" s="211">
        <f t="shared" si="253"/>
        <v>0</v>
      </c>
      <c r="CN396" s="240" t="str">
        <f t="shared" si="230"/>
        <v/>
      </c>
      <c r="CO396" s="240" t="str">
        <f t="shared" si="231"/>
        <v/>
      </c>
      <c r="CP396" s="240" t="str">
        <f t="shared" si="254"/>
        <v/>
      </c>
      <c r="CQ396" s="240" t="str">
        <f t="shared" si="255"/>
        <v/>
      </c>
      <c r="CR396" s="240" t="str">
        <f t="shared" si="256"/>
        <v/>
      </c>
      <c r="CS396" s="240" t="str">
        <f t="shared" si="257"/>
        <v/>
      </c>
      <c r="CT396" s="172" t="str">
        <f t="shared" si="258"/>
        <v/>
      </c>
      <c r="CU396" s="240" t="str">
        <f t="shared" si="259"/>
        <v/>
      </c>
      <c r="CV396" s="240" t="str">
        <f t="shared" si="260"/>
        <v/>
      </c>
      <c r="CW396" s="240" t="str">
        <f t="shared" si="261"/>
        <v/>
      </c>
      <c r="CX396" s="240" t="str">
        <f t="shared" si="262"/>
        <v/>
      </c>
      <c r="CY396" s="240" t="str">
        <f t="shared" si="263"/>
        <v/>
      </c>
      <c r="CZ396" s="240" t="str">
        <f t="shared" si="264"/>
        <v/>
      </c>
      <c r="DA396" s="240" t="str">
        <f t="shared" si="265"/>
        <v/>
      </c>
      <c r="DB396" s="173" t="str">
        <f t="shared" si="266"/>
        <v/>
      </c>
    </row>
    <row r="397" spans="1:106" x14ac:dyDescent="0.35">
      <c r="A397" s="182">
        <f>'Session Tracking'!A396</f>
        <v>0</v>
      </c>
      <c r="B397" s="183">
        <f>'Session Tracking'!T396</f>
        <v>0</v>
      </c>
      <c r="C397" s="183">
        <f>'Session Tracking'!C396</f>
        <v>0</v>
      </c>
      <c r="D397" s="184" t="str">
        <f>IF('Session Tracking'!D396,'Session Tracking'!D396,"")</f>
        <v/>
      </c>
      <c r="E397" s="184" t="str">
        <f>IF('Session Tracking'!E396,'Session Tracking'!E396,"")</f>
        <v/>
      </c>
      <c r="F397" s="123"/>
      <c r="G397" s="123"/>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3"/>
      <c r="AH397" s="124"/>
      <c r="AI397" s="124"/>
      <c r="AJ397" s="124"/>
      <c r="AK397" s="124"/>
      <c r="AL397" s="124"/>
      <c r="AM397" s="124"/>
      <c r="AN397" s="124"/>
      <c r="AO397" s="124"/>
      <c r="AP397" s="124"/>
      <c r="AQ397" s="124"/>
      <c r="AR397" s="124"/>
      <c r="AS397" s="124"/>
      <c r="AT397" s="124"/>
      <c r="AU397" s="124"/>
      <c r="AV397" s="124"/>
      <c r="AW397" s="124"/>
      <c r="AX397" s="124"/>
      <c r="AY397" s="124"/>
      <c r="AZ397" s="124"/>
      <c r="BA397" s="124"/>
      <c r="BB397" s="124"/>
      <c r="BC397" s="124"/>
      <c r="BD397" s="124"/>
      <c r="BE397" s="124"/>
      <c r="BF397" s="124"/>
      <c r="BH397" s="175" t="str">
        <f t="shared" si="232"/>
        <v/>
      </c>
      <c r="BI397" s="176" t="str">
        <f t="shared" si="233"/>
        <v/>
      </c>
      <c r="BJ397" s="240" t="str">
        <f t="shared" si="234"/>
        <v xml:space="preserve"> </v>
      </c>
      <c r="BK397" s="175" t="str">
        <f t="shared" si="235"/>
        <v/>
      </c>
      <c r="BL397" s="176" t="str">
        <f t="shared" si="236"/>
        <v/>
      </c>
      <c r="BM397" s="240" t="str">
        <f t="shared" si="237"/>
        <v xml:space="preserve"> </v>
      </c>
      <c r="BN397" s="175" t="str">
        <f t="shared" si="238"/>
        <v/>
      </c>
      <c r="BO397" s="176" t="str">
        <f t="shared" si="239"/>
        <v/>
      </c>
      <c r="BP397" s="240" t="str">
        <f t="shared" si="240"/>
        <v xml:space="preserve"> </v>
      </c>
      <c r="BQ397" s="175" t="str">
        <f t="shared" si="241"/>
        <v/>
      </c>
      <c r="BR397" s="176" t="str">
        <f t="shared" si="242"/>
        <v/>
      </c>
      <c r="BS397" s="224" t="str">
        <f t="shared" si="243"/>
        <v xml:space="preserve"> </v>
      </c>
      <c r="BT397" s="318" t="str">
        <f t="shared" si="244"/>
        <v/>
      </c>
      <c r="BU397" s="319" t="str">
        <f t="shared" si="245"/>
        <v/>
      </c>
      <c r="BV397" s="320" t="str">
        <f t="shared" si="246"/>
        <v xml:space="preserve"> </v>
      </c>
      <c r="BW397" s="175" t="str">
        <f t="shared" si="247"/>
        <v/>
      </c>
      <c r="BX397" s="176" t="str">
        <f t="shared" si="248"/>
        <v/>
      </c>
      <c r="BY397" s="240" t="str">
        <f t="shared" si="249"/>
        <v xml:space="preserve"> </v>
      </c>
      <c r="BZ397" s="175" t="str">
        <f>IF(COUNT(#REF!,#REF!,#REF!,#REF!)=4,(3-#REF!)+(3-#REF!)+#REF!+#REF!,"")</f>
        <v/>
      </c>
      <c r="CA397" s="176" t="str">
        <f>IF(COUNT(#REF!,#REF!,#REF!,#REF!)=4,(3-#REF!)+(3-#REF!)+#REF!+#REF!,"")</f>
        <v/>
      </c>
      <c r="CB397" s="240" t="str">
        <f t="shared" si="250"/>
        <v xml:space="preserve"> </v>
      </c>
      <c r="CC397" s="175" t="str">
        <f>IF(COUNT(#REF!,#REF!,#REF!)=3,(3-#REF!)+#REF!+(3-#REF!),"")</f>
        <v/>
      </c>
      <c r="CD397" s="176" t="str">
        <f>IF(COUNT(#REF!,#REF!,#REF!)=3,(3-#REF!)+#REF!+(3-#REF!),"")</f>
        <v/>
      </c>
      <c r="CE397" s="240" t="str">
        <f t="shared" si="251"/>
        <v xml:space="preserve"> </v>
      </c>
      <c r="CF397" s="185" t="str">
        <f t="shared" si="229"/>
        <v/>
      </c>
      <c r="CG397" s="186" t="str">
        <f t="shared" si="229"/>
        <v/>
      </c>
      <c r="CH397" s="181" t="str">
        <f t="shared" si="252"/>
        <v xml:space="preserve"> </v>
      </c>
      <c r="CI397" s="240">
        <f>'Session Tracking'!P396</f>
        <v>0</v>
      </c>
      <c r="CJ397" s="172"/>
      <c r="CK397" s="172">
        <f>COUNTIF('Session Tracking'!F396:O396,"Yes")</f>
        <v>0</v>
      </c>
      <c r="CL397" s="240">
        <f>COUNTIF('Session Tracking'!F396:O396,"No")</f>
        <v>0</v>
      </c>
      <c r="CM397" s="211">
        <f t="shared" si="253"/>
        <v>0</v>
      </c>
      <c r="CN397" s="240" t="str">
        <f t="shared" si="230"/>
        <v/>
      </c>
      <c r="CO397" s="240" t="str">
        <f t="shared" si="231"/>
        <v/>
      </c>
      <c r="CP397" s="240" t="str">
        <f t="shared" si="254"/>
        <v/>
      </c>
      <c r="CQ397" s="240" t="str">
        <f t="shared" si="255"/>
        <v/>
      </c>
      <c r="CR397" s="240" t="str">
        <f t="shared" si="256"/>
        <v/>
      </c>
      <c r="CS397" s="240" t="str">
        <f t="shared" si="257"/>
        <v/>
      </c>
      <c r="CT397" s="172" t="str">
        <f t="shared" si="258"/>
        <v/>
      </c>
      <c r="CU397" s="240" t="str">
        <f t="shared" si="259"/>
        <v/>
      </c>
      <c r="CV397" s="240" t="str">
        <f t="shared" si="260"/>
        <v/>
      </c>
      <c r="CW397" s="240" t="str">
        <f t="shared" si="261"/>
        <v/>
      </c>
      <c r="CX397" s="240" t="str">
        <f t="shared" si="262"/>
        <v/>
      </c>
      <c r="CY397" s="240" t="str">
        <f t="shared" si="263"/>
        <v/>
      </c>
      <c r="CZ397" s="240" t="str">
        <f t="shared" si="264"/>
        <v/>
      </c>
      <c r="DA397" s="240" t="str">
        <f t="shared" si="265"/>
        <v/>
      </c>
      <c r="DB397" s="173" t="str">
        <f t="shared" si="266"/>
        <v/>
      </c>
    </row>
    <row r="398" spans="1:106" x14ac:dyDescent="0.35">
      <c r="A398" s="182">
        <f>'Session Tracking'!A397</f>
        <v>0</v>
      </c>
      <c r="B398" s="183">
        <f>'Session Tracking'!T397</f>
        <v>0</v>
      </c>
      <c r="C398" s="183">
        <f>'Session Tracking'!C397</f>
        <v>0</v>
      </c>
      <c r="D398" s="184" t="str">
        <f>IF('Session Tracking'!D397,'Session Tracking'!D397,"")</f>
        <v/>
      </c>
      <c r="E398" s="184" t="str">
        <f>IF('Session Tracking'!E397,'Session Tracking'!E397,"")</f>
        <v/>
      </c>
      <c r="F398" s="121"/>
      <c r="G398" s="121"/>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1"/>
      <c r="AH398" s="122"/>
      <c r="AI398" s="122"/>
      <c r="AJ398" s="122"/>
      <c r="AK398" s="122"/>
      <c r="AL398" s="122"/>
      <c r="AM398" s="122"/>
      <c r="AN398" s="122"/>
      <c r="AO398" s="122"/>
      <c r="AP398" s="122"/>
      <c r="AQ398" s="122"/>
      <c r="AR398" s="122"/>
      <c r="AS398" s="122"/>
      <c r="AT398" s="122"/>
      <c r="AU398" s="122"/>
      <c r="AV398" s="122"/>
      <c r="AW398" s="122"/>
      <c r="AX398" s="122"/>
      <c r="AY398" s="122"/>
      <c r="AZ398" s="122"/>
      <c r="BA398" s="122"/>
      <c r="BB398" s="122"/>
      <c r="BC398" s="122"/>
      <c r="BD398" s="122"/>
      <c r="BE398" s="122"/>
      <c r="BF398" s="122"/>
      <c r="BH398" s="175" t="str">
        <f t="shared" si="232"/>
        <v/>
      </c>
      <c r="BI398" s="176" t="str">
        <f t="shared" si="233"/>
        <v/>
      </c>
      <c r="BJ398" s="240" t="str">
        <f t="shared" si="234"/>
        <v xml:space="preserve"> </v>
      </c>
      <c r="BK398" s="175" t="str">
        <f t="shared" si="235"/>
        <v/>
      </c>
      <c r="BL398" s="176" t="str">
        <f t="shared" si="236"/>
        <v/>
      </c>
      <c r="BM398" s="240" t="str">
        <f t="shared" si="237"/>
        <v xml:space="preserve"> </v>
      </c>
      <c r="BN398" s="175" t="str">
        <f t="shared" si="238"/>
        <v/>
      </c>
      <c r="BO398" s="176" t="str">
        <f t="shared" si="239"/>
        <v/>
      </c>
      <c r="BP398" s="240" t="str">
        <f t="shared" si="240"/>
        <v xml:space="preserve"> </v>
      </c>
      <c r="BQ398" s="175" t="str">
        <f t="shared" si="241"/>
        <v/>
      </c>
      <c r="BR398" s="176" t="str">
        <f t="shared" si="242"/>
        <v/>
      </c>
      <c r="BS398" s="224" t="str">
        <f t="shared" si="243"/>
        <v xml:space="preserve"> </v>
      </c>
      <c r="BT398" s="318" t="str">
        <f t="shared" si="244"/>
        <v/>
      </c>
      <c r="BU398" s="319" t="str">
        <f t="shared" si="245"/>
        <v/>
      </c>
      <c r="BV398" s="320" t="str">
        <f t="shared" si="246"/>
        <v xml:space="preserve"> </v>
      </c>
      <c r="BW398" s="175" t="str">
        <f t="shared" si="247"/>
        <v/>
      </c>
      <c r="BX398" s="176" t="str">
        <f t="shared" si="248"/>
        <v/>
      </c>
      <c r="BY398" s="240" t="str">
        <f t="shared" si="249"/>
        <v xml:space="preserve"> </v>
      </c>
      <c r="BZ398" s="175" t="str">
        <f>IF(COUNT(#REF!,#REF!,#REF!,#REF!)=4,(3-#REF!)+(3-#REF!)+#REF!+#REF!,"")</f>
        <v/>
      </c>
      <c r="CA398" s="176" t="str">
        <f>IF(COUNT(#REF!,#REF!,#REF!,#REF!)=4,(3-#REF!)+(3-#REF!)+#REF!+#REF!,"")</f>
        <v/>
      </c>
      <c r="CB398" s="240" t="str">
        <f t="shared" si="250"/>
        <v xml:space="preserve"> </v>
      </c>
      <c r="CC398" s="175" t="str">
        <f>IF(COUNT(#REF!,#REF!,#REF!)=3,(3-#REF!)+#REF!+(3-#REF!),"")</f>
        <v/>
      </c>
      <c r="CD398" s="176" t="str">
        <f>IF(COUNT(#REF!,#REF!,#REF!)=3,(3-#REF!)+#REF!+(3-#REF!),"")</f>
        <v/>
      </c>
      <c r="CE398" s="240" t="str">
        <f t="shared" si="251"/>
        <v xml:space="preserve"> </v>
      </c>
      <c r="CF398" s="185" t="str">
        <f t="shared" si="229"/>
        <v/>
      </c>
      <c r="CG398" s="186" t="str">
        <f t="shared" si="229"/>
        <v/>
      </c>
      <c r="CH398" s="181" t="str">
        <f t="shared" si="252"/>
        <v xml:space="preserve"> </v>
      </c>
      <c r="CI398" s="240">
        <f>'Session Tracking'!P397</f>
        <v>0</v>
      </c>
      <c r="CJ398" s="172"/>
      <c r="CK398" s="172">
        <f>COUNTIF('Session Tracking'!F397:O397,"Yes")</f>
        <v>0</v>
      </c>
      <c r="CL398" s="240">
        <f>COUNTIF('Session Tracking'!F397:O397,"No")</f>
        <v>0</v>
      </c>
      <c r="CM398" s="211">
        <f t="shared" si="253"/>
        <v>0</v>
      </c>
      <c r="CN398" s="240" t="str">
        <f t="shared" si="230"/>
        <v/>
      </c>
      <c r="CO398" s="240" t="str">
        <f t="shared" si="231"/>
        <v/>
      </c>
      <c r="CP398" s="240" t="str">
        <f t="shared" si="254"/>
        <v/>
      </c>
      <c r="CQ398" s="240" t="str">
        <f t="shared" si="255"/>
        <v/>
      </c>
      <c r="CR398" s="240" t="str">
        <f t="shared" si="256"/>
        <v/>
      </c>
      <c r="CS398" s="240" t="str">
        <f t="shared" si="257"/>
        <v/>
      </c>
      <c r="CT398" s="172" t="str">
        <f t="shared" si="258"/>
        <v/>
      </c>
      <c r="CU398" s="240" t="str">
        <f t="shared" si="259"/>
        <v/>
      </c>
      <c r="CV398" s="240" t="str">
        <f t="shared" si="260"/>
        <v/>
      </c>
      <c r="CW398" s="240" t="str">
        <f t="shared" si="261"/>
        <v/>
      </c>
      <c r="CX398" s="240" t="str">
        <f t="shared" si="262"/>
        <v/>
      </c>
      <c r="CY398" s="240" t="str">
        <f t="shared" si="263"/>
        <v/>
      </c>
      <c r="CZ398" s="240" t="str">
        <f t="shared" si="264"/>
        <v/>
      </c>
      <c r="DA398" s="240" t="str">
        <f t="shared" si="265"/>
        <v/>
      </c>
      <c r="DB398" s="173" t="str">
        <f t="shared" si="266"/>
        <v/>
      </c>
    </row>
    <row r="399" spans="1:106" x14ac:dyDescent="0.35">
      <c r="A399" s="182">
        <f>'Session Tracking'!A398</f>
        <v>0</v>
      </c>
      <c r="B399" s="183">
        <f>'Session Tracking'!T398</f>
        <v>0</v>
      </c>
      <c r="C399" s="183">
        <f>'Session Tracking'!C398</f>
        <v>0</v>
      </c>
      <c r="D399" s="184" t="str">
        <f>IF('Session Tracking'!D398,'Session Tracking'!D398,"")</f>
        <v/>
      </c>
      <c r="E399" s="184" t="str">
        <f>IF('Session Tracking'!E398,'Session Tracking'!E398,"")</f>
        <v/>
      </c>
      <c r="F399" s="123"/>
      <c r="G399" s="123"/>
      <c r="H399" s="124"/>
      <c r="I399" s="124"/>
      <c r="J399" s="124"/>
      <c r="K399" s="124"/>
      <c r="L399" s="124"/>
      <c r="M399" s="124"/>
      <c r="N399" s="124"/>
      <c r="O399" s="124"/>
      <c r="P399" s="124"/>
      <c r="Q399" s="124"/>
      <c r="R399" s="124"/>
      <c r="S399" s="124"/>
      <c r="T399" s="124"/>
      <c r="U399" s="124"/>
      <c r="V399" s="124"/>
      <c r="W399" s="124"/>
      <c r="X399" s="124"/>
      <c r="Y399" s="124"/>
      <c r="Z399" s="124"/>
      <c r="AA399" s="124"/>
      <c r="AB399" s="124"/>
      <c r="AC399" s="124"/>
      <c r="AD399" s="124"/>
      <c r="AE399" s="124"/>
      <c r="AF399" s="124"/>
      <c r="AG399" s="123"/>
      <c r="AH399" s="124"/>
      <c r="AI399" s="124"/>
      <c r="AJ399" s="124"/>
      <c r="AK399" s="124"/>
      <c r="AL399" s="124"/>
      <c r="AM399" s="124"/>
      <c r="AN399" s="124"/>
      <c r="AO399" s="124"/>
      <c r="AP399" s="124"/>
      <c r="AQ399" s="124"/>
      <c r="AR399" s="124"/>
      <c r="AS399" s="124"/>
      <c r="AT399" s="124"/>
      <c r="AU399" s="124"/>
      <c r="AV399" s="124"/>
      <c r="AW399" s="124"/>
      <c r="AX399" s="124"/>
      <c r="AY399" s="124"/>
      <c r="AZ399" s="124"/>
      <c r="BA399" s="124"/>
      <c r="BB399" s="124"/>
      <c r="BC399" s="124"/>
      <c r="BD399" s="124"/>
      <c r="BE399" s="124"/>
      <c r="BF399" s="124"/>
      <c r="BH399" s="175" t="str">
        <f t="shared" si="232"/>
        <v/>
      </c>
      <c r="BI399" s="176" t="str">
        <f t="shared" si="233"/>
        <v/>
      </c>
      <c r="BJ399" s="240" t="str">
        <f t="shared" si="234"/>
        <v xml:space="preserve"> </v>
      </c>
      <c r="BK399" s="175" t="str">
        <f t="shared" si="235"/>
        <v/>
      </c>
      <c r="BL399" s="176" t="str">
        <f t="shared" si="236"/>
        <v/>
      </c>
      <c r="BM399" s="240" t="str">
        <f t="shared" si="237"/>
        <v xml:space="preserve"> </v>
      </c>
      <c r="BN399" s="175" t="str">
        <f t="shared" si="238"/>
        <v/>
      </c>
      <c r="BO399" s="176" t="str">
        <f t="shared" si="239"/>
        <v/>
      </c>
      <c r="BP399" s="240" t="str">
        <f t="shared" si="240"/>
        <v xml:space="preserve"> </v>
      </c>
      <c r="BQ399" s="175" t="str">
        <f t="shared" si="241"/>
        <v/>
      </c>
      <c r="BR399" s="176" t="str">
        <f t="shared" si="242"/>
        <v/>
      </c>
      <c r="BS399" s="224" t="str">
        <f t="shared" si="243"/>
        <v xml:space="preserve"> </v>
      </c>
      <c r="BT399" s="318" t="str">
        <f t="shared" si="244"/>
        <v/>
      </c>
      <c r="BU399" s="319" t="str">
        <f t="shared" si="245"/>
        <v/>
      </c>
      <c r="BV399" s="320" t="str">
        <f t="shared" si="246"/>
        <v xml:space="preserve"> </v>
      </c>
      <c r="BW399" s="175" t="str">
        <f t="shared" si="247"/>
        <v/>
      </c>
      <c r="BX399" s="176" t="str">
        <f t="shared" si="248"/>
        <v/>
      </c>
      <c r="BY399" s="240" t="str">
        <f t="shared" si="249"/>
        <v xml:space="preserve"> </v>
      </c>
      <c r="BZ399" s="175" t="str">
        <f>IF(COUNT(#REF!,#REF!,#REF!,#REF!)=4,(3-#REF!)+(3-#REF!)+#REF!+#REF!,"")</f>
        <v/>
      </c>
      <c r="CA399" s="176" t="str">
        <f>IF(COUNT(#REF!,#REF!,#REF!,#REF!)=4,(3-#REF!)+(3-#REF!)+#REF!+#REF!,"")</f>
        <v/>
      </c>
      <c r="CB399" s="240" t="str">
        <f t="shared" si="250"/>
        <v xml:space="preserve"> </v>
      </c>
      <c r="CC399" s="175" t="str">
        <f>IF(COUNT(#REF!,#REF!,#REF!)=3,(3-#REF!)+#REF!+(3-#REF!),"")</f>
        <v/>
      </c>
      <c r="CD399" s="176" t="str">
        <f>IF(COUNT(#REF!,#REF!,#REF!)=3,(3-#REF!)+#REF!+(3-#REF!),"")</f>
        <v/>
      </c>
      <c r="CE399" s="240" t="str">
        <f t="shared" si="251"/>
        <v xml:space="preserve"> </v>
      </c>
      <c r="CF399" s="185" t="str">
        <f t="shared" si="229"/>
        <v/>
      </c>
      <c r="CG399" s="186" t="str">
        <f t="shared" si="229"/>
        <v/>
      </c>
      <c r="CH399" s="181" t="str">
        <f t="shared" si="252"/>
        <v xml:space="preserve"> </v>
      </c>
      <c r="CI399" s="240">
        <f>'Session Tracking'!P398</f>
        <v>0</v>
      </c>
      <c r="CJ399" s="172"/>
      <c r="CK399" s="172">
        <f>COUNTIF('Session Tracking'!F398:O398,"Yes")</f>
        <v>0</v>
      </c>
      <c r="CL399" s="240">
        <f>COUNTIF('Session Tracking'!F398:O398,"No")</f>
        <v>0</v>
      </c>
      <c r="CM399" s="211">
        <f t="shared" si="253"/>
        <v>0</v>
      </c>
      <c r="CN399" s="240" t="str">
        <f t="shared" si="230"/>
        <v/>
      </c>
      <c r="CO399" s="240" t="str">
        <f t="shared" si="231"/>
        <v/>
      </c>
      <c r="CP399" s="240" t="str">
        <f t="shared" si="254"/>
        <v/>
      </c>
      <c r="CQ399" s="240" t="str">
        <f t="shared" si="255"/>
        <v/>
      </c>
      <c r="CR399" s="240" t="str">
        <f t="shared" si="256"/>
        <v/>
      </c>
      <c r="CS399" s="240" t="str">
        <f t="shared" si="257"/>
        <v/>
      </c>
      <c r="CT399" s="172" t="str">
        <f t="shared" si="258"/>
        <v/>
      </c>
      <c r="CU399" s="240" t="str">
        <f t="shared" si="259"/>
        <v/>
      </c>
      <c r="CV399" s="240" t="str">
        <f t="shared" si="260"/>
        <v/>
      </c>
      <c r="CW399" s="240" t="str">
        <f t="shared" si="261"/>
        <v/>
      </c>
      <c r="CX399" s="240" t="str">
        <f t="shared" si="262"/>
        <v/>
      </c>
      <c r="CY399" s="240" t="str">
        <f t="shared" si="263"/>
        <v/>
      </c>
      <c r="CZ399" s="240" t="str">
        <f t="shared" si="264"/>
        <v/>
      </c>
      <c r="DA399" s="240" t="str">
        <f t="shared" si="265"/>
        <v/>
      </c>
      <c r="DB399" s="173" t="str">
        <f t="shared" si="266"/>
        <v/>
      </c>
    </row>
    <row r="400" spans="1:106" x14ac:dyDescent="0.35">
      <c r="A400" s="182">
        <f>'Session Tracking'!A399</f>
        <v>0</v>
      </c>
      <c r="B400" s="183">
        <f>'Session Tracking'!T399</f>
        <v>0</v>
      </c>
      <c r="C400" s="183">
        <f>'Session Tracking'!C399</f>
        <v>0</v>
      </c>
      <c r="D400" s="184" t="str">
        <f>IF('Session Tracking'!D399,'Session Tracking'!D399,"")</f>
        <v/>
      </c>
      <c r="E400" s="184" t="str">
        <f>IF('Session Tracking'!E399,'Session Tracking'!E399,"")</f>
        <v/>
      </c>
      <c r="F400" s="121"/>
      <c r="G400" s="121"/>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1"/>
      <c r="AH400" s="122"/>
      <c r="AI400" s="122"/>
      <c r="AJ400" s="122"/>
      <c r="AK400" s="122"/>
      <c r="AL400" s="122"/>
      <c r="AM400" s="122"/>
      <c r="AN400" s="122"/>
      <c r="AO400" s="122"/>
      <c r="AP400" s="122"/>
      <c r="AQ400" s="122"/>
      <c r="AR400" s="122"/>
      <c r="AS400" s="122"/>
      <c r="AT400" s="122"/>
      <c r="AU400" s="122"/>
      <c r="AV400" s="122"/>
      <c r="AW400" s="122"/>
      <c r="AX400" s="122"/>
      <c r="AY400" s="122"/>
      <c r="AZ400" s="122"/>
      <c r="BA400" s="122"/>
      <c r="BB400" s="122"/>
      <c r="BC400" s="122"/>
      <c r="BD400" s="122"/>
      <c r="BE400" s="122"/>
      <c r="BF400" s="122"/>
      <c r="BH400" s="175" t="str">
        <f t="shared" si="232"/>
        <v/>
      </c>
      <c r="BI400" s="176" t="str">
        <f t="shared" si="233"/>
        <v/>
      </c>
      <c r="BJ400" s="240" t="str">
        <f t="shared" si="234"/>
        <v xml:space="preserve"> </v>
      </c>
      <c r="BK400" s="175" t="str">
        <f t="shared" si="235"/>
        <v/>
      </c>
      <c r="BL400" s="176" t="str">
        <f t="shared" si="236"/>
        <v/>
      </c>
      <c r="BM400" s="240" t="str">
        <f t="shared" si="237"/>
        <v xml:space="preserve"> </v>
      </c>
      <c r="BN400" s="175" t="str">
        <f t="shared" si="238"/>
        <v/>
      </c>
      <c r="BO400" s="176" t="str">
        <f t="shared" si="239"/>
        <v/>
      </c>
      <c r="BP400" s="240" t="str">
        <f t="shared" si="240"/>
        <v xml:space="preserve"> </v>
      </c>
      <c r="BQ400" s="175" t="str">
        <f t="shared" si="241"/>
        <v/>
      </c>
      <c r="BR400" s="176" t="str">
        <f t="shared" si="242"/>
        <v/>
      </c>
      <c r="BS400" s="224" t="str">
        <f t="shared" si="243"/>
        <v xml:space="preserve"> </v>
      </c>
      <c r="BT400" s="318" t="str">
        <f t="shared" si="244"/>
        <v/>
      </c>
      <c r="BU400" s="319" t="str">
        <f t="shared" si="245"/>
        <v/>
      </c>
      <c r="BV400" s="320" t="str">
        <f t="shared" si="246"/>
        <v xml:space="preserve"> </v>
      </c>
      <c r="BW400" s="175" t="str">
        <f t="shared" si="247"/>
        <v/>
      </c>
      <c r="BX400" s="176" t="str">
        <f t="shared" si="248"/>
        <v/>
      </c>
      <c r="BY400" s="240" t="str">
        <f t="shared" si="249"/>
        <v xml:space="preserve"> </v>
      </c>
      <c r="BZ400" s="175" t="str">
        <f>IF(COUNT(#REF!,#REF!,#REF!,#REF!)=4,(3-#REF!)+(3-#REF!)+#REF!+#REF!,"")</f>
        <v/>
      </c>
      <c r="CA400" s="176" t="str">
        <f>IF(COUNT(#REF!,#REF!,#REF!,#REF!)=4,(3-#REF!)+(3-#REF!)+#REF!+#REF!,"")</f>
        <v/>
      </c>
      <c r="CB400" s="240" t="str">
        <f t="shared" si="250"/>
        <v xml:space="preserve"> </v>
      </c>
      <c r="CC400" s="175" t="str">
        <f>IF(COUNT(#REF!,#REF!,#REF!)=3,(3-#REF!)+#REF!+(3-#REF!),"")</f>
        <v/>
      </c>
      <c r="CD400" s="176" t="str">
        <f>IF(COUNT(#REF!,#REF!,#REF!)=3,(3-#REF!)+#REF!+(3-#REF!),"")</f>
        <v/>
      </c>
      <c r="CE400" s="240" t="str">
        <f t="shared" si="251"/>
        <v xml:space="preserve"> </v>
      </c>
      <c r="CF400" s="185" t="str">
        <f t="shared" si="229"/>
        <v/>
      </c>
      <c r="CG400" s="186" t="str">
        <f t="shared" si="229"/>
        <v/>
      </c>
      <c r="CH400" s="181" t="str">
        <f t="shared" si="252"/>
        <v xml:space="preserve"> </v>
      </c>
      <c r="CI400" s="240">
        <f>'Session Tracking'!P399</f>
        <v>0</v>
      </c>
      <c r="CJ400" s="172"/>
      <c r="CK400" s="172">
        <f>COUNTIF('Session Tracking'!F399:O399,"Yes")</f>
        <v>0</v>
      </c>
      <c r="CL400" s="240">
        <f>COUNTIF('Session Tracking'!F399:O399,"No")</f>
        <v>0</v>
      </c>
      <c r="CM400" s="211">
        <f t="shared" si="253"/>
        <v>0</v>
      </c>
      <c r="CN400" s="240" t="str">
        <f t="shared" si="230"/>
        <v/>
      </c>
      <c r="CO400" s="240" t="str">
        <f t="shared" si="231"/>
        <v/>
      </c>
      <c r="CP400" s="240" t="str">
        <f t="shared" si="254"/>
        <v/>
      </c>
      <c r="CQ400" s="240" t="str">
        <f t="shared" si="255"/>
        <v/>
      </c>
      <c r="CR400" s="240" t="str">
        <f t="shared" si="256"/>
        <v/>
      </c>
      <c r="CS400" s="240" t="str">
        <f t="shared" si="257"/>
        <v/>
      </c>
      <c r="CT400" s="172" t="str">
        <f t="shared" si="258"/>
        <v/>
      </c>
      <c r="CU400" s="240" t="str">
        <f t="shared" si="259"/>
        <v/>
      </c>
      <c r="CV400" s="240" t="str">
        <f t="shared" si="260"/>
        <v/>
      </c>
      <c r="CW400" s="240" t="str">
        <f t="shared" si="261"/>
        <v/>
      </c>
      <c r="CX400" s="240" t="str">
        <f t="shared" si="262"/>
        <v/>
      </c>
      <c r="CY400" s="240" t="str">
        <f t="shared" si="263"/>
        <v/>
      </c>
      <c r="CZ400" s="240" t="str">
        <f t="shared" si="264"/>
        <v/>
      </c>
      <c r="DA400" s="240" t="str">
        <f t="shared" si="265"/>
        <v/>
      </c>
      <c r="DB400" s="173" t="str">
        <f t="shared" si="266"/>
        <v/>
      </c>
    </row>
    <row r="401" spans="1:106" x14ac:dyDescent="0.35">
      <c r="A401" s="182">
        <f>'Session Tracking'!A400</f>
        <v>0</v>
      </c>
      <c r="B401" s="183">
        <f>'Session Tracking'!T400</f>
        <v>0</v>
      </c>
      <c r="C401" s="183">
        <f>'Session Tracking'!C400</f>
        <v>0</v>
      </c>
      <c r="D401" s="184" t="str">
        <f>IF('Session Tracking'!D400,'Session Tracking'!D400,"")</f>
        <v/>
      </c>
      <c r="E401" s="184" t="str">
        <f>IF('Session Tracking'!E400,'Session Tracking'!E400,"")</f>
        <v/>
      </c>
      <c r="F401" s="123"/>
      <c r="G401" s="123"/>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3"/>
      <c r="AH401" s="124"/>
      <c r="AI401" s="124"/>
      <c r="AJ401" s="124"/>
      <c r="AK401" s="124"/>
      <c r="AL401" s="124"/>
      <c r="AM401" s="124"/>
      <c r="AN401" s="124"/>
      <c r="AO401" s="124"/>
      <c r="AP401" s="124"/>
      <c r="AQ401" s="124"/>
      <c r="AR401" s="124"/>
      <c r="AS401" s="124"/>
      <c r="AT401" s="124"/>
      <c r="AU401" s="124"/>
      <c r="AV401" s="124"/>
      <c r="AW401" s="124"/>
      <c r="AX401" s="124"/>
      <c r="AY401" s="124"/>
      <c r="AZ401" s="124"/>
      <c r="BA401" s="124"/>
      <c r="BB401" s="124"/>
      <c r="BC401" s="124"/>
      <c r="BD401" s="124"/>
      <c r="BE401" s="124"/>
      <c r="BF401" s="124"/>
      <c r="BH401" s="175" t="str">
        <f t="shared" si="232"/>
        <v/>
      </c>
      <c r="BI401" s="176" t="str">
        <f t="shared" si="233"/>
        <v/>
      </c>
      <c r="BJ401" s="240" t="str">
        <f t="shared" si="234"/>
        <v xml:space="preserve"> </v>
      </c>
      <c r="BK401" s="175" t="str">
        <f t="shared" si="235"/>
        <v/>
      </c>
      <c r="BL401" s="176" t="str">
        <f t="shared" si="236"/>
        <v/>
      </c>
      <c r="BM401" s="240" t="str">
        <f t="shared" si="237"/>
        <v xml:space="preserve"> </v>
      </c>
      <c r="BN401" s="175" t="str">
        <f t="shared" si="238"/>
        <v/>
      </c>
      <c r="BO401" s="176" t="str">
        <f t="shared" si="239"/>
        <v/>
      </c>
      <c r="BP401" s="240" t="str">
        <f t="shared" si="240"/>
        <v xml:space="preserve"> </v>
      </c>
      <c r="BQ401" s="175" t="str">
        <f t="shared" si="241"/>
        <v/>
      </c>
      <c r="BR401" s="176" t="str">
        <f t="shared" si="242"/>
        <v/>
      </c>
      <c r="BS401" s="224" t="str">
        <f t="shared" si="243"/>
        <v xml:space="preserve"> </v>
      </c>
      <c r="BT401" s="318" t="str">
        <f t="shared" si="244"/>
        <v/>
      </c>
      <c r="BU401" s="319" t="str">
        <f t="shared" si="245"/>
        <v/>
      </c>
      <c r="BV401" s="320" t="str">
        <f t="shared" si="246"/>
        <v xml:space="preserve"> </v>
      </c>
      <c r="BW401" s="175" t="str">
        <f t="shared" si="247"/>
        <v/>
      </c>
      <c r="BX401" s="176" t="str">
        <f t="shared" si="248"/>
        <v/>
      </c>
      <c r="BY401" s="240" t="str">
        <f t="shared" si="249"/>
        <v xml:space="preserve"> </v>
      </c>
      <c r="BZ401" s="175" t="str">
        <f>IF(COUNT(#REF!,#REF!,#REF!,#REF!)=4,(3-#REF!)+(3-#REF!)+#REF!+#REF!,"")</f>
        <v/>
      </c>
      <c r="CA401" s="176" t="str">
        <f>IF(COUNT(#REF!,#REF!,#REF!,#REF!)=4,(3-#REF!)+(3-#REF!)+#REF!+#REF!,"")</f>
        <v/>
      </c>
      <c r="CB401" s="240" t="str">
        <f t="shared" si="250"/>
        <v xml:space="preserve"> </v>
      </c>
      <c r="CC401" s="175" t="str">
        <f>IF(COUNT(#REF!,#REF!,#REF!)=3,(3-#REF!)+#REF!+(3-#REF!),"")</f>
        <v/>
      </c>
      <c r="CD401" s="176" t="str">
        <f>IF(COUNT(#REF!,#REF!,#REF!)=3,(3-#REF!)+#REF!+(3-#REF!),"")</f>
        <v/>
      </c>
      <c r="CE401" s="240" t="str">
        <f t="shared" si="251"/>
        <v xml:space="preserve"> </v>
      </c>
      <c r="CF401" s="185" t="str">
        <f t="shared" si="229"/>
        <v/>
      </c>
      <c r="CG401" s="186" t="str">
        <f t="shared" si="229"/>
        <v/>
      </c>
      <c r="CH401" s="181" t="str">
        <f t="shared" si="252"/>
        <v xml:space="preserve"> </v>
      </c>
      <c r="CI401" s="240">
        <f>'Session Tracking'!P400</f>
        <v>0</v>
      </c>
      <c r="CJ401" s="172"/>
      <c r="CK401" s="172">
        <f>COUNTIF('Session Tracking'!F400:O400,"Yes")</f>
        <v>0</v>
      </c>
      <c r="CL401" s="240">
        <f>COUNTIF('Session Tracking'!F400:O400,"No")</f>
        <v>0</v>
      </c>
      <c r="CM401" s="211">
        <f t="shared" si="253"/>
        <v>0</v>
      </c>
      <c r="CN401" s="240" t="str">
        <f t="shared" si="230"/>
        <v/>
      </c>
      <c r="CO401" s="240" t="str">
        <f t="shared" si="231"/>
        <v/>
      </c>
      <c r="CP401" s="240" t="str">
        <f t="shared" si="254"/>
        <v/>
      </c>
      <c r="CQ401" s="240" t="str">
        <f t="shared" si="255"/>
        <v/>
      </c>
      <c r="CR401" s="240" t="str">
        <f t="shared" si="256"/>
        <v/>
      </c>
      <c r="CS401" s="240" t="str">
        <f t="shared" si="257"/>
        <v/>
      </c>
      <c r="CT401" s="172" t="str">
        <f t="shared" si="258"/>
        <v/>
      </c>
      <c r="CU401" s="240" t="str">
        <f t="shared" si="259"/>
        <v/>
      </c>
      <c r="CV401" s="240" t="str">
        <f t="shared" si="260"/>
        <v/>
      </c>
      <c r="CW401" s="240" t="str">
        <f t="shared" si="261"/>
        <v/>
      </c>
      <c r="CX401" s="240" t="str">
        <f t="shared" si="262"/>
        <v/>
      </c>
      <c r="CY401" s="240" t="str">
        <f t="shared" si="263"/>
        <v/>
      </c>
      <c r="CZ401" s="240" t="str">
        <f t="shared" si="264"/>
        <v/>
      </c>
      <c r="DA401" s="240" t="str">
        <f t="shared" si="265"/>
        <v/>
      </c>
      <c r="DB401" s="173" t="str">
        <f t="shared" si="266"/>
        <v/>
      </c>
    </row>
    <row r="402" spans="1:106" x14ac:dyDescent="0.35">
      <c r="A402" s="182">
        <f>'Session Tracking'!A401</f>
        <v>0</v>
      </c>
      <c r="B402" s="183">
        <f>'Session Tracking'!T401</f>
        <v>0</v>
      </c>
      <c r="C402" s="183">
        <f>'Session Tracking'!C401</f>
        <v>0</v>
      </c>
      <c r="D402" s="184" t="str">
        <f>IF('Session Tracking'!D401,'Session Tracking'!D401,"")</f>
        <v/>
      </c>
      <c r="E402" s="184" t="str">
        <f>IF('Session Tracking'!E401,'Session Tracking'!E401,"")</f>
        <v/>
      </c>
      <c r="F402" s="121"/>
      <c r="G402" s="121"/>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1"/>
      <c r="AH402" s="122"/>
      <c r="AI402" s="122"/>
      <c r="AJ402" s="122"/>
      <c r="AK402" s="122"/>
      <c r="AL402" s="122"/>
      <c r="AM402" s="122"/>
      <c r="AN402" s="122"/>
      <c r="AO402" s="122"/>
      <c r="AP402" s="122"/>
      <c r="AQ402" s="122"/>
      <c r="AR402" s="122"/>
      <c r="AS402" s="122"/>
      <c r="AT402" s="122"/>
      <c r="AU402" s="122"/>
      <c r="AV402" s="122"/>
      <c r="AW402" s="122"/>
      <c r="AX402" s="122"/>
      <c r="AY402" s="122"/>
      <c r="AZ402" s="122"/>
      <c r="BA402" s="122"/>
      <c r="BB402" s="122"/>
      <c r="BC402" s="122"/>
      <c r="BD402" s="122"/>
      <c r="BE402" s="122"/>
      <c r="BF402" s="122"/>
      <c r="BH402" s="175" t="str">
        <f t="shared" si="232"/>
        <v/>
      </c>
      <c r="BI402" s="176" t="str">
        <f t="shared" si="233"/>
        <v/>
      </c>
      <c r="BJ402" s="240" t="str">
        <f t="shared" si="234"/>
        <v xml:space="preserve"> </v>
      </c>
      <c r="BK402" s="175" t="str">
        <f t="shared" si="235"/>
        <v/>
      </c>
      <c r="BL402" s="176" t="str">
        <f t="shared" si="236"/>
        <v/>
      </c>
      <c r="BM402" s="240" t="str">
        <f t="shared" si="237"/>
        <v xml:space="preserve"> </v>
      </c>
      <c r="BN402" s="175" t="str">
        <f t="shared" si="238"/>
        <v/>
      </c>
      <c r="BO402" s="176" t="str">
        <f t="shared" si="239"/>
        <v/>
      </c>
      <c r="BP402" s="240" t="str">
        <f t="shared" si="240"/>
        <v xml:space="preserve"> </v>
      </c>
      <c r="BQ402" s="175" t="str">
        <f t="shared" si="241"/>
        <v/>
      </c>
      <c r="BR402" s="176" t="str">
        <f t="shared" si="242"/>
        <v/>
      </c>
      <c r="BS402" s="224" t="str">
        <f t="shared" si="243"/>
        <v xml:space="preserve"> </v>
      </c>
      <c r="BT402" s="318" t="str">
        <f t="shared" si="244"/>
        <v/>
      </c>
      <c r="BU402" s="319" t="str">
        <f t="shared" si="245"/>
        <v/>
      </c>
      <c r="BV402" s="320" t="str">
        <f t="shared" si="246"/>
        <v xml:space="preserve"> </v>
      </c>
      <c r="BW402" s="175" t="str">
        <f t="shared" si="247"/>
        <v/>
      </c>
      <c r="BX402" s="176" t="str">
        <f t="shared" si="248"/>
        <v/>
      </c>
      <c r="BY402" s="240" t="str">
        <f t="shared" si="249"/>
        <v xml:space="preserve"> </v>
      </c>
      <c r="BZ402" s="175" t="str">
        <f>IF(COUNT(#REF!,#REF!,#REF!,#REF!)=4,(3-#REF!)+(3-#REF!)+#REF!+#REF!,"")</f>
        <v/>
      </c>
      <c r="CA402" s="176" t="str">
        <f>IF(COUNT(#REF!,#REF!,#REF!,#REF!)=4,(3-#REF!)+(3-#REF!)+#REF!+#REF!,"")</f>
        <v/>
      </c>
      <c r="CB402" s="240" t="str">
        <f t="shared" si="250"/>
        <v xml:space="preserve"> </v>
      </c>
      <c r="CC402" s="175" t="str">
        <f>IF(COUNT(#REF!,#REF!,#REF!)=3,(3-#REF!)+#REF!+(3-#REF!),"")</f>
        <v/>
      </c>
      <c r="CD402" s="176" t="str">
        <f>IF(COUNT(#REF!,#REF!,#REF!)=3,(3-#REF!)+#REF!+(3-#REF!),"")</f>
        <v/>
      </c>
      <c r="CE402" s="240" t="str">
        <f t="shared" si="251"/>
        <v xml:space="preserve"> </v>
      </c>
      <c r="CF402" s="185" t="str">
        <f t="shared" si="229"/>
        <v/>
      </c>
      <c r="CG402" s="186" t="str">
        <f t="shared" si="229"/>
        <v/>
      </c>
      <c r="CH402" s="181" t="str">
        <f t="shared" si="252"/>
        <v xml:space="preserve"> </v>
      </c>
      <c r="CI402" s="240">
        <f>'Session Tracking'!P401</f>
        <v>0</v>
      </c>
      <c r="CJ402" s="172"/>
      <c r="CK402" s="172">
        <f>COUNTIF('Session Tracking'!F401:O401,"Yes")</f>
        <v>0</v>
      </c>
      <c r="CL402" s="240">
        <f>COUNTIF('Session Tracking'!F401:O401,"No")</f>
        <v>0</v>
      </c>
      <c r="CM402" s="211">
        <f t="shared" si="253"/>
        <v>0</v>
      </c>
      <c r="CN402" s="240" t="str">
        <f t="shared" si="230"/>
        <v/>
      </c>
      <c r="CO402" s="240" t="str">
        <f t="shared" si="231"/>
        <v/>
      </c>
      <c r="CP402" s="240" t="str">
        <f t="shared" si="254"/>
        <v/>
      </c>
      <c r="CQ402" s="240" t="str">
        <f t="shared" si="255"/>
        <v/>
      </c>
      <c r="CR402" s="240" t="str">
        <f t="shared" si="256"/>
        <v/>
      </c>
      <c r="CS402" s="240" t="str">
        <f t="shared" si="257"/>
        <v/>
      </c>
      <c r="CT402" s="172" t="str">
        <f t="shared" si="258"/>
        <v/>
      </c>
      <c r="CU402" s="240" t="str">
        <f t="shared" si="259"/>
        <v/>
      </c>
      <c r="CV402" s="240" t="str">
        <f t="shared" si="260"/>
        <v/>
      </c>
      <c r="CW402" s="240" t="str">
        <f t="shared" si="261"/>
        <v/>
      </c>
      <c r="CX402" s="240" t="str">
        <f t="shared" si="262"/>
        <v/>
      </c>
      <c r="CY402" s="240" t="str">
        <f t="shared" si="263"/>
        <v/>
      </c>
      <c r="CZ402" s="240" t="str">
        <f t="shared" si="264"/>
        <v/>
      </c>
      <c r="DA402" s="240" t="str">
        <f t="shared" si="265"/>
        <v/>
      </c>
      <c r="DB402" s="173" t="str">
        <f t="shared" si="266"/>
        <v/>
      </c>
    </row>
    <row r="403" spans="1:106" x14ac:dyDescent="0.35">
      <c r="A403" s="182">
        <f>'Session Tracking'!A402</f>
        <v>0</v>
      </c>
      <c r="B403" s="183">
        <f>'Session Tracking'!T402</f>
        <v>0</v>
      </c>
      <c r="C403" s="183">
        <f>'Session Tracking'!C402</f>
        <v>0</v>
      </c>
      <c r="D403" s="184" t="str">
        <f>IF('Session Tracking'!D402,'Session Tracking'!D402,"")</f>
        <v/>
      </c>
      <c r="E403" s="184" t="str">
        <f>IF('Session Tracking'!E402,'Session Tracking'!E402,"")</f>
        <v/>
      </c>
      <c r="F403" s="123"/>
      <c r="G403" s="123"/>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3"/>
      <c r="AH403" s="124"/>
      <c r="AI403" s="124"/>
      <c r="AJ403" s="124"/>
      <c r="AK403" s="124"/>
      <c r="AL403" s="124"/>
      <c r="AM403" s="124"/>
      <c r="AN403" s="124"/>
      <c r="AO403" s="124"/>
      <c r="AP403" s="124"/>
      <c r="AQ403" s="124"/>
      <c r="AR403" s="124"/>
      <c r="AS403" s="124"/>
      <c r="AT403" s="124"/>
      <c r="AU403" s="124"/>
      <c r="AV403" s="124"/>
      <c r="AW403" s="124"/>
      <c r="AX403" s="124"/>
      <c r="AY403" s="124"/>
      <c r="AZ403" s="124"/>
      <c r="BA403" s="124"/>
      <c r="BB403" s="124"/>
      <c r="BC403" s="124"/>
      <c r="BD403" s="124"/>
      <c r="BE403" s="124"/>
      <c r="BF403" s="124"/>
      <c r="BH403" s="175" t="str">
        <f t="shared" si="232"/>
        <v/>
      </c>
      <c r="BI403" s="176" t="str">
        <f t="shared" si="233"/>
        <v/>
      </c>
      <c r="BJ403" s="240" t="str">
        <f t="shared" si="234"/>
        <v xml:space="preserve"> </v>
      </c>
      <c r="BK403" s="175" t="str">
        <f t="shared" si="235"/>
        <v/>
      </c>
      <c r="BL403" s="176" t="str">
        <f t="shared" si="236"/>
        <v/>
      </c>
      <c r="BM403" s="240" t="str">
        <f t="shared" si="237"/>
        <v xml:space="preserve"> </v>
      </c>
      <c r="BN403" s="175" t="str">
        <f t="shared" si="238"/>
        <v/>
      </c>
      <c r="BO403" s="176" t="str">
        <f t="shared" si="239"/>
        <v/>
      </c>
      <c r="BP403" s="240" t="str">
        <f t="shared" si="240"/>
        <v xml:space="preserve"> </v>
      </c>
      <c r="BQ403" s="175" t="str">
        <f t="shared" si="241"/>
        <v/>
      </c>
      <c r="BR403" s="176" t="str">
        <f t="shared" si="242"/>
        <v/>
      </c>
      <c r="BS403" s="224" t="str">
        <f t="shared" si="243"/>
        <v xml:space="preserve"> </v>
      </c>
      <c r="BT403" s="318" t="str">
        <f t="shared" si="244"/>
        <v/>
      </c>
      <c r="BU403" s="319" t="str">
        <f t="shared" si="245"/>
        <v/>
      </c>
      <c r="BV403" s="320" t="str">
        <f t="shared" si="246"/>
        <v xml:space="preserve"> </v>
      </c>
      <c r="BW403" s="175" t="str">
        <f t="shared" si="247"/>
        <v/>
      </c>
      <c r="BX403" s="176" t="str">
        <f t="shared" si="248"/>
        <v/>
      </c>
      <c r="BY403" s="240" t="str">
        <f t="shared" si="249"/>
        <v xml:space="preserve"> </v>
      </c>
      <c r="BZ403" s="175" t="str">
        <f>IF(COUNT(#REF!,#REF!,#REF!,#REF!)=4,(3-#REF!)+(3-#REF!)+#REF!+#REF!,"")</f>
        <v/>
      </c>
      <c r="CA403" s="176" t="str">
        <f>IF(COUNT(#REF!,#REF!,#REF!,#REF!)=4,(3-#REF!)+(3-#REF!)+#REF!+#REF!,"")</f>
        <v/>
      </c>
      <c r="CB403" s="240" t="str">
        <f t="shared" si="250"/>
        <v xml:space="preserve"> </v>
      </c>
      <c r="CC403" s="175" t="str">
        <f>IF(COUNT(#REF!,#REF!,#REF!)=3,(3-#REF!)+#REF!+(3-#REF!),"")</f>
        <v/>
      </c>
      <c r="CD403" s="176" t="str">
        <f>IF(COUNT(#REF!,#REF!,#REF!)=3,(3-#REF!)+#REF!+(3-#REF!),"")</f>
        <v/>
      </c>
      <c r="CE403" s="240" t="str">
        <f t="shared" si="251"/>
        <v xml:space="preserve"> </v>
      </c>
      <c r="CF403" s="185" t="str">
        <f t="shared" si="229"/>
        <v/>
      </c>
      <c r="CG403" s="186" t="str">
        <f t="shared" si="229"/>
        <v/>
      </c>
      <c r="CH403" s="181" t="str">
        <f t="shared" si="252"/>
        <v xml:space="preserve"> </v>
      </c>
      <c r="CI403" s="240">
        <f>'Session Tracking'!P402</f>
        <v>0</v>
      </c>
      <c r="CJ403" s="172"/>
      <c r="CK403" s="172">
        <f>COUNTIF('Session Tracking'!F402:O402,"Yes")</f>
        <v>0</v>
      </c>
      <c r="CL403" s="240">
        <f>COUNTIF('Session Tracking'!F402:O402,"No")</f>
        <v>0</v>
      </c>
      <c r="CM403" s="211">
        <f t="shared" si="253"/>
        <v>0</v>
      </c>
      <c r="CN403" s="240" t="str">
        <f t="shared" si="230"/>
        <v/>
      </c>
      <c r="CO403" s="240" t="str">
        <f t="shared" si="231"/>
        <v/>
      </c>
      <c r="CP403" s="240" t="str">
        <f t="shared" si="254"/>
        <v/>
      </c>
      <c r="CQ403" s="240" t="str">
        <f t="shared" si="255"/>
        <v/>
      </c>
      <c r="CR403" s="240" t="str">
        <f t="shared" si="256"/>
        <v/>
      </c>
      <c r="CS403" s="240" t="str">
        <f t="shared" si="257"/>
        <v/>
      </c>
      <c r="CT403" s="172" t="str">
        <f t="shared" si="258"/>
        <v/>
      </c>
      <c r="CU403" s="240" t="str">
        <f t="shared" si="259"/>
        <v/>
      </c>
      <c r="CV403" s="240" t="str">
        <f t="shared" si="260"/>
        <v/>
      </c>
      <c r="CW403" s="240" t="str">
        <f t="shared" si="261"/>
        <v/>
      </c>
      <c r="CX403" s="240" t="str">
        <f t="shared" si="262"/>
        <v/>
      </c>
      <c r="CY403" s="240" t="str">
        <f t="shared" si="263"/>
        <v/>
      </c>
      <c r="CZ403" s="240" t="str">
        <f t="shared" si="264"/>
        <v/>
      </c>
      <c r="DA403" s="240" t="str">
        <f t="shared" si="265"/>
        <v/>
      </c>
      <c r="DB403" s="173" t="str">
        <f t="shared" si="266"/>
        <v/>
      </c>
    </row>
    <row r="404" spans="1:106" x14ac:dyDescent="0.35">
      <c r="A404" s="182">
        <f>'Session Tracking'!A403</f>
        <v>0</v>
      </c>
      <c r="B404" s="183">
        <f>'Session Tracking'!T403</f>
        <v>0</v>
      </c>
      <c r="C404" s="183">
        <f>'Session Tracking'!C403</f>
        <v>0</v>
      </c>
      <c r="D404" s="184" t="str">
        <f>IF('Session Tracking'!D403,'Session Tracking'!D403,"")</f>
        <v/>
      </c>
      <c r="E404" s="184" t="str">
        <f>IF('Session Tracking'!E403,'Session Tracking'!E403,"")</f>
        <v/>
      </c>
      <c r="F404" s="121"/>
      <c r="G404" s="121"/>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1"/>
      <c r="AH404" s="122"/>
      <c r="AI404" s="122"/>
      <c r="AJ404" s="122"/>
      <c r="AK404" s="122"/>
      <c r="AL404" s="122"/>
      <c r="AM404" s="122"/>
      <c r="AN404" s="122"/>
      <c r="AO404" s="122"/>
      <c r="AP404" s="122"/>
      <c r="AQ404" s="122"/>
      <c r="AR404" s="122"/>
      <c r="AS404" s="122"/>
      <c r="AT404" s="122"/>
      <c r="AU404" s="122"/>
      <c r="AV404" s="122"/>
      <c r="AW404" s="122"/>
      <c r="AX404" s="122"/>
      <c r="AY404" s="122"/>
      <c r="AZ404" s="122"/>
      <c r="BA404" s="122"/>
      <c r="BB404" s="122"/>
      <c r="BC404" s="122"/>
      <c r="BD404" s="122"/>
      <c r="BE404" s="122"/>
      <c r="BF404" s="122"/>
      <c r="BH404" s="175" t="str">
        <f t="shared" si="232"/>
        <v/>
      </c>
      <c r="BI404" s="176" t="str">
        <f t="shared" si="233"/>
        <v/>
      </c>
      <c r="BJ404" s="240" t="str">
        <f t="shared" si="234"/>
        <v xml:space="preserve"> </v>
      </c>
      <c r="BK404" s="175" t="str">
        <f t="shared" si="235"/>
        <v/>
      </c>
      <c r="BL404" s="176" t="str">
        <f t="shared" si="236"/>
        <v/>
      </c>
      <c r="BM404" s="240" t="str">
        <f t="shared" si="237"/>
        <v xml:space="preserve"> </v>
      </c>
      <c r="BN404" s="175" t="str">
        <f t="shared" si="238"/>
        <v/>
      </c>
      <c r="BO404" s="176" t="str">
        <f t="shared" si="239"/>
        <v/>
      </c>
      <c r="BP404" s="240" t="str">
        <f t="shared" si="240"/>
        <v xml:space="preserve"> </v>
      </c>
      <c r="BQ404" s="175" t="str">
        <f t="shared" si="241"/>
        <v/>
      </c>
      <c r="BR404" s="176" t="str">
        <f t="shared" si="242"/>
        <v/>
      </c>
      <c r="BS404" s="224" t="str">
        <f t="shared" si="243"/>
        <v xml:space="preserve"> </v>
      </c>
      <c r="BT404" s="318" t="str">
        <f t="shared" si="244"/>
        <v/>
      </c>
      <c r="BU404" s="319" t="str">
        <f t="shared" si="245"/>
        <v/>
      </c>
      <c r="BV404" s="320" t="str">
        <f t="shared" si="246"/>
        <v xml:space="preserve"> </v>
      </c>
      <c r="BW404" s="175" t="str">
        <f t="shared" si="247"/>
        <v/>
      </c>
      <c r="BX404" s="176" t="str">
        <f t="shared" si="248"/>
        <v/>
      </c>
      <c r="BY404" s="240" t="str">
        <f t="shared" si="249"/>
        <v xml:space="preserve"> </v>
      </c>
      <c r="BZ404" s="175" t="str">
        <f>IF(COUNT(#REF!,#REF!,#REF!,#REF!)=4,(3-#REF!)+(3-#REF!)+#REF!+#REF!,"")</f>
        <v/>
      </c>
      <c r="CA404" s="176" t="str">
        <f>IF(COUNT(#REF!,#REF!,#REF!,#REF!)=4,(3-#REF!)+(3-#REF!)+#REF!+#REF!,"")</f>
        <v/>
      </c>
      <c r="CB404" s="240" t="str">
        <f t="shared" si="250"/>
        <v xml:space="preserve"> </v>
      </c>
      <c r="CC404" s="175" t="str">
        <f>IF(COUNT(#REF!,#REF!,#REF!)=3,(3-#REF!)+#REF!+(3-#REF!),"")</f>
        <v/>
      </c>
      <c r="CD404" s="176" t="str">
        <f>IF(COUNT(#REF!,#REF!,#REF!)=3,(3-#REF!)+#REF!+(3-#REF!),"")</f>
        <v/>
      </c>
      <c r="CE404" s="240" t="str">
        <f t="shared" si="251"/>
        <v xml:space="preserve"> </v>
      </c>
      <c r="CF404" s="185" t="str">
        <f t="shared" si="229"/>
        <v/>
      </c>
      <c r="CG404" s="186" t="str">
        <f t="shared" si="229"/>
        <v/>
      </c>
      <c r="CH404" s="181" t="str">
        <f t="shared" si="252"/>
        <v xml:space="preserve"> </v>
      </c>
      <c r="CI404" s="240">
        <f>'Session Tracking'!P403</f>
        <v>0</v>
      </c>
      <c r="CJ404" s="172"/>
      <c r="CK404" s="172">
        <f>COUNTIF('Session Tracking'!F403:O403,"Yes")</f>
        <v>0</v>
      </c>
      <c r="CL404" s="240">
        <f>COUNTIF('Session Tracking'!F403:O403,"No")</f>
        <v>0</v>
      </c>
      <c r="CM404" s="211">
        <f t="shared" si="253"/>
        <v>0</v>
      </c>
      <c r="CN404" s="240" t="str">
        <f t="shared" si="230"/>
        <v/>
      </c>
      <c r="CO404" s="240" t="str">
        <f t="shared" si="231"/>
        <v/>
      </c>
      <c r="CP404" s="240" t="str">
        <f t="shared" si="254"/>
        <v/>
      </c>
      <c r="CQ404" s="240" t="str">
        <f t="shared" si="255"/>
        <v/>
      </c>
      <c r="CR404" s="240" t="str">
        <f t="shared" si="256"/>
        <v/>
      </c>
      <c r="CS404" s="240" t="str">
        <f t="shared" si="257"/>
        <v/>
      </c>
      <c r="CT404" s="172" t="str">
        <f t="shared" si="258"/>
        <v/>
      </c>
      <c r="CU404" s="240" t="str">
        <f t="shared" si="259"/>
        <v/>
      </c>
      <c r="CV404" s="240" t="str">
        <f t="shared" si="260"/>
        <v/>
      </c>
      <c r="CW404" s="240" t="str">
        <f t="shared" si="261"/>
        <v/>
      </c>
      <c r="CX404" s="240" t="str">
        <f t="shared" si="262"/>
        <v/>
      </c>
      <c r="CY404" s="240" t="str">
        <f t="shared" si="263"/>
        <v/>
      </c>
      <c r="CZ404" s="240" t="str">
        <f t="shared" si="264"/>
        <v/>
      </c>
      <c r="DA404" s="240" t="str">
        <f t="shared" si="265"/>
        <v/>
      </c>
      <c r="DB404" s="173" t="str">
        <f t="shared" si="266"/>
        <v/>
      </c>
    </row>
    <row r="405" spans="1:106" x14ac:dyDescent="0.35">
      <c r="A405" s="182">
        <f>'Session Tracking'!A404</f>
        <v>0</v>
      </c>
      <c r="B405" s="183">
        <f>'Session Tracking'!T404</f>
        <v>0</v>
      </c>
      <c r="C405" s="183">
        <f>'Session Tracking'!C404</f>
        <v>0</v>
      </c>
      <c r="D405" s="184" t="str">
        <f>IF('Session Tracking'!D404,'Session Tracking'!D404,"")</f>
        <v/>
      </c>
      <c r="E405" s="184" t="str">
        <f>IF('Session Tracking'!E404,'Session Tracking'!E404,"")</f>
        <v/>
      </c>
      <c r="F405" s="123"/>
      <c r="G405" s="123"/>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3"/>
      <c r="AH405" s="124"/>
      <c r="AI405" s="124"/>
      <c r="AJ405" s="124"/>
      <c r="AK405" s="124"/>
      <c r="AL405" s="124"/>
      <c r="AM405" s="124"/>
      <c r="AN405" s="124"/>
      <c r="AO405" s="124"/>
      <c r="AP405" s="124"/>
      <c r="AQ405" s="124"/>
      <c r="AR405" s="124"/>
      <c r="AS405" s="124"/>
      <c r="AT405" s="124"/>
      <c r="AU405" s="124"/>
      <c r="AV405" s="124"/>
      <c r="AW405" s="124"/>
      <c r="AX405" s="124"/>
      <c r="AY405" s="124"/>
      <c r="AZ405" s="124"/>
      <c r="BA405" s="124"/>
      <c r="BB405" s="124"/>
      <c r="BC405" s="124"/>
      <c r="BD405" s="124"/>
      <c r="BE405" s="124"/>
      <c r="BF405" s="124"/>
      <c r="BH405" s="175" t="str">
        <f t="shared" si="232"/>
        <v/>
      </c>
      <c r="BI405" s="176" t="str">
        <f t="shared" si="233"/>
        <v/>
      </c>
      <c r="BJ405" s="240" t="str">
        <f t="shared" si="234"/>
        <v xml:space="preserve"> </v>
      </c>
      <c r="BK405" s="175" t="str">
        <f t="shared" si="235"/>
        <v/>
      </c>
      <c r="BL405" s="176" t="str">
        <f t="shared" si="236"/>
        <v/>
      </c>
      <c r="BM405" s="240" t="str">
        <f t="shared" si="237"/>
        <v xml:space="preserve"> </v>
      </c>
      <c r="BN405" s="175" t="str">
        <f t="shared" si="238"/>
        <v/>
      </c>
      <c r="BO405" s="176" t="str">
        <f t="shared" si="239"/>
        <v/>
      </c>
      <c r="BP405" s="240" t="str">
        <f t="shared" si="240"/>
        <v xml:space="preserve"> </v>
      </c>
      <c r="BQ405" s="175" t="str">
        <f t="shared" si="241"/>
        <v/>
      </c>
      <c r="BR405" s="176" t="str">
        <f t="shared" si="242"/>
        <v/>
      </c>
      <c r="BS405" s="224" t="str">
        <f t="shared" si="243"/>
        <v xml:space="preserve"> </v>
      </c>
      <c r="BT405" s="318" t="str">
        <f t="shared" si="244"/>
        <v/>
      </c>
      <c r="BU405" s="319" t="str">
        <f t="shared" si="245"/>
        <v/>
      </c>
      <c r="BV405" s="320" t="str">
        <f t="shared" si="246"/>
        <v xml:space="preserve"> </v>
      </c>
      <c r="BW405" s="175" t="str">
        <f t="shared" si="247"/>
        <v/>
      </c>
      <c r="BX405" s="176" t="str">
        <f t="shared" si="248"/>
        <v/>
      </c>
      <c r="BY405" s="240" t="str">
        <f t="shared" si="249"/>
        <v xml:space="preserve"> </v>
      </c>
      <c r="BZ405" s="175" t="str">
        <f>IF(COUNT(#REF!,#REF!,#REF!,#REF!)=4,(3-#REF!)+(3-#REF!)+#REF!+#REF!,"")</f>
        <v/>
      </c>
      <c r="CA405" s="176" t="str">
        <f>IF(COUNT(#REF!,#REF!,#REF!,#REF!)=4,(3-#REF!)+(3-#REF!)+#REF!+#REF!,"")</f>
        <v/>
      </c>
      <c r="CB405" s="240" t="str">
        <f t="shared" si="250"/>
        <v xml:space="preserve"> </v>
      </c>
      <c r="CC405" s="175" t="str">
        <f>IF(COUNT(#REF!,#REF!,#REF!)=3,(3-#REF!)+#REF!+(3-#REF!),"")</f>
        <v/>
      </c>
      <c r="CD405" s="176" t="str">
        <f>IF(COUNT(#REF!,#REF!,#REF!)=3,(3-#REF!)+#REF!+(3-#REF!),"")</f>
        <v/>
      </c>
      <c r="CE405" s="240" t="str">
        <f t="shared" si="251"/>
        <v xml:space="preserve"> </v>
      </c>
      <c r="CF405" s="185" t="str">
        <f t="shared" si="229"/>
        <v/>
      </c>
      <c r="CG405" s="186" t="str">
        <f t="shared" si="229"/>
        <v/>
      </c>
      <c r="CH405" s="181" t="str">
        <f t="shared" si="252"/>
        <v xml:space="preserve"> </v>
      </c>
      <c r="CI405" s="240">
        <f>'Session Tracking'!P404</f>
        <v>0</v>
      </c>
      <c r="CJ405" s="172"/>
      <c r="CK405" s="172">
        <f>COUNTIF('Session Tracking'!F404:O404,"Yes")</f>
        <v>0</v>
      </c>
      <c r="CL405" s="240">
        <f>COUNTIF('Session Tracking'!F404:O404,"No")</f>
        <v>0</v>
      </c>
      <c r="CM405" s="211">
        <f t="shared" si="253"/>
        <v>0</v>
      </c>
      <c r="CN405" s="240" t="str">
        <f t="shared" si="230"/>
        <v/>
      </c>
      <c r="CO405" s="240" t="str">
        <f t="shared" si="231"/>
        <v/>
      </c>
      <c r="CP405" s="240" t="str">
        <f t="shared" si="254"/>
        <v/>
      </c>
      <c r="CQ405" s="240" t="str">
        <f t="shared" si="255"/>
        <v/>
      </c>
      <c r="CR405" s="240" t="str">
        <f t="shared" si="256"/>
        <v/>
      </c>
      <c r="CS405" s="240" t="str">
        <f t="shared" si="257"/>
        <v/>
      </c>
      <c r="CT405" s="172" t="str">
        <f t="shared" si="258"/>
        <v/>
      </c>
      <c r="CU405" s="240" t="str">
        <f t="shared" si="259"/>
        <v/>
      </c>
      <c r="CV405" s="240" t="str">
        <f t="shared" si="260"/>
        <v/>
      </c>
      <c r="CW405" s="240" t="str">
        <f t="shared" si="261"/>
        <v/>
      </c>
      <c r="CX405" s="240" t="str">
        <f t="shared" si="262"/>
        <v/>
      </c>
      <c r="CY405" s="240" t="str">
        <f t="shared" si="263"/>
        <v/>
      </c>
      <c r="CZ405" s="240" t="str">
        <f t="shared" si="264"/>
        <v/>
      </c>
      <c r="DA405" s="240" t="str">
        <f t="shared" si="265"/>
        <v/>
      </c>
      <c r="DB405" s="173" t="str">
        <f t="shared" si="266"/>
        <v/>
      </c>
    </row>
    <row r="406" spans="1:106" x14ac:dyDescent="0.35">
      <c r="A406" s="182">
        <f>'Session Tracking'!A405</f>
        <v>0</v>
      </c>
      <c r="B406" s="183">
        <f>'Session Tracking'!T405</f>
        <v>0</v>
      </c>
      <c r="C406" s="183">
        <f>'Session Tracking'!C405</f>
        <v>0</v>
      </c>
      <c r="D406" s="184" t="str">
        <f>IF('Session Tracking'!D405,'Session Tracking'!D405,"")</f>
        <v/>
      </c>
      <c r="E406" s="184" t="str">
        <f>IF('Session Tracking'!E405,'Session Tracking'!E405,"")</f>
        <v/>
      </c>
      <c r="F406" s="121"/>
      <c r="G406" s="121"/>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1"/>
      <c r="AH406" s="122"/>
      <c r="AI406" s="122"/>
      <c r="AJ406" s="122"/>
      <c r="AK406" s="122"/>
      <c r="AL406" s="122"/>
      <c r="AM406" s="122"/>
      <c r="AN406" s="122"/>
      <c r="AO406" s="122"/>
      <c r="AP406" s="122"/>
      <c r="AQ406" s="122"/>
      <c r="AR406" s="122"/>
      <c r="AS406" s="122"/>
      <c r="AT406" s="122"/>
      <c r="AU406" s="122"/>
      <c r="AV406" s="122"/>
      <c r="AW406" s="122"/>
      <c r="AX406" s="122"/>
      <c r="AY406" s="122"/>
      <c r="AZ406" s="122"/>
      <c r="BA406" s="122"/>
      <c r="BB406" s="122"/>
      <c r="BC406" s="122"/>
      <c r="BD406" s="122"/>
      <c r="BE406" s="122"/>
      <c r="BF406" s="122"/>
      <c r="BH406" s="175" t="str">
        <f t="shared" si="232"/>
        <v/>
      </c>
      <c r="BI406" s="176" t="str">
        <f t="shared" si="233"/>
        <v/>
      </c>
      <c r="BJ406" s="240" t="str">
        <f t="shared" si="234"/>
        <v xml:space="preserve"> </v>
      </c>
      <c r="BK406" s="175" t="str">
        <f t="shared" si="235"/>
        <v/>
      </c>
      <c r="BL406" s="176" t="str">
        <f t="shared" si="236"/>
        <v/>
      </c>
      <c r="BM406" s="240" t="str">
        <f t="shared" si="237"/>
        <v xml:space="preserve"> </v>
      </c>
      <c r="BN406" s="175" t="str">
        <f t="shared" si="238"/>
        <v/>
      </c>
      <c r="BO406" s="176" t="str">
        <f t="shared" si="239"/>
        <v/>
      </c>
      <c r="BP406" s="240" t="str">
        <f t="shared" si="240"/>
        <v xml:space="preserve"> </v>
      </c>
      <c r="BQ406" s="175" t="str">
        <f t="shared" si="241"/>
        <v/>
      </c>
      <c r="BR406" s="176" t="str">
        <f t="shared" si="242"/>
        <v/>
      </c>
      <c r="BS406" s="224" t="str">
        <f t="shared" si="243"/>
        <v xml:space="preserve"> </v>
      </c>
      <c r="BT406" s="318" t="str">
        <f t="shared" si="244"/>
        <v/>
      </c>
      <c r="BU406" s="319" t="str">
        <f t="shared" si="245"/>
        <v/>
      </c>
      <c r="BV406" s="320" t="str">
        <f t="shared" si="246"/>
        <v xml:space="preserve"> </v>
      </c>
      <c r="BW406" s="175" t="str">
        <f t="shared" si="247"/>
        <v/>
      </c>
      <c r="BX406" s="176" t="str">
        <f t="shared" si="248"/>
        <v/>
      </c>
      <c r="BY406" s="240" t="str">
        <f t="shared" si="249"/>
        <v xml:space="preserve"> </v>
      </c>
      <c r="BZ406" s="175" t="str">
        <f>IF(COUNT(#REF!,#REF!,#REF!,#REF!)=4,(3-#REF!)+(3-#REF!)+#REF!+#REF!,"")</f>
        <v/>
      </c>
      <c r="CA406" s="176" t="str">
        <f>IF(COUNT(#REF!,#REF!,#REF!,#REF!)=4,(3-#REF!)+(3-#REF!)+#REF!+#REF!,"")</f>
        <v/>
      </c>
      <c r="CB406" s="240" t="str">
        <f t="shared" si="250"/>
        <v xml:space="preserve"> </v>
      </c>
      <c r="CC406" s="175" t="str">
        <f>IF(COUNT(#REF!,#REF!,#REF!)=3,(3-#REF!)+#REF!+(3-#REF!),"")</f>
        <v/>
      </c>
      <c r="CD406" s="176" t="str">
        <f>IF(COUNT(#REF!,#REF!,#REF!)=3,(3-#REF!)+#REF!+(3-#REF!),"")</f>
        <v/>
      </c>
      <c r="CE406" s="240" t="str">
        <f t="shared" si="251"/>
        <v xml:space="preserve"> </v>
      </c>
      <c r="CF406" s="185" t="str">
        <f t="shared" si="229"/>
        <v/>
      </c>
      <c r="CG406" s="186" t="str">
        <f t="shared" si="229"/>
        <v/>
      </c>
      <c r="CH406" s="181" t="str">
        <f t="shared" si="252"/>
        <v xml:space="preserve"> </v>
      </c>
      <c r="CI406" s="240">
        <f>'Session Tracking'!P405</f>
        <v>0</v>
      </c>
      <c r="CJ406" s="172"/>
      <c r="CK406" s="172">
        <f>COUNTIF('Session Tracking'!F405:O405,"Yes")</f>
        <v>0</v>
      </c>
      <c r="CL406" s="240">
        <f>COUNTIF('Session Tracking'!F405:O405,"No")</f>
        <v>0</v>
      </c>
      <c r="CM406" s="211">
        <f t="shared" si="253"/>
        <v>0</v>
      </c>
      <c r="CN406" s="240" t="str">
        <f t="shared" si="230"/>
        <v/>
      </c>
      <c r="CO406" s="240" t="str">
        <f t="shared" si="231"/>
        <v/>
      </c>
      <c r="CP406" s="240" t="str">
        <f t="shared" si="254"/>
        <v/>
      </c>
      <c r="CQ406" s="240" t="str">
        <f t="shared" si="255"/>
        <v/>
      </c>
      <c r="CR406" s="240" t="str">
        <f t="shared" si="256"/>
        <v/>
      </c>
      <c r="CS406" s="240" t="str">
        <f t="shared" si="257"/>
        <v/>
      </c>
      <c r="CT406" s="172" t="str">
        <f t="shared" si="258"/>
        <v/>
      </c>
      <c r="CU406" s="240" t="str">
        <f t="shared" si="259"/>
        <v/>
      </c>
      <c r="CV406" s="240" t="str">
        <f t="shared" si="260"/>
        <v/>
      </c>
      <c r="CW406" s="240" t="str">
        <f t="shared" si="261"/>
        <v/>
      </c>
      <c r="CX406" s="240" t="str">
        <f t="shared" si="262"/>
        <v/>
      </c>
      <c r="CY406" s="240" t="str">
        <f t="shared" si="263"/>
        <v/>
      </c>
      <c r="CZ406" s="240" t="str">
        <f t="shared" si="264"/>
        <v/>
      </c>
      <c r="DA406" s="240" t="str">
        <f t="shared" si="265"/>
        <v/>
      </c>
      <c r="DB406" s="173" t="str">
        <f t="shared" si="266"/>
        <v/>
      </c>
    </row>
    <row r="407" spans="1:106" x14ac:dyDescent="0.35">
      <c r="A407" s="182">
        <f>'Session Tracking'!A406</f>
        <v>0</v>
      </c>
      <c r="B407" s="183">
        <f>'Session Tracking'!T406</f>
        <v>0</v>
      </c>
      <c r="C407" s="183">
        <f>'Session Tracking'!C406</f>
        <v>0</v>
      </c>
      <c r="D407" s="184" t="str">
        <f>IF('Session Tracking'!D406,'Session Tracking'!D406,"")</f>
        <v/>
      </c>
      <c r="E407" s="184" t="str">
        <f>IF('Session Tracking'!E406,'Session Tracking'!E406,"")</f>
        <v/>
      </c>
      <c r="F407" s="123"/>
      <c r="G407" s="123"/>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3"/>
      <c r="AH407" s="124"/>
      <c r="AI407" s="124"/>
      <c r="AJ407" s="124"/>
      <c r="AK407" s="124"/>
      <c r="AL407" s="124"/>
      <c r="AM407" s="124"/>
      <c r="AN407" s="124"/>
      <c r="AO407" s="124"/>
      <c r="AP407" s="124"/>
      <c r="AQ407" s="124"/>
      <c r="AR407" s="124"/>
      <c r="AS407" s="124"/>
      <c r="AT407" s="124"/>
      <c r="AU407" s="124"/>
      <c r="AV407" s="124"/>
      <c r="AW407" s="124"/>
      <c r="AX407" s="124"/>
      <c r="AY407" s="124"/>
      <c r="AZ407" s="124"/>
      <c r="BA407" s="124"/>
      <c r="BB407" s="124"/>
      <c r="BC407" s="124"/>
      <c r="BD407" s="124"/>
      <c r="BE407" s="124"/>
      <c r="BF407" s="124"/>
      <c r="BH407" s="175" t="str">
        <f t="shared" si="232"/>
        <v/>
      </c>
      <c r="BI407" s="176" t="str">
        <f t="shared" si="233"/>
        <v/>
      </c>
      <c r="BJ407" s="240" t="str">
        <f t="shared" si="234"/>
        <v xml:space="preserve"> </v>
      </c>
      <c r="BK407" s="175" t="str">
        <f t="shared" si="235"/>
        <v/>
      </c>
      <c r="BL407" s="176" t="str">
        <f t="shared" si="236"/>
        <v/>
      </c>
      <c r="BM407" s="240" t="str">
        <f t="shared" si="237"/>
        <v xml:space="preserve"> </v>
      </c>
      <c r="BN407" s="175" t="str">
        <f t="shared" si="238"/>
        <v/>
      </c>
      <c r="BO407" s="176" t="str">
        <f t="shared" si="239"/>
        <v/>
      </c>
      <c r="BP407" s="240" t="str">
        <f t="shared" si="240"/>
        <v xml:space="preserve"> </v>
      </c>
      <c r="BQ407" s="175" t="str">
        <f t="shared" si="241"/>
        <v/>
      </c>
      <c r="BR407" s="176" t="str">
        <f t="shared" si="242"/>
        <v/>
      </c>
      <c r="BS407" s="224" t="str">
        <f t="shared" si="243"/>
        <v xml:space="preserve"> </v>
      </c>
      <c r="BT407" s="318" t="str">
        <f t="shared" si="244"/>
        <v/>
      </c>
      <c r="BU407" s="319" t="str">
        <f t="shared" si="245"/>
        <v/>
      </c>
      <c r="BV407" s="320" t="str">
        <f t="shared" si="246"/>
        <v xml:space="preserve"> </v>
      </c>
      <c r="BW407" s="175" t="str">
        <f t="shared" si="247"/>
        <v/>
      </c>
      <c r="BX407" s="176" t="str">
        <f t="shared" si="248"/>
        <v/>
      </c>
      <c r="BY407" s="240" t="str">
        <f t="shared" si="249"/>
        <v xml:space="preserve"> </v>
      </c>
      <c r="BZ407" s="175" t="str">
        <f>IF(COUNT(#REF!,#REF!,#REF!,#REF!)=4,(3-#REF!)+(3-#REF!)+#REF!+#REF!,"")</f>
        <v/>
      </c>
      <c r="CA407" s="176" t="str">
        <f>IF(COUNT(#REF!,#REF!,#REF!,#REF!)=4,(3-#REF!)+(3-#REF!)+#REF!+#REF!,"")</f>
        <v/>
      </c>
      <c r="CB407" s="240" t="str">
        <f t="shared" si="250"/>
        <v xml:space="preserve"> </v>
      </c>
      <c r="CC407" s="175" t="str">
        <f>IF(COUNT(#REF!,#REF!,#REF!)=3,(3-#REF!)+#REF!+(3-#REF!),"")</f>
        <v/>
      </c>
      <c r="CD407" s="176" t="str">
        <f>IF(COUNT(#REF!,#REF!,#REF!)=3,(3-#REF!)+#REF!+(3-#REF!),"")</f>
        <v/>
      </c>
      <c r="CE407" s="240" t="str">
        <f t="shared" si="251"/>
        <v xml:space="preserve"> </v>
      </c>
      <c r="CF407" s="185" t="str">
        <f t="shared" ref="CF407:CG470" si="267">IF(COUNT(BW407,BZ407,CC407)=3,BW407+BZ407+CC407,"")</f>
        <v/>
      </c>
      <c r="CG407" s="186" t="str">
        <f t="shared" si="267"/>
        <v/>
      </c>
      <c r="CH407" s="181" t="str">
        <f t="shared" si="252"/>
        <v xml:space="preserve"> </v>
      </c>
      <c r="CI407" s="240">
        <f>'Session Tracking'!P406</f>
        <v>0</v>
      </c>
      <c r="CJ407" s="172"/>
      <c r="CK407" s="172">
        <f>COUNTIF('Session Tracking'!F406:O406,"Yes")</f>
        <v>0</v>
      </c>
      <c r="CL407" s="240">
        <f>COUNTIF('Session Tracking'!F406:O406,"No")</f>
        <v>0</v>
      </c>
      <c r="CM407" s="211">
        <f t="shared" si="253"/>
        <v>0</v>
      </c>
      <c r="CN407" s="240" t="str">
        <f t="shared" si="230"/>
        <v/>
      </c>
      <c r="CO407" s="240" t="str">
        <f t="shared" si="231"/>
        <v/>
      </c>
      <c r="CP407" s="240" t="str">
        <f t="shared" si="254"/>
        <v/>
      </c>
      <c r="CQ407" s="240" t="str">
        <f t="shared" si="255"/>
        <v/>
      </c>
      <c r="CR407" s="240" t="str">
        <f t="shared" si="256"/>
        <v/>
      </c>
      <c r="CS407" s="240" t="str">
        <f t="shared" si="257"/>
        <v/>
      </c>
      <c r="CT407" s="172" t="str">
        <f t="shared" si="258"/>
        <v/>
      </c>
      <c r="CU407" s="240" t="str">
        <f t="shared" si="259"/>
        <v/>
      </c>
      <c r="CV407" s="240" t="str">
        <f t="shared" si="260"/>
        <v/>
      </c>
      <c r="CW407" s="240" t="str">
        <f t="shared" si="261"/>
        <v/>
      </c>
      <c r="CX407" s="240" t="str">
        <f t="shared" si="262"/>
        <v/>
      </c>
      <c r="CY407" s="240" t="str">
        <f t="shared" si="263"/>
        <v/>
      </c>
      <c r="CZ407" s="240" t="str">
        <f t="shared" si="264"/>
        <v/>
      </c>
      <c r="DA407" s="240" t="str">
        <f t="shared" si="265"/>
        <v/>
      </c>
      <c r="DB407" s="173" t="str">
        <f t="shared" si="266"/>
        <v/>
      </c>
    </row>
    <row r="408" spans="1:106" x14ac:dyDescent="0.35">
      <c r="A408" s="182">
        <f>'Session Tracking'!A407</f>
        <v>0</v>
      </c>
      <c r="B408" s="183">
        <f>'Session Tracking'!T407</f>
        <v>0</v>
      </c>
      <c r="C408" s="183">
        <f>'Session Tracking'!C407</f>
        <v>0</v>
      </c>
      <c r="D408" s="184" t="str">
        <f>IF('Session Tracking'!D407,'Session Tracking'!D407,"")</f>
        <v/>
      </c>
      <c r="E408" s="184" t="str">
        <f>IF('Session Tracking'!E407,'Session Tracking'!E407,"")</f>
        <v/>
      </c>
      <c r="F408" s="121"/>
      <c r="G408" s="121"/>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1"/>
      <c r="AH408" s="122"/>
      <c r="AI408" s="122"/>
      <c r="AJ408" s="122"/>
      <c r="AK408" s="122"/>
      <c r="AL408" s="122"/>
      <c r="AM408" s="122"/>
      <c r="AN408" s="122"/>
      <c r="AO408" s="122"/>
      <c r="AP408" s="122"/>
      <c r="AQ408" s="122"/>
      <c r="AR408" s="122"/>
      <c r="AS408" s="122"/>
      <c r="AT408" s="122"/>
      <c r="AU408" s="122"/>
      <c r="AV408" s="122"/>
      <c r="AW408" s="122"/>
      <c r="AX408" s="122"/>
      <c r="AY408" s="122"/>
      <c r="AZ408" s="122"/>
      <c r="BA408" s="122"/>
      <c r="BB408" s="122"/>
      <c r="BC408" s="122"/>
      <c r="BD408" s="122"/>
      <c r="BE408" s="122"/>
      <c r="BF408" s="122"/>
      <c r="BH408" s="175" t="str">
        <f t="shared" si="232"/>
        <v/>
      </c>
      <c r="BI408" s="176" t="str">
        <f t="shared" si="233"/>
        <v/>
      </c>
      <c r="BJ408" s="240" t="str">
        <f t="shared" si="234"/>
        <v xml:space="preserve"> </v>
      </c>
      <c r="BK408" s="175" t="str">
        <f t="shared" si="235"/>
        <v/>
      </c>
      <c r="BL408" s="176" t="str">
        <f t="shared" si="236"/>
        <v/>
      </c>
      <c r="BM408" s="240" t="str">
        <f t="shared" si="237"/>
        <v xml:space="preserve"> </v>
      </c>
      <c r="BN408" s="175" t="str">
        <f t="shared" si="238"/>
        <v/>
      </c>
      <c r="BO408" s="176" t="str">
        <f t="shared" si="239"/>
        <v/>
      </c>
      <c r="BP408" s="240" t="str">
        <f t="shared" si="240"/>
        <v xml:space="preserve"> </v>
      </c>
      <c r="BQ408" s="175" t="str">
        <f t="shared" si="241"/>
        <v/>
      </c>
      <c r="BR408" s="176" t="str">
        <f t="shared" si="242"/>
        <v/>
      </c>
      <c r="BS408" s="224" t="str">
        <f t="shared" si="243"/>
        <v xml:space="preserve"> </v>
      </c>
      <c r="BT408" s="318" t="str">
        <f t="shared" si="244"/>
        <v/>
      </c>
      <c r="BU408" s="319" t="str">
        <f t="shared" si="245"/>
        <v/>
      </c>
      <c r="BV408" s="320" t="str">
        <f t="shared" si="246"/>
        <v xml:space="preserve"> </v>
      </c>
      <c r="BW408" s="175" t="str">
        <f t="shared" si="247"/>
        <v/>
      </c>
      <c r="BX408" s="176" t="str">
        <f t="shared" si="248"/>
        <v/>
      </c>
      <c r="BY408" s="240" t="str">
        <f t="shared" si="249"/>
        <v xml:space="preserve"> </v>
      </c>
      <c r="BZ408" s="175" t="str">
        <f>IF(COUNT(#REF!,#REF!,#REF!,#REF!)=4,(3-#REF!)+(3-#REF!)+#REF!+#REF!,"")</f>
        <v/>
      </c>
      <c r="CA408" s="176" t="str">
        <f>IF(COUNT(#REF!,#REF!,#REF!,#REF!)=4,(3-#REF!)+(3-#REF!)+#REF!+#REF!,"")</f>
        <v/>
      </c>
      <c r="CB408" s="240" t="str">
        <f t="shared" si="250"/>
        <v xml:space="preserve"> </v>
      </c>
      <c r="CC408" s="175" t="str">
        <f>IF(COUNT(#REF!,#REF!,#REF!)=3,(3-#REF!)+#REF!+(3-#REF!),"")</f>
        <v/>
      </c>
      <c r="CD408" s="176" t="str">
        <f>IF(COUNT(#REF!,#REF!,#REF!)=3,(3-#REF!)+#REF!+(3-#REF!),"")</f>
        <v/>
      </c>
      <c r="CE408" s="240" t="str">
        <f t="shared" si="251"/>
        <v xml:space="preserve"> </v>
      </c>
      <c r="CF408" s="185" t="str">
        <f t="shared" si="267"/>
        <v/>
      </c>
      <c r="CG408" s="186" t="str">
        <f t="shared" si="267"/>
        <v/>
      </c>
      <c r="CH408" s="181" t="str">
        <f t="shared" si="252"/>
        <v xml:space="preserve"> </v>
      </c>
      <c r="CI408" s="240">
        <f>'Session Tracking'!P407</f>
        <v>0</v>
      </c>
      <c r="CJ408" s="172"/>
      <c r="CK408" s="172">
        <f>COUNTIF('Session Tracking'!F407:O407,"Yes")</f>
        <v>0</v>
      </c>
      <c r="CL408" s="240">
        <f>COUNTIF('Session Tracking'!F407:O407,"No")</f>
        <v>0</v>
      </c>
      <c r="CM408" s="211">
        <f t="shared" si="253"/>
        <v>0</v>
      </c>
      <c r="CN408" s="240" t="str">
        <f t="shared" si="230"/>
        <v/>
      </c>
      <c r="CO408" s="240" t="str">
        <f t="shared" si="231"/>
        <v/>
      </c>
      <c r="CP408" s="240" t="str">
        <f t="shared" si="254"/>
        <v/>
      </c>
      <c r="CQ408" s="240" t="str">
        <f t="shared" si="255"/>
        <v/>
      </c>
      <c r="CR408" s="240" t="str">
        <f t="shared" si="256"/>
        <v/>
      </c>
      <c r="CS408" s="240" t="str">
        <f t="shared" si="257"/>
        <v/>
      </c>
      <c r="CT408" s="172" t="str">
        <f t="shared" si="258"/>
        <v/>
      </c>
      <c r="CU408" s="240" t="str">
        <f t="shared" si="259"/>
        <v/>
      </c>
      <c r="CV408" s="240" t="str">
        <f t="shared" si="260"/>
        <v/>
      </c>
      <c r="CW408" s="240" t="str">
        <f t="shared" si="261"/>
        <v/>
      </c>
      <c r="CX408" s="240" t="str">
        <f t="shared" si="262"/>
        <v/>
      </c>
      <c r="CY408" s="240" t="str">
        <f t="shared" si="263"/>
        <v/>
      </c>
      <c r="CZ408" s="240" t="str">
        <f t="shared" si="264"/>
        <v/>
      </c>
      <c r="DA408" s="240" t="str">
        <f t="shared" si="265"/>
        <v/>
      </c>
      <c r="DB408" s="173" t="str">
        <f t="shared" si="266"/>
        <v/>
      </c>
    </row>
    <row r="409" spans="1:106" x14ac:dyDescent="0.35">
      <c r="A409" s="182">
        <f>'Session Tracking'!A408</f>
        <v>0</v>
      </c>
      <c r="B409" s="183">
        <f>'Session Tracking'!T408</f>
        <v>0</v>
      </c>
      <c r="C409" s="183">
        <f>'Session Tracking'!C408</f>
        <v>0</v>
      </c>
      <c r="D409" s="184" t="str">
        <f>IF('Session Tracking'!D408,'Session Tracking'!D408,"")</f>
        <v/>
      </c>
      <c r="E409" s="184" t="str">
        <f>IF('Session Tracking'!E408,'Session Tracking'!E408,"")</f>
        <v/>
      </c>
      <c r="F409" s="123"/>
      <c r="G409" s="123"/>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3"/>
      <c r="AH409" s="124"/>
      <c r="AI409" s="124"/>
      <c r="AJ409" s="124"/>
      <c r="AK409" s="124"/>
      <c r="AL409" s="124"/>
      <c r="AM409" s="124"/>
      <c r="AN409" s="124"/>
      <c r="AO409" s="124"/>
      <c r="AP409" s="124"/>
      <c r="AQ409" s="124"/>
      <c r="AR409" s="124"/>
      <c r="AS409" s="124"/>
      <c r="AT409" s="124"/>
      <c r="AU409" s="124"/>
      <c r="AV409" s="124"/>
      <c r="AW409" s="124"/>
      <c r="AX409" s="124"/>
      <c r="AY409" s="124"/>
      <c r="AZ409" s="124"/>
      <c r="BA409" s="124"/>
      <c r="BB409" s="124"/>
      <c r="BC409" s="124"/>
      <c r="BD409" s="124"/>
      <c r="BE409" s="124"/>
      <c r="BF409" s="124"/>
      <c r="BH409" s="175" t="str">
        <f t="shared" si="232"/>
        <v/>
      </c>
      <c r="BI409" s="176" t="str">
        <f t="shared" si="233"/>
        <v/>
      </c>
      <c r="BJ409" s="240" t="str">
        <f t="shared" si="234"/>
        <v xml:space="preserve"> </v>
      </c>
      <c r="BK409" s="175" t="str">
        <f t="shared" si="235"/>
        <v/>
      </c>
      <c r="BL409" s="176" t="str">
        <f t="shared" si="236"/>
        <v/>
      </c>
      <c r="BM409" s="240" t="str">
        <f t="shared" si="237"/>
        <v xml:space="preserve"> </v>
      </c>
      <c r="BN409" s="175" t="str">
        <f t="shared" si="238"/>
        <v/>
      </c>
      <c r="BO409" s="176" t="str">
        <f t="shared" si="239"/>
        <v/>
      </c>
      <c r="BP409" s="240" t="str">
        <f t="shared" si="240"/>
        <v xml:space="preserve"> </v>
      </c>
      <c r="BQ409" s="175" t="str">
        <f t="shared" si="241"/>
        <v/>
      </c>
      <c r="BR409" s="176" t="str">
        <f t="shared" si="242"/>
        <v/>
      </c>
      <c r="BS409" s="224" t="str">
        <f t="shared" si="243"/>
        <v xml:space="preserve"> </v>
      </c>
      <c r="BT409" s="318" t="str">
        <f t="shared" si="244"/>
        <v/>
      </c>
      <c r="BU409" s="319" t="str">
        <f t="shared" si="245"/>
        <v/>
      </c>
      <c r="BV409" s="320" t="str">
        <f t="shared" si="246"/>
        <v xml:space="preserve"> </v>
      </c>
      <c r="BW409" s="175" t="str">
        <f t="shared" si="247"/>
        <v/>
      </c>
      <c r="BX409" s="176" t="str">
        <f t="shared" si="248"/>
        <v/>
      </c>
      <c r="BY409" s="240" t="str">
        <f t="shared" si="249"/>
        <v xml:space="preserve"> </v>
      </c>
      <c r="BZ409" s="175" t="str">
        <f>IF(COUNT(#REF!,#REF!,#REF!,#REF!)=4,(3-#REF!)+(3-#REF!)+#REF!+#REF!,"")</f>
        <v/>
      </c>
      <c r="CA409" s="176" t="str">
        <f>IF(COUNT(#REF!,#REF!,#REF!,#REF!)=4,(3-#REF!)+(3-#REF!)+#REF!+#REF!,"")</f>
        <v/>
      </c>
      <c r="CB409" s="240" t="str">
        <f t="shared" si="250"/>
        <v xml:space="preserve"> </v>
      </c>
      <c r="CC409" s="175" t="str">
        <f>IF(COUNT(#REF!,#REF!,#REF!)=3,(3-#REF!)+#REF!+(3-#REF!),"")</f>
        <v/>
      </c>
      <c r="CD409" s="176" t="str">
        <f>IF(COUNT(#REF!,#REF!,#REF!)=3,(3-#REF!)+#REF!+(3-#REF!),"")</f>
        <v/>
      </c>
      <c r="CE409" s="240" t="str">
        <f t="shared" si="251"/>
        <v xml:space="preserve"> </v>
      </c>
      <c r="CF409" s="185" t="str">
        <f t="shared" si="267"/>
        <v/>
      </c>
      <c r="CG409" s="186" t="str">
        <f t="shared" si="267"/>
        <v/>
      </c>
      <c r="CH409" s="181" t="str">
        <f t="shared" si="252"/>
        <v xml:space="preserve"> </v>
      </c>
      <c r="CI409" s="240">
        <f>'Session Tracking'!P408</f>
        <v>0</v>
      </c>
      <c r="CJ409" s="172"/>
      <c r="CK409" s="172">
        <f>COUNTIF('Session Tracking'!F408:O408,"Yes")</f>
        <v>0</v>
      </c>
      <c r="CL409" s="240">
        <f>COUNTIF('Session Tracking'!F408:O408,"No")</f>
        <v>0</v>
      </c>
      <c r="CM409" s="211">
        <f t="shared" si="253"/>
        <v>0</v>
      </c>
      <c r="CN409" s="240" t="str">
        <f t="shared" si="230"/>
        <v/>
      </c>
      <c r="CO409" s="240" t="str">
        <f t="shared" si="231"/>
        <v/>
      </c>
      <c r="CP409" s="240" t="str">
        <f t="shared" si="254"/>
        <v/>
      </c>
      <c r="CQ409" s="240" t="str">
        <f t="shared" si="255"/>
        <v/>
      </c>
      <c r="CR409" s="240" t="str">
        <f t="shared" si="256"/>
        <v/>
      </c>
      <c r="CS409" s="240" t="str">
        <f t="shared" si="257"/>
        <v/>
      </c>
      <c r="CT409" s="172" t="str">
        <f t="shared" si="258"/>
        <v/>
      </c>
      <c r="CU409" s="240" t="str">
        <f t="shared" si="259"/>
        <v/>
      </c>
      <c r="CV409" s="240" t="str">
        <f t="shared" si="260"/>
        <v/>
      </c>
      <c r="CW409" s="240" t="str">
        <f t="shared" si="261"/>
        <v/>
      </c>
      <c r="CX409" s="240" t="str">
        <f t="shared" si="262"/>
        <v/>
      </c>
      <c r="CY409" s="240" t="str">
        <f t="shared" si="263"/>
        <v/>
      </c>
      <c r="CZ409" s="240" t="str">
        <f t="shared" si="264"/>
        <v/>
      </c>
      <c r="DA409" s="240" t="str">
        <f t="shared" si="265"/>
        <v/>
      </c>
      <c r="DB409" s="173" t="str">
        <f t="shared" si="266"/>
        <v/>
      </c>
    </row>
    <row r="410" spans="1:106" x14ac:dyDescent="0.35">
      <c r="A410" s="182">
        <f>'Session Tracking'!A409</f>
        <v>0</v>
      </c>
      <c r="B410" s="183">
        <f>'Session Tracking'!T409</f>
        <v>0</v>
      </c>
      <c r="C410" s="183">
        <f>'Session Tracking'!C409</f>
        <v>0</v>
      </c>
      <c r="D410" s="184" t="str">
        <f>IF('Session Tracking'!D409,'Session Tracking'!D409,"")</f>
        <v/>
      </c>
      <c r="E410" s="184" t="str">
        <f>IF('Session Tracking'!E409,'Session Tracking'!E409,"")</f>
        <v/>
      </c>
      <c r="F410" s="121"/>
      <c r="G410" s="121"/>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1"/>
      <c r="AH410" s="122"/>
      <c r="AI410" s="122"/>
      <c r="AJ410" s="122"/>
      <c r="AK410" s="122"/>
      <c r="AL410" s="122"/>
      <c r="AM410" s="122"/>
      <c r="AN410" s="122"/>
      <c r="AO410" s="122"/>
      <c r="AP410" s="122"/>
      <c r="AQ410" s="122"/>
      <c r="AR410" s="122"/>
      <c r="AS410" s="122"/>
      <c r="AT410" s="122"/>
      <c r="AU410" s="122"/>
      <c r="AV410" s="122"/>
      <c r="AW410" s="122"/>
      <c r="AX410" s="122"/>
      <c r="AY410" s="122"/>
      <c r="AZ410" s="122"/>
      <c r="BA410" s="122"/>
      <c r="BB410" s="122"/>
      <c r="BC410" s="122"/>
      <c r="BD410" s="122"/>
      <c r="BE410" s="122"/>
      <c r="BF410" s="122"/>
      <c r="BH410" s="175" t="str">
        <f t="shared" si="232"/>
        <v/>
      </c>
      <c r="BI410" s="176" t="str">
        <f t="shared" si="233"/>
        <v/>
      </c>
      <c r="BJ410" s="240" t="str">
        <f t="shared" si="234"/>
        <v xml:space="preserve"> </v>
      </c>
      <c r="BK410" s="175" t="str">
        <f t="shared" si="235"/>
        <v/>
      </c>
      <c r="BL410" s="176" t="str">
        <f t="shared" si="236"/>
        <v/>
      </c>
      <c r="BM410" s="240" t="str">
        <f t="shared" si="237"/>
        <v xml:space="preserve"> </v>
      </c>
      <c r="BN410" s="175" t="str">
        <f t="shared" si="238"/>
        <v/>
      </c>
      <c r="BO410" s="176" t="str">
        <f t="shared" si="239"/>
        <v/>
      </c>
      <c r="BP410" s="240" t="str">
        <f t="shared" si="240"/>
        <v xml:space="preserve"> </v>
      </c>
      <c r="BQ410" s="175" t="str">
        <f t="shared" si="241"/>
        <v/>
      </c>
      <c r="BR410" s="176" t="str">
        <f t="shared" si="242"/>
        <v/>
      </c>
      <c r="BS410" s="224" t="str">
        <f t="shared" si="243"/>
        <v xml:space="preserve"> </v>
      </c>
      <c r="BT410" s="318" t="str">
        <f t="shared" si="244"/>
        <v/>
      </c>
      <c r="BU410" s="319" t="str">
        <f t="shared" si="245"/>
        <v/>
      </c>
      <c r="BV410" s="320" t="str">
        <f t="shared" si="246"/>
        <v xml:space="preserve"> </v>
      </c>
      <c r="BW410" s="175" t="str">
        <f t="shared" si="247"/>
        <v/>
      </c>
      <c r="BX410" s="176" t="str">
        <f t="shared" si="248"/>
        <v/>
      </c>
      <c r="BY410" s="240" t="str">
        <f t="shared" si="249"/>
        <v xml:space="preserve"> </v>
      </c>
      <c r="BZ410" s="175" t="str">
        <f>IF(COUNT(#REF!,#REF!,#REF!,#REF!)=4,(3-#REF!)+(3-#REF!)+#REF!+#REF!,"")</f>
        <v/>
      </c>
      <c r="CA410" s="176" t="str">
        <f>IF(COUNT(#REF!,#REF!,#REF!,#REF!)=4,(3-#REF!)+(3-#REF!)+#REF!+#REF!,"")</f>
        <v/>
      </c>
      <c r="CB410" s="240" t="str">
        <f t="shared" si="250"/>
        <v xml:space="preserve"> </v>
      </c>
      <c r="CC410" s="175" t="str">
        <f>IF(COUNT(#REF!,#REF!,#REF!)=3,(3-#REF!)+#REF!+(3-#REF!),"")</f>
        <v/>
      </c>
      <c r="CD410" s="176" t="str">
        <f>IF(COUNT(#REF!,#REF!,#REF!)=3,(3-#REF!)+#REF!+(3-#REF!),"")</f>
        <v/>
      </c>
      <c r="CE410" s="240" t="str">
        <f t="shared" si="251"/>
        <v xml:space="preserve"> </v>
      </c>
      <c r="CF410" s="185" t="str">
        <f t="shared" si="267"/>
        <v/>
      </c>
      <c r="CG410" s="186" t="str">
        <f t="shared" si="267"/>
        <v/>
      </c>
      <c r="CH410" s="181" t="str">
        <f t="shared" si="252"/>
        <v xml:space="preserve"> </v>
      </c>
      <c r="CI410" s="240">
        <f>'Session Tracking'!P409</f>
        <v>0</v>
      </c>
      <c r="CJ410" s="172"/>
      <c r="CK410" s="172">
        <f>COUNTIF('Session Tracking'!F409:O409,"Yes")</f>
        <v>0</v>
      </c>
      <c r="CL410" s="240">
        <f>COUNTIF('Session Tracking'!F409:O409,"No")</f>
        <v>0</v>
      </c>
      <c r="CM410" s="211">
        <f t="shared" si="253"/>
        <v>0</v>
      </c>
      <c r="CN410" s="240" t="str">
        <f t="shared" si="230"/>
        <v/>
      </c>
      <c r="CO410" s="240" t="str">
        <f t="shared" si="231"/>
        <v/>
      </c>
      <c r="CP410" s="240" t="str">
        <f t="shared" si="254"/>
        <v/>
      </c>
      <c r="CQ410" s="240" t="str">
        <f t="shared" si="255"/>
        <v/>
      </c>
      <c r="CR410" s="240" t="str">
        <f t="shared" si="256"/>
        <v/>
      </c>
      <c r="CS410" s="240" t="str">
        <f t="shared" si="257"/>
        <v/>
      </c>
      <c r="CT410" s="172" t="str">
        <f t="shared" si="258"/>
        <v/>
      </c>
      <c r="CU410" s="240" t="str">
        <f t="shared" si="259"/>
        <v/>
      </c>
      <c r="CV410" s="240" t="str">
        <f t="shared" si="260"/>
        <v/>
      </c>
      <c r="CW410" s="240" t="str">
        <f t="shared" si="261"/>
        <v/>
      </c>
      <c r="CX410" s="240" t="str">
        <f t="shared" si="262"/>
        <v/>
      </c>
      <c r="CY410" s="240" t="str">
        <f t="shared" si="263"/>
        <v/>
      </c>
      <c r="CZ410" s="240" t="str">
        <f t="shared" si="264"/>
        <v/>
      </c>
      <c r="DA410" s="240" t="str">
        <f t="shared" si="265"/>
        <v/>
      </c>
      <c r="DB410" s="173" t="str">
        <f t="shared" si="266"/>
        <v/>
      </c>
    </row>
    <row r="411" spans="1:106" x14ac:dyDescent="0.35">
      <c r="A411" s="182">
        <f>'Session Tracking'!A410</f>
        <v>0</v>
      </c>
      <c r="B411" s="183">
        <f>'Session Tracking'!T410</f>
        <v>0</v>
      </c>
      <c r="C411" s="183">
        <f>'Session Tracking'!C410</f>
        <v>0</v>
      </c>
      <c r="D411" s="184" t="str">
        <f>IF('Session Tracking'!D410,'Session Tracking'!D410,"")</f>
        <v/>
      </c>
      <c r="E411" s="184" t="str">
        <f>IF('Session Tracking'!E410,'Session Tracking'!E410,"")</f>
        <v/>
      </c>
      <c r="F411" s="123"/>
      <c r="G411" s="123"/>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3"/>
      <c r="AH411" s="124"/>
      <c r="AI411" s="124"/>
      <c r="AJ411" s="124"/>
      <c r="AK411" s="124"/>
      <c r="AL411" s="124"/>
      <c r="AM411" s="124"/>
      <c r="AN411" s="124"/>
      <c r="AO411" s="124"/>
      <c r="AP411" s="124"/>
      <c r="AQ411" s="124"/>
      <c r="AR411" s="124"/>
      <c r="AS411" s="124"/>
      <c r="AT411" s="124"/>
      <c r="AU411" s="124"/>
      <c r="AV411" s="124"/>
      <c r="AW411" s="124"/>
      <c r="AX411" s="124"/>
      <c r="AY411" s="124"/>
      <c r="AZ411" s="124"/>
      <c r="BA411" s="124"/>
      <c r="BB411" s="124"/>
      <c r="BC411" s="124"/>
      <c r="BD411" s="124"/>
      <c r="BE411" s="124"/>
      <c r="BF411" s="124"/>
      <c r="BH411" s="175" t="str">
        <f t="shared" si="232"/>
        <v/>
      </c>
      <c r="BI411" s="176" t="str">
        <f t="shared" si="233"/>
        <v/>
      </c>
      <c r="BJ411" s="240" t="str">
        <f t="shared" si="234"/>
        <v xml:space="preserve"> </v>
      </c>
      <c r="BK411" s="175" t="str">
        <f t="shared" si="235"/>
        <v/>
      </c>
      <c r="BL411" s="176" t="str">
        <f t="shared" si="236"/>
        <v/>
      </c>
      <c r="BM411" s="240" t="str">
        <f t="shared" si="237"/>
        <v xml:space="preserve"> </v>
      </c>
      <c r="BN411" s="175" t="str">
        <f t="shared" si="238"/>
        <v/>
      </c>
      <c r="BO411" s="176" t="str">
        <f t="shared" si="239"/>
        <v/>
      </c>
      <c r="BP411" s="240" t="str">
        <f t="shared" si="240"/>
        <v xml:space="preserve"> </v>
      </c>
      <c r="BQ411" s="175" t="str">
        <f t="shared" si="241"/>
        <v/>
      </c>
      <c r="BR411" s="176" t="str">
        <f t="shared" si="242"/>
        <v/>
      </c>
      <c r="BS411" s="224" t="str">
        <f t="shared" si="243"/>
        <v xml:space="preserve"> </v>
      </c>
      <c r="BT411" s="318" t="str">
        <f t="shared" si="244"/>
        <v/>
      </c>
      <c r="BU411" s="319" t="str">
        <f t="shared" si="245"/>
        <v/>
      </c>
      <c r="BV411" s="320" t="str">
        <f t="shared" si="246"/>
        <v xml:space="preserve"> </v>
      </c>
      <c r="BW411" s="175" t="str">
        <f t="shared" si="247"/>
        <v/>
      </c>
      <c r="BX411" s="176" t="str">
        <f t="shared" si="248"/>
        <v/>
      </c>
      <c r="BY411" s="240" t="str">
        <f t="shared" si="249"/>
        <v xml:space="preserve"> </v>
      </c>
      <c r="BZ411" s="175" t="str">
        <f>IF(COUNT(#REF!,#REF!,#REF!,#REF!)=4,(3-#REF!)+(3-#REF!)+#REF!+#REF!,"")</f>
        <v/>
      </c>
      <c r="CA411" s="176" t="str">
        <f>IF(COUNT(#REF!,#REF!,#REF!,#REF!)=4,(3-#REF!)+(3-#REF!)+#REF!+#REF!,"")</f>
        <v/>
      </c>
      <c r="CB411" s="240" t="str">
        <f t="shared" si="250"/>
        <v xml:space="preserve"> </v>
      </c>
      <c r="CC411" s="175" t="str">
        <f>IF(COUNT(#REF!,#REF!,#REF!)=3,(3-#REF!)+#REF!+(3-#REF!),"")</f>
        <v/>
      </c>
      <c r="CD411" s="176" t="str">
        <f>IF(COUNT(#REF!,#REF!,#REF!)=3,(3-#REF!)+#REF!+(3-#REF!),"")</f>
        <v/>
      </c>
      <c r="CE411" s="240" t="str">
        <f t="shared" si="251"/>
        <v xml:space="preserve"> </v>
      </c>
      <c r="CF411" s="185" t="str">
        <f t="shared" si="267"/>
        <v/>
      </c>
      <c r="CG411" s="186" t="str">
        <f t="shared" si="267"/>
        <v/>
      </c>
      <c r="CH411" s="181" t="str">
        <f t="shared" si="252"/>
        <v xml:space="preserve"> </v>
      </c>
      <c r="CI411" s="240">
        <f>'Session Tracking'!P410</f>
        <v>0</v>
      </c>
      <c r="CJ411" s="172"/>
      <c r="CK411" s="172">
        <f>COUNTIF('Session Tracking'!F410:O410,"Yes")</f>
        <v>0</v>
      </c>
      <c r="CL411" s="240">
        <f>COUNTIF('Session Tracking'!F410:O410,"No")</f>
        <v>0</v>
      </c>
      <c r="CM411" s="211">
        <f t="shared" si="253"/>
        <v>0</v>
      </c>
      <c r="CN411" s="240" t="str">
        <f t="shared" si="230"/>
        <v/>
      </c>
      <c r="CO411" s="240" t="str">
        <f t="shared" si="231"/>
        <v/>
      </c>
      <c r="CP411" s="240" t="str">
        <f t="shared" si="254"/>
        <v/>
      </c>
      <c r="CQ411" s="240" t="str">
        <f t="shared" si="255"/>
        <v/>
      </c>
      <c r="CR411" s="240" t="str">
        <f t="shared" si="256"/>
        <v/>
      </c>
      <c r="CS411" s="240" t="str">
        <f t="shared" si="257"/>
        <v/>
      </c>
      <c r="CT411" s="172" t="str">
        <f t="shared" si="258"/>
        <v/>
      </c>
      <c r="CU411" s="240" t="str">
        <f t="shared" si="259"/>
        <v/>
      </c>
      <c r="CV411" s="240" t="str">
        <f t="shared" si="260"/>
        <v/>
      </c>
      <c r="CW411" s="240" t="str">
        <f t="shared" si="261"/>
        <v/>
      </c>
      <c r="CX411" s="240" t="str">
        <f t="shared" si="262"/>
        <v/>
      </c>
      <c r="CY411" s="240" t="str">
        <f t="shared" si="263"/>
        <v/>
      </c>
      <c r="CZ411" s="240" t="str">
        <f t="shared" si="264"/>
        <v/>
      </c>
      <c r="DA411" s="240" t="str">
        <f t="shared" si="265"/>
        <v/>
      </c>
      <c r="DB411" s="173" t="str">
        <f t="shared" si="266"/>
        <v/>
      </c>
    </row>
    <row r="412" spans="1:106" x14ac:dyDescent="0.35">
      <c r="A412" s="182">
        <f>'Session Tracking'!A411</f>
        <v>0</v>
      </c>
      <c r="B412" s="183">
        <f>'Session Tracking'!T411</f>
        <v>0</v>
      </c>
      <c r="C412" s="183">
        <f>'Session Tracking'!C411</f>
        <v>0</v>
      </c>
      <c r="D412" s="184" t="str">
        <f>IF('Session Tracking'!D411,'Session Tracking'!D411,"")</f>
        <v/>
      </c>
      <c r="E412" s="184" t="str">
        <f>IF('Session Tracking'!E411,'Session Tracking'!E411,"")</f>
        <v/>
      </c>
      <c r="F412" s="121"/>
      <c r="G412" s="121"/>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1"/>
      <c r="AH412" s="122"/>
      <c r="AI412" s="122"/>
      <c r="AJ412" s="122"/>
      <c r="AK412" s="122"/>
      <c r="AL412" s="122"/>
      <c r="AM412" s="122"/>
      <c r="AN412" s="122"/>
      <c r="AO412" s="122"/>
      <c r="AP412" s="122"/>
      <c r="AQ412" s="122"/>
      <c r="AR412" s="122"/>
      <c r="AS412" s="122"/>
      <c r="AT412" s="122"/>
      <c r="AU412" s="122"/>
      <c r="AV412" s="122"/>
      <c r="AW412" s="122"/>
      <c r="AX412" s="122"/>
      <c r="AY412" s="122"/>
      <c r="AZ412" s="122"/>
      <c r="BA412" s="122"/>
      <c r="BB412" s="122"/>
      <c r="BC412" s="122"/>
      <c r="BD412" s="122"/>
      <c r="BE412" s="122"/>
      <c r="BF412" s="122"/>
      <c r="BH412" s="175" t="str">
        <f t="shared" si="232"/>
        <v/>
      </c>
      <c r="BI412" s="176" t="str">
        <f t="shared" si="233"/>
        <v/>
      </c>
      <c r="BJ412" s="240" t="str">
        <f t="shared" si="234"/>
        <v xml:space="preserve"> </v>
      </c>
      <c r="BK412" s="175" t="str">
        <f t="shared" si="235"/>
        <v/>
      </c>
      <c r="BL412" s="176" t="str">
        <f t="shared" si="236"/>
        <v/>
      </c>
      <c r="BM412" s="240" t="str">
        <f t="shared" si="237"/>
        <v xml:space="preserve"> </v>
      </c>
      <c r="BN412" s="175" t="str">
        <f t="shared" si="238"/>
        <v/>
      </c>
      <c r="BO412" s="176" t="str">
        <f t="shared" si="239"/>
        <v/>
      </c>
      <c r="BP412" s="240" t="str">
        <f t="shared" si="240"/>
        <v xml:space="preserve"> </v>
      </c>
      <c r="BQ412" s="175" t="str">
        <f t="shared" si="241"/>
        <v/>
      </c>
      <c r="BR412" s="176" t="str">
        <f t="shared" si="242"/>
        <v/>
      </c>
      <c r="BS412" s="224" t="str">
        <f t="shared" si="243"/>
        <v xml:space="preserve"> </v>
      </c>
      <c r="BT412" s="318" t="str">
        <f t="shared" si="244"/>
        <v/>
      </c>
      <c r="BU412" s="319" t="str">
        <f t="shared" si="245"/>
        <v/>
      </c>
      <c r="BV412" s="320" t="str">
        <f t="shared" si="246"/>
        <v xml:space="preserve"> </v>
      </c>
      <c r="BW412" s="175" t="str">
        <f t="shared" si="247"/>
        <v/>
      </c>
      <c r="BX412" s="176" t="str">
        <f t="shared" si="248"/>
        <v/>
      </c>
      <c r="BY412" s="240" t="str">
        <f t="shared" si="249"/>
        <v xml:space="preserve"> </v>
      </c>
      <c r="BZ412" s="175" t="str">
        <f>IF(COUNT(#REF!,#REF!,#REF!,#REF!)=4,(3-#REF!)+(3-#REF!)+#REF!+#REF!,"")</f>
        <v/>
      </c>
      <c r="CA412" s="176" t="str">
        <f>IF(COUNT(#REF!,#REF!,#REF!,#REF!)=4,(3-#REF!)+(3-#REF!)+#REF!+#REF!,"")</f>
        <v/>
      </c>
      <c r="CB412" s="240" t="str">
        <f t="shared" si="250"/>
        <v xml:space="preserve"> </v>
      </c>
      <c r="CC412" s="175" t="str">
        <f>IF(COUNT(#REF!,#REF!,#REF!)=3,(3-#REF!)+#REF!+(3-#REF!),"")</f>
        <v/>
      </c>
      <c r="CD412" s="176" t="str">
        <f>IF(COUNT(#REF!,#REF!,#REF!)=3,(3-#REF!)+#REF!+(3-#REF!),"")</f>
        <v/>
      </c>
      <c r="CE412" s="240" t="str">
        <f t="shared" si="251"/>
        <v xml:space="preserve"> </v>
      </c>
      <c r="CF412" s="185" t="str">
        <f t="shared" si="267"/>
        <v/>
      </c>
      <c r="CG412" s="186" t="str">
        <f t="shared" si="267"/>
        <v/>
      </c>
      <c r="CH412" s="181" t="str">
        <f t="shared" si="252"/>
        <v xml:space="preserve"> </v>
      </c>
      <c r="CI412" s="240">
        <f>'Session Tracking'!P411</f>
        <v>0</v>
      </c>
      <c r="CJ412" s="172"/>
      <c r="CK412" s="172">
        <f>COUNTIF('Session Tracking'!F411:O411,"Yes")</f>
        <v>0</v>
      </c>
      <c r="CL412" s="240">
        <f>COUNTIF('Session Tracking'!F411:O411,"No")</f>
        <v>0</v>
      </c>
      <c r="CM412" s="211">
        <f t="shared" si="253"/>
        <v>0</v>
      </c>
      <c r="CN412" s="240" t="str">
        <f t="shared" si="230"/>
        <v/>
      </c>
      <c r="CO412" s="240" t="str">
        <f t="shared" si="231"/>
        <v/>
      </c>
      <c r="CP412" s="240" t="str">
        <f t="shared" si="254"/>
        <v/>
      </c>
      <c r="CQ412" s="240" t="str">
        <f t="shared" si="255"/>
        <v/>
      </c>
      <c r="CR412" s="240" t="str">
        <f t="shared" si="256"/>
        <v/>
      </c>
      <c r="CS412" s="240" t="str">
        <f t="shared" si="257"/>
        <v/>
      </c>
      <c r="CT412" s="172" t="str">
        <f t="shared" si="258"/>
        <v/>
      </c>
      <c r="CU412" s="240" t="str">
        <f t="shared" si="259"/>
        <v/>
      </c>
      <c r="CV412" s="240" t="str">
        <f t="shared" si="260"/>
        <v/>
      </c>
      <c r="CW412" s="240" t="str">
        <f t="shared" si="261"/>
        <v/>
      </c>
      <c r="CX412" s="240" t="str">
        <f t="shared" si="262"/>
        <v/>
      </c>
      <c r="CY412" s="240" t="str">
        <f t="shared" si="263"/>
        <v/>
      </c>
      <c r="CZ412" s="240" t="str">
        <f t="shared" si="264"/>
        <v/>
      </c>
      <c r="DA412" s="240" t="str">
        <f t="shared" si="265"/>
        <v/>
      </c>
      <c r="DB412" s="173" t="str">
        <f t="shared" si="266"/>
        <v/>
      </c>
    </row>
    <row r="413" spans="1:106" x14ac:dyDescent="0.35">
      <c r="A413" s="182">
        <f>'Session Tracking'!A412</f>
        <v>0</v>
      </c>
      <c r="B413" s="183">
        <f>'Session Tracking'!T412</f>
        <v>0</v>
      </c>
      <c r="C413" s="183">
        <f>'Session Tracking'!C412</f>
        <v>0</v>
      </c>
      <c r="D413" s="184" t="str">
        <f>IF('Session Tracking'!D412,'Session Tracking'!D412,"")</f>
        <v/>
      </c>
      <c r="E413" s="184" t="str">
        <f>IF('Session Tracking'!E412,'Session Tracking'!E412,"")</f>
        <v/>
      </c>
      <c r="F413" s="123"/>
      <c r="G413" s="123"/>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3"/>
      <c r="AH413" s="124"/>
      <c r="AI413" s="124"/>
      <c r="AJ413" s="124"/>
      <c r="AK413" s="124"/>
      <c r="AL413" s="124"/>
      <c r="AM413" s="124"/>
      <c r="AN413" s="124"/>
      <c r="AO413" s="124"/>
      <c r="AP413" s="124"/>
      <c r="AQ413" s="124"/>
      <c r="AR413" s="124"/>
      <c r="AS413" s="124"/>
      <c r="AT413" s="124"/>
      <c r="AU413" s="124"/>
      <c r="AV413" s="124"/>
      <c r="AW413" s="124"/>
      <c r="AX413" s="124"/>
      <c r="AY413" s="124"/>
      <c r="AZ413" s="124"/>
      <c r="BA413" s="124"/>
      <c r="BB413" s="124"/>
      <c r="BC413" s="124"/>
      <c r="BD413" s="124"/>
      <c r="BE413" s="124"/>
      <c r="BF413" s="124"/>
      <c r="BH413" s="175" t="str">
        <f t="shared" si="232"/>
        <v/>
      </c>
      <c r="BI413" s="176" t="str">
        <f t="shared" si="233"/>
        <v/>
      </c>
      <c r="BJ413" s="240" t="str">
        <f t="shared" si="234"/>
        <v xml:space="preserve"> </v>
      </c>
      <c r="BK413" s="175" t="str">
        <f t="shared" si="235"/>
        <v/>
      </c>
      <c r="BL413" s="176" t="str">
        <f t="shared" si="236"/>
        <v/>
      </c>
      <c r="BM413" s="240" t="str">
        <f t="shared" si="237"/>
        <v xml:space="preserve"> </v>
      </c>
      <c r="BN413" s="175" t="str">
        <f t="shared" si="238"/>
        <v/>
      </c>
      <c r="BO413" s="176" t="str">
        <f t="shared" si="239"/>
        <v/>
      </c>
      <c r="BP413" s="240" t="str">
        <f t="shared" si="240"/>
        <v xml:space="preserve"> </v>
      </c>
      <c r="BQ413" s="175" t="str">
        <f t="shared" si="241"/>
        <v/>
      </c>
      <c r="BR413" s="176" t="str">
        <f t="shared" si="242"/>
        <v/>
      </c>
      <c r="BS413" s="224" t="str">
        <f t="shared" si="243"/>
        <v xml:space="preserve"> </v>
      </c>
      <c r="BT413" s="318" t="str">
        <f t="shared" si="244"/>
        <v/>
      </c>
      <c r="BU413" s="319" t="str">
        <f t="shared" si="245"/>
        <v/>
      </c>
      <c r="BV413" s="320" t="str">
        <f t="shared" si="246"/>
        <v xml:space="preserve"> </v>
      </c>
      <c r="BW413" s="175" t="str">
        <f t="shared" si="247"/>
        <v/>
      </c>
      <c r="BX413" s="176" t="str">
        <f t="shared" si="248"/>
        <v/>
      </c>
      <c r="BY413" s="240" t="str">
        <f t="shared" si="249"/>
        <v xml:space="preserve"> </v>
      </c>
      <c r="BZ413" s="175" t="str">
        <f>IF(COUNT(#REF!,#REF!,#REF!,#REF!)=4,(3-#REF!)+(3-#REF!)+#REF!+#REF!,"")</f>
        <v/>
      </c>
      <c r="CA413" s="176" t="str">
        <f>IF(COUNT(#REF!,#REF!,#REF!,#REF!)=4,(3-#REF!)+(3-#REF!)+#REF!+#REF!,"")</f>
        <v/>
      </c>
      <c r="CB413" s="240" t="str">
        <f t="shared" si="250"/>
        <v xml:space="preserve"> </v>
      </c>
      <c r="CC413" s="175" t="str">
        <f>IF(COUNT(#REF!,#REF!,#REF!)=3,(3-#REF!)+#REF!+(3-#REF!),"")</f>
        <v/>
      </c>
      <c r="CD413" s="176" t="str">
        <f>IF(COUNT(#REF!,#REF!,#REF!)=3,(3-#REF!)+#REF!+(3-#REF!),"")</f>
        <v/>
      </c>
      <c r="CE413" s="240" t="str">
        <f t="shared" si="251"/>
        <v xml:space="preserve"> </v>
      </c>
      <c r="CF413" s="185" t="str">
        <f t="shared" si="267"/>
        <v/>
      </c>
      <c r="CG413" s="186" t="str">
        <f t="shared" si="267"/>
        <v/>
      </c>
      <c r="CH413" s="181" t="str">
        <f t="shared" si="252"/>
        <v xml:space="preserve"> </v>
      </c>
      <c r="CI413" s="240">
        <f>'Session Tracking'!P412</f>
        <v>0</v>
      </c>
      <c r="CJ413" s="172"/>
      <c r="CK413" s="172">
        <f>COUNTIF('Session Tracking'!F412:O412,"Yes")</f>
        <v>0</v>
      </c>
      <c r="CL413" s="240">
        <f>COUNTIF('Session Tracking'!F412:O412,"No")</f>
        <v>0</v>
      </c>
      <c r="CM413" s="211">
        <f t="shared" si="253"/>
        <v>0</v>
      </c>
      <c r="CN413" s="240" t="str">
        <f t="shared" si="230"/>
        <v/>
      </c>
      <c r="CO413" s="240" t="str">
        <f t="shared" si="231"/>
        <v/>
      </c>
      <c r="CP413" s="240" t="str">
        <f t="shared" si="254"/>
        <v/>
      </c>
      <c r="CQ413" s="240" t="str">
        <f t="shared" si="255"/>
        <v/>
      </c>
      <c r="CR413" s="240" t="str">
        <f t="shared" si="256"/>
        <v/>
      </c>
      <c r="CS413" s="240" t="str">
        <f t="shared" si="257"/>
        <v/>
      </c>
      <c r="CT413" s="172" t="str">
        <f t="shared" si="258"/>
        <v/>
      </c>
      <c r="CU413" s="240" t="str">
        <f t="shared" si="259"/>
        <v/>
      </c>
      <c r="CV413" s="240" t="str">
        <f t="shared" si="260"/>
        <v/>
      </c>
      <c r="CW413" s="240" t="str">
        <f t="shared" si="261"/>
        <v/>
      </c>
      <c r="CX413" s="240" t="str">
        <f t="shared" si="262"/>
        <v/>
      </c>
      <c r="CY413" s="240" t="str">
        <f t="shared" si="263"/>
        <v/>
      </c>
      <c r="CZ413" s="240" t="str">
        <f t="shared" si="264"/>
        <v/>
      </c>
      <c r="DA413" s="240" t="str">
        <f t="shared" si="265"/>
        <v/>
      </c>
      <c r="DB413" s="173" t="str">
        <f t="shared" si="266"/>
        <v/>
      </c>
    </row>
    <row r="414" spans="1:106" x14ac:dyDescent="0.35">
      <c r="A414" s="182">
        <f>'Session Tracking'!A413</f>
        <v>0</v>
      </c>
      <c r="B414" s="183">
        <f>'Session Tracking'!T413</f>
        <v>0</v>
      </c>
      <c r="C414" s="183">
        <f>'Session Tracking'!C413</f>
        <v>0</v>
      </c>
      <c r="D414" s="184" t="str">
        <f>IF('Session Tracking'!D413,'Session Tracking'!D413,"")</f>
        <v/>
      </c>
      <c r="E414" s="184" t="str">
        <f>IF('Session Tracking'!E413,'Session Tracking'!E413,"")</f>
        <v/>
      </c>
      <c r="F414" s="121"/>
      <c r="G414" s="121"/>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1"/>
      <c r="AH414" s="122"/>
      <c r="AI414" s="122"/>
      <c r="AJ414" s="122"/>
      <c r="AK414" s="122"/>
      <c r="AL414" s="122"/>
      <c r="AM414" s="122"/>
      <c r="AN414" s="122"/>
      <c r="AO414" s="122"/>
      <c r="AP414" s="122"/>
      <c r="AQ414" s="122"/>
      <c r="AR414" s="122"/>
      <c r="AS414" s="122"/>
      <c r="AT414" s="122"/>
      <c r="AU414" s="122"/>
      <c r="AV414" s="122"/>
      <c r="AW414" s="122"/>
      <c r="AX414" s="122"/>
      <c r="AY414" s="122"/>
      <c r="AZ414" s="122"/>
      <c r="BA414" s="122"/>
      <c r="BB414" s="122"/>
      <c r="BC414" s="122"/>
      <c r="BD414" s="122"/>
      <c r="BE414" s="122"/>
      <c r="BF414" s="122"/>
      <c r="BH414" s="175" t="str">
        <f t="shared" si="232"/>
        <v/>
      </c>
      <c r="BI414" s="176" t="str">
        <f t="shared" si="233"/>
        <v/>
      </c>
      <c r="BJ414" s="240" t="str">
        <f t="shared" si="234"/>
        <v xml:space="preserve"> </v>
      </c>
      <c r="BK414" s="175" t="str">
        <f t="shared" si="235"/>
        <v/>
      </c>
      <c r="BL414" s="176" t="str">
        <f t="shared" si="236"/>
        <v/>
      </c>
      <c r="BM414" s="240" t="str">
        <f t="shared" si="237"/>
        <v xml:space="preserve"> </v>
      </c>
      <c r="BN414" s="175" t="str">
        <f t="shared" si="238"/>
        <v/>
      </c>
      <c r="BO414" s="176" t="str">
        <f t="shared" si="239"/>
        <v/>
      </c>
      <c r="BP414" s="240" t="str">
        <f t="shared" si="240"/>
        <v xml:space="preserve"> </v>
      </c>
      <c r="BQ414" s="175" t="str">
        <f t="shared" si="241"/>
        <v/>
      </c>
      <c r="BR414" s="176" t="str">
        <f t="shared" si="242"/>
        <v/>
      </c>
      <c r="BS414" s="224" t="str">
        <f t="shared" si="243"/>
        <v xml:space="preserve"> </v>
      </c>
      <c r="BT414" s="318" t="str">
        <f t="shared" si="244"/>
        <v/>
      </c>
      <c r="BU414" s="319" t="str">
        <f t="shared" si="245"/>
        <v/>
      </c>
      <c r="BV414" s="320" t="str">
        <f t="shared" si="246"/>
        <v xml:space="preserve"> </v>
      </c>
      <c r="BW414" s="175" t="str">
        <f t="shared" si="247"/>
        <v/>
      </c>
      <c r="BX414" s="176" t="str">
        <f t="shared" si="248"/>
        <v/>
      </c>
      <c r="BY414" s="240" t="str">
        <f t="shared" si="249"/>
        <v xml:space="preserve"> </v>
      </c>
      <c r="BZ414" s="175" t="str">
        <f>IF(COUNT(#REF!,#REF!,#REF!,#REF!)=4,(3-#REF!)+(3-#REF!)+#REF!+#REF!,"")</f>
        <v/>
      </c>
      <c r="CA414" s="176" t="str">
        <f>IF(COUNT(#REF!,#REF!,#REF!,#REF!)=4,(3-#REF!)+(3-#REF!)+#REF!+#REF!,"")</f>
        <v/>
      </c>
      <c r="CB414" s="240" t="str">
        <f t="shared" si="250"/>
        <v xml:space="preserve"> </v>
      </c>
      <c r="CC414" s="175" t="str">
        <f>IF(COUNT(#REF!,#REF!,#REF!)=3,(3-#REF!)+#REF!+(3-#REF!),"")</f>
        <v/>
      </c>
      <c r="CD414" s="176" t="str">
        <f>IF(COUNT(#REF!,#REF!,#REF!)=3,(3-#REF!)+#REF!+(3-#REF!),"")</f>
        <v/>
      </c>
      <c r="CE414" s="240" t="str">
        <f t="shared" si="251"/>
        <v xml:space="preserve"> </v>
      </c>
      <c r="CF414" s="185" t="str">
        <f t="shared" si="267"/>
        <v/>
      </c>
      <c r="CG414" s="186" t="str">
        <f t="shared" si="267"/>
        <v/>
      </c>
      <c r="CH414" s="181" t="str">
        <f t="shared" si="252"/>
        <v xml:space="preserve"> </v>
      </c>
      <c r="CI414" s="240">
        <f>'Session Tracking'!P413</f>
        <v>0</v>
      </c>
      <c r="CJ414" s="172"/>
      <c r="CK414" s="172">
        <f>COUNTIF('Session Tracking'!F413:O413,"Yes")</f>
        <v>0</v>
      </c>
      <c r="CL414" s="240">
        <f>COUNTIF('Session Tracking'!F413:O413,"No")</f>
        <v>0</v>
      </c>
      <c r="CM414" s="211">
        <f t="shared" si="253"/>
        <v>0</v>
      </c>
      <c r="CN414" s="240" t="str">
        <f t="shared" si="230"/>
        <v/>
      </c>
      <c r="CO414" s="240" t="str">
        <f t="shared" si="231"/>
        <v/>
      </c>
      <c r="CP414" s="240" t="str">
        <f t="shared" si="254"/>
        <v/>
      </c>
      <c r="CQ414" s="240" t="str">
        <f t="shared" si="255"/>
        <v/>
      </c>
      <c r="CR414" s="240" t="str">
        <f t="shared" si="256"/>
        <v/>
      </c>
      <c r="CS414" s="240" t="str">
        <f t="shared" si="257"/>
        <v/>
      </c>
      <c r="CT414" s="172" t="str">
        <f t="shared" si="258"/>
        <v/>
      </c>
      <c r="CU414" s="240" t="str">
        <f t="shared" si="259"/>
        <v/>
      </c>
      <c r="CV414" s="240" t="str">
        <f t="shared" si="260"/>
        <v/>
      </c>
      <c r="CW414" s="240" t="str">
        <f t="shared" si="261"/>
        <v/>
      </c>
      <c r="CX414" s="240" t="str">
        <f t="shared" si="262"/>
        <v/>
      </c>
      <c r="CY414" s="240" t="str">
        <f t="shared" si="263"/>
        <v/>
      </c>
      <c r="CZ414" s="240" t="str">
        <f t="shared" si="264"/>
        <v/>
      </c>
      <c r="DA414" s="240" t="str">
        <f t="shared" si="265"/>
        <v/>
      </c>
      <c r="DB414" s="173" t="str">
        <f t="shared" si="266"/>
        <v/>
      </c>
    </row>
    <row r="415" spans="1:106" x14ac:dyDescent="0.35">
      <c r="A415" s="182">
        <f>'Session Tracking'!A414</f>
        <v>0</v>
      </c>
      <c r="B415" s="183">
        <f>'Session Tracking'!T414</f>
        <v>0</v>
      </c>
      <c r="C415" s="183">
        <f>'Session Tracking'!C414</f>
        <v>0</v>
      </c>
      <c r="D415" s="184" t="str">
        <f>IF('Session Tracking'!D414,'Session Tracking'!D414,"")</f>
        <v/>
      </c>
      <c r="E415" s="184" t="str">
        <f>IF('Session Tracking'!E414,'Session Tracking'!E414,"")</f>
        <v/>
      </c>
      <c r="F415" s="123"/>
      <c r="G415" s="123"/>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3"/>
      <c r="AH415" s="124"/>
      <c r="AI415" s="124"/>
      <c r="AJ415" s="124"/>
      <c r="AK415" s="124"/>
      <c r="AL415" s="124"/>
      <c r="AM415" s="124"/>
      <c r="AN415" s="124"/>
      <c r="AO415" s="124"/>
      <c r="AP415" s="124"/>
      <c r="AQ415" s="124"/>
      <c r="AR415" s="124"/>
      <c r="AS415" s="124"/>
      <c r="AT415" s="124"/>
      <c r="AU415" s="124"/>
      <c r="AV415" s="124"/>
      <c r="AW415" s="124"/>
      <c r="AX415" s="124"/>
      <c r="AY415" s="124"/>
      <c r="AZ415" s="124"/>
      <c r="BA415" s="124"/>
      <c r="BB415" s="124"/>
      <c r="BC415" s="124"/>
      <c r="BD415" s="124"/>
      <c r="BE415" s="124"/>
      <c r="BF415" s="124"/>
      <c r="BH415" s="175" t="str">
        <f t="shared" si="232"/>
        <v/>
      </c>
      <c r="BI415" s="176" t="str">
        <f t="shared" si="233"/>
        <v/>
      </c>
      <c r="BJ415" s="240" t="str">
        <f t="shared" si="234"/>
        <v xml:space="preserve"> </v>
      </c>
      <c r="BK415" s="175" t="str">
        <f t="shared" si="235"/>
        <v/>
      </c>
      <c r="BL415" s="176" t="str">
        <f t="shared" si="236"/>
        <v/>
      </c>
      <c r="BM415" s="240" t="str">
        <f t="shared" si="237"/>
        <v xml:space="preserve"> </v>
      </c>
      <c r="BN415" s="175" t="str">
        <f t="shared" si="238"/>
        <v/>
      </c>
      <c r="BO415" s="176" t="str">
        <f t="shared" si="239"/>
        <v/>
      </c>
      <c r="BP415" s="240" t="str">
        <f t="shared" si="240"/>
        <v xml:space="preserve"> </v>
      </c>
      <c r="BQ415" s="175" t="str">
        <f t="shared" si="241"/>
        <v/>
      </c>
      <c r="BR415" s="176" t="str">
        <f t="shared" si="242"/>
        <v/>
      </c>
      <c r="BS415" s="224" t="str">
        <f t="shared" si="243"/>
        <v xml:space="preserve"> </v>
      </c>
      <c r="BT415" s="318" t="str">
        <f t="shared" si="244"/>
        <v/>
      </c>
      <c r="BU415" s="319" t="str">
        <f t="shared" si="245"/>
        <v/>
      </c>
      <c r="BV415" s="320" t="str">
        <f t="shared" si="246"/>
        <v xml:space="preserve"> </v>
      </c>
      <c r="BW415" s="175" t="str">
        <f t="shared" si="247"/>
        <v/>
      </c>
      <c r="BX415" s="176" t="str">
        <f t="shared" si="248"/>
        <v/>
      </c>
      <c r="BY415" s="240" t="str">
        <f t="shared" si="249"/>
        <v xml:space="preserve"> </v>
      </c>
      <c r="BZ415" s="175" t="str">
        <f>IF(COUNT(#REF!,#REF!,#REF!,#REF!)=4,(3-#REF!)+(3-#REF!)+#REF!+#REF!,"")</f>
        <v/>
      </c>
      <c r="CA415" s="176" t="str">
        <f>IF(COUNT(#REF!,#REF!,#REF!,#REF!)=4,(3-#REF!)+(3-#REF!)+#REF!+#REF!,"")</f>
        <v/>
      </c>
      <c r="CB415" s="240" t="str">
        <f t="shared" si="250"/>
        <v xml:space="preserve"> </v>
      </c>
      <c r="CC415" s="175" t="str">
        <f>IF(COUNT(#REF!,#REF!,#REF!)=3,(3-#REF!)+#REF!+(3-#REF!),"")</f>
        <v/>
      </c>
      <c r="CD415" s="176" t="str">
        <f>IF(COUNT(#REF!,#REF!,#REF!)=3,(3-#REF!)+#REF!+(3-#REF!),"")</f>
        <v/>
      </c>
      <c r="CE415" s="240" t="str">
        <f t="shared" si="251"/>
        <v xml:space="preserve"> </v>
      </c>
      <c r="CF415" s="185" t="str">
        <f t="shared" si="267"/>
        <v/>
      </c>
      <c r="CG415" s="186" t="str">
        <f t="shared" si="267"/>
        <v/>
      </c>
      <c r="CH415" s="181" t="str">
        <f t="shared" si="252"/>
        <v xml:space="preserve"> </v>
      </c>
      <c r="CI415" s="240">
        <f>'Session Tracking'!P414</f>
        <v>0</v>
      </c>
      <c r="CJ415" s="172"/>
      <c r="CK415" s="172">
        <f>COUNTIF('Session Tracking'!F414:O414,"Yes")</f>
        <v>0</v>
      </c>
      <c r="CL415" s="240">
        <f>COUNTIF('Session Tracking'!F414:O414,"No")</f>
        <v>0</v>
      </c>
      <c r="CM415" s="211">
        <f t="shared" si="253"/>
        <v>0</v>
      </c>
      <c r="CN415" s="240" t="str">
        <f t="shared" si="230"/>
        <v/>
      </c>
      <c r="CO415" s="240" t="str">
        <f t="shared" si="231"/>
        <v/>
      </c>
      <c r="CP415" s="240" t="str">
        <f t="shared" si="254"/>
        <v/>
      </c>
      <c r="CQ415" s="240" t="str">
        <f t="shared" si="255"/>
        <v/>
      </c>
      <c r="CR415" s="240" t="str">
        <f t="shared" si="256"/>
        <v/>
      </c>
      <c r="CS415" s="240" t="str">
        <f t="shared" si="257"/>
        <v/>
      </c>
      <c r="CT415" s="172" t="str">
        <f t="shared" si="258"/>
        <v/>
      </c>
      <c r="CU415" s="240" t="str">
        <f t="shared" si="259"/>
        <v/>
      </c>
      <c r="CV415" s="240" t="str">
        <f t="shared" si="260"/>
        <v/>
      </c>
      <c r="CW415" s="240" t="str">
        <f t="shared" si="261"/>
        <v/>
      </c>
      <c r="CX415" s="240" t="str">
        <f t="shared" si="262"/>
        <v/>
      </c>
      <c r="CY415" s="240" t="str">
        <f t="shared" si="263"/>
        <v/>
      </c>
      <c r="CZ415" s="240" t="str">
        <f t="shared" si="264"/>
        <v/>
      </c>
      <c r="DA415" s="240" t="str">
        <f t="shared" si="265"/>
        <v/>
      </c>
      <c r="DB415" s="173" t="str">
        <f t="shared" si="266"/>
        <v/>
      </c>
    </row>
    <row r="416" spans="1:106" x14ac:dyDescent="0.35">
      <c r="A416" s="182">
        <f>'Session Tracking'!A415</f>
        <v>0</v>
      </c>
      <c r="B416" s="183">
        <f>'Session Tracking'!T415</f>
        <v>0</v>
      </c>
      <c r="C416" s="183">
        <f>'Session Tracking'!C415</f>
        <v>0</v>
      </c>
      <c r="D416" s="184" t="str">
        <f>IF('Session Tracking'!D415,'Session Tracking'!D415,"")</f>
        <v/>
      </c>
      <c r="E416" s="184" t="str">
        <f>IF('Session Tracking'!E415,'Session Tracking'!E415,"")</f>
        <v/>
      </c>
      <c r="F416" s="121"/>
      <c r="G416" s="121"/>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1"/>
      <c r="AH416" s="122"/>
      <c r="AI416" s="122"/>
      <c r="AJ416" s="122"/>
      <c r="AK416" s="122"/>
      <c r="AL416" s="122"/>
      <c r="AM416" s="122"/>
      <c r="AN416" s="122"/>
      <c r="AO416" s="122"/>
      <c r="AP416" s="122"/>
      <c r="AQ416" s="122"/>
      <c r="AR416" s="122"/>
      <c r="AS416" s="122"/>
      <c r="AT416" s="122"/>
      <c r="AU416" s="122"/>
      <c r="AV416" s="122"/>
      <c r="AW416" s="122"/>
      <c r="AX416" s="122"/>
      <c r="AY416" s="122"/>
      <c r="AZ416" s="122"/>
      <c r="BA416" s="122"/>
      <c r="BB416" s="122"/>
      <c r="BC416" s="122"/>
      <c r="BD416" s="122"/>
      <c r="BE416" s="122"/>
      <c r="BF416" s="122"/>
      <c r="BH416" s="175" t="str">
        <f t="shared" si="232"/>
        <v/>
      </c>
      <c r="BI416" s="176" t="str">
        <f t="shared" si="233"/>
        <v/>
      </c>
      <c r="BJ416" s="240" t="str">
        <f t="shared" si="234"/>
        <v xml:space="preserve"> </v>
      </c>
      <c r="BK416" s="175" t="str">
        <f t="shared" si="235"/>
        <v/>
      </c>
      <c r="BL416" s="176" t="str">
        <f t="shared" si="236"/>
        <v/>
      </c>
      <c r="BM416" s="240" t="str">
        <f t="shared" si="237"/>
        <v xml:space="preserve"> </v>
      </c>
      <c r="BN416" s="175" t="str">
        <f t="shared" si="238"/>
        <v/>
      </c>
      <c r="BO416" s="176" t="str">
        <f t="shared" si="239"/>
        <v/>
      </c>
      <c r="BP416" s="240" t="str">
        <f t="shared" si="240"/>
        <v xml:space="preserve"> </v>
      </c>
      <c r="BQ416" s="175" t="str">
        <f t="shared" si="241"/>
        <v/>
      </c>
      <c r="BR416" s="176" t="str">
        <f t="shared" si="242"/>
        <v/>
      </c>
      <c r="BS416" s="224" t="str">
        <f t="shared" si="243"/>
        <v xml:space="preserve"> </v>
      </c>
      <c r="BT416" s="318" t="str">
        <f t="shared" si="244"/>
        <v/>
      </c>
      <c r="BU416" s="319" t="str">
        <f t="shared" si="245"/>
        <v/>
      </c>
      <c r="BV416" s="320" t="str">
        <f t="shared" si="246"/>
        <v xml:space="preserve"> </v>
      </c>
      <c r="BW416" s="175" t="str">
        <f t="shared" si="247"/>
        <v/>
      </c>
      <c r="BX416" s="176" t="str">
        <f t="shared" si="248"/>
        <v/>
      </c>
      <c r="BY416" s="240" t="str">
        <f t="shared" si="249"/>
        <v xml:space="preserve"> </v>
      </c>
      <c r="BZ416" s="175" t="str">
        <f>IF(COUNT(#REF!,#REF!,#REF!,#REF!)=4,(3-#REF!)+(3-#REF!)+#REF!+#REF!,"")</f>
        <v/>
      </c>
      <c r="CA416" s="176" t="str">
        <f>IF(COUNT(#REF!,#REF!,#REF!,#REF!)=4,(3-#REF!)+(3-#REF!)+#REF!+#REF!,"")</f>
        <v/>
      </c>
      <c r="CB416" s="240" t="str">
        <f t="shared" si="250"/>
        <v xml:space="preserve"> </v>
      </c>
      <c r="CC416" s="175" t="str">
        <f>IF(COUNT(#REF!,#REF!,#REF!)=3,(3-#REF!)+#REF!+(3-#REF!),"")</f>
        <v/>
      </c>
      <c r="CD416" s="176" t="str">
        <f>IF(COUNT(#REF!,#REF!,#REF!)=3,(3-#REF!)+#REF!+(3-#REF!),"")</f>
        <v/>
      </c>
      <c r="CE416" s="240" t="str">
        <f t="shared" si="251"/>
        <v xml:space="preserve"> </v>
      </c>
      <c r="CF416" s="185" t="str">
        <f t="shared" si="267"/>
        <v/>
      </c>
      <c r="CG416" s="186" t="str">
        <f t="shared" si="267"/>
        <v/>
      </c>
      <c r="CH416" s="181" t="str">
        <f t="shared" si="252"/>
        <v xml:space="preserve"> </v>
      </c>
      <c r="CI416" s="240">
        <f>'Session Tracking'!P415</f>
        <v>0</v>
      </c>
      <c r="CJ416" s="172"/>
      <c r="CK416" s="172">
        <f>COUNTIF('Session Tracking'!F415:O415,"Yes")</f>
        <v>0</v>
      </c>
      <c r="CL416" s="240">
        <f>COUNTIF('Session Tracking'!F415:O415,"No")</f>
        <v>0</v>
      </c>
      <c r="CM416" s="211">
        <f t="shared" si="253"/>
        <v>0</v>
      </c>
      <c r="CN416" s="240" t="str">
        <f t="shared" si="230"/>
        <v/>
      </c>
      <c r="CO416" s="240" t="str">
        <f t="shared" si="231"/>
        <v/>
      </c>
      <c r="CP416" s="240" t="str">
        <f t="shared" si="254"/>
        <v/>
      </c>
      <c r="CQ416" s="240" t="str">
        <f t="shared" si="255"/>
        <v/>
      </c>
      <c r="CR416" s="240" t="str">
        <f t="shared" si="256"/>
        <v/>
      </c>
      <c r="CS416" s="240" t="str">
        <f t="shared" si="257"/>
        <v/>
      </c>
      <c r="CT416" s="172" t="str">
        <f t="shared" si="258"/>
        <v/>
      </c>
      <c r="CU416" s="240" t="str">
        <f t="shared" si="259"/>
        <v/>
      </c>
      <c r="CV416" s="240" t="str">
        <f t="shared" si="260"/>
        <v/>
      </c>
      <c r="CW416" s="240" t="str">
        <f t="shared" si="261"/>
        <v/>
      </c>
      <c r="CX416" s="240" t="str">
        <f t="shared" si="262"/>
        <v/>
      </c>
      <c r="CY416" s="240" t="str">
        <f t="shared" si="263"/>
        <v/>
      </c>
      <c r="CZ416" s="240" t="str">
        <f t="shared" si="264"/>
        <v/>
      </c>
      <c r="DA416" s="240" t="str">
        <f t="shared" si="265"/>
        <v/>
      </c>
      <c r="DB416" s="173" t="str">
        <f t="shared" si="266"/>
        <v/>
      </c>
    </row>
    <row r="417" spans="1:106" x14ac:dyDescent="0.35">
      <c r="A417" s="182">
        <f>'Session Tracking'!A416</f>
        <v>0</v>
      </c>
      <c r="B417" s="183">
        <f>'Session Tracking'!T416</f>
        <v>0</v>
      </c>
      <c r="C417" s="183">
        <f>'Session Tracking'!C416</f>
        <v>0</v>
      </c>
      <c r="D417" s="184" t="str">
        <f>IF('Session Tracking'!D416,'Session Tracking'!D416,"")</f>
        <v/>
      </c>
      <c r="E417" s="184" t="str">
        <f>IF('Session Tracking'!E416,'Session Tracking'!E416,"")</f>
        <v/>
      </c>
      <c r="F417" s="123"/>
      <c r="G417" s="123"/>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3"/>
      <c r="AH417" s="124"/>
      <c r="AI417" s="124"/>
      <c r="AJ417" s="124"/>
      <c r="AK417" s="124"/>
      <c r="AL417" s="124"/>
      <c r="AM417" s="124"/>
      <c r="AN417" s="124"/>
      <c r="AO417" s="124"/>
      <c r="AP417" s="124"/>
      <c r="AQ417" s="124"/>
      <c r="AR417" s="124"/>
      <c r="AS417" s="124"/>
      <c r="AT417" s="124"/>
      <c r="AU417" s="124"/>
      <c r="AV417" s="124"/>
      <c r="AW417" s="124"/>
      <c r="AX417" s="124"/>
      <c r="AY417" s="124"/>
      <c r="AZ417" s="124"/>
      <c r="BA417" s="124"/>
      <c r="BB417" s="124"/>
      <c r="BC417" s="124"/>
      <c r="BD417" s="124"/>
      <c r="BE417" s="124"/>
      <c r="BF417" s="124"/>
      <c r="BH417" s="175" t="str">
        <f t="shared" si="232"/>
        <v/>
      </c>
      <c r="BI417" s="176" t="str">
        <f t="shared" si="233"/>
        <v/>
      </c>
      <c r="BJ417" s="240" t="str">
        <f t="shared" si="234"/>
        <v xml:space="preserve"> </v>
      </c>
      <c r="BK417" s="175" t="str">
        <f t="shared" si="235"/>
        <v/>
      </c>
      <c r="BL417" s="176" t="str">
        <f t="shared" si="236"/>
        <v/>
      </c>
      <c r="BM417" s="240" t="str">
        <f t="shared" si="237"/>
        <v xml:space="preserve"> </v>
      </c>
      <c r="BN417" s="175" t="str">
        <f t="shared" si="238"/>
        <v/>
      </c>
      <c r="BO417" s="176" t="str">
        <f t="shared" si="239"/>
        <v/>
      </c>
      <c r="BP417" s="240" t="str">
        <f t="shared" si="240"/>
        <v xml:space="preserve"> </v>
      </c>
      <c r="BQ417" s="175" t="str">
        <f t="shared" si="241"/>
        <v/>
      </c>
      <c r="BR417" s="176" t="str">
        <f t="shared" si="242"/>
        <v/>
      </c>
      <c r="BS417" s="224" t="str">
        <f t="shared" si="243"/>
        <v xml:space="preserve"> </v>
      </c>
      <c r="BT417" s="318" t="str">
        <f t="shared" si="244"/>
        <v/>
      </c>
      <c r="BU417" s="319" t="str">
        <f t="shared" si="245"/>
        <v/>
      </c>
      <c r="BV417" s="320" t="str">
        <f t="shared" si="246"/>
        <v xml:space="preserve"> </v>
      </c>
      <c r="BW417" s="175" t="str">
        <f t="shared" si="247"/>
        <v/>
      </c>
      <c r="BX417" s="176" t="str">
        <f t="shared" si="248"/>
        <v/>
      </c>
      <c r="BY417" s="240" t="str">
        <f t="shared" si="249"/>
        <v xml:space="preserve"> </v>
      </c>
      <c r="BZ417" s="175" t="str">
        <f>IF(COUNT(#REF!,#REF!,#REF!,#REF!)=4,(3-#REF!)+(3-#REF!)+#REF!+#REF!,"")</f>
        <v/>
      </c>
      <c r="CA417" s="176" t="str">
        <f>IF(COUNT(#REF!,#REF!,#REF!,#REF!)=4,(3-#REF!)+(3-#REF!)+#REF!+#REF!,"")</f>
        <v/>
      </c>
      <c r="CB417" s="240" t="str">
        <f t="shared" si="250"/>
        <v xml:space="preserve"> </v>
      </c>
      <c r="CC417" s="175" t="str">
        <f>IF(COUNT(#REF!,#REF!,#REF!)=3,(3-#REF!)+#REF!+(3-#REF!),"")</f>
        <v/>
      </c>
      <c r="CD417" s="176" t="str">
        <f>IF(COUNT(#REF!,#REF!,#REF!)=3,(3-#REF!)+#REF!+(3-#REF!),"")</f>
        <v/>
      </c>
      <c r="CE417" s="240" t="str">
        <f t="shared" si="251"/>
        <v xml:space="preserve"> </v>
      </c>
      <c r="CF417" s="185" t="str">
        <f t="shared" si="267"/>
        <v/>
      </c>
      <c r="CG417" s="186" t="str">
        <f t="shared" si="267"/>
        <v/>
      </c>
      <c r="CH417" s="181" t="str">
        <f t="shared" si="252"/>
        <v xml:space="preserve"> </v>
      </c>
      <c r="CI417" s="240">
        <f>'Session Tracking'!P416</f>
        <v>0</v>
      </c>
      <c r="CJ417" s="172"/>
      <c r="CK417" s="172">
        <f>COUNTIF('Session Tracking'!F416:O416,"Yes")</f>
        <v>0</v>
      </c>
      <c r="CL417" s="240">
        <f>COUNTIF('Session Tracking'!F416:O416,"No")</f>
        <v>0</v>
      </c>
      <c r="CM417" s="211">
        <f t="shared" si="253"/>
        <v>0</v>
      </c>
      <c r="CN417" s="240" t="str">
        <f t="shared" si="230"/>
        <v/>
      </c>
      <c r="CO417" s="240" t="str">
        <f t="shared" si="231"/>
        <v/>
      </c>
      <c r="CP417" s="240" t="str">
        <f t="shared" si="254"/>
        <v/>
      </c>
      <c r="CQ417" s="240" t="str">
        <f t="shared" si="255"/>
        <v/>
      </c>
      <c r="CR417" s="240" t="str">
        <f t="shared" si="256"/>
        <v/>
      </c>
      <c r="CS417" s="240" t="str">
        <f t="shared" si="257"/>
        <v/>
      </c>
      <c r="CT417" s="172" t="str">
        <f t="shared" si="258"/>
        <v/>
      </c>
      <c r="CU417" s="240" t="str">
        <f t="shared" si="259"/>
        <v/>
      </c>
      <c r="CV417" s="240" t="str">
        <f t="shared" si="260"/>
        <v/>
      </c>
      <c r="CW417" s="240" t="str">
        <f t="shared" si="261"/>
        <v/>
      </c>
      <c r="CX417" s="240" t="str">
        <f t="shared" si="262"/>
        <v/>
      </c>
      <c r="CY417" s="240" t="str">
        <f t="shared" si="263"/>
        <v/>
      </c>
      <c r="CZ417" s="240" t="str">
        <f t="shared" si="264"/>
        <v/>
      </c>
      <c r="DA417" s="240" t="str">
        <f t="shared" si="265"/>
        <v/>
      </c>
      <c r="DB417" s="173" t="str">
        <f t="shared" si="266"/>
        <v/>
      </c>
    </row>
    <row r="418" spans="1:106" x14ac:dyDescent="0.35">
      <c r="A418" s="182">
        <f>'Session Tracking'!A417</f>
        <v>0</v>
      </c>
      <c r="B418" s="183">
        <f>'Session Tracking'!T417</f>
        <v>0</v>
      </c>
      <c r="C418" s="183">
        <f>'Session Tracking'!C417</f>
        <v>0</v>
      </c>
      <c r="D418" s="184" t="str">
        <f>IF('Session Tracking'!D417,'Session Tracking'!D417,"")</f>
        <v/>
      </c>
      <c r="E418" s="184" t="str">
        <f>IF('Session Tracking'!E417,'Session Tracking'!E417,"")</f>
        <v/>
      </c>
      <c r="F418" s="121"/>
      <c r="G418" s="121"/>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1"/>
      <c r="AH418" s="122"/>
      <c r="AI418" s="122"/>
      <c r="AJ418" s="122"/>
      <c r="AK418" s="122"/>
      <c r="AL418" s="122"/>
      <c r="AM418" s="122"/>
      <c r="AN418" s="122"/>
      <c r="AO418" s="122"/>
      <c r="AP418" s="122"/>
      <c r="AQ418" s="122"/>
      <c r="AR418" s="122"/>
      <c r="AS418" s="122"/>
      <c r="AT418" s="122"/>
      <c r="AU418" s="122"/>
      <c r="AV418" s="122"/>
      <c r="AW418" s="122"/>
      <c r="AX418" s="122"/>
      <c r="AY418" s="122"/>
      <c r="AZ418" s="122"/>
      <c r="BA418" s="122"/>
      <c r="BB418" s="122"/>
      <c r="BC418" s="122"/>
      <c r="BD418" s="122"/>
      <c r="BE418" s="122"/>
      <c r="BF418" s="122"/>
      <c r="BH418" s="175" t="str">
        <f t="shared" si="232"/>
        <v/>
      </c>
      <c r="BI418" s="176" t="str">
        <f t="shared" si="233"/>
        <v/>
      </c>
      <c r="BJ418" s="240" t="str">
        <f t="shared" si="234"/>
        <v xml:space="preserve"> </v>
      </c>
      <c r="BK418" s="175" t="str">
        <f t="shared" si="235"/>
        <v/>
      </c>
      <c r="BL418" s="176" t="str">
        <f t="shared" si="236"/>
        <v/>
      </c>
      <c r="BM418" s="240" t="str">
        <f t="shared" si="237"/>
        <v xml:space="preserve"> </v>
      </c>
      <c r="BN418" s="175" t="str">
        <f t="shared" si="238"/>
        <v/>
      </c>
      <c r="BO418" s="176" t="str">
        <f t="shared" si="239"/>
        <v/>
      </c>
      <c r="BP418" s="240" t="str">
        <f t="shared" si="240"/>
        <v xml:space="preserve"> </v>
      </c>
      <c r="BQ418" s="175" t="str">
        <f t="shared" si="241"/>
        <v/>
      </c>
      <c r="BR418" s="176" t="str">
        <f t="shared" si="242"/>
        <v/>
      </c>
      <c r="BS418" s="224" t="str">
        <f t="shared" si="243"/>
        <v xml:space="preserve"> </v>
      </c>
      <c r="BT418" s="318" t="str">
        <f t="shared" si="244"/>
        <v/>
      </c>
      <c r="BU418" s="319" t="str">
        <f t="shared" si="245"/>
        <v/>
      </c>
      <c r="BV418" s="320" t="str">
        <f t="shared" si="246"/>
        <v xml:space="preserve"> </v>
      </c>
      <c r="BW418" s="175" t="str">
        <f t="shared" si="247"/>
        <v/>
      </c>
      <c r="BX418" s="176" t="str">
        <f t="shared" si="248"/>
        <v/>
      </c>
      <c r="BY418" s="240" t="str">
        <f t="shared" si="249"/>
        <v xml:space="preserve"> </v>
      </c>
      <c r="BZ418" s="175" t="str">
        <f>IF(COUNT(#REF!,#REF!,#REF!,#REF!)=4,(3-#REF!)+(3-#REF!)+#REF!+#REF!,"")</f>
        <v/>
      </c>
      <c r="CA418" s="176" t="str">
        <f>IF(COUNT(#REF!,#REF!,#REF!,#REF!)=4,(3-#REF!)+(3-#REF!)+#REF!+#REF!,"")</f>
        <v/>
      </c>
      <c r="CB418" s="240" t="str">
        <f t="shared" si="250"/>
        <v xml:space="preserve"> </v>
      </c>
      <c r="CC418" s="175" t="str">
        <f>IF(COUNT(#REF!,#REF!,#REF!)=3,(3-#REF!)+#REF!+(3-#REF!),"")</f>
        <v/>
      </c>
      <c r="CD418" s="176" t="str">
        <f>IF(COUNT(#REF!,#REF!,#REF!)=3,(3-#REF!)+#REF!+(3-#REF!),"")</f>
        <v/>
      </c>
      <c r="CE418" s="240" t="str">
        <f t="shared" si="251"/>
        <v xml:space="preserve"> </v>
      </c>
      <c r="CF418" s="185" t="str">
        <f t="shared" si="267"/>
        <v/>
      </c>
      <c r="CG418" s="186" t="str">
        <f t="shared" si="267"/>
        <v/>
      </c>
      <c r="CH418" s="181" t="str">
        <f t="shared" si="252"/>
        <v xml:space="preserve"> </v>
      </c>
      <c r="CI418" s="240">
        <f>'Session Tracking'!P417</f>
        <v>0</v>
      </c>
      <c r="CJ418" s="172"/>
      <c r="CK418" s="172">
        <f>COUNTIF('Session Tracking'!F417:O417,"Yes")</f>
        <v>0</v>
      </c>
      <c r="CL418" s="240">
        <f>COUNTIF('Session Tracking'!F417:O417,"No")</f>
        <v>0</v>
      </c>
      <c r="CM418" s="211">
        <f t="shared" si="253"/>
        <v>0</v>
      </c>
      <c r="CN418" s="240" t="str">
        <f t="shared" si="230"/>
        <v/>
      </c>
      <c r="CO418" s="240" t="str">
        <f t="shared" si="231"/>
        <v/>
      </c>
      <c r="CP418" s="240" t="str">
        <f t="shared" si="254"/>
        <v/>
      </c>
      <c r="CQ418" s="240" t="str">
        <f t="shared" si="255"/>
        <v/>
      </c>
      <c r="CR418" s="240" t="str">
        <f t="shared" si="256"/>
        <v/>
      </c>
      <c r="CS418" s="240" t="str">
        <f t="shared" si="257"/>
        <v/>
      </c>
      <c r="CT418" s="172" t="str">
        <f t="shared" si="258"/>
        <v/>
      </c>
      <c r="CU418" s="240" t="str">
        <f t="shared" si="259"/>
        <v/>
      </c>
      <c r="CV418" s="240" t="str">
        <f t="shared" si="260"/>
        <v/>
      </c>
      <c r="CW418" s="240" t="str">
        <f t="shared" si="261"/>
        <v/>
      </c>
      <c r="CX418" s="240" t="str">
        <f t="shared" si="262"/>
        <v/>
      </c>
      <c r="CY418" s="240" t="str">
        <f t="shared" si="263"/>
        <v/>
      </c>
      <c r="CZ418" s="240" t="str">
        <f t="shared" si="264"/>
        <v/>
      </c>
      <c r="DA418" s="240" t="str">
        <f t="shared" si="265"/>
        <v/>
      </c>
      <c r="DB418" s="173" t="str">
        <f t="shared" si="266"/>
        <v/>
      </c>
    </row>
    <row r="419" spans="1:106" x14ac:dyDescent="0.35">
      <c r="A419" s="182">
        <f>'Session Tracking'!A418</f>
        <v>0</v>
      </c>
      <c r="B419" s="183">
        <f>'Session Tracking'!T418</f>
        <v>0</v>
      </c>
      <c r="C419" s="183">
        <f>'Session Tracking'!C418</f>
        <v>0</v>
      </c>
      <c r="D419" s="184" t="str">
        <f>IF('Session Tracking'!D418,'Session Tracking'!D418,"")</f>
        <v/>
      </c>
      <c r="E419" s="184" t="str">
        <f>IF('Session Tracking'!E418,'Session Tracking'!E418,"")</f>
        <v/>
      </c>
      <c r="F419" s="123"/>
      <c r="G419" s="123"/>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3"/>
      <c r="AH419" s="124"/>
      <c r="AI419" s="124"/>
      <c r="AJ419" s="124"/>
      <c r="AK419" s="124"/>
      <c r="AL419" s="124"/>
      <c r="AM419" s="124"/>
      <c r="AN419" s="124"/>
      <c r="AO419" s="124"/>
      <c r="AP419" s="124"/>
      <c r="AQ419" s="124"/>
      <c r="AR419" s="124"/>
      <c r="AS419" s="124"/>
      <c r="AT419" s="124"/>
      <c r="AU419" s="124"/>
      <c r="AV419" s="124"/>
      <c r="AW419" s="124"/>
      <c r="AX419" s="124"/>
      <c r="AY419" s="124"/>
      <c r="AZ419" s="124"/>
      <c r="BA419" s="124"/>
      <c r="BB419" s="124"/>
      <c r="BC419" s="124"/>
      <c r="BD419" s="124"/>
      <c r="BE419" s="124"/>
      <c r="BF419" s="124"/>
      <c r="BH419" s="175" t="str">
        <f t="shared" si="232"/>
        <v/>
      </c>
      <c r="BI419" s="176" t="str">
        <f t="shared" si="233"/>
        <v/>
      </c>
      <c r="BJ419" s="240" t="str">
        <f t="shared" si="234"/>
        <v xml:space="preserve"> </v>
      </c>
      <c r="BK419" s="175" t="str">
        <f t="shared" si="235"/>
        <v/>
      </c>
      <c r="BL419" s="176" t="str">
        <f t="shared" si="236"/>
        <v/>
      </c>
      <c r="BM419" s="240" t="str">
        <f t="shared" si="237"/>
        <v xml:space="preserve"> </v>
      </c>
      <c r="BN419" s="175" t="str">
        <f t="shared" si="238"/>
        <v/>
      </c>
      <c r="BO419" s="176" t="str">
        <f t="shared" si="239"/>
        <v/>
      </c>
      <c r="BP419" s="240" t="str">
        <f t="shared" si="240"/>
        <v xml:space="preserve"> </v>
      </c>
      <c r="BQ419" s="175" t="str">
        <f t="shared" si="241"/>
        <v/>
      </c>
      <c r="BR419" s="176" t="str">
        <f t="shared" si="242"/>
        <v/>
      </c>
      <c r="BS419" s="224" t="str">
        <f t="shared" si="243"/>
        <v xml:space="preserve"> </v>
      </c>
      <c r="BT419" s="318" t="str">
        <f t="shared" si="244"/>
        <v/>
      </c>
      <c r="BU419" s="319" t="str">
        <f t="shared" si="245"/>
        <v/>
      </c>
      <c r="BV419" s="320" t="str">
        <f t="shared" si="246"/>
        <v xml:space="preserve"> </v>
      </c>
      <c r="BW419" s="175" t="str">
        <f t="shared" si="247"/>
        <v/>
      </c>
      <c r="BX419" s="176" t="str">
        <f t="shared" si="248"/>
        <v/>
      </c>
      <c r="BY419" s="240" t="str">
        <f t="shared" si="249"/>
        <v xml:space="preserve"> </v>
      </c>
      <c r="BZ419" s="175" t="str">
        <f>IF(COUNT(#REF!,#REF!,#REF!,#REF!)=4,(3-#REF!)+(3-#REF!)+#REF!+#REF!,"")</f>
        <v/>
      </c>
      <c r="CA419" s="176" t="str">
        <f>IF(COUNT(#REF!,#REF!,#REF!,#REF!)=4,(3-#REF!)+(3-#REF!)+#REF!+#REF!,"")</f>
        <v/>
      </c>
      <c r="CB419" s="240" t="str">
        <f t="shared" si="250"/>
        <v xml:space="preserve"> </v>
      </c>
      <c r="CC419" s="175" t="str">
        <f>IF(COUNT(#REF!,#REF!,#REF!)=3,(3-#REF!)+#REF!+(3-#REF!),"")</f>
        <v/>
      </c>
      <c r="CD419" s="176" t="str">
        <f>IF(COUNT(#REF!,#REF!,#REF!)=3,(3-#REF!)+#REF!+(3-#REF!),"")</f>
        <v/>
      </c>
      <c r="CE419" s="240" t="str">
        <f t="shared" si="251"/>
        <v xml:space="preserve"> </v>
      </c>
      <c r="CF419" s="185" t="str">
        <f t="shared" si="267"/>
        <v/>
      </c>
      <c r="CG419" s="186" t="str">
        <f t="shared" si="267"/>
        <v/>
      </c>
      <c r="CH419" s="181" t="str">
        <f t="shared" si="252"/>
        <v xml:space="preserve"> </v>
      </c>
      <c r="CI419" s="240">
        <f>'Session Tracking'!P418</f>
        <v>0</v>
      </c>
      <c r="CJ419" s="172"/>
      <c r="CK419" s="172">
        <f>COUNTIF('Session Tracking'!F418:O418,"Yes")</f>
        <v>0</v>
      </c>
      <c r="CL419" s="240">
        <f>COUNTIF('Session Tracking'!F418:O418,"No")</f>
        <v>0</v>
      </c>
      <c r="CM419" s="211">
        <f t="shared" si="253"/>
        <v>0</v>
      </c>
      <c r="CN419" s="240" t="str">
        <f t="shared" si="230"/>
        <v/>
      </c>
      <c r="CO419" s="240" t="str">
        <f t="shared" si="231"/>
        <v/>
      </c>
      <c r="CP419" s="240" t="str">
        <f t="shared" si="254"/>
        <v/>
      </c>
      <c r="CQ419" s="240" t="str">
        <f t="shared" si="255"/>
        <v/>
      </c>
      <c r="CR419" s="240" t="str">
        <f t="shared" si="256"/>
        <v/>
      </c>
      <c r="CS419" s="240" t="str">
        <f t="shared" si="257"/>
        <v/>
      </c>
      <c r="CT419" s="172" t="str">
        <f t="shared" si="258"/>
        <v/>
      </c>
      <c r="CU419" s="240" t="str">
        <f t="shared" si="259"/>
        <v/>
      </c>
      <c r="CV419" s="240" t="str">
        <f t="shared" si="260"/>
        <v/>
      </c>
      <c r="CW419" s="240" t="str">
        <f t="shared" si="261"/>
        <v/>
      </c>
      <c r="CX419" s="240" t="str">
        <f t="shared" si="262"/>
        <v/>
      </c>
      <c r="CY419" s="240" t="str">
        <f t="shared" si="263"/>
        <v/>
      </c>
      <c r="CZ419" s="240" t="str">
        <f t="shared" si="264"/>
        <v/>
      </c>
      <c r="DA419" s="240" t="str">
        <f t="shared" si="265"/>
        <v/>
      </c>
      <c r="DB419" s="173" t="str">
        <f t="shared" si="266"/>
        <v/>
      </c>
    </row>
    <row r="420" spans="1:106" x14ac:dyDescent="0.35">
      <c r="A420" s="182">
        <f>'Session Tracking'!A419</f>
        <v>0</v>
      </c>
      <c r="B420" s="183">
        <f>'Session Tracking'!T419</f>
        <v>0</v>
      </c>
      <c r="C420" s="183">
        <f>'Session Tracking'!C419</f>
        <v>0</v>
      </c>
      <c r="D420" s="184" t="str">
        <f>IF('Session Tracking'!D419,'Session Tracking'!D419,"")</f>
        <v/>
      </c>
      <c r="E420" s="184" t="str">
        <f>IF('Session Tracking'!E419,'Session Tracking'!E419,"")</f>
        <v/>
      </c>
      <c r="F420" s="121"/>
      <c r="G420" s="121"/>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1"/>
      <c r="AH420" s="122"/>
      <c r="AI420" s="122"/>
      <c r="AJ420" s="122"/>
      <c r="AK420" s="122"/>
      <c r="AL420" s="122"/>
      <c r="AM420" s="122"/>
      <c r="AN420" s="122"/>
      <c r="AO420" s="122"/>
      <c r="AP420" s="122"/>
      <c r="AQ420" s="122"/>
      <c r="AR420" s="122"/>
      <c r="AS420" s="122"/>
      <c r="AT420" s="122"/>
      <c r="AU420" s="122"/>
      <c r="AV420" s="122"/>
      <c r="AW420" s="122"/>
      <c r="AX420" s="122"/>
      <c r="AY420" s="122"/>
      <c r="AZ420" s="122"/>
      <c r="BA420" s="122"/>
      <c r="BB420" s="122"/>
      <c r="BC420" s="122"/>
      <c r="BD420" s="122"/>
      <c r="BE420" s="122"/>
      <c r="BF420" s="122"/>
      <c r="BH420" s="175" t="str">
        <f t="shared" si="232"/>
        <v/>
      </c>
      <c r="BI420" s="176" t="str">
        <f t="shared" si="233"/>
        <v/>
      </c>
      <c r="BJ420" s="240" t="str">
        <f t="shared" si="234"/>
        <v xml:space="preserve"> </v>
      </c>
      <c r="BK420" s="175" t="str">
        <f t="shared" si="235"/>
        <v/>
      </c>
      <c r="BL420" s="176" t="str">
        <f t="shared" si="236"/>
        <v/>
      </c>
      <c r="BM420" s="240" t="str">
        <f t="shared" si="237"/>
        <v xml:space="preserve"> </v>
      </c>
      <c r="BN420" s="175" t="str">
        <f t="shared" si="238"/>
        <v/>
      </c>
      <c r="BO420" s="176" t="str">
        <f t="shared" si="239"/>
        <v/>
      </c>
      <c r="BP420" s="240" t="str">
        <f t="shared" si="240"/>
        <v xml:space="preserve"> </v>
      </c>
      <c r="BQ420" s="175" t="str">
        <f t="shared" si="241"/>
        <v/>
      </c>
      <c r="BR420" s="176" t="str">
        <f t="shared" si="242"/>
        <v/>
      </c>
      <c r="BS420" s="224" t="str">
        <f t="shared" si="243"/>
        <v xml:space="preserve"> </v>
      </c>
      <c r="BT420" s="318" t="str">
        <f t="shared" si="244"/>
        <v/>
      </c>
      <c r="BU420" s="319" t="str">
        <f t="shared" si="245"/>
        <v/>
      </c>
      <c r="BV420" s="320" t="str">
        <f t="shared" si="246"/>
        <v xml:space="preserve"> </v>
      </c>
      <c r="BW420" s="175" t="str">
        <f t="shared" si="247"/>
        <v/>
      </c>
      <c r="BX420" s="176" t="str">
        <f t="shared" si="248"/>
        <v/>
      </c>
      <c r="BY420" s="240" t="str">
        <f t="shared" si="249"/>
        <v xml:space="preserve"> </v>
      </c>
      <c r="BZ420" s="175" t="str">
        <f>IF(COUNT(#REF!,#REF!,#REF!,#REF!)=4,(3-#REF!)+(3-#REF!)+#REF!+#REF!,"")</f>
        <v/>
      </c>
      <c r="CA420" s="176" t="str">
        <f>IF(COUNT(#REF!,#REF!,#REF!,#REF!)=4,(3-#REF!)+(3-#REF!)+#REF!+#REF!,"")</f>
        <v/>
      </c>
      <c r="CB420" s="240" t="str">
        <f t="shared" si="250"/>
        <v xml:space="preserve"> </v>
      </c>
      <c r="CC420" s="175" t="str">
        <f>IF(COUNT(#REF!,#REF!,#REF!)=3,(3-#REF!)+#REF!+(3-#REF!),"")</f>
        <v/>
      </c>
      <c r="CD420" s="176" t="str">
        <f>IF(COUNT(#REF!,#REF!,#REF!)=3,(3-#REF!)+#REF!+(3-#REF!),"")</f>
        <v/>
      </c>
      <c r="CE420" s="240" t="str">
        <f t="shared" si="251"/>
        <v xml:space="preserve"> </v>
      </c>
      <c r="CF420" s="185" t="str">
        <f t="shared" si="267"/>
        <v/>
      </c>
      <c r="CG420" s="186" t="str">
        <f t="shared" si="267"/>
        <v/>
      </c>
      <c r="CH420" s="181" t="str">
        <f t="shared" si="252"/>
        <v xml:space="preserve"> </v>
      </c>
      <c r="CI420" s="240">
        <f>'Session Tracking'!P419</f>
        <v>0</v>
      </c>
      <c r="CJ420" s="172"/>
      <c r="CK420" s="172">
        <f>COUNTIF('Session Tracking'!F419:O419,"Yes")</f>
        <v>0</v>
      </c>
      <c r="CL420" s="240">
        <f>COUNTIF('Session Tracking'!F419:O419,"No")</f>
        <v>0</v>
      </c>
      <c r="CM420" s="211">
        <f t="shared" si="253"/>
        <v>0</v>
      </c>
      <c r="CN420" s="240" t="str">
        <f t="shared" si="230"/>
        <v/>
      </c>
      <c r="CO420" s="240" t="str">
        <f t="shared" si="231"/>
        <v/>
      </c>
      <c r="CP420" s="240" t="str">
        <f t="shared" si="254"/>
        <v/>
      </c>
      <c r="CQ420" s="240" t="str">
        <f t="shared" si="255"/>
        <v/>
      </c>
      <c r="CR420" s="240" t="str">
        <f t="shared" si="256"/>
        <v/>
      </c>
      <c r="CS420" s="240" t="str">
        <f t="shared" si="257"/>
        <v/>
      </c>
      <c r="CT420" s="172" t="str">
        <f t="shared" si="258"/>
        <v/>
      </c>
      <c r="CU420" s="240" t="str">
        <f t="shared" si="259"/>
        <v/>
      </c>
      <c r="CV420" s="240" t="str">
        <f t="shared" si="260"/>
        <v/>
      </c>
      <c r="CW420" s="240" t="str">
        <f t="shared" si="261"/>
        <v/>
      </c>
      <c r="CX420" s="240" t="str">
        <f t="shared" si="262"/>
        <v/>
      </c>
      <c r="CY420" s="240" t="str">
        <f t="shared" si="263"/>
        <v/>
      </c>
      <c r="CZ420" s="240" t="str">
        <f t="shared" si="264"/>
        <v/>
      </c>
      <c r="DA420" s="240" t="str">
        <f t="shared" si="265"/>
        <v/>
      </c>
      <c r="DB420" s="173" t="str">
        <f t="shared" si="266"/>
        <v/>
      </c>
    </row>
    <row r="421" spans="1:106" x14ac:dyDescent="0.35">
      <c r="A421" s="182">
        <f>'Session Tracking'!A420</f>
        <v>0</v>
      </c>
      <c r="B421" s="183">
        <f>'Session Tracking'!T420</f>
        <v>0</v>
      </c>
      <c r="C421" s="183">
        <f>'Session Tracking'!C420</f>
        <v>0</v>
      </c>
      <c r="D421" s="184" t="str">
        <f>IF('Session Tracking'!D420,'Session Tracking'!D420,"")</f>
        <v/>
      </c>
      <c r="E421" s="184" t="str">
        <f>IF('Session Tracking'!E420,'Session Tracking'!E420,"")</f>
        <v/>
      </c>
      <c r="F421" s="123"/>
      <c r="G421" s="123"/>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3"/>
      <c r="AH421" s="124"/>
      <c r="AI421" s="124"/>
      <c r="AJ421" s="124"/>
      <c r="AK421" s="124"/>
      <c r="AL421" s="124"/>
      <c r="AM421" s="124"/>
      <c r="AN421" s="124"/>
      <c r="AO421" s="124"/>
      <c r="AP421" s="124"/>
      <c r="AQ421" s="124"/>
      <c r="AR421" s="124"/>
      <c r="AS421" s="124"/>
      <c r="AT421" s="124"/>
      <c r="AU421" s="124"/>
      <c r="AV421" s="124"/>
      <c r="AW421" s="124"/>
      <c r="AX421" s="124"/>
      <c r="AY421" s="124"/>
      <c r="AZ421" s="124"/>
      <c r="BA421" s="124"/>
      <c r="BB421" s="124"/>
      <c r="BC421" s="124"/>
      <c r="BD421" s="124"/>
      <c r="BE421" s="124"/>
      <c r="BF421" s="124"/>
      <c r="BH421" s="175" t="str">
        <f t="shared" si="232"/>
        <v/>
      </c>
      <c r="BI421" s="176" t="str">
        <f t="shared" si="233"/>
        <v/>
      </c>
      <c r="BJ421" s="240" t="str">
        <f t="shared" si="234"/>
        <v xml:space="preserve"> </v>
      </c>
      <c r="BK421" s="175" t="str">
        <f t="shared" si="235"/>
        <v/>
      </c>
      <c r="BL421" s="176" t="str">
        <f t="shared" si="236"/>
        <v/>
      </c>
      <c r="BM421" s="240" t="str">
        <f t="shared" si="237"/>
        <v xml:space="preserve"> </v>
      </c>
      <c r="BN421" s="175" t="str">
        <f t="shared" si="238"/>
        <v/>
      </c>
      <c r="BO421" s="176" t="str">
        <f t="shared" si="239"/>
        <v/>
      </c>
      <c r="BP421" s="240" t="str">
        <f t="shared" si="240"/>
        <v xml:space="preserve"> </v>
      </c>
      <c r="BQ421" s="175" t="str">
        <f t="shared" si="241"/>
        <v/>
      </c>
      <c r="BR421" s="176" t="str">
        <f t="shared" si="242"/>
        <v/>
      </c>
      <c r="BS421" s="224" t="str">
        <f t="shared" si="243"/>
        <v xml:space="preserve"> </v>
      </c>
      <c r="BT421" s="318" t="str">
        <f t="shared" si="244"/>
        <v/>
      </c>
      <c r="BU421" s="319" t="str">
        <f t="shared" si="245"/>
        <v/>
      </c>
      <c r="BV421" s="320" t="str">
        <f t="shared" si="246"/>
        <v xml:space="preserve"> </v>
      </c>
      <c r="BW421" s="175" t="str">
        <f t="shared" si="247"/>
        <v/>
      </c>
      <c r="BX421" s="176" t="str">
        <f t="shared" si="248"/>
        <v/>
      </c>
      <c r="BY421" s="240" t="str">
        <f t="shared" si="249"/>
        <v xml:space="preserve"> </v>
      </c>
      <c r="BZ421" s="175" t="str">
        <f>IF(COUNT(#REF!,#REF!,#REF!,#REF!)=4,(3-#REF!)+(3-#REF!)+#REF!+#REF!,"")</f>
        <v/>
      </c>
      <c r="CA421" s="176" t="str">
        <f>IF(COUNT(#REF!,#REF!,#REF!,#REF!)=4,(3-#REF!)+(3-#REF!)+#REF!+#REF!,"")</f>
        <v/>
      </c>
      <c r="CB421" s="240" t="str">
        <f t="shared" si="250"/>
        <v xml:space="preserve"> </v>
      </c>
      <c r="CC421" s="175" t="str">
        <f>IF(COUNT(#REF!,#REF!,#REF!)=3,(3-#REF!)+#REF!+(3-#REF!),"")</f>
        <v/>
      </c>
      <c r="CD421" s="176" t="str">
        <f>IF(COUNT(#REF!,#REF!,#REF!)=3,(3-#REF!)+#REF!+(3-#REF!),"")</f>
        <v/>
      </c>
      <c r="CE421" s="240" t="str">
        <f t="shared" si="251"/>
        <v xml:space="preserve"> </v>
      </c>
      <c r="CF421" s="185" t="str">
        <f t="shared" si="267"/>
        <v/>
      </c>
      <c r="CG421" s="186" t="str">
        <f t="shared" si="267"/>
        <v/>
      </c>
      <c r="CH421" s="181" t="str">
        <f t="shared" si="252"/>
        <v xml:space="preserve"> </v>
      </c>
      <c r="CI421" s="240">
        <f>'Session Tracking'!P420</f>
        <v>0</v>
      </c>
      <c r="CJ421" s="172"/>
      <c r="CK421" s="172">
        <f>COUNTIF('Session Tracking'!F420:O420,"Yes")</f>
        <v>0</v>
      </c>
      <c r="CL421" s="240">
        <f>COUNTIF('Session Tracking'!F420:O420,"No")</f>
        <v>0</v>
      </c>
      <c r="CM421" s="211">
        <f t="shared" si="253"/>
        <v>0</v>
      </c>
      <c r="CN421" s="240" t="str">
        <f t="shared" si="230"/>
        <v/>
      </c>
      <c r="CO421" s="240" t="str">
        <f t="shared" si="231"/>
        <v/>
      </c>
      <c r="CP421" s="240" t="str">
        <f t="shared" si="254"/>
        <v/>
      </c>
      <c r="CQ421" s="240" t="str">
        <f t="shared" si="255"/>
        <v/>
      </c>
      <c r="CR421" s="240" t="str">
        <f t="shared" si="256"/>
        <v/>
      </c>
      <c r="CS421" s="240" t="str">
        <f t="shared" si="257"/>
        <v/>
      </c>
      <c r="CT421" s="172" t="str">
        <f t="shared" si="258"/>
        <v/>
      </c>
      <c r="CU421" s="240" t="str">
        <f t="shared" si="259"/>
        <v/>
      </c>
      <c r="CV421" s="240" t="str">
        <f t="shared" si="260"/>
        <v/>
      </c>
      <c r="CW421" s="240" t="str">
        <f t="shared" si="261"/>
        <v/>
      </c>
      <c r="CX421" s="240" t="str">
        <f t="shared" si="262"/>
        <v/>
      </c>
      <c r="CY421" s="240" t="str">
        <f t="shared" si="263"/>
        <v/>
      </c>
      <c r="CZ421" s="240" t="str">
        <f t="shared" si="264"/>
        <v/>
      </c>
      <c r="DA421" s="240" t="str">
        <f t="shared" si="265"/>
        <v/>
      </c>
      <c r="DB421" s="173" t="str">
        <f t="shared" si="266"/>
        <v/>
      </c>
    </row>
    <row r="422" spans="1:106" x14ac:dyDescent="0.35">
      <c r="A422" s="182">
        <f>'Session Tracking'!A421</f>
        <v>0</v>
      </c>
      <c r="B422" s="183">
        <f>'Session Tracking'!T421</f>
        <v>0</v>
      </c>
      <c r="C422" s="183">
        <f>'Session Tracking'!C421</f>
        <v>0</v>
      </c>
      <c r="D422" s="184" t="str">
        <f>IF('Session Tracking'!D421,'Session Tracking'!D421,"")</f>
        <v/>
      </c>
      <c r="E422" s="184" t="str">
        <f>IF('Session Tracking'!E421,'Session Tracking'!E421,"")</f>
        <v/>
      </c>
      <c r="F422" s="121"/>
      <c r="G422" s="121"/>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1"/>
      <c r="AH422" s="122"/>
      <c r="AI422" s="122"/>
      <c r="AJ422" s="122"/>
      <c r="AK422" s="122"/>
      <c r="AL422" s="122"/>
      <c r="AM422" s="122"/>
      <c r="AN422" s="122"/>
      <c r="AO422" s="122"/>
      <c r="AP422" s="122"/>
      <c r="AQ422" s="122"/>
      <c r="AR422" s="122"/>
      <c r="AS422" s="122"/>
      <c r="AT422" s="122"/>
      <c r="AU422" s="122"/>
      <c r="AV422" s="122"/>
      <c r="AW422" s="122"/>
      <c r="AX422" s="122"/>
      <c r="AY422" s="122"/>
      <c r="AZ422" s="122"/>
      <c r="BA422" s="122"/>
      <c r="BB422" s="122"/>
      <c r="BC422" s="122"/>
      <c r="BD422" s="122"/>
      <c r="BE422" s="122"/>
      <c r="BF422" s="122"/>
      <c r="BH422" s="175" t="str">
        <f t="shared" si="232"/>
        <v/>
      </c>
      <c r="BI422" s="176" t="str">
        <f t="shared" si="233"/>
        <v/>
      </c>
      <c r="BJ422" s="240" t="str">
        <f t="shared" si="234"/>
        <v xml:space="preserve"> </v>
      </c>
      <c r="BK422" s="175" t="str">
        <f t="shared" si="235"/>
        <v/>
      </c>
      <c r="BL422" s="176" t="str">
        <f t="shared" si="236"/>
        <v/>
      </c>
      <c r="BM422" s="240" t="str">
        <f t="shared" si="237"/>
        <v xml:space="preserve"> </v>
      </c>
      <c r="BN422" s="175" t="str">
        <f t="shared" si="238"/>
        <v/>
      </c>
      <c r="BO422" s="176" t="str">
        <f t="shared" si="239"/>
        <v/>
      </c>
      <c r="BP422" s="240" t="str">
        <f t="shared" si="240"/>
        <v xml:space="preserve"> </v>
      </c>
      <c r="BQ422" s="175" t="str">
        <f t="shared" si="241"/>
        <v/>
      </c>
      <c r="BR422" s="176" t="str">
        <f t="shared" si="242"/>
        <v/>
      </c>
      <c r="BS422" s="224" t="str">
        <f t="shared" si="243"/>
        <v xml:space="preserve"> </v>
      </c>
      <c r="BT422" s="318" t="str">
        <f t="shared" si="244"/>
        <v/>
      </c>
      <c r="BU422" s="319" t="str">
        <f t="shared" si="245"/>
        <v/>
      </c>
      <c r="BV422" s="320" t="str">
        <f t="shared" si="246"/>
        <v xml:space="preserve"> </v>
      </c>
      <c r="BW422" s="175" t="str">
        <f t="shared" si="247"/>
        <v/>
      </c>
      <c r="BX422" s="176" t="str">
        <f t="shared" si="248"/>
        <v/>
      </c>
      <c r="BY422" s="240" t="str">
        <f t="shared" si="249"/>
        <v xml:space="preserve"> </v>
      </c>
      <c r="BZ422" s="175" t="str">
        <f>IF(COUNT(#REF!,#REF!,#REF!,#REF!)=4,(3-#REF!)+(3-#REF!)+#REF!+#REF!,"")</f>
        <v/>
      </c>
      <c r="CA422" s="176" t="str">
        <f>IF(COUNT(#REF!,#REF!,#REF!,#REF!)=4,(3-#REF!)+(3-#REF!)+#REF!+#REF!,"")</f>
        <v/>
      </c>
      <c r="CB422" s="240" t="str">
        <f t="shared" si="250"/>
        <v xml:space="preserve"> </v>
      </c>
      <c r="CC422" s="175" t="str">
        <f>IF(COUNT(#REF!,#REF!,#REF!)=3,(3-#REF!)+#REF!+(3-#REF!),"")</f>
        <v/>
      </c>
      <c r="CD422" s="176" t="str">
        <f>IF(COUNT(#REF!,#REF!,#REF!)=3,(3-#REF!)+#REF!+(3-#REF!),"")</f>
        <v/>
      </c>
      <c r="CE422" s="240" t="str">
        <f t="shared" si="251"/>
        <v xml:space="preserve"> </v>
      </c>
      <c r="CF422" s="185" t="str">
        <f t="shared" si="267"/>
        <v/>
      </c>
      <c r="CG422" s="186" t="str">
        <f t="shared" si="267"/>
        <v/>
      </c>
      <c r="CH422" s="181" t="str">
        <f t="shared" si="252"/>
        <v xml:space="preserve"> </v>
      </c>
      <c r="CI422" s="240">
        <f>'Session Tracking'!P421</f>
        <v>0</v>
      </c>
      <c r="CJ422" s="172"/>
      <c r="CK422" s="172">
        <f>COUNTIF('Session Tracking'!F421:O421,"Yes")</f>
        <v>0</v>
      </c>
      <c r="CL422" s="240">
        <f>COUNTIF('Session Tracking'!F421:O421,"No")</f>
        <v>0</v>
      </c>
      <c r="CM422" s="211">
        <f t="shared" si="253"/>
        <v>0</v>
      </c>
      <c r="CN422" s="240" t="str">
        <f t="shared" si="230"/>
        <v/>
      </c>
      <c r="CO422" s="240" t="str">
        <f t="shared" si="231"/>
        <v/>
      </c>
      <c r="CP422" s="240" t="str">
        <f t="shared" si="254"/>
        <v/>
      </c>
      <c r="CQ422" s="240" t="str">
        <f t="shared" si="255"/>
        <v/>
      </c>
      <c r="CR422" s="240" t="str">
        <f t="shared" si="256"/>
        <v/>
      </c>
      <c r="CS422" s="240" t="str">
        <f t="shared" si="257"/>
        <v/>
      </c>
      <c r="CT422" s="172" t="str">
        <f t="shared" si="258"/>
        <v/>
      </c>
      <c r="CU422" s="240" t="str">
        <f t="shared" si="259"/>
        <v/>
      </c>
      <c r="CV422" s="240" t="str">
        <f t="shared" si="260"/>
        <v/>
      </c>
      <c r="CW422" s="240" t="str">
        <f t="shared" si="261"/>
        <v/>
      </c>
      <c r="CX422" s="240" t="str">
        <f t="shared" si="262"/>
        <v/>
      </c>
      <c r="CY422" s="240" t="str">
        <f t="shared" si="263"/>
        <v/>
      </c>
      <c r="CZ422" s="240" t="str">
        <f t="shared" si="264"/>
        <v/>
      </c>
      <c r="DA422" s="240" t="str">
        <f t="shared" si="265"/>
        <v/>
      </c>
      <c r="DB422" s="173" t="str">
        <f t="shared" si="266"/>
        <v/>
      </c>
    </row>
    <row r="423" spans="1:106" x14ac:dyDescent="0.35">
      <c r="A423" s="182">
        <f>'Session Tracking'!A422</f>
        <v>0</v>
      </c>
      <c r="B423" s="183">
        <f>'Session Tracking'!T422</f>
        <v>0</v>
      </c>
      <c r="C423" s="183">
        <f>'Session Tracking'!C422</f>
        <v>0</v>
      </c>
      <c r="D423" s="184" t="str">
        <f>IF('Session Tracking'!D422,'Session Tracking'!D422,"")</f>
        <v/>
      </c>
      <c r="E423" s="184" t="str">
        <f>IF('Session Tracking'!E422,'Session Tracking'!E422,"")</f>
        <v/>
      </c>
      <c r="F423" s="123"/>
      <c r="G423" s="123"/>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3"/>
      <c r="AH423" s="124"/>
      <c r="AI423" s="124"/>
      <c r="AJ423" s="124"/>
      <c r="AK423" s="124"/>
      <c r="AL423" s="124"/>
      <c r="AM423" s="124"/>
      <c r="AN423" s="124"/>
      <c r="AO423" s="124"/>
      <c r="AP423" s="124"/>
      <c r="AQ423" s="124"/>
      <c r="AR423" s="124"/>
      <c r="AS423" s="124"/>
      <c r="AT423" s="124"/>
      <c r="AU423" s="124"/>
      <c r="AV423" s="124"/>
      <c r="AW423" s="124"/>
      <c r="AX423" s="124"/>
      <c r="AY423" s="124"/>
      <c r="AZ423" s="124"/>
      <c r="BA423" s="124"/>
      <c r="BB423" s="124"/>
      <c r="BC423" s="124"/>
      <c r="BD423" s="124"/>
      <c r="BE423" s="124"/>
      <c r="BF423" s="124"/>
      <c r="BH423" s="175" t="str">
        <f t="shared" si="232"/>
        <v/>
      </c>
      <c r="BI423" s="176" t="str">
        <f t="shared" si="233"/>
        <v/>
      </c>
      <c r="BJ423" s="240" t="str">
        <f t="shared" si="234"/>
        <v xml:space="preserve"> </v>
      </c>
      <c r="BK423" s="175" t="str">
        <f t="shared" si="235"/>
        <v/>
      </c>
      <c r="BL423" s="176" t="str">
        <f t="shared" si="236"/>
        <v/>
      </c>
      <c r="BM423" s="240" t="str">
        <f t="shared" si="237"/>
        <v xml:space="preserve"> </v>
      </c>
      <c r="BN423" s="175" t="str">
        <f t="shared" si="238"/>
        <v/>
      </c>
      <c r="BO423" s="176" t="str">
        <f t="shared" si="239"/>
        <v/>
      </c>
      <c r="BP423" s="240" t="str">
        <f t="shared" si="240"/>
        <v xml:space="preserve"> </v>
      </c>
      <c r="BQ423" s="175" t="str">
        <f t="shared" si="241"/>
        <v/>
      </c>
      <c r="BR423" s="176" t="str">
        <f t="shared" si="242"/>
        <v/>
      </c>
      <c r="BS423" s="224" t="str">
        <f t="shared" si="243"/>
        <v xml:space="preserve"> </v>
      </c>
      <c r="BT423" s="318" t="str">
        <f t="shared" si="244"/>
        <v/>
      </c>
      <c r="BU423" s="319" t="str">
        <f t="shared" si="245"/>
        <v/>
      </c>
      <c r="BV423" s="320" t="str">
        <f t="shared" si="246"/>
        <v xml:space="preserve"> </v>
      </c>
      <c r="BW423" s="175" t="str">
        <f t="shared" si="247"/>
        <v/>
      </c>
      <c r="BX423" s="176" t="str">
        <f t="shared" si="248"/>
        <v/>
      </c>
      <c r="BY423" s="240" t="str">
        <f t="shared" si="249"/>
        <v xml:space="preserve"> </v>
      </c>
      <c r="BZ423" s="175" t="str">
        <f>IF(COUNT(#REF!,#REF!,#REF!,#REF!)=4,(3-#REF!)+(3-#REF!)+#REF!+#REF!,"")</f>
        <v/>
      </c>
      <c r="CA423" s="176" t="str">
        <f>IF(COUNT(#REF!,#REF!,#REF!,#REF!)=4,(3-#REF!)+(3-#REF!)+#REF!+#REF!,"")</f>
        <v/>
      </c>
      <c r="CB423" s="240" t="str">
        <f t="shared" si="250"/>
        <v xml:space="preserve"> </v>
      </c>
      <c r="CC423" s="175" t="str">
        <f>IF(COUNT(#REF!,#REF!,#REF!)=3,(3-#REF!)+#REF!+(3-#REF!),"")</f>
        <v/>
      </c>
      <c r="CD423" s="176" t="str">
        <f>IF(COUNT(#REF!,#REF!,#REF!)=3,(3-#REF!)+#REF!+(3-#REF!),"")</f>
        <v/>
      </c>
      <c r="CE423" s="240" t="str">
        <f t="shared" si="251"/>
        <v xml:space="preserve"> </v>
      </c>
      <c r="CF423" s="185" t="str">
        <f t="shared" si="267"/>
        <v/>
      </c>
      <c r="CG423" s="186" t="str">
        <f t="shared" si="267"/>
        <v/>
      </c>
      <c r="CH423" s="181" t="str">
        <f t="shared" si="252"/>
        <v xml:space="preserve"> </v>
      </c>
      <c r="CI423" s="240">
        <f>'Session Tracking'!P422</f>
        <v>0</v>
      </c>
      <c r="CJ423" s="172"/>
      <c r="CK423" s="172">
        <f>COUNTIF('Session Tracking'!F422:O422,"Yes")</f>
        <v>0</v>
      </c>
      <c r="CL423" s="240">
        <f>COUNTIF('Session Tracking'!F422:O422,"No")</f>
        <v>0</v>
      </c>
      <c r="CM423" s="211">
        <f t="shared" si="253"/>
        <v>0</v>
      </c>
      <c r="CN423" s="240" t="str">
        <f t="shared" si="230"/>
        <v/>
      </c>
      <c r="CO423" s="240" t="str">
        <f t="shared" si="231"/>
        <v/>
      </c>
      <c r="CP423" s="240" t="str">
        <f t="shared" si="254"/>
        <v/>
      </c>
      <c r="CQ423" s="240" t="str">
        <f t="shared" si="255"/>
        <v/>
      </c>
      <c r="CR423" s="240" t="str">
        <f t="shared" si="256"/>
        <v/>
      </c>
      <c r="CS423" s="240" t="str">
        <f t="shared" si="257"/>
        <v/>
      </c>
      <c r="CT423" s="172" t="str">
        <f t="shared" si="258"/>
        <v/>
      </c>
      <c r="CU423" s="240" t="str">
        <f t="shared" si="259"/>
        <v/>
      </c>
      <c r="CV423" s="240" t="str">
        <f t="shared" si="260"/>
        <v/>
      </c>
      <c r="CW423" s="240" t="str">
        <f t="shared" si="261"/>
        <v/>
      </c>
      <c r="CX423" s="240" t="str">
        <f t="shared" si="262"/>
        <v/>
      </c>
      <c r="CY423" s="240" t="str">
        <f t="shared" si="263"/>
        <v/>
      </c>
      <c r="CZ423" s="240" t="str">
        <f t="shared" si="264"/>
        <v/>
      </c>
      <c r="DA423" s="240" t="str">
        <f t="shared" si="265"/>
        <v/>
      </c>
      <c r="DB423" s="173" t="str">
        <f t="shared" si="266"/>
        <v/>
      </c>
    </row>
    <row r="424" spans="1:106" x14ac:dyDescent="0.35">
      <c r="A424" s="182">
        <f>'Session Tracking'!A423</f>
        <v>0</v>
      </c>
      <c r="B424" s="183">
        <f>'Session Tracking'!T423</f>
        <v>0</v>
      </c>
      <c r="C424" s="183">
        <f>'Session Tracking'!C423</f>
        <v>0</v>
      </c>
      <c r="D424" s="184" t="str">
        <f>IF('Session Tracking'!D423,'Session Tracking'!D423,"")</f>
        <v/>
      </c>
      <c r="E424" s="184" t="str">
        <f>IF('Session Tracking'!E423,'Session Tracking'!E423,"")</f>
        <v/>
      </c>
      <c r="F424" s="121"/>
      <c r="G424" s="121"/>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1"/>
      <c r="AH424" s="122"/>
      <c r="AI424" s="122"/>
      <c r="AJ424" s="122"/>
      <c r="AK424" s="122"/>
      <c r="AL424" s="122"/>
      <c r="AM424" s="122"/>
      <c r="AN424" s="122"/>
      <c r="AO424" s="122"/>
      <c r="AP424" s="122"/>
      <c r="AQ424" s="122"/>
      <c r="AR424" s="122"/>
      <c r="AS424" s="122"/>
      <c r="AT424" s="122"/>
      <c r="AU424" s="122"/>
      <c r="AV424" s="122"/>
      <c r="AW424" s="122"/>
      <c r="AX424" s="122"/>
      <c r="AY424" s="122"/>
      <c r="AZ424" s="122"/>
      <c r="BA424" s="122"/>
      <c r="BB424" s="122"/>
      <c r="BC424" s="122"/>
      <c r="BD424" s="122"/>
      <c r="BE424" s="122"/>
      <c r="BF424" s="122"/>
      <c r="BH424" s="175" t="str">
        <f t="shared" si="232"/>
        <v/>
      </c>
      <c r="BI424" s="176" t="str">
        <f t="shared" si="233"/>
        <v/>
      </c>
      <c r="BJ424" s="240" t="str">
        <f t="shared" si="234"/>
        <v xml:space="preserve"> </v>
      </c>
      <c r="BK424" s="175" t="str">
        <f t="shared" si="235"/>
        <v/>
      </c>
      <c r="BL424" s="176" t="str">
        <f t="shared" si="236"/>
        <v/>
      </c>
      <c r="BM424" s="240" t="str">
        <f t="shared" si="237"/>
        <v xml:space="preserve"> </v>
      </c>
      <c r="BN424" s="175" t="str">
        <f t="shared" si="238"/>
        <v/>
      </c>
      <c r="BO424" s="176" t="str">
        <f t="shared" si="239"/>
        <v/>
      </c>
      <c r="BP424" s="240" t="str">
        <f t="shared" si="240"/>
        <v xml:space="preserve"> </v>
      </c>
      <c r="BQ424" s="175" t="str">
        <f t="shared" si="241"/>
        <v/>
      </c>
      <c r="BR424" s="176" t="str">
        <f t="shared" si="242"/>
        <v/>
      </c>
      <c r="BS424" s="224" t="str">
        <f t="shared" si="243"/>
        <v xml:space="preserve"> </v>
      </c>
      <c r="BT424" s="318" t="str">
        <f t="shared" si="244"/>
        <v/>
      </c>
      <c r="BU424" s="319" t="str">
        <f t="shared" si="245"/>
        <v/>
      </c>
      <c r="BV424" s="320" t="str">
        <f t="shared" si="246"/>
        <v xml:space="preserve"> </v>
      </c>
      <c r="BW424" s="175" t="str">
        <f t="shared" si="247"/>
        <v/>
      </c>
      <c r="BX424" s="176" t="str">
        <f t="shared" si="248"/>
        <v/>
      </c>
      <c r="BY424" s="240" t="str">
        <f t="shared" si="249"/>
        <v xml:space="preserve"> </v>
      </c>
      <c r="BZ424" s="175" t="str">
        <f>IF(COUNT(#REF!,#REF!,#REF!,#REF!)=4,(3-#REF!)+(3-#REF!)+#REF!+#REF!,"")</f>
        <v/>
      </c>
      <c r="CA424" s="176" t="str">
        <f>IF(COUNT(#REF!,#REF!,#REF!,#REF!)=4,(3-#REF!)+(3-#REF!)+#REF!+#REF!,"")</f>
        <v/>
      </c>
      <c r="CB424" s="240" t="str">
        <f t="shared" si="250"/>
        <v xml:space="preserve"> </v>
      </c>
      <c r="CC424" s="175" t="str">
        <f>IF(COUNT(#REF!,#REF!,#REF!)=3,(3-#REF!)+#REF!+(3-#REF!),"")</f>
        <v/>
      </c>
      <c r="CD424" s="176" t="str">
        <f>IF(COUNT(#REF!,#REF!,#REF!)=3,(3-#REF!)+#REF!+(3-#REF!),"")</f>
        <v/>
      </c>
      <c r="CE424" s="240" t="str">
        <f t="shared" si="251"/>
        <v xml:space="preserve"> </v>
      </c>
      <c r="CF424" s="185" t="str">
        <f t="shared" si="267"/>
        <v/>
      </c>
      <c r="CG424" s="186" t="str">
        <f t="shared" si="267"/>
        <v/>
      </c>
      <c r="CH424" s="181" t="str">
        <f t="shared" si="252"/>
        <v xml:space="preserve"> </v>
      </c>
      <c r="CI424" s="240">
        <f>'Session Tracking'!P423</f>
        <v>0</v>
      </c>
      <c r="CJ424" s="172"/>
      <c r="CK424" s="172">
        <f>COUNTIF('Session Tracking'!F423:O423,"Yes")</f>
        <v>0</v>
      </c>
      <c r="CL424" s="240">
        <f>COUNTIF('Session Tracking'!F423:O423,"No")</f>
        <v>0</v>
      </c>
      <c r="CM424" s="211">
        <f t="shared" si="253"/>
        <v>0</v>
      </c>
      <c r="CN424" s="240" t="str">
        <f t="shared" si="230"/>
        <v/>
      </c>
      <c r="CO424" s="240" t="str">
        <f t="shared" si="231"/>
        <v/>
      </c>
      <c r="CP424" s="240" t="str">
        <f t="shared" si="254"/>
        <v/>
      </c>
      <c r="CQ424" s="240" t="str">
        <f t="shared" si="255"/>
        <v/>
      </c>
      <c r="CR424" s="240" t="str">
        <f t="shared" si="256"/>
        <v/>
      </c>
      <c r="CS424" s="240" t="str">
        <f t="shared" si="257"/>
        <v/>
      </c>
      <c r="CT424" s="172" t="str">
        <f t="shared" si="258"/>
        <v/>
      </c>
      <c r="CU424" s="240" t="str">
        <f t="shared" si="259"/>
        <v/>
      </c>
      <c r="CV424" s="240" t="str">
        <f t="shared" si="260"/>
        <v/>
      </c>
      <c r="CW424" s="240" t="str">
        <f t="shared" si="261"/>
        <v/>
      </c>
      <c r="CX424" s="240" t="str">
        <f t="shared" si="262"/>
        <v/>
      </c>
      <c r="CY424" s="240" t="str">
        <f t="shared" si="263"/>
        <v/>
      </c>
      <c r="CZ424" s="240" t="str">
        <f t="shared" si="264"/>
        <v/>
      </c>
      <c r="DA424" s="240" t="str">
        <f t="shared" si="265"/>
        <v/>
      </c>
      <c r="DB424" s="173" t="str">
        <f t="shared" si="266"/>
        <v/>
      </c>
    </row>
    <row r="425" spans="1:106" x14ac:dyDescent="0.35">
      <c r="A425" s="182">
        <f>'Session Tracking'!A424</f>
        <v>0</v>
      </c>
      <c r="B425" s="183">
        <f>'Session Tracking'!T424</f>
        <v>0</v>
      </c>
      <c r="C425" s="183">
        <f>'Session Tracking'!C424</f>
        <v>0</v>
      </c>
      <c r="D425" s="184" t="str">
        <f>IF('Session Tracking'!D424,'Session Tracking'!D424,"")</f>
        <v/>
      </c>
      <c r="E425" s="184" t="str">
        <f>IF('Session Tracking'!E424,'Session Tracking'!E424,"")</f>
        <v/>
      </c>
      <c r="F425" s="123"/>
      <c r="G425" s="123"/>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3"/>
      <c r="AH425" s="124"/>
      <c r="AI425" s="124"/>
      <c r="AJ425" s="124"/>
      <c r="AK425" s="124"/>
      <c r="AL425" s="124"/>
      <c r="AM425" s="124"/>
      <c r="AN425" s="124"/>
      <c r="AO425" s="124"/>
      <c r="AP425" s="124"/>
      <c r="AQ425" s="124"/>
      <c r="AR425" s="124"/>
      <c r="AS425" s="124"/>
      <c r="AT425" s="124"/>
      <c r="AU425" s="124"/>
      <c r="AV425" s="124"/>
      <c r="AW425" s="124"/>
      <c r="AX425" s="124"/>
      <c r="AY425" s="124"/>
      <c r="AZ425" s="124"/>
      <c r="BA425" s="124"/>
      <c r="BB425" s="124"/>
      <c r="BC425" s="124"/>
      <c r="BD425" s="124"/>
      <c r="BE425" s="124"/>
      <c r="BF425" s="124"/>
      <c r="BH425" s="175" t="str">
        <f t="shared" si="232"/>
        <v/>
      </c>
      <c r="BI425" s="176" t="str">
        <f t="shared" si="233"/>
        <v/>
      </c>
      <c r="BJ425" s="240" t="str">
        <f t="shared" si="234"/>
        <v xml:space="preserve"> </v>
      </c>
      <c r="BK425" s="175" t="str">
        <f t="shared" si="235"/>
        <v/>
      </c>
      <c r="BL425" s="176" t="str">
        <f t="shared" si="236"/>
        <v/>
      </c>
      <c r="BM425" s="240" t="str">
        <f t="shared" si="237"/>
        <v xml:space="preserve"> </v>
      </c>
      <c r="BN425" s="175" t="str">
        <f t="shared" si="238"/>
        <v/>
      </c>
      <c r="BO425" s="176" t="str">
        <f t="shared" si="239"/>
        <v/>
      </c>
      <c r="BP425" s="240" t="str">
        <f t="shared" si="240"/>
        <v xml:space="preserve"> </v>
      </c>
      <c r="BQ425" s="175" t="str">
        <f t="shared" si="241"/>
        <v/>
      </c>
      <c r="BR425" s="176" t="str">
        <f t="shared" si="242"/>
        <v/>
      </c>
      <c r="BS425" s="224" t="str">
        <f t="shared" si="243"/>
        <v xml:space="preserve"> </v>
      </c>
      <c r="BT425" s="318" t="str">
        <f t="shared" si="244"/>
        <v/>
      </c>
      <c r="BU425" s="319" t="str">
        <f t="shared" si="245"/>
        <v/>
      </c>
      <c r="BV425" s="320" t="str">
        <f t="shared" si="246"/>
        <v xml:space="preserve"> </v>
      </c>
      <c r="BW425" s="175" t="str">
        <f t="shared" si="247"/>
        <v/>
      </c>
      <c r="BX425" s="176" t="str">
        <f t="shared" si="248"/>
        <v/>
      </c>
      <c r="BY425" s="240" t="str">
        <f t="shared" si="249"/>
        <v xml:space="preserve"> </v>
      </c>
      <c r="BZ425" s="175" t="str">
        <f>IF(COUNT(#REF!,#REF!,#REF!,#REF!)=4,(3-#REF!)+(3-#REF!)+#REF!+#REF!,"")</f>
        <v/>
      </c>
      <c r="CA425" s="176" t="str">
        <f>IF(COUNT(#REF!,#REF!,#REF!,#REF!)=4,(3-#REF!)+(3-#REF!)+#REF!+#REF!,"")</f>
        <v/>
      </c>
      <c r="CB425" s="240" t="str">
        <f t="shared" si="250"/>
        <v xml:space="preserve"> </v>
      </c>
      <c r="CC425" s="175" t="str">
        <f>IF(COUNT(#REF!,#REF!,#REF!)=3,(3-#REF!)+#REF!+(3-#REF!),"")</f>
        <v/>
      </c>
      <c r="CD425" s="176" t="str">
        <f>IF(COUNT(#REF!,#REF!,#REF!)=3,(3-#REF!)+#REF!+(3-#REF!),"")</f>
        <v/>
      </c>
      <c r="CE425" s="240" t="str">
        <f t="shared" si="251"/>
        <v xml:space="preserve"> </v>
      </c>
      <c r="CF425" s="185" t="str">
        <f t="shared" si="267"/>
        <v/>
      </c>
      <c r="CG425" s="186" t="str">
        <f t="shared" si="267"/>
        <v/>
      </c>
      <c r="CH425" s="181" t="str">
        <f t="shared" si="252"/>
        <v xml:space="preserve"> </v>
      </c>
      <c r="CI425" s="240">
        <f>'Session Tracking'!P424</f>
        <v>0</v>
      </c>
      <c r="CJ425" s="172"/>
      <c r="CK425" s="172">
        <f>COUNTIF('Session Tracking'!F424:O424,"Yes")</f>
        <v>0</v>
      </c>
      <c r="CL425" s="240">
        <f>COUNTIF('Session Tracking'!F424:O424,"No")</f>
        <v>0</v>
      </c>
      <c r="CM425" s="211">
        <f t="shared" si="253"/>
        <v>0</v>
      </c>
      <c r="CN425" s="240" t="str">
        <f t="shared" si="230"/>
        <v/>
      </c>
      <c r="CO425" s="240" t="str">
        <f t="shared" si="231"/>
        <v/>
      </c>
      <c r="CP425" s="240" t="str">
        <f t="shared" si="254"/>
        <v/>
      </c>
      <c r="CQ425" s="240" t="str">
        <f t="shared" si="255"/>
        <v/>
      </c>
      <c r="CR425" s="240" t="str">
        <f t="shared" si="256"/>
        <v/>
      </c>
      <c r="CS425" s="240" t="str">
        <f t="shared" si="257"/>
        <v/>
      </c>
      <c r="CT425" s="172" t="str">
        <f t="shared" si="258"/>
        <v/>
      </c>
      <c r="CU425" s="240" t="str">
        <f t="shared" si="259"/>
        <v/>
      </c>
      <c r="CV425" s="240" t="str">
        <f t="shared" si="260"/>
        <v/>
      </c>
      <c r="CW425" s="240" t="str">
        <f t="shared" si="261"/>
        <v/>
      </c>
      <c r="CX425" s="240" t="str">
        <f t="shared" si="262"/>
        <v/>
      </c>
      <c r="CY425" s="240" t="str">
        <f t="shared" si="263"/>
        <v/>
      </c>
      <c r="CZ425" s="240" t="str">
        <f t="shared" si="264"/>
        <v/>
      </c>
      <c r="DA425" s="240" t="str">
        <f t="shared" si="265"/>
        <v/>
      </c>
      <c r="DB425" s="173" t="str">
        <f t="shared" si="266"/>
        <v/>
      </c>
    </row>
    <row r="426" spans="1:106" x14ac:dyDescent="0.35">
      <c r="A426" s="182">
        <f>'Session Tracking'!A425</f>
        <v>0</v>
      </c>
      <c r="B426" s="183">
        <f>'Session Tracking'!T425</f>
        <v>0</v>
      </c>
      <c r="C426" s="183">
        <f>'Session Tracking'!C425</f>
        <v>0</v>
      </c>
      <c r="D426" s="184" t="str">
        <f>IF('Session Tracking'!D425,'Session Tracking'!D425,"")</f>
        <v/>
      </c>
      <c r="E426" s="184" t="str">
        <f>IF('Session Tracking'!E425,'Session Tracking'!E425,"")</f>
        <v/>
      </c>
      <c r="F426" s="121"/>
      <c r="G426" s="121"/>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1"/>
      <c r="AH426" s="122"/>
      <c r="AI426" s="122"/>
      <c r="AJ426" s="122"/>
      <c r="AK426" s="122"/>
      <c r="AL426" s="122"/>
      <c r="AM426" s="122"/>
      <c r="AN426" s="122"/>
      <c r="AO426" s="122"/>
      <c r="AP426" s="122"/>
      <c r="AQ426" s="122"/>
      <c r="AR426" s="122"/>
      <c r="AS426" s="122"/>
      <c r="AT426" s="122"/>
      <c r="AU426" s="122"/>
      <c r="AV426" s="122"/>
      <c r="AW426" s="122"/>
      <c r="AX426" s="122"/>
      <c r="AY426" s="122"/>
      <c r="AZ426" s="122"/>
      <c r="BA426" s="122"/>
      <c r="BB426" s="122"/>
      <c r="BC426" s="122"/>
      <c r="BD426" s="122"/>
      <c r="BE426" s="122"/>
      <c r="BF426" s="122"/>
      <c r="BH426" s="175" t="str">
        <f t="shared" si="232"/>
        <v/>
      </c>
      <c r="BI426" s="176" t="str">
        <f t="shared" si="233"/>
        <v/>
      </c>
      <c r="BJ426" s="240" t="str">
        <f t="shared" si="234"/>
        <v xml:space="preserve"> </v>
      </c>
      <c r="BK426" s="175" t="str">
        <f t="shared" si="235"/>
        <v/>
      </c>
      <c r="BL426" s="176" t="str">
        <f t="shared" si="236"/>
        <v/>
      </c>
      <c r="BM426" s="240" t="str">
        <f t="shared" si="237"/>
        <v xml:space="preserve"> </v>
      </c>
      <c r="BN426" s="175" t="str">
        <f t="shared" si="238"/>
        <v/>
      </c>
      <c r="BO426" s="176" t="str">
        <f t="shared" si="239"/>
        <v/>
      </c>
      <c r="BP426" s="240" t="str">
        <f t="shared" si="240"/>
        <v xml:space="preserve"> </v>
      </c>
      <c r="BQ426" s="175" t="str">
        <f t="shared" si="241"/>
        <v/>
      </c>
      <c r="BR426" s="176" t="str">
        <f t="shared" si="242"/>
        <v/>
      </c>
      <c r="BS426" s="224" t="str">
        <f t="shared" si="243"/>
        <v xml:space="preserve"> </v>
      </c>
      <c r="BT426" s="318" t="str">
        <f t="shared" si="244"/>
        <v/>
      </c>
      <c r="BU426" s="319" t="str">
        <f t="shared" si="245"/>
        <v/>
      </c>
      <c r="BV426" s="320" t="str">
        <f t="shared" si="246"/>
        <v xml:space="preserve"> </v>
      </c>
      <c r="BW426" s="175" t="str">
        <f t="shared" si="247"/>
        <v/>
      </c>
      <c r="BX426" s="176" t="str">
        <f t="shared" si="248"/>
        <v/>
      </c>
      <c r="BY426" s="240" t="str">
        <f t="shared" si="249"/>
        <v xml:space="preserve"> </v>
      </c>
      <c r="BZ426" s="175" t="str">
        <f>IF(COUNT(#REF!,#REF!,#REF!,#REF!)=4,(3-#REF!)+(3-#REF!)+#REF!+#REF!,"")</f>
        <v/>
      </c>
      <c r="CA426" s="176" t="str">
        <f>IF(COUNT(#REF!,#REF!,#REF!,#REF!)=4,(3-#REF!)+(3-#REF!)+#REF!+#REF!,"")</f>
        <v/>
      </c>
      <c r="CB426" s="240" t="str">
        <f t="shared" si="250"/>
        <v xml:space="preserve"> </v>
      </c>
      <c r="CC426" s="175" t="str">
        <f>IF(COUNT(#REF!,#REF!,#REF!)=3,(3-#REF!)+#REF!+(3-#REF!),"")</f>
        <v/>
      </c>
      <c r="CD426" s="176" t="str">
        <f>IF(COUNT(#REF!,#REF!,#REF!)=3,(3-#REF!)+#REF!+(3-#REF!),"")</f>
        <v/>
      </c>
      <c r="CE426" s="240" t="str">
        <f t="shared" si="251"/>
        <v xml:space="preserve"> </v>
      </c>
      <c r="CF426" s="185" t="str">
        <f t="shared" si="267"/>
        <v/>
      </c>
      <c r="CG426" s="186" t="str">
        <f t="shared" si="267"/>
        <v/>
      </c>
      <c r="CH426" s="181" t="str">
        <f t="shared" si="252"/>
        <v xml:space="preserve"> </v>
      </c>
      <c r="CI426" s="240">
        <f>'Session Tracking'!P425</f>
        <v>0</v>
      </c>
      <c r="CJ426" s="172"/>
      <c r="CK426" s="172">
        <f>COUNTIF('Session Tracking'!F425:O425,"Yes")</f>
        <v>0</v>
      </c>
      <c r="CL426" s="240">
        <f>COUNTIF('Session Tracking'!F425:O425,"No")</f>
        <v>0</v>
      </c>
      <c r="CM426" s="211">
        <f t="shared" si="253"/>
        <v>0</v>
      </c>
      <c r="CN426" s="240" t="str">
        <f t="shared" si="230"/>
        <v/>
      </c>
      <c r="CO426" s="240" t="str">
        <f t="shared" si="231"/>
        <v/>
      </c>
      <c r="CP426" s="240" t="str">
        <f t="shared" si="254"/>
        <v/>
      </c>
      <c r="CQ426" s="240" t="str">
        <f t="shared" si="255"/>
        <v/>
      </c>
      <c r="CR426" s="240" t="str">
        <f t="shared" si="256"/>
        <v/>
      </c>
      <c r="CS426" s="240" t="str">
        <f t="shared" si="257"/>
        <v/>
      </c>
      <c r="CT426" s="172" t="str">
        <f t="shared" si="258"/>
        <v/>
      </c>
      <c r="CU426" s="240" t="str">
        <f t="shared" si="259"/>
        <v/>
      </c>
      <c r="CV426" s="240" t="str">
        <f t="shared" si="260"/>
        <v/>
      </c>
      <c r="CW426" s="240" t="str">
        <f t="shared" si="261"/>
        <v/>
      </c>
      <c r="CX426" s="240" t="str">
        <f t="shared" si="262"/>
        <v/>
      </c>
      <c r="CY426" s="240" t="str">
        <f t="shared" si="263"/>
        <v/>
      </c>
      <c r="CZ426" s="240" t="str">
        <f t="shared" si="264"/>
        <v/>
      </c>
      <c r="DA426" s="240" t="str">
        <f t="shared" si="265"/>
        <v/>
      </c>
      <c r="DB426" s="173" t="str">
        <f t="shared" si="266"/>
        <v/>
      </c>
    </row>
    <row r="427" spans="1:106" x14ac:dyDescent="0.35">
      <c r="A427" s="182">
        <f>'Session Tracking'!A426</f>
        <v>0</v>
      </c>
      <c r="B427" s="183">
        <f>'Session Tracking'!T426</f>
        <v>0</v>
      </c>
      <c r="C427" s="183">
        <f>'Session Tracking'!C426</f>
        <v>0</v>
      </c>
      <c r="D427" s="184" t="str">
        <f>IF('Session Tracking'!D426,'Session Tracking'!D426,"")</f>
        <v/>
      </c>
      <c r="E427" s="184" t="str">
        <f>IF('Session Tracking'!E426,'Session Tracking'!E426,"")</f>
        <v/>
      </c>
      <c r="F427" s="123"/>
      <c r="G427" s="123"/>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3"/>
      <c r="AH427" s="124"/>
      <c r="AI427" s="124"/>
      <c r="AJ427" s="124"/>
      <c r="AK427" s="124"/>
      <c r="AL427" s="124"/>
      <c r="AM427" s="124"/>
      <c r="AN427" s="124"/>
      <c r="AO427" s="124"/>
      <c r="AP427" s="124"/>
      <c r="AQ427" s="124"/>
      <c r="AR427" s="124"/>
      <c r="AS427" s="124"/>
      <c r="AT427" s="124"/>
      <c r="AU427" s="124"/>
      <c r="AV427" s="124"/>
      <c r="AW427" s="124"/>
      <c r="AX427" s="124"/>
      <c r="AY427" s="124"/>
      <c r="AZ427" s="124"/>
      <c r="BA427" s="124"/>
      <c r="BB427" s="124"/>
      <c r="BC427" s="124"/>
      <c r="BD427" s="124"/>
      <c r="BE427" s="124"/>
      <c r="BF427" s="124"/>
      <c r="BH427" s="175" t="str">
        <f t="shared" si="232"/>
        <v/>
      </c>
      <c r="BI427" s="176" t="str">
        <f t="shared" si="233"/>
        <v/>
      </c>
      <c r="BJ427" s="240" t="str">
        <f t="shared" si="234"/>
        <v xml:space="preserve"> </v>
      </c>
      <c r="BK427" s="175" t="str">
        <f t="shared" si="235"/>
        <v/>
      </c>
      <c r="BL427" s="176" t="str">
        <f t="shared" si="236"/>
        <v/>
      </c>
      <c r="BM427" s="240" t="str">
        <f t="shared" si="237"/>
        <v xml:space="preserve"> </v>
      </c>
      <c r="BN427" s="175" t="str">
        <f t="shared" si="238"/>
        <v/>
      </c>
      <c r="BO427" s="176" t="str">
        <f t="shared" si="239"/>
        <v/>
      </c>
      <c r="BP427" s="240" t="str">
        <f t="shared" si="240"/>
        <v xml:space="preserve"> </v>
      </c>
      <c r="BQ427" s="175" t="str">
        <f t="shared" si="241"/>
        <v/>
      </c>
      <c r="BR427" s="176" t="str">
        <f t="shared" si="242"/>
        <v/>
      </c>
      <c r="BS427" s="224" t="str">
        <f t="shared" si="243"/>
        <v xml:space="preserve"> </v>
      </c>
      <c r="BT427" s="318" t="str">
        <f t="shared" si="244"/>
        <v/>
      </c>
      <c r="BU427" s="319" t="str">
        <f t="shared" si="245"/>
        <v/>
      </c>
      <c r="BV427" s="320" t="str">
        <f t="shared" si="246"/>
        <v xml:space="preserve"> </v>
      </c>
      <c r="BW427" s="175" t="str">
        <f t="shared" si="247"/>
        <v/>
      </c>
      <c r="BX427" s="176" t="str">
        <f t="shared" si="248"/>
        <v/>
      </c>
      <c r="BY427" s="240" t="str">
        <f t="shared" si="249"/>
        <v xml:space="preserve"> </v>
      </c>
      <c r="BZ427" s="175" t="str">
        <f>IF(COUNT(#REF!,#REF!,#REF!,#REF!)=4,(3-#REF!)+(3-#REF!)+#REF!+#REF!,"")</f>
        <v/>
      </c>
      <c r="CA427" s="176" t="str">
        <f>IF(COUNT(#REF!,#REF!,#REF!,#REF!)=4,(3-#REF!)+(3-#REF!)+#REF!+#REF!,"")</f>
        <v/>
      </c>
      <c r="CB427" s="240" t="str">
        <f t="shared" si="250"/>
        <v xml:space="preserve"> </v>
      </c>
      <c r="CC427" s="175" t="str">
        <f>IF(COUNT(#REF!,#REF!,#REF!)=3,(3-#REF!)+#REF!+(3-#REF!),"")</f>
        <v/>
      </c>
      <c r="CD427" s="176" t="str">
        <f>IF(COUNT(#REF!,#REF!,#REF!)=3,(3-#REF!)+#REF!+(3-#REF!),"")</f>
        <v/>
      </c>
      <c r="CE427" s="240" t="str">
        <f t="shared" si="251"/>
        <v xml:space="preserve"> </v>
      </c>
      <c r="CF427" s="185" t="str">
        <f t="shared" si="267"/>
        <v/>
      </c>
      <c r="CG427" s="186" t="str">
        <f t="shared" si="267"/>
        <v/>
      </c>
      <c r="CH427" s="181" t="str">
        <f t="shared" si="252"/>
        <v xml:space="preserve"> </v>
      </c>
      <c r="CI427" s="240">
        <f>'Session Tracking'!P426</f>
        <v>0</v>
      </c>
      <c r="CJ427" s="172"/>
      <c r="CK427" s="172">
        <f>COUNTIF('Session Tracking'!F426:O426,"Yes")</f>
        <v>0</v>
      </c>
      <c r="CL427" s="240">
        <f>COUNTIF('Session Tracking'!F426:O426,"No")</f>
        <v>0</v>
      </c>
      <c r="CM427" s="211">
        <f t="shared" si="253"/>
        <v>0</v>
      </c>
      <c r="CN427" s="240" t="str">
        <f t="shared" si="230"/>
        <v/>
      </c>
      <c r="CO427" s="240" t="str">
        <f t="shared" si="231"/>
        <v/>
      </c>
      <c r="CP427" s="240" t="str">
        <f t="shared" si="254"/>
        <v/>
      </c>
      <c r="CQ427" s="240" t="str">
        <f t="shared" si="255"/>
        <v/>
      </c>
      <c r="CR427" s="240" t="str">
        <f t="shared" si="256"/>
        <v/>
      </c>
      <c r="CS427" s="240" t="str">
        <f t="shared" si="257"/>
        <v/>
      </c>
      <c r="CT427" s="172" t="str">
        <f t="shared" si="258"/>
        <v/>
      </c>
      <c r="CU427" s="240" t="str">
        <f t="shared" si="259"/>
        <v/>
      </c>
      <c r="CV427" s="240" t="str">
        <f t="shared" si="260"/>
        <v/>
      </c>
      <c r="CW427" s="240" t="str">
        <f t="shared" si="261"/>
        <v/>
      </c>
      <c r="CX427" s="240" t="str">
        <f t="shared" si="262"/>
        <v/>
      </c>
      <c r="CY427" s="240" t="str">
        <f t="shared" si="263"/>
        <v/>
      </c>
      <c r="CZ427" s="240" t="str">
        <f t="shared" si="264"/>
        <v/>
      </c>
      <c r="DA427" s="240" t="str">
        <f t="shared" si="265"/>
        <v/>
      </c>
      <c r="DB427" s="173" t="str">
        <f t="shared" si="266"/>
        <v/>
      </c>
    </row>
    <row r="428" spans="1:106" x14ac:dyDescent="0.35">
      <c r="A428" s="182">
        <f>'Session Tracking'!A427</f>
        <v>0</v>
      </c>
      <c r="B428" s="183">
        <f>'Session Tracking'!T427</f>
        <v>0</v>
      </c>
      <c r="C428" s="183">
        <f>'Session Tracking'!C427</f>
        <v>0</v>
      </c>
      <c r="D428" s="184" t="str">
        <f>IF('Session Tracking'!D427,'Session Tracking'!D427,"")</f>
        <v/>
      </c>
      <c r="E428" s="184" t="str">
        <f>IF('Session Tracking'!E427,'Session Tracking'!E427,"")</f>
        <v/>
      </c>
      <c r="F428" s="121"/>
      <c r="G428" s="121"/>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1"/>
      <c r="AH428" s="122"/>
      <c r="AI428" s="122"/>
      <c r="AJ428" s="122"/>
      <c r="AK428" s="122"/>
      <c r="AL428" s="122"/>
      <c r="AM428" s="122"/>
      <c r="AN428" s="122"/>
      <c r="AO428" s="122"/>
      <c r="AP428" s="122"/>
      <c r="AQ428" s="122"/>
      <c r="AR428" s="122"/>
      <c r="AS428" s="122"/>
      <c r="AT428" s="122"/>
      <c r="AU428" s="122"/>
      <c r="AV428" s="122"/>
      <c r="AW428" s="122"/>
      <c r="AX428" s="122"/>
      <c r="AY428" s="122"/>
      <c r="AZ428" s="122"/>
      <c r="BA428" s="122"/>
      <c r="BB428" s="122"/>
      <c r="BC428" s="122"/>
      <c r="BD428" s="122"/>
      <c r="BE428" s="122"/>
      <c r="BF428" s="122"/>
      <c r="BH428" s="175" t="str">
        <f t="shared" si="232"/>
        <v/>
      </c>
      <c r="BI428" s="176" t="str">
        <f t="shared" si="233"/>
        <v/>
      </c>
      <c r="BJ428" s="240" t="str">
        <f t="shared" si="234"/>
        <v xml:space="preserve"> </v>
      </c>
      <c r="BK428" s="175" t="str">
        <f t="shared" si="235"/>
        <v/>
      </c>
      <c r="BL428" s="176" t="str">
        <f t="shared" si="236"/>
        <v/>
      </c>
      <c r="BM428" s="240" t="str">
        <f t="shared" si="237"/>
        <v xml:space="preserve"> </v>
      </c>
      <c r="BN428" s="175" t="str">
        <f t="shared" si="238"/>
        <v/>
      </c>
      <c r="BO428" s="176" t="str">
        <f t="shared" si="239"/>
        <v/>
      </c>
      <c r="BP428" s="240" t="str">
        <f t="shared" si="240"/>
        <v xml:space="preserve"> </v>
      </c>
      <c r="BQ428" s="175" t="str">
        <f t="shared" si="241"/>
        <v/>
      </c>
      <c r="BR428" s="176" t="str">
        <f t="shared" si="242"/>
        <v/>
      </c>
      <c r="BS428" s="224" t="str">
        <f t="shared" si="243"/>
        <v xml:space="preserve"> </v>
      </c>
      <c r="BT428" s="318" t="str">
        <f t="shared" si="244"/>
        <v/>
      </c>
      <c r="BU428" s="319" t="str">
        <f t="shared" si="245"/>
        <v/>
      </c>
      <c r="BV428" s="320" t="str">
        <f t="shared" si="246"/>
        <v xml:space="preserve"> </v>
      </c>
      <c r="BW428" s="175" t="str">
        <f t="shared" si="247"/>
        <v/>
      </c>
      <c r="BX428" s="176" t="str">
        <f t="shared" si="248"/>
        <v/>
      </c>
      <c r="BY428" s="240" t="str">
        <f t="shared" si="249"/>
        <v xml:space="preserve"> </v>
      </c>
      <c r="BZ428" s="175" t="str">
        <f>IF(COUNT(#REF!,#REF!,#REF!,#REF!)=4,(3-#REF!)+(3-#REF!)+#REF!+#REF!,"")</f>
        <v/>
      </c>
      <c r="CA428" s="176" t="str">
        <f>IF(COUNT(#REF!,#REF!,#REF!,#REF!)=4,(3-#REF!)+(3-#REF!)+#REF!+#REF!,"")</f>
        <v/>
      </c>
      <c r="CB428" s="240" t="str">
        <f t="shared" si="250"/>
        <v xml:space="preserve"> </v>
      </c>
      <c r="CC428" s="175" t="str">
        <f>IF(COUNT(#REF!,#REF!,#REF!)=3,(3-#REF!)+#REF!+(3-#REF!),"")</f>
        <v/>
      </c>
      <c r="CD428" s="176" t="str">
        <f>IF(COUNT(#REF!,#REF!,#REF!)=3,(3-#REF!)+#REF!+(3-#REF!),"")</f>
        <v/>
      </c>
      <c r="CE428" s="240" t="str">
        <f t="shared" si="251"/>
        <v xml:space="preserve"> </v>
      </c>
      <c r="CF428" s="185" t="str">
        <f t="shared" si="267"/>
        <v/>
      </c>
      <c r="CG428" s="186" t="str">
        <f t="shared" si="267"/>
        <v/>
      </c>
      <c r="CH428" s="181" t="str">
        <f t="shared" si="252"/>
        <v xml:space="preserve"> </v>
      </c>
      <c r="CI428" s="240">
        <f>'Session Tracking'!P427</f>
        <v>0</v>
      </c>
      <c r="CJ428" s="172"/>
      <c r="CK428" s="172">
        <f>COUNTIF('Session Tracking'!F427:O427,"Yes")</f>
        <v>0</v>
      </c>
      <c r="CL428" s="240">
        <f>COUNTIF('Session Tracking'!F427:O427,"No")</f>
        <v>0</v>
      </c>
      <c r="CM428" s="211">
        <f t="shared" si="253"/>
        <v>0</v>
      </c>
      <c r="CN428" s="240" t="str">
        <f t="shared" si="230"/>
        <v/>
      </c>
      <c r="CO428" s="240" t="str">
        <f t="shared" si="231"/>
        <v/>
      </c>
      <c r="CP428" s="240" t="str">
        <f t="shared" si="254"/>
        <v/>
      </c>
      <c r="CQ428" s="240" t="str">
        <f t="shared" si="255"/>
        <v/>
      </c>
      <c r="CR428" s="240" t="str">
        <f t="shared" si="256"/>
        <v/>
      </c>
      <c r="CS428" s="240" t="str">
        <f t="shared" si="257"/>
        <v/>
      </c>
      <c r="CT428" s="172" t="str">
        <f t="shared" si="258"/>
        <v/>
      </c>
      <c r="CU428" s="240" t="str">
        <f t="shared" si="259"/>
        <v/>
      </c>
      <c r="CV428" s="240" t="str">
        <f t="shared" si="260"/>
        <v/>
      </c>
      <c r="CW428" s="240" t="str">
        <f t="shared" si="261"/>
        <v/>
      </c>
      <c r="CX428" s="240" t="str">
        <f t="shared" si="262"/>
        <v/>
      </c>
      <c r="CY428" s="240" t="str">
        <f t="shared" si="263"/>
        <v/>
      </c>
      <c r="CZ428" s="240" t="str">
        <f t="shared" si="264"/>
        <v/>
      </c>
      <c r="DA428" s="240" t="str">
        <f t="shared" si="265"/>
        <v/>
      </c>
      <c r="DB428" s="173" t="str">
        <f t="shared" si="266"/>
        <v/>
      </c>
    </row>
    <row r="429" spans="1:106" x14ac:dyDescent="0.35">
      <c r="A429" s="182">
        <f>'Session Tracking'!A428</f>
        <v>0</v>
      </c>
      <c r="B429" s="183">
        <f>'Session Tracking'!T428</f>
        <v>0</v>
      </c>
      <c r="C429" s="183">
        <f>'Session Tracking'!C428</f>
        <v>0</v>
      </c>
      <c r="D429" s="184" t="str">
        <f>IF('Session Tracking'!D428,'Session Tracking'!D428,"")</f>
        <v/>
      </c>
      <c r="E429" s="184" t="str">
        <f>IF('Session Tracking'!E428,'Session Tracking'!E428,"")</f>
        <v/>
      </c>
      <c r="F429" s="123"/>
      <c r="G429" s="123"/>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3"/>
      <c r="AH429" s="124"/>
      <c r="AI429" s="124"/>
      <c r="AJ429" s="124"/>
      <c r="AK429" s="124"/>
      <c r="AL429" s="124"/>
      <c r="AM429" s="124"/>
      <c r="AN429" s="124"/>
      <c r="AO429" s="124"/>
      <c r="AP429" s="124"/>
      <c r="AQ429" s="124"/>
      <c r="AR429" s="124"/>
      <c r="AS429" s="124"/>
      <c r="AT429" s="124"/>
      <c r="AU429" s="124"/>
      <c r="AV429" s="124"/>
      <c r="AW429" s="124"/>
      <c r="AX429" s="124"/>
      <c r="AY429" s="124"/>
      <c r="AZ429" s="124"/>
      <c r="BA429" s="124"/>
      <c r="BB429" s="124"/>
      <c r="BC429" s="124"/>
      <c r="BD429" s="124"/>
      <c r="BE429" s="124"/>
      <c r="BF429" s="124"/>
      <c r="BH429" s="175" t="str">
        <f t="shared" si="232"/>
        <v/>
      </c>
      <c r="BI429" s="176" t="str">
        <f t="shared" si="233"/>
        <v/>
      </c>
      <c r="BJ429" s="240" t="str">
        <f t="shared" si="234"/>
        <v xml:space="preserve"> </v>
      </c>
      <c r="BK429" s="175" t="str">
        <f t="shared" si="235"/>
        <v/>
      </c>
      <c r="BL429" s="176" t="str">
        <f t="shared" si="236"/>
        <v/>
      </c>
      <c r="BM429" s="240" t="str">
        <f t="shared" si="237"/>
        <v xml:space="preserve"> </v>
      </c>
      <c r="BN429" s="175" t="str">
        <f t="shared" si="238"/>
        <v/>
      </c>
      <c r="BO429" s="176" t="str">
        <f t="shared" si="239"/>
        <v/>
      </c>
      <c r="BP429" s="240" t="str">
        <f t="shared" si="240"/>
        <v xml:space="preserve"> </v>
      </c>
      <c r="BQ429" s="175" t="str">
        <f t="shared" si="241"/>
        <v/>
      </c>
      <c r="BR429" s="176" t="str">
        <f t="shared" si="242"/>
        <v/>
      </c>
      <c r="BS429" s="224" t="str">
        <f t="shared" si="243"/>
        <v xml:space="preserve"> </v>
      </c>
      <c r="BT429" s="318" t="str">
        <f t="shared" si="244"/>
        <v/>
      </c>
      <c r="BU429" s="319" t="str">
        <f t="shared" si="245"/>
        <v/>
      </c>
      <c r="BV429" s="320" t="str">
        <f t="shared" si="246"/>
        <v xml:space="preserve"> </v>
      </c>
      <c r="BW429" s="175" t="str">
        <f t="shared" si="247"/>
        <v/>
      </c>
      <c r="BX429" s="176" t="str">
        <f t="shared" si="248"/>
        <v/>
      </c>
      <c r="BY429" s="240" t="str">
        <f t="shared" si="249"/>
        <v xml:space="preserve"> </v>
      </c>
      <c r="BZ429" s="175" t="str">
        <f>IF(COUNT(#REF!,#REF!,#REF!,#REF!)=4,(3-#REF!)+(3-#REF!)+#REF!+#REF!,"")</f>
        <v/>
      </c>
      <c r="CA429" s="176" t="str">
        <f>IF(COUNT(#REF!,#REF!,#REF!,#REF!)=4,(3-#REF!)+(3-#REF!)+#REF!+#REF!,"")</f>
        <v/>
      </c>
      <c r="CB429" s="240" t="str">
        <f t="shared" si="250"/>
        <v xml:space="preserve"> </v>
      </c>
      <c r="CC429" s="175" t="str">
        <f>IF(COUNT(#REF!,#REF!,#REF!)=3,(3-#REF!)+#REF!+(3-#REF!),"")</f>
        <v/>
      </c>
      <c r="CD429" s="176" t="str">
        <f>IF(COUNT(#REF!,#REF!,#REF!)=3,(3-#REF!)+#REF!+(3-#REF!),"")</f>
        <v/>
      </c>
      <c r="CE429" s="240" t="str">
        <f t="shared" si="251"/>
        <v xml:space="preserve"> </v>
      </c>
      <c r="CF429" s="185" t="str">
        <f t="shared" si="267"/>
        <v/>
      </c>
      <c r="CG429" s="186" t="str">
        <f t="shared" si="267"/>
        <v/>
      </c>
      <c r="CH429" s="181" t="str">
        <f t="shared" si="252"/>
        <v xml:space="preserve"> </v>
      </c>
      <c r="CI429" s="240">
        <f>'Session Tracking'!P428</f>
        <v>0</v>
      </c>
      <c r="CJ429" s="172"/>
      <c r="CK429" s="172">
        <f>COUNTIF('Session Tracking'!F428:O428,"Yes")</f>
        <v>0</v>
      </c>
      <c r="CL429" s="240">
        <f>COUNTIF('Session Tracking'!F428:O428,"No")</f>
        <v>0</v>
      </c>
      <c r="CM429" s="211">
        <f t="shared" si="253"/>
        <v>0</v>
      </c>
      <c r="CN429" s="240" t="str">
        <f t="shared" si="230"/>
        <v/>
      </c>
      <c r="CO429" s="240" t="str">
        <f t="shared" si="231"/>
        <v/>
      </c>
      <c r="CP429" s="240" t="str">
        <f t="shared" si="254"/>
        <v/>
      </c>
      <c r="CQ429" s="240" t="str">
        <f t="shared" si="255"/>
        <v/>
      </c>
      <c r="CR429" s="240" t="str">
        <f t="shared" si="256"/>
        <v/>
      </c>
      <c r="CS429" s="240" t="str">
        <f t="shared" si="257"/>
        <v/>
      </c>
      <c r="CT429" s="172" t="str">
        <f t="shared" si="258"/>
        <v/>
      </c>
      <c r="CU429" s="240" t="str">
        <f t="shared" si="259"/>
        <v/>
      </c>
      <c r="CV429" s="240" t="str">
        <f t="shared" si="260"/>
        <v/>
      </c>
      <c r="CW429" s="240" t="str">
        <f t="shared" si="261"/>
        <v/>
      </c>
      <c r="CX429" s="240" t="str">
        <f t="shared" si="262"/>
        <v/>
      </c>
      <c r="CY429" s="240" t="str">
        <f t="shared" si="263"/>
        <v/>
      </c>
      <c r="CZ429" s="240" t="str">
        <f t="shared" si="264"/>
        <v/>
      </c>
      <c r="DA429" s="240" t="str">
        <f t="shared" si="265"/>
        <v/>
      </c>
      <c r="DB429" s="173" t="str">
        <f t="shared" si="266"/>
        <v/>
      </c>
    </row>
    <row r="430" spans="1:106" x14ac:dyDescent="0.35">
      <c r="A430" s="182">
        <f>'Session Tracking'!A429</f>
        <v>0</v>
      </c>
      <c r="B430" s="183">
        <f>'Session Tracking'!T429</f>
        <v>0</v>
      </c>
      <c r="C430" s="183">
        <f>'Session Tracking'!C429</f>
        <v>0</v>
      </c>
      <c r="D430" s="184" t="str">
        <f>IF('Session Tracking'!D429,'Session Tracking'!D429,"")</f>
        <v/>
      </c>
      <c r="E430" s="184" t="str">
        <f>IF('Session Tracking'!E429,'Session Tracking'!E429,"")</f>
        <v/>
      </c>
      <c r="F430" s="121"/>
      <c r="G430" s="121"/>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1"/>
      <c r="AH430" s="122"/>
      <c r="AI430" s="122"/>
      <c r="AJ430" s="122"/>
      <c r="AK430" s="122"/>
      <c r="AL430" s="122"/>
      <c r="AM430" s="122"/>
      <c r="AN430" s="122"/>
      <c r="AO430" s="122"/>
      <c r="AP430" s="122"/>
      <c r="AQ430" s="122"/>
      <c r="AR430" s="122"/>
      <c r="AS430" s="122"/>
      <c r="AT430" s="122"/>
      <c r="AU430" s="122"/>
      <c r="AV430" s="122"/>
      <c r="AW430" s="122"/>
      <c r="AX430" s="122"/>
      <c r="AY430" s="122"/>
      <c r="AZ430" s="122"/>
      <c r="BA430" s="122"/>
      <c r="BB430" s="122"/>
      <c r="BC430" s="122"/>
      <c r="BD430" s="122"/>
      <c r="BE430" s="122"/>
      <c r="BF430" s="122"/>
      <c r="BH430" s="175" t="str">
        <f t="shared" si="232"/>
        <v/>
      </c>
      <c r="BI430" s="176" t="str">
        <f t="shared" si="233"/>
        <v/>
      </c>
      <c r="BJ430" s="240" t="str">
        <f t="shared" si="234"/>
        <v xml:space="preserve"> </v>
      </c>
      <c r="BK430" s="175" t="str">
        <f t="shared" si="235"/>
        <v/>
      </c>
      <c r="BL430" s="176" t="str">
        <f t="shared" si="236"/>
        <v/>
      </c>
      <c r="BM430" s="240" t="str">
        <f t="shared" si="237"/>
        <v xml:space="preserve"> </v>
      </c>
      <c r="BN430" s="175" t="str">
        <f t="shared" si="238"/>
        <v/>
      </c>
      <c r="BO430" s="176" t="str">
        <f t="shared" si="239"/>
        <v/>
      </c>
      <c r="BP430" s="240" t="str">
        <f t="shared" si="240"/>
        <v xml:space="preserve"> </v>
      </c>
      <c r="BQ430" s="175" t="str">
        <f t="shared" si="241"/>
        <v/>
      </c>
      <c r="BR430" s="176" t="str">
        <f t="shared" si="242"/>
        <v/>
      </c>
      <c r="BS430" s="224" t="str">
        <f t="shared" si="243"/>
        <v xml:space="preserve"> </v>
      </c>
      <c r="BT430" s="318" t="str">
        <f t="shared" si="244"/>
        <v/>
      </c>
      <c r="BU430" s="319" t="str">
        <f t="shared" si="245"/>
        <v/>
      </c>
      <c r="BV430" s="320" t="str">
        <f t="shared" si="246"/>
        <v xml:space="preserve"> </v>
      </c>
      <c r="BW430" s="175" t="str">
        <f t="shared" si="247"/>
        <v/>
      </c>
      <c r="BX430" s="176" t="str">
        <f t="shared" si="248"/>
        <v/>
      </c>
      <c r="BY430" s="240" t="str">
        <f t="shared" si="249"/>
        <v xml:space="preserve"> </v>
      </c>
      <c r="BZ430" s="175" t="str">
        <f>IF(COUNT(#REF!,#REF!,#REF!,#REF!)=4,(3-#REF!)+(3-#REF!)+#REF!+#REF!,"")</f>
        <v/>
      </c>
      <c r="CA430" s="176" t="str">
        <f>IF(COUNT(#REF!,#REF!,#REF!,#REF!)=4,(3-#REF!)+(3-#REF!)+#REF!+#REF!,"")</f>
        <v/>
      </c>
      <c r="CB430" s="240" t="str">
        <f t="shared" si="250"/>
        <v xml:space="preserve"> </v>
      </c>
      <c r="CC430" s="175" t="str">
        <f>IF(COUNT(#REF!,#REF!,#REF!)=3,(3-#REF!)+#REF!+(3-#REF!),"")</f>
        <v/>
      </c>
      <c r="CD430" s="176" t="str">
        <f>IF(COUNT(#REF!,#REF!,#REF!)=3,(3-#REF!)+#REF!+(3-#REF!),"")</f>
        <v/>
      </c>
      <c r="CE430" s="240" t="str">
        <f t="shared" si="251"/>
        <v xml:space="preserve"> </v>
      </c>
      <c r="CF430" s="185" t="str">
        <f t="shared" si="267"/>
        <v/>
      </c>
      <c r="CG430" s="186" t="str">
        <f t="shared" si="267"/>
        <v/>
      </c>
      <c r="CH430" s="181" t="str">
        <f t="shared" si="252"/>
        <v xml:space="preserve"> </v>
      </c>
      <c r="CI430" s="240">
        <f>'Session Tracking'!P429</f>
        <v>0</v>
      </c>
      <c r="CJ430" s="172"/>
      <c r="CK430" s="172">
        <f>COUNTIF('Session Tracking'!F429:O429,"Yes")</f>
        <v>0</v>
      </c>
      <c r="CL430" s="240">
        <f>COUNTIF('Session Tracking'!F429:O429,"No")</f>
        <v>0</v>
      </c>
      <c r="CM430" s="211">
        <f t="shared" si="253"/>
        <v>0</v>
      </c>
      <c r="CN430" s="240" t="str">
        <f t="shared" si="230"/>
        <v/>
      </c>
      <c r="CO430" s="240" t="str">
        <f t="shared" si="231"/>
        <v/>
      </c>
      <c r="CP430" s="240" t="str">
        <f t="shared" si="254"/>
        <v/>
      </c>
      <c r="CQ430" s="240" t="str">
        <f t="shared" si="255"/>
        <v/>
      </c>
      <c r="CR430" s="240" t="str">
        <f t="shared" si="256"/>
        <v/>
      </c>
      <c r="CS430" s="240" t="str">
        <f t="shared" si="257"/>
        <v/>
      </c>
      <c r="CT430" s="172" t="str">
        <f t="shared" si="258"/>
        <v/>
      </c>
      <c r="CU430" s="240" t="str">
        <f t="shared" si="259"/>
        <v/>
      </c>
      <c r="CV430" s="240" t="str">
        <f t="shared" si="260"/>
        <v/>
      </c>
      <c r="CW430" s="240" t="str">
        <f t="shared" si="261"/>
        <v/>
      </c>
      <c r="CX430" s="240" t="str">
        <f t="shared" si="262"/>
        <v/>
      </c>
      <c r="CY430" s="240" t="str">
        <f t="shared" si="263"/>
        <v/>
      </c>
      <c r="CZ430" s="240" t="str">
        <f t="shared" si="264"/>
        <v/>
      </c>
      <c r="DA430" s="240" t="str">
        <f t="shared" si="265"/>
        <v/>
      </c>
      <c r="DB430" s="173" t="str">
        <f t="shared" si="266"/>
        <v/>
      </c>
    </row>
    <row r="431" spans="1:106" x14ac:dyDescent="0.35">
      <c r="A431" s="182">
        <f>'Session Tracking'!A430</f>
        <v>0</v>
      </c>
      <c r="B431" s="183">
        <f>'Session Tracking'!T430</f>
        <v>0</v>
      </c>
      <c r="C431" s="183">
        <f>'Session Tracking'!C430</f>
        <v>0</v>
      </c>
      <c r="D431" s="184" t="str">
        <f>IF('Session Tracking'!D430,'Session Tracking'!D430,"")</f>
        <v/>
      </c>
      <c r="E431" s="184" t="str">
        <f>IF('Session Tracking'!E430,'Session Tracking'!E430,"")</f>
        <v/>
      </c>
      <c r="F431" s="123"/>
      <c r="G431" s="123"/>
      <c r="H431" s="124"/>
      <c r="I431" s="124"/>
      <c r="J431" s="124"/>
      <c r="K431" s="124"/>
      <c r="L431" s="124"/>
      <c r="M431" s="124"/>
      <c r="N431" s="124"/>
      <c r="O431" s="124"/>
      <c r="P431" s="124"/>
      <c r="Q431" s="124"/>
      <c r="R431" s="124"/>
      <c r="S431" s="124"/>
      <c r="T431" s="124"/>
      <c r="U431" s="124"/>
      <c r="V431" s="124"/>
      <c r="W431" s="124"/>
      <c r="X431" s="124"/>
      <c r="Y431" s="124"/>
      <c r="Z431" s="124"/>
      <c r="AA431" s="124"/>
      <c r="AB431" s="124"/>
      <c r="AC431" s="124"/>
      <c r="AD431" s="124"/>
      <c r="AE431" s="124"/>
      <c r="AF431" s="124"/>
      <c r="AG431" s="123"/>
      <c r="AH431" s="124"/>
      <c r="AI431" s="124"/>
      <c r="AJ431" s="124"/>
      <c r="AK431" s="124"/>
      <c r="AL431" s="124"/>
      <c r="AM431" s="124"/>
      <c r="AN431" s="124"/>
      <c r="AO431" s="124"/>
      <c r="AP431" s="124"/>
      <c r="AQ431" s="124"/>
      <c r="AR431" s="124"/>
      <c r="AS431" s="124"/>
      <c r="AT431" s="124"/>
      <c r="AU431" s="124"/>
      <c r="AV431" s="124"/>
      <c r="AW431" s="124"/>
      <c r="AX431" s="124"/>
      <c r="AY431" s="124"/>
      <c r="AZ431" s="124"/>
      <c r="BA431" s="124"/>
      <c r="BB431" s="124"/>
      <c r="BC431" s="124"/>
      <c r="BD431" s="124"/>
      <c r="BE431" s="124"/>
      <c r="BF431" s="124"/>
      <c r="BH431" s="175" t="str">
        <f t="shared" si="232"/>
        <v/>
      </c>
      <c r="BI431" s="176" t="str">
        <f t="shared" si="233"/>
        <v/>
      </c>
      <c r="BJ431" s="240" t="str">
        <f t="shared" si="234"/>
        <v xml:space="preserve"> </v>
      </c>
      <c r="BK431" s="175" t="str">
        <f t="shared" si="235"/>
        <v/>
      </c>
      <c r="BL431" s="176" t="str">
        <f t="shared" si="236"/>
        <v/>
      </c>
      <c r="BM431" s="240" t="str">
        <f t="shared" si="237"/>
        <v xml:space="preserve"> </v>
      </c>
      <c r="BN431" s="175" t="str">
        <f t="shared" si="238"/>
        <v/>
      </c>
      <c r="BO431" s="176" t="str">
        <f t="shared" si="239"/>
        <v/>
      </c>
      <c r="BP431" s="240" t="str">
        <f t="shared" si="240"/>
        <v xml:space="preserve"> </v>
      </c>
      <c r="BQ431" s="175" t="str">
        <f t="shared" si="241"/>
        <v/>
      </c>
      <c r="BR431" s="176" t="str">
        <f t="shared" si="242"/>
        <v/>
      </c>
      <c r="BS431" s="224" t="str">
        <f t="shared" si="243"/>
        <v xml:space="preserve"> </v>
      </c>
      <c r="BT431" s="318" t="str">
        <f t="shared" si="244"/>
        <v/>
      </c>
      <c r="BU431" s="319" t="str">
        <f t="shared" si="245"/>
        <v/>
      </c>
      <c r="BV431" s="320" t="str">
        <f t="shared" si="246"/>
        <v xml:space="preserve"> </v>
      </c>
      <c r="BW431" s="175" t="str">
        <f t="shared" si="247"/>
        <v/>
      </c>
      <c r="BX431" s="176" t="str">
        <f t="shared" si="248"/>
        <v/>
      </c>
      <c r="BY431" s="240" t="str">
        <f t="shared" si="249"/>
        <v xml:space="preserve"> </v>
      </c>
      <c r="BZ431" s="175" t="str">
        <f>IF(COUNT(#REF!,#REF!,#REF!,#REF!)=4,(3-#REF!)+(3-#REF!)+#REF!+#REF!,"")</f>
        <v/>
      </c>
      <c r="CA431" s="176" t="str">
        <f>IF(COUNT(#REF!,#REF!,#REF!,#REF!)=4,(3-#REF!)+(3-#REF!)+#REF!+#REF!,"")</f>
        <v/>
      </c>
      <c r="CB431" s="240" t="str">
        <f t="shared" si="250"/>
        <v xml:space="preserve"> </v>
      </c>
      <c r="CC431" s="175" t="str">
        <f>IF(COUNT(#REF!,#REF!,#REF!)=3,(3-#REF!)+#REF!+(3-#REF!),"")</f>
        <v/>
      </c>
      <c r="CD431" s="176" t="str">
        <f>IF(COUNT(#REF!,#REF!,#REF!)=3,(3-#REF!)+#REF!+(3-#REF!),"")</f>
        <v/>
      </c>
      <c r="CE431" s="240" t="str">
        <f t="shared" si="251"/>
        <v xml:space="preserve"> </v>
      </c>
      <c r="CF431" s="185" t="str">
        <f t="shared" si="267"/>
        <v/>
      </c>
      <c r="CG431" s="186" t="str">
        <f t="shared" si="267"/>
        <v/>
      </c>
      <c r="CH431" s="181" t="str">
        <f t="shared" si="252"/>
        <v xml:space="preserve"> </v>
      </c>
      <c r="CI431" s="240">
        <f>'Session Tracking'!P430</f>
        <v>0</v>
      </c>
      <c r="CJ431" s="172"/>
      <c r="CK431" s="172">
        <f>COUNTIF('Session Tracking'!F430:O430,"Yes")</f>
        <v>0</v>
      </c>
      <c r="CL431" s="240">
        <f>COUNTIF('Session Tracking'!F430:O430,"No")</f>
        <v>0</v>
      </c>
      <c r="CM431" s="211">
        <f t="shared" si="253"/>
        <v>0</v>
      </c>
      <c r="CN431" s="240" t="str">
        <f t="shared" si="230"/>
        <v/>
      </c>
      <c r="CO431" s="240" t="str">
        <f t="shared" si="231"/>
        <v/>
      </c>
      <c r="CP431" s="240" t="str">
        <f t="shared" si="254"/>
        <v/>
      </c>
      <c r="CQ431" s="240" t="str">
        <f t="shared" si="255"/>
        <v/>
      </c>
      <c r="CR431" s="240" t="str">
        <f t="shared" si="256"/>
        <v/>
      </c>
      <c r="CS431" s="240" t="str">
        <f t="shared" si="257"/>
        <v/>
      </c>
      <c r="CT431" s="172" t="str">
        <f t="shared" si="258"/>
        <v/>
      </c>
      <c r="CU431" s="240" t="str">
        <f t="shared" si="259"/>
        <v/>
      </c>
      <c r="CV431" s="240" t="str">
        <f t="shared" si="260"/>
        <v/>
      </c>
      <c r="CW431" s="240" t="str">
        <f t="shared" si="261"/>
        <v/>
      </c>
      <c r="CX431" s="240" t="str">
        <f t="shared" si="262"/>
        <v/>
      </c>
      <c r="CY431" s="240" t="str">
        <f t="shared" si="263"/>
        <v/>
      </c>
      <c r="CZ431" s="240" t="str">
        <f t="shared" si="264"/>
        <v/>
      </c>
      <c r="DA431" s="240" t="str">
        <f t="shared" si="265"/>
        <v/>
      </c>
      <c r="DB431" s="173" t="str">
        <f t="shared" si="266"/>
        <v/>
      </c>
    </row>
    <row r="432" spans="1:106" x14ac:dyDescent="0.35">
      <c r="A432" s="182">
        <f>'Session Tracking'!A431</f>
        <v>0</v>
      </c>
      <c r="B432" s="183">
        <f>'Session Tracking'!T431</f>
        <v>0</v>
      </c>
      <c r="C432" s="183">
        <f>'Session Tracking'!C431</f>
        <v>0</v>
      </c>
      <c r="D432" s="184" t="str">
        <f>IF('Session Tracking'!D431,'Session Tracking'!D431,"")</f>
        <v/>
      </c>
      <c r="E432" s="184" t="str">
        <f>IF('Session Tracking'!E431,'Session Tracking'!E431,"")</f>
        <v/>
      </c>
      <c r="F432" s="121"/>
      <c r="G432" s="121"/>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1"/>
      <c r="AH432" s="122"/>
      <c r="AI432" s="122"/>
      <c r="AJ432" s="122"/>
      <c r="AK432" s="122"/>
      <c r="AL432" s="122"/>
      <c r="AM432" s="122"/>
      <c r="AN432" s="122"/>
      <c r="AO432" s="122"/>
      <c r="AP432" s="122"/>
      <c r="AQ432" s="122"/>
      <c r="AR432" s="122"/>
      <c r="AS432" s="122"/>
      <c r="AT432" s="122"/>
      <c r="AU432" s="122"/>
      <c r="AV432" s="122"/>
      <c r="AW432" s="122"/>
      <c r="AX432" s="122"/>
      <c r="AY432" s="122"/>
      <c r="AZ432" s="122"/>
      <c r="BA432" s="122"/>
      <c r="BB432" s="122"/>
      <c r="BC432" s="122"/>
      <c r="BD432" s="122"/>
      <c r="BE432" s="122"/>
      <c r="BF432" s="122"/>
      <c r="BH432" s="175" t="str">
        <f t="shared" si="232"/>
        <v/>
      </c>
      <c r="BI432" s="176" t="str">
        <f t="shared" si="233"/>
        <v/>
      </c>
      <c r="BJ432" s="240" t="str">
        <f t="shared" si="234"/>
        <v xml:space="preserve"> </v>
      </c>
      <c r="BK432" s="175" t="str">
        <f t="shared" si="235"/>
        <v/>
      </c>
      <c r="BL432" s="176" t="str">
        <f t="shared" si="236"/>
        <v/>
      </c>
      <c r="BM432" s="240" t="str">
        <f t="shared" si="237"/>
        <v xml:space="preserve"> </v>
      </c>
      <c r="BN432" s="175" t="str">
        <f t="shared" si="238"/>
        <v/>
      </c>
      <c r="BO432" s="176" t="str">
        <f t="shared" si="239"/>
        <v/>
      </c>
      <c r="BP432" s="240" t="str">
        <f t="shared" si="240"/>
        <v xml:space="preserve"> </v>
      </c>
      <c r="BQ432" s="175" t="str">
        <f t="shared" si="241"/>
        <v/>
      </c>
      <c r="BR432" s="176" t="str">
        <f t="shared" si="242"/>
        <v/>
      </c>
      <c r="BS432" s="224" t="str">
        <f t="shared" si="243"/>
        <v xml:space="preserve"> </v>
      </c>
      <c r="BT432" s="318" t="str">
        <f t="shared" si="244"/>
        <v/>
      </c>
      <c r="BU432" s="319" t="str">
        <f t="shared" si="245"/>
        <v/>
      </c>
      <c r="BV432" s="320" t="str">
        <f t="shared" si="246"/>
        <v xml:space="preserve"> </v>
      </c>
      <c r="BW432" s="175" t="str">
        <f t="shared" si="247"/>
        <v/>
      </c>
      <c r="BX432" s="176" t="str">
        <f t="shared" si="248"/>
        <v/>
      </c>
      <c r="BY432" s="240" t="str">
        <f t="shared" si="249"/>
        <v xml:space="preserve"> </v>
      </c>
      <c r="BZ432" s="175" t="str">
        <f>IF(COUNT(#REF!,#REF!,#REF!,#REF!)=4,(3-#REF!)+(3-#REF!)+#REF!+#REF!,"")</f>
        <v/>
      </c>
      <c r="CA432" s="176" t="str">
        <f>IF(COUNT(#REF!,#REF!,#REF!,#REF!)=4,(3-#REF!)+(3-#REF!)+#REF!+#REF!,"")</f>
        <v/>
      </c>
      <c r="CB432" s="240" t="str">
        <f t="shared" si="250"/>
        <v xml:space="preserve"> </v>
      </c>
      <c r="CC432" s="175" t="str">
        <f>IF(COUNT(#REF!,#REF!,#REF!)=3,(3-#REF!)+#REF!+(3-#REF!),"")</f>
        <v/>
      </c>
      <c r="CD432" s="176" t="str">
        <f>IF(COUNT(#REF!,#REF!,#REF!)=3,(3-#REF!)+#REF!+(3-#REF!),"")</f>
        <v/>
      </c>
      <c r="CE432" s="240" t="str">
        <f t="shared" si="251"/>
        <v xml:space="preserve"> </v>
      </c>
      <c r="CF432" s="185" t="str">
        <f t="shared" si="267"/>
        <v/>
      </c>
      <c r="CG432" s="186" t="str">
        <f t="shared" si="267"/>
        <v/>
      </c>
      <c r="CH432" s="181" t="str">
        <f t="shared" si="252"/>
        <v xml:space="preserve"> </v>
      </c>
      <c r="CI432" s="240">
        <f>'Session Tracking'!P431</f>
        <v>0</v>
      </c>
      <c r="CJ432" s="172"/>
      <c r="CK432" s="172">
        <f>COUNTIF('Session Tracking'!F431:O431,"Yes")</f>
        <v>0</v>
      </c>
      <c r="CL432" s="240">
        <f>COUNTIF('Session Tracking'!F431:O431,"No")</f>
        <v>0</v>
      </c>
      <c r="CM432" s="211">
        <f t="shared" si="253"/>
        <v>0</v>
      </c>
      <c r="CN432" s="240" t="str">
        <f t="shared" si="230"/>
        <v/>
      </c>
      <c r="CO432" s="240" t="str">
        <f t="shared" si="231"/>
        <v/>
      </c>
      <c r="CP432" s="240" t="str">
        <f t="shared" si="254"/>
        <v/>
      </c>
      <c r="CQ432" s="240" t="str">
        <f t="shared" si="255"/>
        <v/>
      </c>
      <c r="CR432" s="240" t="str">
        <f t="shared" si="256"/>
        <v/>
      </c>
      <c r="CS432" s="240" t="str">
        <f t="shared" si="257"/>
        <v/>
      </c>
      <c r="CT432" s="172" t="str">
        <f t="shared" si="258"/>
        <v/>
      </c>
      <c r="CU432" s="240" t="str">
        <f t="shared" si="259"/>
        <v/>
      </c>
      <c r="CV432" s="240" t="str">
        <f t="shared" si="260"/>
        <v/>
      </c>
      <c r="CW432" s="240" t="str">
        <f t="shared" si="261"/>
        <v/>
      </c>
      <c r="CX432" s="240" t="str">
        <f t="shared" si="262"/>
        <v/>
      </c>
      <c r="CY432" s="240" t="str">
        <f t="shared" si="263"/>
        <v/>
      </c>
      <c r="CZ432" s="240" t="str">
        <f t="shared" si="264"/>
        <v/>
      </c>
      <c r="DA432" s="240" t="str">
        <f t="shared" si="265"/>
        <v/>
      </c>
      <c r="DB432" s="173" t="str">
        <f t="shared" si="266"/>
        <v/>
      </c>
    </row>
    <row r="433" spans="1:106" x14ac:dyDescent="0.35">
      <c r="A433" s="182">
        <f>'Session Tracking'!A432</f>
        <v>0</v>
      </c>
      <c r="B433" s="183">
        <f>'Session Tracking'!T432</f>
        <v>0</v>
      </c>
      <c r="C433" s="183">
        <f>'Session Tracking'!C432</f>
        <v>0</v>
      </c>
      <c r="D433" s="184" t="str">
        <f>IF('Session Tracking'!D432,'Session Tracking'!D432,"")</f>
        <v/>
      </c>
      <c r="E433" s="184" t="str">
        <f>IF('Session Tracking'!E432,'Session Tracking'!E432,"")</f>
        <v/>
      </c>
      <c r="F433" s="123"/>
      <c r="G433" s="123"/>
      <c r="H433" s="124"/>
      <c r="I433" s="124"/>
      <c r="J433" s="124"/>
      <c r="K433" s="124"/>
      <c r="L433" s="124"/>
      <c r="M433" s="124"/>
      <c r="N433" s="124"/>
      <c r="O433" s="124"/>
      <c r="P433" s="124"/>
      <c r="Q433" s="124"/>
      <c r="R433" s="124"/>
      <c r="S433" s="124"/>
      <c r="T433" s="124"/>
      <c r="U433" s="124"/>
      <c r="V433" s="124"/>
      <c r="W433" s="124"/>
      <c r="X433" s="124"/>
      <c r="Y433" s="124"/>
      <c r="Z433" s="124"/>
      <c r="AA433" s="124"/>
      <c r="AB433" s="124"/>
      <c r="AC433" s="124"/>
      <c r="AD433" s="124"/>
      <c r="AE433" s="124"/>
      <c r="AF433" s="124"/>
      <c r="AG433" s="123"/>
      <c r="AH433" s="124"/>
      <c r="AI433" s="124"/>
      <c r="AJ433" s="124"/>
      <c r="AK433" s="124"/>
      <c r="AL433" s="124"/>
      <c r="AM433" s="124"/>
      <c r="AN433" s="124"/>
      <c r="AO433" s="124"/>
      <c r="AP433" s="124"/>
      <c r="AQ433" s="124"/>
      <c r="AR433" s="124"/>
      <c r="AS433" s="124"/>
      <c r="AT433" s="124"/>
      <c r="AU433" s="124"/>
      <c r="AV433" s="124"/>
      <c r="AW433" s="124"/>
      <c r="AX433" s="124"/>
      <c r="AY433" s="124"/>
      <c r="AZ433" s="124"/>
      <c r="BA433" s="124"/>
      <c r="BB433" s="124"/>
      <c r="BC433" s="124"/>
      <c r="BD433" s="124"/>
      <c r="BE433" s="124"/>
      <c r="BF433" s="124"/>
      <c r="BH433" s="175" t="str">
        <f t="shared" si="232"/>
        <v/>
      </c>
      <c r="BI433" s="176" t="str">
        <f t="shared" si="233"/>
        <v/>
      </c>
      <c r="BJ433" s="240" t="str">
        <f t="shared" si="234"/>
        <v xml:space="preserve"> </v>
      </c>
      <c r="BK433" s="175" t="str">
        <f t="shared" si="235"/>
        <v/>
      </c>
      <c r="BL433" s="176" t="str">
        <f t="shared" si="236"/>
        <v/>
      </c>
      <c r="BM433" s="240" t="str">
        <f t="shared" si="237"/>
        <v xml:space="preserve"> </v>
      </c>
      <c r="BN433" s="175" t="str">
        <f t="shared" si="238"/>
        <v/>
      </c>
      <c r="BO433" s="176" t="str">
        <f t="shared" si="239"/>
        <v/>
      </c>
      <c r="BP433" s="240" t="str">
        <f t="shared" si="240"/>
        <v xml:space="preserve"> </v>
      </c>
      <c r="BQ433" s="175" t="str">
        <f t="shared" si="241"/>
        <v/>
      </c>
      <c r="BR433" s="176" t="str">
        <f t="shared" si="242"/>
        <v/>
      </c>
      <c r="BS433" s="224" t="str">
        <f t="shared" si="243"/>
        <v xml:space="preserve"> </v>
      </c>
      <c r="BT433" s="318" t="str">
        <f t="shared" si="244"/>
        <v/>
      </c>
      <c r="BU433" s="319" t="str">
        <f t="shared" si="245"/>
        <v/>
      </c>
      <c r="BV433" s="320" t="str">
        <f t="shared" si="246"/>
        <v xml:space="preserve"> </v>
      </c>
      <c r="BW433" s="175" t="str">
        <f t="shared" si="247"/>
        <v/>
      </c>
      <c r="BX433" s="176" t="str">
        <f t="shared" si="248"/>
        <v/>
      </c>
      <c r="BY433" s="240" t="str">
        <f t="shared" si="249"/>
        <v xml:space="preserve"> </v>
      </c>
      <c r="BZ433" s="175" t="str">
        <f>IF(COUNT(#REF!,#REF!,#REF!,#REF!)=4,(3-#REF!)+(3-#REF!)+#REF!+#REF!,"")</f>
        <v/>
      </c>
      <c r="CA433" s="176" t="str">
        <f>IF(COUNT(#REF!,#REF!,#REF!,#REF!)=4,(3-#REF!)+(3-#REF!)+#REF!+#REF!,"")</f>
        <v/>
      </c>
      <c r="CB433" s="240" t="str">
        <f t="shared" si="250"/>
        <v xml:space="preserve"> </v>
      </c>
      <c r="CC433" s="175" t="str">
        <f>IF(COUNT(#REF!,#REF!,#REF!)=3,(3-#REF!)+#REF!+(3-#REF!),"")</f>
        <v/>
      </c>
      <c r="CD433" s="176" t="str">
        <f>IF(COUNT(#REF!,#REF!,#REF!)=3,(3-#REF!)+#REF!+(3-#REF!),"")</f>
        <v/>
      </c>
      <c r="CE433" s="240" t="str">
        <f t="shared" si="251"/>
        <v xml:space="preserve"> </v>
      </c>
      <c r="CF433" s="185" t="str">
        <f t="shared" si="267"/>
        <v/>
      </c>
      <c r="CG433" s="186" t="str">
        <f t="shared" si="267"/>
        <v/>
      </c>
      <c r="CH433" s="181" t="str">
        <f t="shared" si="252"/>
        <v xml:space="preserve"> </v>
      </c>
      <c r="CI433" s="240">
        <f>'Session Tracking'!P432</f>
        <v>0</v>
      </c>
      <c r="CJ433" s="172"/>
      <c r="CK433" s="172">
        <f>COUNTIF('Session Tracking'!F432:O432,"Yes")</f>
        <v>0</v>
      </c>
      <c r="CL433" s="240">
        <f>COUNTIF('Session Tracking'!F432:O432,"No")</f>
        <v>0</v>
      </c>
      <c r="CM433" s="211">
        <f t="shared" si="253"/>
        <v>0</v>
      </c>
      <c r="CN433" s="240" t="str">
        <f t="shared" si="230"/>
        <v/>
      </c>
      <c r="CO433" s="240" t="str">
        <f t="shared" si="231"/>
        <v/>
      </c>
      <c r="CP433" s="240" t="str">
        <f t="shared" si="254"/>
        <v/>
      </c>
      <c r="CQ433" s="240" t="str">
        <f t="shared" si="255"/>
        <v/>
      </c>
      <c r="CR433" s="240" t="str">
        <f t="shared" si="256"/>
        <v/>
      </c>
      <c r="CS433" s="240" t="str">
        <f t="shared" si="257"/>
        <v/>
      </c>
      <c r="CT433" s="172" t="str">
        <f t="shared" si="258"/>
        <v/>
      </c>
      <c r="CU433" s="240" t="str">
        <f t="shared" si="259"/>
        <v/>
      </c>
      <c r="CV433" s="240" t="str">
        <f t="shared" si="260"/>
        <v/>
      </c>
      <c r="CW433" s="240" t="str">
        <f t="shared" si="261"/>
        <v/>
      </c>
      <c r="CX433" s="240" t="str">
        <f t="shared" si="262"/>
        <v/>
      </c>
      <c r="CY433" s="240" t="str">
        <f t="shared" si="263"/>
        <v/>
      </c>
      <c r="CZ433" s="240" t="str">
        <f t="shared" si="264"/>
        <v/>
      </c>
      <c r="DA433" s="240" t="str">
        <f t="shared" si="265"/>
        <v/>
      </c>
      <c r="DB433" s="173" t="str">
        <f t="shared" si="266"/>
        <v/>
      </c>
    </row>
    <row r="434" spans="1:106" x14ac:dyDescent="0.35">
      <c r="A434" s="182">
        <f>'Session Tracking'!A433</f>
        <v>0</v>
      </c>
      <c r="B434" s="183">
        <f>'Session Tracking'!T433</f>
        <v>0</v>
      </c>
      <c r="C434" s="183">
        <f>'Session Tracking'!C433</f>
        <v>0</v>
      </c>
      <c r="D434" s="184" t="str">
        <f>IF('Session Tracking'!D433,'Session Tracking'!D433,"")</f>
        <v/>
      </c>
      <c r="E434" s="184" t="str">
        <f>IF('Session Tracking'!E433,'Session Tracking'!E433,"")</f>
        <v/>
      </c>
      <c r="F434" s="121"/>
      <c r="G434" s="121"/>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1"/>
      <c r="AH434" s="122"/>
      <c r="AI434" s="122"/>
      <c r="AJ434" s="122"/>
      <c r="AK434" s="122"/>
      <c r="AL434" s="122"/>
      <c r="AM434" s="122"/>
      <c r="AN434" s="122"/>
      <c r="AO434" s="122"/>
      <c r="AP434" s="122"/>
      <c r="AQ434" s="122"/>
      <c r="AR434" s="122"/>
      <c r="AS434" s="122"/>
      <c r="AT434" s="122"/>
      <c r="AU434" s="122"/>
      <c r="AV434" s="122"/>
      <c r="AW434" s="122"/>
      <c r="AX434" s="122"/>
      <c r="AY434" s="122"/>
      <c r="AZ434" s="122"/>
      <c r="BA434" s="122"/>
      <c r="BB434" s="122"/>
      <c r="BC434" s="122"/>
      <c r="BD434" s="122"/>
      <c r="BE434" s="122"/>
      <c r="BF434" s="122"/>
      <c r="BH434" s="175" t="str">
        <f t="shared" si="232"/>
        <v/>
      </c>
      <c r="BI434" s="176" t="str">
        <f t="shared" si="233"/>
        <v/>
      </c>
      <c r="BJ434" s="240" t="str">
        <f t="shared" si="234"/>
        <v xml:space="preserve"> </v>
      </c>
      <c r="BK434" s="175" t="str">
        <f t="shared" si="235"/>
        <v/>
      </c>
      <c r="BL434" s="176" t="str">
        <f t="shared" si="236"/>
        <v/>
      </c>
      <c r="BM434" s="240" t="str">
        <f t="shared" si="237"/>
        <v xml:space="preserve"> </v>
      </c>
      <c r="BN434" s="175" t="str">
        <f t="shared" si="238"/>
        <v/>
      </c>
      <c r="BO434" s="176" t="str">
        <f t="shared" si="239"/>
        <v/>
      </c>
      <c r="BP434" s="240" t="str">
        <f t="shared" si="240"/>
        <v xml:space="preserve"> </v>
      </c>
      <c r="BQ434" s="175" t="str">
        <f t="shared" si="241"/>
        <v/>
      </c>
      <c r="BR434" s="176" t="str">
        <f t="shared" si="242"/>
        <v/>
      </c>
      <c r="BS434" s="224" t="str">
        <f t="shared" si="243"/>
        <v xml:space="preserve"> </v>
      </c>
      <c r="BT434" s="318" t="str">
        <f t="shared" si="244"/>
        <v/>
      </c>
      <c r="BU434" s="319" t="str">
        <f t="shared" si="245"/>
        <v/>
      </c>
      <c r="BV434" s="320" t="str">
        <f t="shared" si="246"/>
        <v xml:space="preserve"> </v>
      </c>
      <c r="BW434" s="175" t="str">
        <f t="shared" si="247"/>
        <v/>
      </c>
      <c r="BX434" s="176" t="str">
        <f t="shared" si="248"/>
        <v/>
      </c>
      <c r="BY434" s="240" t="str">
        <f t="shared" si="249"/>
        <v xml:space="preserve"> </v>
      </c>
      <c r="BZ434" s="175" t="str">
        <f>IF(COUNT(#REF!,#REF!,#REF!,#REF!)=4,(3-#REF!)+(3-#REF!)+#REF!+#REF!,"")</f>
        <v/>
      </c>
      <c r="CA434" s="176" t="str">
        <f>IF(COUNT(#REF!,#REF!,#REF!,#REF!)=4,(3-#REF!)+(3-#REF!)+#REF!+#REF!,"")</f>
        <v/>
      </c>
      <c r="CB434" s="240" t="str">
        <f t="shared" si="250"/>
        <v xml:space="preserve"> </v>
      </c>
      <c r="CC434" s="175" t="str">
        <f>IF(COUNT(#REF!,#REF!,#REF!)=3,(3-#REF!)+#REF!+(3-#REF!),"")</f>
        <v/>
      </c>
      <c r="CD434" s="176" t="str">
        <f>IF(COUNT(#REF!,#REF!,#REF!)=3,(3-#REF!)+#REF!+(3-#REF!),"")</f>
        <v/>
      </c>
      <c r="CE434" s="240" t="str">
        <f t="shared" si="251"/>
        <v xml:space="preserve"> </v>
      </c>
      <c r="CF434" s="185" t="str">
        <f t="shared" si="267"/>
        <v/>
      </c>
      <c r="CG434" s="186" t="str">
        <f t="shared" si="267"/>
        <v/>
      </c>
      <c r="CH434" s="181" t="str">
        <f t="shared" si="252"/>
        <v xml:space="preserve"> </v>
      </c>
      <c r="CI434" s="240">
        <f>'Session Tracking'!P433</f>
        <v>0</v>
      </c>
      <c r="CJ434" s="172"/>
      <c r="CK434" s="172">
        <f>COUNTIF('Session Tracking'!F433:O433,"Yes")</f>
        <v>0</v>
      </c>
      <c r="CL434" s="240">
        <f>COUNTIF('Session Tracking'!F433:O433,"No")</f>
        <v>0</v>
      </c>
      <c r="CM434" s="211">
        <f t="shared" si="253"/>
        <v>0</v>
      </c>
      <c r="CN434" s="240" t="str">
        <f t="shared" si="230"/>
        <v/>
      </c>
      <c r="CO434" s="240" t="str">
        <f t="shared" si="231"/>
        <v/>
      </c>
      <c r="CP434" s="240" t="str">
        <f t="shared" si="254"/>
        <v/>
      </c>
      <c r="CQ434" s="240" t="str">
        <f t="shared" si="255"/>
        <v/>
      </c>
      <c r="CR434" s="240" t="str">
        <f t="shared" si="256"/>
        <v/>
      </c>
      <c r="CS434" s="240" t="str">
        <f t="shared" si="257"/>
        <v/>
      </c>
      <c r="CT434" s="172" t="str">
        <f t="shared" si="258"/>
        <v/>
      </c>
      <c r="CU434" s="240" t="str">
        <f t="shared" si="259"/>
        <v/>
      </c>
      <c r="CV434" s="240" t="str">
        <f t="shared" si="260"/>
        <v/>
      </c>
      <c r="CW434" s="240" t="str">
        <f t="shared" si="261"/>
        <v/>
      </c>
      <c r="CX434" s="240" t="str">
        <f t="shared" si="262"/>
        <v/>
      </c>
      <c r="CY434" s="240" t="str">
        <f t="shared" si="263"/>
        <v/>
      </c>
      <c r="CZ434" s="240" t="str">
        <f t="shared" si="264"/>
        <v/>
      </c>
      <c r="DA434" s="240" t="str">
        <f t="shared" si="265"/>
        <v/>
      </c>
      <c r="DB434" s="173" t="str">
        <f t="shared" si="266"/>
        <v/>
      </c>
    </row>
    <row r="435" spans="1:106" x14ac:dyDescent="0.35">
      <c r="A435" s="182">
        <f>'Session Tracking'!A434</f>
        <v>0</v>
      </c>
      <c r="B435" s="183">
        <f>'Session Tracking'!T434</f>
        <v>0</v>
      </c>
      <c r="C435" s="183">
        <f>'Session Tracking'!C434</f>
        <v>0</v>
      </c>
      <c r="D435" s="184" t="str">
        <f>IF('Session Tracking'!D434,'Session Tracking'!D434,"")</f>
        <v/>
      </c>
      <c r="E435" s="184" t="str">
        <f>IF('Session Tracking'!E434,'Session Tracking'!E434,"")</f>
        <v/>
      </c>
      <c r="F435" s="123"/>
      <c r="G435" s="123"/>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3"/>
      <c r="AH435" s="124"/>
      <c r="AI435" s="124"/>
      <c r="AJ435" s="124"/>
      <c r="AK435" s="124"/>
      <c r="AL435" s="124"/>
      <c r="AM435" s="124"/>
      <c r="AN435" s="124"/>
      <c r="AO435" s="124"/>
      <c r="AP435" s="124"/>
      <c r="AQ435" s="124"/>
      <c r="AR435" s="124"/>
      <c r="AS435" s="124"/>
      <c r="AT435" s="124"/>
      <c r="AU435" s="124"/>
      <c r="AV435" s="124"/>
      <c r="AW435" s="124"/>
      <c r="AX435" s="124"/>
      <c r="AY435" s="124"/>
      <c r="AZ435" s="124"/>
      <c r="BA435" s="124"/>
      <c r="BB435" s="124"/>
      <c r="BC435" s="124"/>
      <c r="BD435" s="124"/>
      <c r="BE435" s="124"/>
      <c r="BF435" s="124"/>
      <c r="BH435" s="175" t="str">
        <f t="shared" si="232"/>
        <v/>
      </c>
      <c r="BI435" s="176" t="str">
        <f t="shared" si="233"/>
        <v/>
      </c>
      <c r="BJ435" s="240" t="str">
        <f t="shared" si="234"/>
        <v xml:space="preserve"> </v>
      </c>
      <c r="BK435" s="175" t="str">
        <f t="shared" si="235"/>
        <v/>
      </c>
      <c r="BL435" s="176" t="str">
        <f t="shared" si="236"/>
        <v/>
      </c>
      <c r="BM435" s="240" t="str">
        <f t="shared" si="237"/>
        <v xml:space="preserve"> </v>
      </c>
      <c r="BN435" s="175" t="str">
        <f t="shared" si="238"/>
        <v/>
      </c>
      <c r="BO435" s="176" t="str">
        <f t="shared" si="239"/>
        <v/>
      </c>
      <c r="BP435" s="240" t="str">
        <f t="shared" si="240"/>
        <v xml:space="preserve"> </v>
      </c>
      <c r="BQ435" s="175" t="str">
        <f t="shared" si="241"/>
        <v/>
      </c>
      <c r="BR435" s="176" t="str">
        <f t="shared" si="242"/>
        <v/>
      </c>
      <c r="BS435" s="224" t="str">
        <f t="shared" si="243"/>
        <v xml:space="preserve"> </v>
      </c>
      <c r="BT435" s="318" t="str">
        <f t="shared" si="244"/>
        <v/>
      </c>
      <c r="BU435" s="319" t="str">
        <f t="shared" si="245"/>
        <v/>
      </c>
      <c r="BV435" s="320" t="str">
        <f t="shared" si="246"/>
        <v xml:space="preserve"> </v>
      </c>
      <c r="BW435" s="175" t="str">
        <f t="shared" si="247"/>
        <v/>
      </c>
      <c r="BX435" s="176" t="str">
        <f t="shared" si="248"/>
        <v/>
      </c>
      <c r="BY435" s="240" t="str">
        <f t="shared" si="249"/>
        <v xml:space="preserve"> </v>
      </c>
      <c r="BZ435" s="175" t="str">
        <f>IF(COUNT(#REF!,#REF!,#REF!,#REF!)=4,(3-#REF!)+(3-#REF!)+#REF!+#REF!,"")</f>
        <v/>
      </c>
      <c r="CA435" s="176" t="str">
        <f>IF(COUNT(#REF!,#REF!,#REF!,#REF!)=4,(3-#REF!)+(3-#REF!)+#REF!+#REF!,"")</f>
        <v/>
      </c>
      <c r="CB435" s="240" t="str">
        <f t="shared" si="250"/>
        <v xml:space="preserve"> </v>
      </c>
      <c r="CC435" s="175" t="str">
        <f>IF(COUNT(#REF!,#REF!,#REF!)=3,(3-#REF!)+#REF!+(3-#REF!),"")</f>
        <v/>
      </c>
      <c r="CD435" s="176" t="str">
        <f>IF(COUNT(#REF!,#REF!,#REF!)=3,(3-#REF!)+#REF!+(3-#REF!),"")</f>
        <v/>
      </c>
      <c r="CE435" s="240" t="str">
        <f t="shared" si="251"/>
        <v xml:space="preserve"> </v>
      </c>
      <c r="CF435" s="185" t="str">
        <f t="shared" si="267"/>
        <v/>
      </c>
      <c r="CG435" s="186" t="str">
        <f t="shared" si="267"/>
        <v/>
      </c>
      <c r="CH435" s="181" t="str">
        <f t="shared" si="252"/>
        <v xml:space="preserve"> </v>
      </c>
      <c r="CI435" s="240">
        <f>'Session Tracking'!P434</f>
        <v>0</v>
      </c>
      <c r="CJ435" s="172"/>
      <c r="CK435" s="172">
        <f>COUNTIF('Session Tracking'!F434:O434,"Yes")</f>
        <v>0</v>
      </c>
      <c r="CL435" s="240">
        <f>COUNTIF('Session Tracking'!F434:O434,"No")</f>
        <v>0</v>
      </c>
      <c r="CM435" s="211">
        <f t="shared" si="253"/>
        <v>0</v>
      </c>
      <c r="CN435" s="240" t="str">
        <f t="shared" si="230"/>
        <v/>
      </c>
      <c r="CO435" s="240" t="str">
        <f t="shared" si="231"/>
        <v/>
      </c>
      <c r="CP435" s="240" t="str">
        <f t="shared" si="254"/>
        <v/>
      </c>
      <c r="CQ435" s="240" t="str">
        <f t="shared" si="255"/>
        <v/>
      </c>
      <c r="CR435" s="240" t="str">
        <f t="shared" si="256"/>
        <v/>
      </c>
      <c r="CS435" s="240" t="str">
        <f t="shared" si="257"/>
        <v/>
      </c>
      <c r="CT435" s="172" t="str">
        <f t="shared" si="258"/>
        <v/>
      </c>
      <c r="CU435" s="240" t="str">
        <f t="shared" si="259"/>
        <v/>
      </c>
      <c r="CV435" s="240" t="str">
        <f t="shared" si="260"/>
        <v/>
      </c>
      <c r="CW435" s="240" t="str">
        <f t="shared" si="261"/>
        <v/>
      </c>
      <c r="CX435" s="240" t="str">
        <f t="shared" si="262"/>
        <v/>
      </c>
      <c r="CY435" s="240" t="str">
        <f t="shared" si="263"/>
        <v/>
      </c>
      <c r="CZ435" s="240" t="str">
        <f t="shared" si="264"/>
        <v/>
      </c>
      <c r="DA435" s="240" t="str">
        <f t="shared" si="265"/>
        <v/>
      </c>
      <c r="DB435" s="173" t="str">
        <f t="shared" si="266"/>
        <v/>
      </c>
    </row>
    <row r="436" spans="1:106" x14ac:dyDescent="0.35">
      <c r="A436" s="182">
        <f>'Session Tracking'!A435</f>
        <v>0</v>
      </c>
      <c r="B436" s="183">
        <f>'Session Tracking'!T435</f>
        <v>0</v>
      </c>
      <c r="C436" s="183">
        <f>'Session Tracking'!C435</f>
        <v>0</v>
      </c>
      <c r="D436" s="184" t="str">
        <f>IF('Session Tracking'!D435,'Session Tracking'!D435,"")</f>
        <v/>
      </c>
      <c r="E436" s="184" t="str">
        <f>IF('Session Tracking'!E435,'Session Tracking'!E435,"")</f>
        <v/>
      </c>
      <c r="F436" s="121"/>
      <c r="G436" s="121"/>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1"/>
      <c r="AH436" s="122"/>
      <c r="AI436" s="122"/>
      <c r="AJ436" s="122"/>
      <c r="AK436" s="122"/>
      <c r="AL436" s="122"/>
      <c r="AM436" s="122"/>
      <c r="AN436" s="122"/>
      <c r="AO436" s="122"/>
      <c r="AP436" s="122"/>
      <c r="AQ436" s="122"/>
      <c r="AR436" s="122"/>
      <c r="AS436" s="122"/>
      <c r="AT436" s="122"/>
      <c r="AU436" s="122"/>
      <c r="AV436" s="122"/>
      <c r="AW436" s="122"/>
      <c r="AX436" s="122"/>
      <c r="AY436" s="122"/>
      <c r="AZ436" s="122"/>
      <c r="BA436" s="122"/>
      <c r="BB436" s="122"/>
      <c r="BC436" s="122"/>
      <c r="BD436" s="122"/>
      <c r="BE436" s="122"/>
      <c r="BF436" s="122"/>
      <c r="BH436" s="175" t="str">
        <f t="shared" si="232"/>
        <v/>
      </c>
      <c r="BI436" s="176" t="str">
        <f t="shared" si="233"/>
        <v/>
      </c>
      <c r="BJ436" s="240" t="str">
        <f t="shared" si="234"/>
        <v xml:space="preserve"> </v>
      </c>
      <c r="BK436" s="175" t="str">
        <f t="shared" si="235"/>
        <v/>
      </c>
      <c r="BL436" s="176" t="str">
        <f t="shared" si="236"/>
        <v/>
      </c>
      <c r="BM436" s="240" t="str">
        <f t="shared" si="237"/>
        <v xml:space="preserve"> </v>
      </c>
      <c r="BN436" s="175" t="str">
        <f t="shared" si="238"/>
        <v/>
      </c>
      <c r="BO436" s="176" t="str">
        <f t="shared" si="239"/>
        <v/>
      </c>
      <c r="BP436" s="240" t="str">
        <f t="shared" si="240"/>
        <v xml:space="preserve"> </v>
      </c>
      <c r="BQ436" s="175" t="str">
        <f t="shared" si="241"/>
        <v/>
      </c>
      <c r="BR436" s="176" t="str">
        <f t="shared" si="242"/>
        <v/>
      </c>
      <c r="BS436" s="224" t="str">
        <f t="shared" si="243"/>
        <v xml:space="preserve"> </v>
      </c>
      <c r="BT436" s="318" t="str">
        <f t="shared" si="244"/>
        <v/>
      </c>
      <c r="BU436" s="319" t="str">
        <f t="shared" si="245"/>
        <v/>
      </c>
      <c r="BV436" s="320" t="str">
        <f t="shared" si="246"/>
        <v xml:space="preserve"> </v>
      </c>
      <c r="BW436" s="175" t="str">
        <f t="shared" si="247"/>
        <v/>
      </c>
      <c r="BX436" s="176" t="str">
        <f t="shared" si="248"/>
        <v/>
      </c>
      <c r="BY436" s="240" t="str">
        <f t="shared" si="249"/>
        <v xml:space="preserve"> </v>
      </c>
      <c r="BZ436" s="175" t="str">
        <f>IF(COUNT(#REF!,#REF!,#REF!,#REF!)=4,(3-#REF!)+(3-#REF!)+#REF!+#REF!,"")</f>
        <v/>
      </c>
      <c r="CA436" s="176" t="str">
        <f>IF(COUNT(#REF!,#REF!,#REF!,#REF!)=4,(3-#REF!)+(3-#REF!)+#REF!+#REF!,"")</f>
        <v/>
      </c>
      <c r="CB436" s="240" t="str">
        <f t="shared" si="250"/>
        <v xml:space="preserve"> </v>
      </c>
      <c r="CC436" s="175" t="str">
        <f>IF(COUNT(#REF!,#REF!,#REF!)=3,(3-#REF!)+#REF!+(3-#REF!),"")</f>
        <v/>
      </c>
      <c r="CD436" s="176" t="str">
        <f>IF(COUNT(#REF!,#REF!,#REF!)=3,(3-#REF!)+#REF!+(3-#REF!),"")</f>
        <v/>
      </c>
      <c r="CE436" s="240" t="str">
        <f t="shared" si="251"/>
        <v xml:space="preserve"> </v>
      </c>
      <c r="CF436" s="185" t="str">
        <f t="shared" si="267"/>
        <v/>
      </c>
      <c r="CG436" s="186" t="str">
        <f t="shared" si="267"/>
        <v/>
      </c>
      <c r="CH436" s="181" t="str">
        <f t="shared" si="252"/>
        <v xml:space="preserve"> </v>
      </c>
      <c r="CI436" s="240">
        <f>'Session Tracking'!P435</f>
        <v>0</v>
      </c>
      <c r="CJ436" s="172"/>
      <c r="CK436" s="172">
        <f>COUNTIF('Session Tracking'!F435:O435,"Yes")</f>
        <v>0</v>
      </c>
      <c r="CL436" s="240">
        <f>COUNTIF('Session Tracking'!F435:O435,"No")</f>
        <v>0</v>
      </c>
      <c r="CM436" s="211">
        <f t="shared" si="253"/>
        <v>0</v>
      </c>
      <c r="CN436" s="240" t="str">
        <f t="shared" si="230"/>
        <v/>
      </c>
      <c r="CO436" s="240" t="str">
        <f t="shared" si="231"/>
        <v/>
      </c>
      <c r="CP436" s="240" t="str">
        <f t="shared" si="254"/>
        <v/>
      </c>
      <c r="CQ436" s="240" t="str">
        <f t="shared" si="255"/>
        <v/>
      </c>
      <c r="CR436" s="240" t="str">
        <f t="shared" si="256"/>
        <v/>
      </c>
      <c r="CS436" s="240" t="str">
        <f t="shared" si="257"/>
        <v/>
      </c>
      <c r="CT436" s="172" t="str">
        <f t="shared" si="258"/>
        <v/>
      </c>
      <c r="CU436" s="240" t="str">
        <f t="shared" si="259"/>
        <v/>
      </c>
      <c r="CV436" s="240" t="str">
        <f t="shared" si="260"/>
        <v/>
      </c>
      <c r="CW436" s="240" t="str">
        <f t="shared" si="261"/>
        <v/>
      </c>
      <c r="CX436" s="240" t="str">
        <f t="shared" si="262"/>
        <v/>
      </c>
      <c r="CY436" s="240" t="str">
        <f t="shared" si="263"/>
        <v/>
      </c>
      <c r="CZ436" s="240" t="str">
        <f t="shared" si="264"/>
        <v/>
      </c>
      <c r="DA436" s="240" t="str">
        <f t="shared" si="265"/>
        <v/>
      </c>
      <c r="DB436" s="173" t="str">
        <f t="shared" si="266"/>
        <v/>
      </c>
    </row>
    <row r="437" spans="1:106" x14ac:dyDescent="0.35">
      <c r="A437" s="182">
        <f>'Session Tracking'!A436</f>
        <v>0</v>
      </c>
      <c r="B437" s="183">
        <f>'Session Tracking'!T436</f>
        <v>0</v>
      </c>
      <c r="C437" s="183">
        <f>'Session Tracking'!C436</f>
        <v>0</v>
      </c>
      <c r="D437" s="184" t="str">
        <f>IF('Session Tracking'!D436,'Session Tracking'!D436,"")</f>
        <v/>
      </c>
      <c r="E437" s="184" t="str">
        <f>IF('Session Tracking'!E436,'Session Tracking'!E436,"")</f>
        <v/>
      </c>
      <c r="F437" s="123"/>
      <c r="G437" s="123"/>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3"/>
      <c r="AH437" s="124"/>
      <c r="AI437" s="124"/>
      <c r="AJ437" s="124"/>
      <c r="AK437" s="124"/>
      <c r="AL437" s="124"/>
      <c r="AM437" s="124"/>
      <c r="AN437" s="124"/>
      <c r="AO437" s="124"/>
      <c r="AP437" s="124"/>
      <c r="AQ437" s="124"/>
      <c r="AR437" s="124"/>
      <c r="AS437" s="124"/>
      <c r="AT437" s="124"/>
      <c r="AU437" s="124"/>
      <c r="AV437" s="124"/>
      <c r="AW437" s="124"/>
      <c r="AX437" s="124"/>
      <c r="AY437" s="124"/>
      <c r="AZ437" s="124"/>
      <c r="BA437" s="124"/>
      <c r="BB437" s="124"/>
      <c r="BC437" s="124"/>
      <c r="BD437" s="124"/>
      <c r="BE437" s="124"/>
      <c r="BF437" s="124"/>
      <c r="BH437" s="175" t="str">
        <f t="shared" si="232"/>
        <v/>
      </c>
      <c r="BI437" s="176" t="str">
        <f t="shared" si="233"/>
        <v/>
      </c>
      <c r="BJ437" s="240" t="str">
        <f t="shared" si="234"/>
        <v xml:space="preserve"> </v>
      </c>
      <c r="BK437" s="175" t="str">
        <f t="shared" si="235"/>
        <v/>
      </c>
      <c r="BL437" s="176" t="str">
        <f t="shared" si="236"/>
        <v/>
      </c>
      <c r="BM437" s="240" t="str">
        <f t="shared" si="237"/>
        <v xml:space="preserve"> </v>
      </c>
      <c r="BN437" s="175" t="str">
        <f t="shared" si="238"/>
        <v/>
      </c>
      <c r="BO437" s="176" t="str">
        <f t="shared" si="239"/>
        <v/>
      </c>
      <c r="BP437" s="240" t="str">
        <f t="shared" si="240"/>
        <v xml:space="preserve"> </v>
      </c>
      <c r="BQ437" s="175" t="str">
        <f t="shared" si="241"/>
        <v/>
      </c>
      <c r="BR437" s="176" t="str">
        <f t="shared" si="242"/>
        <v/>
      </c>
      <c r="BS437" s="224" t="str">
        <f t="shared" si="243"/>
        <v xml:space="preserve"> </v>
      </c>
      <c r="BT437" s="318" t="str">
        <f t="shared" si="244"/>
        <v/>
      </c>
      <c r="BU437" s="319" t="str">
        <f t="shared" si="245"/>
        <v/>
      </c>
      <c r="BV437" s="320" t="str">
        <f t="shared" si="246"/>
        <v xml:space="preserve"> </v>
      </c>
      <c r="BW437" s="175" t="str">
        <f t="shared" si="247"/>
        <v/>
      </c>
      <c r="BX437" s="176" t="str">
        <f t="shared" si="248"/>
        <v/>
      </c>
      <c r="BY437" s="240" t="str">
        <f t="shared" si="249"/>
        <v xml:space="preserve"> </v>
      </c>
      <c r="BZ437" s="175" t="str">
        <f>IF(COUNT(#REF!,#REF!,#REF!,#REF!)=4,(3-#REF!)+(3-#REF!)+#REF!+#REF!,"")</f>
        <v/>
      </c>
      <c r="CA437" s="176" t="str">
        <f>IF(COUNT(#REF!,#REF!,#REF!,#REF!)=4,(3-#REF!)+(3-#REF!)+#REF!+#REF!,"")</f>
        <v/>
      </c>
      <c r="CB437" s="240" t="str">
        <f t="shared" si="250"/>
        <v xml:space="preserve"> </v>
      </c>
      <c r="CC437" s="175" t="str">
        <f>IF(COUNT(#REF!,#REF!,#REF!)=3,(3-#REF!)+#REF!+(3-#REF!),"")</f>
        <v/>
      </c>
      <c r="CD437" s="176" t="str">
        <f>IF(COUNT(#REF!,#REF!,#REF!)=3,(3-#REF!)+#REF!+(3-#REF!),"")</f>
        <v/>
      </c>
      <c r="CE437" s="240" t="str">
        <f t="shared" si="251"/>
        <v xml:space="preserve"> </v>
      </c>
      <c r="CF437" s="185" t="str">
        <f t="shared" si="267"/>
        <v/>
      </c>
      <c r="CG437" s="186" t="str">
        <f t="shared" si="267"/>
        <v/>
      </c>
      <c r="CH437" s="181" t="str">
        <f t="shared" si="252"/>
        <v xml:space="preserve"> </v>
      </c>
      <c r="CI437" s="240">
        <f>'Session Tracking'!P436</f>
        <v>0</v>
      </c>
      <c r="CJ437" s="172"/>
      <c r="CK437" s="172">
        <f>COUNTIF('Session Tracking'!F436:O436,"Yes")</f>
        <v>0</v>
      </c>
      <c r="CL437" s="240">
        <f>COUNTIF('Session Tracking'!F436:O436,"No")</f>
        <v>0</v>
      </c>
      <c r="CM437" s="211">
        <f t="shared" si="253"/>
        <v>0</v>
      </c>
      <c r="CN437" s="240" t="str">
        <f t="shared" si="230"/>
        <v/>
      </c>
      <c r="CO437" s="240" t="str">
        <f t="shared" si="231"/>
        <v/>
      </c>
      <c r="CP437" s="240" t="str">
        <f t="shared" si="254"/>
        <v/>
      </c>
      <c r="CQ437" s="240" t="str">
        <f t="shared" si="255"/>
        <v/>
      </c>
      <c r="CR437" s="240" t="str">
        <f t="shared" si="256"/>
        <v/>
      </c>
      <c r="CS437" s="240" t="str">
        <f t="shared" si="257"/>
        <v/>
      </c>
      <c r="CT437" s="172" t="str">
        <f t="shared" si="258"/>
        <v/>
      </c>
      <c r="CU437" s="240" t="str">
        <f t="shared" si="259"/>
        <v/>
      </c>
      <c r="CV437" s="240" t="str">
        <f t="shared" si="260"/>
        <v/>
      </c>
      <c r="CW437" s="240" t="str">
        <f t="shared" si="261"/>
        <v/>
      </c>
      <c r="CX437" s="240" t="str">
        <f t="shared" si="262"/>
        <v/>
      </c>
      <c r="CY437" s="240" t="str">
        <f t="shared" si="263"/>
        <v/>
      </c>
      <c r="CZ437" s="240" t="str">
        <f t="shared" si="264"/>
        <v/>
      </c>
      <c r="DA437" s="240" t="str">
        <f t="shared" si="265"/>
        <v/>
      </c>
      <c r="DB437" s="173" t="str">
        <f t="shared" si="266"/>
        <v/>
      </c>
    </row>
    <row r="438" spans="1:106" x14ac:dyDescent="0.35">
      <c r="A438" s="182">
        <f>'Session Tracking'!A437</f>
        <v>0</v>
      </c>
      <c r="B438" s="183">
        <f>'Session Tracking'!T437</f>
        <v>0</v>
      </c>
      <c r="C438" s="183">
        <f>'Session Tracking'!C437</f>
        <v>0</v>
      </c>
      <c r="D438" s="184" t="str">
        <f>IF('Session Tracking'!D437,'Session Tracking'!D437,"")</f>
        <v/>
      </c>
      <c r="E438" s="184" t="str">
        <f>IF('Session Tracking'!E437,'Session Tracking'!E437,"")</f>
        <v/>
      </c>
      <c r="F438" s="121"/>
      <c r="G438" s="121"/>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1"/>
      <c r="AH438" s="122"/>
      <c r="AI438" s="122"/>
      <c r="AJ438" s="122"/>
      <c r="AK438" s="122"/>
      <c r="AL438" s="122"/>
      <c r="AM438" s="122"/>
      <c r="AN438" s="122"/>
      <c r="AO438" s="122"/>
      <c r="AP438" s="122"/>
      <c r="AQ438" s="122"/>
      <c r="AR438" s="122"/>
      <c r="AS438" s="122"/>
      <c r="AT438" s="122"/>
      <c r="AU438" s="122"/>
      <c r="AV438" s="122"/>
      <c r="AW438" s="122"/>
      <c r="AX438" s="122"/>
      <c r="AY438" s="122"/>
      <c r="AZ438" s="122"/>
      <c r="BA438" s="122"/>
      <c r="BB438" s="122"/>
      <c r="BC438" s="122"/>
      <c r="BD438" s="122"/>
      <c r="BE438" s="122"/>
      <c r="BF438" s="122"/>
      <c r="BH438" s="175" t="str">
        <f t="shared" si="232"/>
        <v/>
      </c>
      <c r="BI438" s="176" t="str">
        <f t="shared" si="233"/>
        <v/>
      </c>
      <c r="BJ438" s="240" t="str">
        <f t="shared" si="234"/>
        <v xml:space="preserve"> </v>
      </c>
      <c r="BK438" s="175" t="str">
        <f t="shared" si="235"/>
        <v/>
      </c>
      <c r="BL438" s="176" t="str">
        <f t="shared" si="236"/>
        <v/>
      </c>
      <c r="BM438" s="240" t="str">
        <f t="shared" si="237"/>
        <v xml:space="preserve"> </v>
      </c>
      <c r="BN438" s="175" t="str">
        <f t="shared" si="238"/>
        <v/>
      </c>
      <c r="BO438" s="176" t="str">
        <f t="shared" si="239"/>
        <v/>
      </c>
      <c r="BP438" s="240" t="str">
        <f t="shared" si="240"/>
        <v xml:space="preserve"> </v>
      </c>
      <c r="BQ438" s="175" t="str">
        <f t="shared" si="241"/>
        <v/>
      </c>
      <c r="BR438" s="176" t="str">
        <f t="shared" si="242"/>
        <v/>
      </c>
      <c r="BS438" s="224" t="str">
        <f t="shared" si="243"/>
        <v xml:space="preserve"> </v>
      </c>
      <c r="BT438" s="318" t="str">
        <f t="shared" si="244"/>
        <v/>
      </c>
      <c r="BU438" s="319" t="str">
        <f t="shared" si="245"/>
        <v/>
      </c>
      <c r="BV438" s="320" t="str">
        <f t="shared" si="246"/>
        <v xml:space="preserve"> </v>
      </c>
      <c r="BW438" s="175" t="str">
        <f t="shared" si="247"/>
        <v/>
      </c>
      <c r="BX438" s="176" t="str">
        <f t="shared" si="248"/>
        <v/>
      </c>
      <c r="BY438" s="240" t="str">
        <f t="shared" si="249"/>
        <v xml:space="preserve"> </v>
      </c>
      <c r="BZ438" s="175" t="str">
        <f>IF(COUNT(#REF!,#REF!,#REF!,#REF!)=4,(3-#REF!)+(3-#REF!)+#REF!+#REF!,"")</f>
        <v/>
      </c>
      <c r="CA438" s="176" t="str">
        <f>IF(COUNT(#REF!,#REF!,#REF!,#REF!)=4,(3-#REF!)+(3-#REF!)+#REF!+#REF!,"")</f>
        <v/>
      </c>
      <c r="CB438" s="240" t="str">
        <f t="shared" si="250"/>
        <v xml:space="preserve"> </v>
      </c>
      <c r="CC438" s="175" t="str">
        <f>IF(COUNT(#REF!,#REF!,#REF!)=3,(3-#REF!)+#REF!+(3-#REF!),"")</f>
        <v/>
      </c>
      <c r="CD438" s="176" t="str">
        <f>IF(COUNT(#REF!,#REF!,#REF!)=3,(3-#REF!)+#REF!+(3-#REF!),"")</f>
        <v/>
      </c>
      <c r="CE438" s="240" t="str">
        <f t="shared" si="251"/>
        <v xml:space="preserve"> </v>
      </c>
      <c r="CF438" s="185" t="str">
        <f t="shared" si="267"/>
        <v/>
      </c>
      <c r="CG438" s="186" t="str">
        <f t="shared" si="267"/>
        <v/>
      </c>
      <c r="CH438" s="181" t="str">
        <f t="shared" si="252"/>
        <v xml:space="preserve"> </v>
      </c>
      <c r="CI438" s="240">
        <f>'Session Tracking'!P437</f>
        <v>0</v>
      </c>
      <c r="CJ438" s="172"/>
      <c r="CK438" s="172">
        <f>COUNTIF('Session Tracking'!F437:O437,"Yes")</f>
        <v>0</v>
      </c>
      <c r="CL438" s="240">
        <f>COUNTIF('Session Tracking'!F437:O437,"No")</f>
        <v>0</v>
      </c>
      <c r="CM438" s="211">
        <f t="shared" si="253"/>
        <v>0</v>
      </c>
      <c r="CN438" s="240" t="str">
        <f t="shared" si="230"/>
        <v/>
      </c>
      <c r="CO438" s="240" t="str">
        <f t="shared" si="231"/>
        <v/>
      </c>
      <c r="CP438" s="240" t="str">
        <f t="shared" si="254"/>
        <v/>
      </c>
      <c r="CQ438" s="240" t="str">
        <f t="shared" si="255"/>
        <v/>
      </c>
      <c r="CR438" s="240" t="str">
        <f t="shared" si="256"/>
        <v/>
      </c>
      <c r="CS438" s="240" t="str">
        <f t="shared" si="257"/>
        <v/>
      </c>
      <c r="CT438" s="172" t="str">
        <f t="shared" si="258"/>
        <v/>
      </c>
      <c r="CU438" s="240" t="str">
        <f t="shared" si="259"/>
        <v/>
      </c>
      <c r="CV438" s="240" t="str">
        <f t="shared" si="260"/>
        <v/>
      </c>
      <c r="CW438" s="240" t="str">
        <f t="shared" si="261"/>
        <v/>
      </c>
      <c r="CX438" s="240" t="str">
        <f t="shared" si="262"/>
        <v/>
      </c>
      <c r="CY438" s="240" t="str">
        <f t="shared" si="263"/>
        <v/>
      </c>
      <c r="CZ438" s="240" t="str">
        <f t="shared" si="264"/>
        <v/>
      </c>
      <c r="DA438" s="240" t="str">
        <f t="shared" si="265"/>
        <v/>
      </c>
      <c r="DB438" s="173" t="str">
        <f t="shared" si="266"/>
        <v/>
      </c>
    </row>
    <row r="439" spans="1:106" x14ac:dyDescent="0.35">
      <c r="A439" s="182">
        <f>'Session Tracking'!A438</f>
        <v>0</v>
      </c>
      <c r="B439" s="183">
        <f>'Session Tracking'!T438</f>
        <v>0</v>
      </c>
      <c r="C439" s="183">
        <f>'Session Tracking'!C438</f>
        <v>0</v>
      </c>
      <c r="D439" s="184" t="str">
        <f>IF('Session Tracking'!D438,'Session Tracking'!D438,"")</f>
        <v/>
      </c>
      <c r="E439" s="184" t="str">
        <f>IF('Session Tracking'!E438,'Session Tracking'!E438,"")</f>
        <v/>
      </c>
      <c r="F439" s="123"/>
      <c r="G439" s="123"/>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3"/>
      <c r="AH439" s="124"/>
      <c r="AI439" s="124"/>
      <c r="AJ439" s="124"/>
      <c r="AK439" s="124"/>
      <c r="AL439" s="124"/>
      <c r="AM439" s="124"/>
      <c r="AN439" s="124"/>
      <c r="AO439" s="124"/>
      <c r="AP439" s="124"/>
      <c r="AQ439" s="124"/>
      <c r="AR439" s="124"/>
      <c r="AS439" s="124"/>
      <c r="AT439" s="124"/>
      <c r="AU439" s="124"/>
      <c r="AV439" s="124"/>
      <c r="AW439" s="124"/>
      <c r="AX439" s="124"/>
      <c r="AY439" s="124"/>
      <c r="AZ439" s="124"/>
      <c r="BA439" s="124"/>
      <c r="BB439" s="124"/>
      <c r="BC439" s="124"/>
      <c r="BD439" s="124"/>
      <c r="BE439" s="124"/>
      <c r="BF439" s="124"/>
      <c r="BH439" s="175" t="str">
        <f t="shared" si="232"/>
        <v/>
      </c>
      <c r="BI439" s="176" t="str">
        <f t="shared" si="233"/>
        <v/>
      </c>
      <c r="BJ439" s="240" t="str">
        <f t="shared" si="234"/>
        <v xml:space="preserve"> </v>
      </c>
      <c r="BK439" s="175" t="str">
        <f t="shared" si="235"/>
        <v/>
      </c>
      <c r="BL439" s="176" t="str">
        <f t="shared" si="236"/>
        <v/>
      </c>
      <c r="BM439" s="240" t="str">
        <f t="shared" si="237"/>
        <v xml:space="preserve"> </v>
      </c>
      <c r="BN439" s="175" t="str">
        <f t="shared" si="238"/>
        <v/>
      </c>
      <c r="BO439" s="176" t="str">
        <f t="shared" si="239"/>
        <v/>
      </c>
      <c r="BP439" s="240" t="str">
        <f t="shared" si="240"/>
        <v xml:space="preserve"> </v>
      </c>
      <c r="BQ439" s="175" t="str">
        <f t="shared" si="241"/>
        <v/>
      </c>
      <c r="BR439" s="176" t="str">
        <f t="shared" si="242"/>
        <v/>
      </c>
      <c r="BS439" s="224" t="str">
        <f t="shared" si="243"/>
        <v xml:space="preserve"> </v>
      </c>
      <c r="BT439" s="318" t="str">
        <f t="shared" si="244"/>
        <v/>
      </c>
      <c r="BU439" s="319" t="str">
        <f t="shared" si="245"/>
        <v/>
      </c>
      <c r="BV439" s="320" t="str">
        <f t="shared" si="246"/>
        <v xml:space="preserve"> </v>
      </c>
      <c r="BW439" s="175" t="str">
        <f t="shared" si="247"/>
        <v/>
      </c>
      <c r="BX439" s="176" t="str">
        <f t="shared" si="248"/>
        <v/>
      </c>
      <c r="BY439" s="240" t="str">
        <f t="shared" si="249"/>
        <v xml:space="preserve"> </v>
      </c>
      <c r="BZ439" s="175" t="str">
        <f>IF(COUNT(#REF!,#REF!,#REF!,#REF!)=4,(3-#REF!)+(3-#REF!)+#REF!+#REF!,"")</f>
        <v/>
      </c>
      <c r="CA439" s="176" t="str">
        <f>IF(COUNT(#REF!,#REF!,#REF!,#REF!)=4,(3-#REF!)+(3-#REF!)+#REF!+#REF!,"")</f>
        <v/>
      </c>
      <c r="CB439" s="240" t="str">
        <f t="shared" si="250"/>
        <v xml:space="preserve"> </v>
      </c>
      <c r="CC439" s="175" t="str">
        <f>IF(COUNT(#REF!,#REF!,#REF!)=3,(3-#REF!)+#REF!+(3-#REF!),"")</f>
        <v/>
      </c>
      <c r="CD439" s="176" t="str">
        <f>IF(COUNT(#REF!,#REF!,#REF!)=3,(3-#REF!)+#REF!+(3-#REF!),"")</f>
        <v/>
      </c>
      <c r="CE439" s="240" t="str">
        <f t="shared" si="251"/>
        <v xml:space="preserve"> </v>
      </c>
      <c r="CF439" s="185" t="str">
        <f t="shared" si="267"/>
        <v/>
      </c>
      <c r="CG439" s="186" t="str">
        <f t="shared" si="267"/>
        <v/>
      </c>
      <c r="CH439" s="181" t="str">
        <f t="shared" si="252"/>
        <v xml:space="preserve"> </v>
      </c>
      <c r="CI439" s="240">
        <f>'Session Tracking'!P438</f>
        <v>0</v>
      </c>
      <c r="CJ439" s="172"/>
      <c r="CK439" s="172">
        <f>COUNTIF('Session Tracking'!F438:O438,"Yes")</f>
        <v>0</v>
      </c>
      <c r="CL439" s="240">
        <f>COUNTIF('Session Tracking'!F438:O438,"No")</f>
        <v>0</v>
      </c>
      <c r="CM439" s="211">
        <f t="shared" si="253"/>
        <v>0</v>
      </c>
      <c r="CN439" s="240" t="str">
        <f t="shared" si="230"/>
        <v/>
      </c>
      <c r="CO439" s="240" t="str">
        <f t="shared" si="231"/>
        <v/>
      </c>
      <c r="CP439" s="240" t="str">
        <f t="shared" si="254"/>
        <v/>
      </c>
      <c r="CQ439" s="240" t="str">
        <f t="shared" si="255"/>
        <v/>
      </c>
      <c r="CR439" s="240" t="str">
        <f t="shared" si="256"/>
        <v/>
      </c>
      <c r="CS439" s="240" t="str">
        <f t="shared" si="257"/>
        <v/>
      </c>
      <c r="CT439" s="172" t="str">
        <f t="shared" si="258"/>
        <v/>
      </c>
      <c r="CU439" s="240" t="str">
        <f t="shared" si="259"/>
        <v/>
      </c>
      <c r="CV439" s="240" t="str">
        <f t="shared" si="260"/>
        <v/>
      </c>
      <c r="CW439" s="240" t="str">
        <f t="shared" si="261"/>
        <v/>
      </c>
      <c r="CX439" s="240" t="str">
        <f t="shared" si="262"/>
        <v/>
      </c>
      <c r="CY439" s="240" t="str">
        <f t="shared" si="263"/>
        <v/>
      </c>
      <c r="CZ439" s="240" t="str">
        <f t="shared" si="264"/>
        <v/>
      </c>
      <c r="DA439" s="240" t="str">
        <f t="shared" si="265"/>
        <v/>
      </c>
      <c r="DB439" s="173" t="str">
        <f t="shared" si="266"/>
        <v/>
      </c>
    </row>
    <row r="440" spans="1:106" x14ac:dyDescent="0.35">
      <c r="A440" s="182">
        <f>'Session Tracking'!A439</f>
        <v>0</v>
      </c>
      <c r="B440" s="183">
        <f>'Session Tracking'!T439</f>
        <v>0</v>
      </c>
      <c r="C440" s="183">
        <f>'Session Tracking'!C439</f>
        <v>0</v>
      </c>
      <c r="D440" s="184" t="str">
        <f>IF('Session Tracking'!D439,'Session Tracking'!D439,"")</f>
        <v/>
      </c>
      <c r="E440" s="184" t="str">
        <f>IF('Session Tracking'!E439,'Session Tracking'!E439,"")</f>
        <v/>
      </c>
      <c r="F440" s="121"/>
      <c r="G440" s="121"/>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1"/>
      <c r="AH440" s="122"/>
      <c r="AI440" s="122"/>
      <c r="AJ440" s="122"/>
      <c r="AK440" s="122"/>
      <c r="AL440" s="122"/>
      <c r="AM440" s="122"/>
      <c r="AN440" s="122"/>
      <c r="AO440" s="122"/>
      <c r="AP440" s="122"/>
      <c r="AQ440" s="122"/>
      <c r="AR440" s="122"/>
      <c r="AS440" s="122"/>
      <c r="AT440" s="122"/>
      <c r="AU440" s="122"/>
      <c r="AV440" s="122"/>
      <c r="AW440" s="122"/>
      <c r="AX440" s="122"/>
      <c r="AY440" s="122"/>
      <c r="AZ440" s="122"/>
      <c r="BA440" s="122"/>
      <c r="BB440" s="122"/>
      <c r="BC440" s="122"/>
      <c r="BD440" s="122"/>
      <c r="BE440" s="122"/>
      <c r="BF440" s="122"/>
      <c r="BH440" s="175" t="str">
        <f t="shared" si="232"/>
        <v/>
      </c>
      <c r="BI440" s="176" t="str">
        <f t="shared" si="233"/>
        <v/>
      </c>
      <c r="BJ440" s="240" t="str">
        <f t="shared" si="234"/>
        <v xml:space="preserve"> </v>
      </c>
      <c r="BK440" s="175" t="str">
        <f t="shared" si="235"/>
        <v/>
      </c>
      <c r="BL440" s="176" t="str">
        <f t="shared" si="236"/>
        <v/>
      </c>
      <c r="BM440" s="240" t="str">
        <f t="shared" si="237"/>
        <v xml:space="preserve"> </v>
      </c>
      <c r="BN440" s="175" t="str">
        <f t="shared" si="238"/>
        <v/>
      </c>
      <c r="BO440" s="176" t="str">
        <f t="shared" si="239"/>
        <v/>
      </c>
      <c r="BP440" s="240" t="str">
        <f t="shared" si="240"/>
        <v xml:space="preserve"> </v>
      </c>
      <c r="BQ440" s="175" t="str">
        <f t="shared" si="241"/>
        <v/>
      </c>
      <c r="BR440" s="176" t="str">
        <f t="shared" si="242"/>
        <v/>
      </c>
      <c r="BS440" s="224" t="str">
        <f t="shared" si="243"/>
        <v xml:space="preserve"> </v>
      </c>
      <c r="BT440" s="318" t="str">
        <f t="shared" si="244"/>
        <v/>
      </c>
      <c r="BU440" s="319" t="str">
        <f t="shared" si="245"/>
        <v/>
      </c>
      <c r="BV440" s="320" t="str">
        <f t="shared" si="246"/>
        <v xml:space="preserve"> </v>
      </c>
      <c r="BW440" s="175" t="str">
        <f t="shared" si="247"/>
        <v/>
      </c>
      <c r="BX440" s="176" t="str">
        <f t="shared" si="248"/>
        <v/>
      </c>
      <c r="BY440" s="240" t="str">
        <f t="shared" si="249"/>
        <v xml:space="preserve"> </v>
      </c>
      <c r="BZ440" s="175" t="str">
        <f>IF(COUNT(#REF!,#REF!,#REF!,#REF!)=4,(3-#REF!)+(3-#REF!)+#REF!+#REF!,"")</f>
        <v/>
      </c>
      <c r="CA440" s="176" t="str">
        <f>IF(COUNT(#REF!,#REF!,#REF!,#REF!)=4,(3-#REF!)+(3-#REF!)+#REF!+#REF!,"")</f>
        <v/>
      </c>
      <c r="CB440" s="240" t="str">
        <f t="shared" si="250"/>
        <v xml:space="preserve"> </v>
      </c>
      <c r="CC440" s="175" t="str">
        <f>IF(COUNT(#REF!,#REF!,#REF!)=3,(3-#REF!)+#REF!+(3-#REF!),"")</f>
        <v/>
      </c>
      <c r="CD440" s="176" t="str">
        <f>IF(COUNT(#REF!,#REF!,#REF!)=3,(3-#REF!)+#REF!+(3-#REF!),"")</f>
        <v/>
      </c>
      <c r="CE440" s="240" t="str">
        <f t="shared" si="251"/>
        <v xml:space="preserve"> </v>
      </c>
      <c r="CF440" s="185" t="str">
        <f t="shared" si="267"/>
        <v/>
      </c>
      <c r="CG440" s="186" t="str">
        <f t="shared" si="267"/>
        <v/>
      </c>
      <c r="CH440" s="181" t="str">
        <f t="shared" si="252"/>
        <v xml:space="preserve"> </v>
      </c>
      <c r="CI440" s="240">
        <f>'Session Tracking'!P439</f>
        <v>0</v>
      </c>
      <c r="CJ440" s="172"/>
      <c r="CK440" s="172">
        <f>COUNTIF('Session Tracking'!F439:O439,"Yes")</f>
        <v>0</v>
      </c>
      <c r="CL440" s="240">
        <f>COUNTIF('Session Tracking'!F439:O439,"No")</f>
        <v>0</v>
      </c>
      <c r="CM440" s="211">
        <f t="shared" si="253"/>
        <v>0</v>
      </c>
      <c r="CN440" s="240" t="str">
        <f t="shared" si="230"/>
        <v/>
      </c>
      <c r="CO440" s="240" t="str">
        <f t="shared" si="231"/>
        <v/>
      </c>
      <c r="CP440" s="240" t="str">
        <f t="shared" si="254"/>
        <v/>
      </c>
      <c r="CQ440" s="240" t="str">
        <f t="shared" si="255"/>
        <v/>
      </c>
      <c r="CR440" s="240" t="str">
        <f t="shared" si="256"/>
        <v/>
      </c>
      <c r="CS440" s="240" t="str">
        <f t="shared" si="257"/>
        <v/>
      </c>
      <c r="CT440" s="172" t="str">
        <f t="shared" si="258"/>
        <v/>
      </c>
      <c r="CU440" s="240" t="str">
        <f t="shared" si="259"/>
        <v/>
      </c>
      <c r="CV440" s="240" t="str">
        <f t="shared" si="260"/>
        <v/>
      </c>
      <c r="CW440" s="240" t="str">
        <f t="shared" si="261"/>
        <v/>
      </c>
      <c r="CX440" s="240" t="str">
        <f t="shared" si="262"/>
        <v/>
      </c>
      <c r="CY440" s="240" t="str">
        <f t="shared" si="263"/>
        <v/>
      </c>
      <c r="CZ440" s="240" t="str">
        <f t="shared" si="264"/>
        <v/>
      </c>
      <c r="DA440" s="240" t="str">
        <f t="shared" si="265"/>
        <v/>
      </c>
      <c r="DB440" s="173" t="str">
        <f t="shared" si="266"/>
        <v/>
      </c>
    </row>
    <row r="441" spans="1:106" x14ac:dyDescent="0.35">
      <c r="A441" s="182">
        <f>'Session Tracking'!A440</f>
        <v>0</v>
      </c>
      <c r="B441" s="183">
        <f>'Session Tracking'!T440</f>
        <v>0</v>
      </c>
      <c r="C441" s="183">
        <f>'Session Tracking'!C440</f>
        <v>0</v>
      </c>
      <c r="D441" s="184" t="str">
        <f>IF('Session Tracking'!D440,'Session Tracking'!D440,"")</f>
        <v/>
      </c>
      <c r="E441" s="184" t="str">
        <f>IF('Session Tracking'!E440,'Session Tracking'!E440,"")</f>
        <v/>
      </c>
      <c r="F441" s="123"/>
      <c r="G441" s="123"/>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3"/>
      <c r="AH441" s="124"/>
      <c r="AI441" s="124"/>
      <c r="AJ441" s="124"/>
      <c r="AK441" s="124"/>
      <c r="AL441" s="124"/>
      <c r="AM441" s="124"/>
      <c r="AN441" s="124"/>
      <c r="AO441" s="124"/>
      <c r="AP441" s="124"/>
      <c r="AQ441" s="124"/>
      <c r="AR441" s="124"/>
      <c r="AS441" s="124"/>
      <c r="AT441" s="124"/>
      <c r="AU441" s="124"/>
      <c r="AV441" s="124"/>
      <c r="AW441" s="124"/>
      <c r="AX441" s="124"/>
      <c r="AY441" s="124"/>
      <c r="AZ441" s="124"/>
      <c r="BA441" s="124"/>
      <c r="BB441" s="124"/>
      <c r="BC441" s="124"/>
      <c r="BD441" s="124"/>
      <c r="BE441" s="124"/>
      <c r="BF441" s="124"/>
      <c r="BH441" s="175" t="str">
        <f t="shared" si="232"/>
        <v/>
      </c>
      <c r="BI441" s="176" t="str">
        <f t="shared" si="233"/>
        <v/>
      </c>
      <c r="BJ441" s="240" t="str">
        <f t="shared" si="234"/>
        <v xml:space="preserve"> </v>
      </c>
      <c r="BK441" s="175" t="str">
        <f t="shared" si="235"/>
        <v/>
      </c>
      <c r="BL441" s="176" t="str">
        <f t="shared" si="236"/>
        <v/>
      </c>
      <c r="BM441" s="240" t="str">
        <f t="shared" si="237"/>
        <v xml:space="preserve"> </v>
      </c>
      <c r="BN441" s="175" t="str">
        <f t="shared" si="238"/>
        <v/>
      </c>
      <c r="BO441" s="176" t="str">
        <f t="shared" si="239"/>
        <v/>
      </c>
      <c r="BP441" s="240" t="str">
        <f t="shared" si="240"/>
        <v xml:space="preserve"> </v>
      </c>
      <c r="BQ441" s="175" t="str">
        <f t="shared" si="241"/>
        <v/>
      </c>
      <c r="BR441" s="176" t="str">
        <f t="shared" si="242"/>
        <v/>
      </c>
      <c r="BS441" s="224" t="str">
        <f t="shared" si="243"/>
        <v xml:space="preserve"> </v>
      </c>
      <c r="BT441" s="318" t="str">
        <f t="shared" si="244"/>
        <v/>
      </c>
      <c r="BU441" s="319" t="str">
        <f t="shared" si="245"/>
        <v/>
      </c>
      <c r="BV441" s="320" t="str">
        <f t="shared" si="246"/>
        <v xml:space="preserve"> </v>
      </c>
      <c r="BW441" s="175" t="str">
        <f t="shared" si="247"/>
        <v/>
      </c>
      <c r="BX441" s="176" t="str">
        <f t="shared" si="248"/>
        <v/>
      </c>
      <c r="BY441" s="240" t="str">
        <f t="shared" si="249"/>
        <v xml:space="preserve"> </v>
      </c>
      <c r="BZ441" s="175" t="str">
        <f>IF(COUNT(#REF!,#REF!,#REF!,#REF!)=4,(3-#REF!)+(3-#REF!)+#REF!+#REF!,"")</f>
        <v/>
      </c>
      <c r="CA441" s="176" t="str">
        <f>IF(COUNT(#REF!,#REF!,#REF!,#REF!)=4,(3-#REF!)+(3-#REF!)+#REF!+#REF!,"")</f>
        <v/>
      </c>
      <c r="CB441" s="240" t="str">
        <f t="shared" si="250"/>
        <v xml:space="preserve"> </v>
      </c>
      <c r="CC441" s="175" t="str">
        <f>IF(COUNT(#REF!,#REF!,#REF!)=3,(3-#REF!)+#REF!+(3-#REF!),"")</f>
        <v/>
      </c>
      <c r="CD441" s="176" t="str">
        <f>IF(COUNT(#REF!,#REF!,#REF!)=3,(3-#REF!)+#REF!+(3-#REF!),"")</f>
        <v/>
      </c>
      <c r="CE441" s="240" t="str">
        <f t="shared" si="251"/>
        <v xml:space="preserve"> </v>
      </c>
      <c r="CF441" s="185" t="str">
        <f t="shared" si="267"/>
        <v/>
      </c>
      <c r="CG441" s="186" t="str">
        <f t="shared" si="267"/>
        <v/>
      </c>
      <c r="CH441" s="181" t="str">
        <f t="shared" si="252"/>
        <v xml:space="preserve"> </v>
      </c>
      <c r="CI441" s="240">
        <f>'Session Tracking'!P440</f>
        <v>0</v>
      </c>
      <c r="CJ441" s="172"/>
      <c r="CK441" s="172">
        <f>COUNTIF('Session Tracking'!F440:O440,"Yes")</f>
        <v>0</v>
      </c>
      <c r="CL441" s="240">
        <f>COUNTIF('Session Tracking'!F440:O440,"No")</f>
        <v>0</v>
      </c>
      <c r="CM441" s="211">
        <f t="shared" si="253"/>
        <v>0</v>
      </c>
      <c r="CN441" s="240" t="str">
        <f t="shared" si="230"/>
        <v/>
      </c>
      <c r="CO441" s="240" t="str">
        <f t="shared" si="231"/>
        <v/>
      </c>
      <c r="CP441" s="240" t="str">
        <f t="shared" si="254"/>
        <v/>
      </c>
      <c r="CQ441" s="240" t="str">
        <f t="shared" si="255"/>
        <v/>
      </c>
      <c r="CR441" s="240" t="str">
        <f t="shared" si="256"/>
        <v/>
      </c>
      <c r="CS441" s="240" t="str">
        <f t="shared" si="257"/>
        <v/>
      </c>
      <c r="CT441" s="172" t="str">
        <f t="shared" si="258"/>
        <v/>
      </c>
      <c r="CU441" s="240" t="str">
        <f t="shared" si="259"/>
        <v/>
      </c>
      <c r="CV441" s="240" t="str">
        <f t="shared" si="260"/>
        <v/>
      </c>
      <c r="CW441" s="240" t="str">
        <f t="shared" si="261"/>
        <v/>
      </c>
      <c r="CX441" s="240" t="str">
        <f t="shared" si="262"/>
        <v/>
      </c>
      <c r="CY441" s="240" t="str">
        <f t="shared" si="263"/>
        <v/>
      </c>
      <c r="CZ441" s="240" t="str">
        <f t="shared" si="264"/>
        <v/>
      </c>
      <c r="DA441" s="240" t="str">
        <f t="shared" si="265"/>
        <v/>
      </c>
      <c r="DB441" s="173" t="str">
        <f t="shared" si="266"/>
        <v/>
      </c>
    </row>
    <row r="442" spans="1:106" x14ac:dyDescent="0.35">
      <c r="A442" s="182">
        <f>'Session Tracking'!A441</f>
        <v>0</v>
      </c>
      <c r="B442" s="183">
        <f>'Session Tracking'!T441</f>
        <v>0</v>
      </c>
      <c r="C442" s="183">
        <f>'Session Tracking'!C441</f>
        <v>0</v>
      </c>
      <c r="D442" s="184" t="str">
        <f>IF('Session Tracking'!D441,'Session Tracking'!D441,"")</f>
        <v/>
      </c>
      <c r="E442" s="184" t="str">
        <f>IF('Session Tracking'!E441,'Session Tracking'!E441,"")</f>
        <v/>
      </c>
      <c r="F442" s="121"/>
      <c r="G442" s="121"/>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1"/>
      <c r="AH442" s="122"/>
      <c r="AI442" s="122"/>
      <c r="AJ442" s="122"/>
      <c r="AK442" s="122"/>
      <c r="AL442" s="122"/>
      <c r="AM442" s="122"/>
      <c r="AN442" s="122"/>
      <c r="AO442" s="122"/>
      <c r="AP442" s="122"/>
      <c r="AQ442" s="122"/>
      <c r="AR442" s="122"/>
      <c r="AS442" s="122"/>
      <c r="AT442" s="122"/>
      <c r="AU442" s="122"/>
      <c r="AV442" s="122"/>
      <c r="AW442" s="122"/>
      <c r="AX442" s="122"/>
      <c r="AY442" s="122"/>
      <c r="AZ442" s="122"/>
      <c r="BA442" s="122"/>
      <c r="BB442" s="122"/>
      <c r="BC442" s="122"/>
      <c r="BD442" s="122"/>
      <c r="BE442" s="122"/>
      <c r="BF442" s="122"/>
      <c r="BH442" s="175" t="str">
        <f t="shared" si="232"/>
        <v/>
      </c>
      <c r="BI442" s="176" t="str">
        <f t="shared" si="233"/>
        <v/>
      </c>
      <c r="BJ442" s="240" t="str">
        <f t="shared" si="234"/>
        <v xml:space="preserve"> </v>
      </c>
      <c r="BK442" s="175" t="str">
        <f t="shared" si="235"/>
        <v/>
      </c>
      <c r="BL442" s="176" t="str">
        <f t="shared" si="236"/>
        <v/>
      </c>
      <c r="BM442" s="240" t="str">
        <f t="shared" si="237"/>
        <v xml:space="preserve"> </v>
      </c>
      <c r="BN442" s="175" t="str">
        <f t="shared" si="238"/>
        <v/>
      </c>
      <c r="BO442" s="176" t="str">
        <f t="shared" si="239"/>
        <v/>
      </c>
      <c r="BP442" s="240" t="str">
        <f t="shared" si="240"/>
        <v xml:space="preserve"> </v>
      </c>
      <c r="BQ442" s="175" t="str">
        <f t="shared" si="241"/>
        <v/>
      </c>
      <c r="BR442" s="176" t="str">
        <f t="shared" si="242"/>
        <v/>
      </c>
      <c r="BS442" s="224" t="str">
        <f t="shared" si="243"/>
        <v xml:space="preserve"> </v>
      </c>
      <c r="BT442" s="318" t="str">
        <f t="shared" si="244"/>
        <v/>
      </c>
      <c r="BU442" s="319" t="str">
        <f t="shared" si="245"/>
        <v/>
      </c>
      <c r="BV442" s="320" t="str">
        <f t="shared" si="246"/>
        <v xml:space="preserve"> </v>
      </c>
      <c r="BW442" s="175" t="str">
        <f t="shared" si="247"/>
        <v/>
      </c>
      <c r="BX442" s="176" t="str">
        <f t="shared" si="248"/>
        <v/>
      </c>
      <c r="BY442" s="240" t="str">
        <f t="shared" si="249"/>
        <v xml:space="preserve"> </v>
      </c>
      <c r="BZ442" s="175" t="str">
        <f>IF(COUNT(#REF!,#REF!,#REF!,#REF!)=4,(3-#REF!)+(3-#REF!)+#REF!+#REF!,"")</f>
        <v/>
      </c>
      <c r="CA442" s="176" t="str">
        <f>IF(COUNT(#REF!,#REF!,#REF!,#REF!)=4,(3-#REF!)+(3-#REF!)+#REF!+#REF!,"")</f>
        <v/>
      </c>
      <c r="CB442" s="240" t="str">
        <f t="shared" si="250"/>
        <v xml:space="preserve"> </v>
      </c>
      <c r="CC442" s="175" t="str">
        <f>IF(COUNT(#REF!,#REF!,#REF!)=3,(3-#REF!)+#REF!+(3-#REF!),"")</f>
        <v/>
      </c>
      <c r="CD442" s="176" t="str">
        <f>IF(COUNT(#REF!,#REF!,#REF!)=3,(3-#REF!)+#REF!+(3-#REF!),"")</f>
        <v/>
      </c>
      <c r="CE442" s="240" t="str">
        <f t="shared" si="251"/>
        <v xml:space="preserve"> </v>
      </c>
      <c r="CF442" s="185" t="str">
        <f t="shared" si="267"/>
        <v/>
      </c>
      <c r="CG442" s="186" t="str">
        <f t="shared" si="267"/>
        <v/>
      </c>
      <c r="CH442" s="181" t="str">
        <f t="shared" si="252"/>
        <v xml:space="preserve"> </v>
      </c>
      <c r="CI442" s="240">
        <f>'Session Tracking'!P441</f>
        <v>0</v>
      </c>
      <c r="CJ442" s="172"/>
      <c r="CK442" s="172">
        <f>COUNTIF('Session Tracking'!F441:O441,"Yes")</f>
        <v>0</v>
      </c>
      <c r="CL442" s="240">
        <f>COUNTIF('Session Tracking'!F441:O441,"No")</f>
        <v>0</v>
      </c>
      <c r="CM442" s="211">
        <f t="shared" si="253"/>
        <v>0</v>
      </c>
      <c r="CN442" s="240" t="str">
        <f t="shared" si="230"/>
        <v/>
      </c>
      <c r="CO442" s="240" t="str">
        <f t="shared" si="231"/>
        <v/>
      </c>
      <c r="CP442" s="240" t="str">
        <f t="shared" si="254"/>
        <v/>
      </c>
      <c r="CQ442" s="240" t="str">
        <f t="shared" si="255"/>
        <v/>
      </c>
      <c r="CR442" s="240" t="str">
        <f t="shared" si="256"/>
        <v/>
      </c>
      <c r="CS442" s="240" t="str">
        <f t="shared" si="257"/>
        <v/>
      </c>
      <c r="CT442" s="172" t="str">
        <f t="shared" si="258"/>
        <v/>
      </c>
      <c r="CU442" s="240" t="str">
        <f t="shared" si="259"/>
        <v/>
      </c>
      <c r="CV442" s="240" t="str">
        <f t="shared" si="260"/>
        <v/>
      </c>
      <c r="CW442" s="240" t="str">
        <f t="shared" si="261"/>
        <v/>
      </c>
      <c r="CX442" s="240" t="str">
        <f t="shared" si="262"/>
        <v/>
      </c>
      <c r="CY442" s="240" t="str">
        <f t="shared" si="263"/>
        <v/>
      </c>
      <c r="CZ442" s="240" t="str">
        <f t="shared" si="264"/>
        <v/>
      </c>
      <c r="DA442" s="240" t="str">
        <f t="shared" si="265"/>
        <v/>
      </c>
      <c r="DB442" s="173" t="str">
        <f t="shared" si="266"/>
        <v/>
      </c>
    </row>
    <row r="443" spans="1:106" x14ac:dyDescent="0.35">
      <c r="A443" s="182">
        <f>'Session Tracking'!A442</f>
        <v>0</v>
      </c>
      <c r="B443" s="183">
        <f>'Session Tracking'!T442</f>
        <v>0</v>
      </c>
      <c r="C443" s="183">
        <f>'Session Tracking'!C442</f>
        <v>0</v>
      </c>
      <c r="D443" s="184" t="str">
        <f>IF('Session Tracking'!D442,'Session Tracking'!D442,"")</f>
        <v/>
      </c>
      <c r="E443" s="184" t="str">
        <f>IF('Session Tracking'!E442,'Session Tracking'!E442,"")</f>
        <v/>
      </c>
      <c r="F443" s="123"/>
      <c r="G443" s="123"/>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3"/>
      <c r="AH443" s="124"/>
      <c r="AI443" s="124"/>
      <c r="AJ443" s="124"/>
      <c r="AK443" s="124"/>
      <c r="AL443" s="124"/>
      <c r="AM443" s="124"/>
      <c r="AN443" s="124"/>
      <c r="AO443" s="124"/>
      <c r="AP443" s="124"/>
      <c r="AQ443" s="124"/>
      <c r="AR443" s="124"/>
      <c r="AS443" s="124"/>
      <c r="AT443" s="124"/>
      <c r="AU443" s="124"/>
      <c r="AV443" s="124"/>
      <c r="AW443" s="124"/>
      <c r="AX443" s="124"/>
      <c r="AY443" s="124"/>
      <c r="AZ443" s="124"/>
      <c r="BA443" s="124"/>
      <c r="BB443" s="124"/>
      <c r="BC443" s="124"/>
      <c r="BD443" s="124"/>
      <c r="BE443" s="124"/>
      <c r="BF443" s="124"/>
      <c r="BH443" s="175" t="str">
        <f t="shared" si="232"/>
        <v/>
      </c>
      <c r="BI443" s="176" t="str">
        <f t="shared" si="233"/>
        <v/>
      </c>
      <c r="BJ443" s="240" t="str">
        <f t="shared" si="234"/>
        <v xml:space="preserve"> </v>
      </c>
      <c r="BK443" s="175" t="str">
        <f t="shared" si="235"/>
        <v/>
      </c>
      <c r="BL443" s="176" t="str">
        <f t="shared" si="236"/>
        <v/>
      </c>
      <c r="BM443" s="240" t="str">
        <f t="shared" si="237"/>
        <v xml:space="preserve"> </v>
      </c>
      <c r="BN443" s="175" t="str">
        <f t="shared" si="238"/>
        <v/>
      </c>
      <c r="BO443" s="176" t="str">
        <f t="shared" si="239"/>
        <v/>
      </c>
      <c r="BP443" s="240" t="str">
        <f t="shared" si="240"/>
        <v xml:space="preserve"> </v>
      </c>
      <c r="BQ443" s="175" t="str">
        <f t="shared" si="241"/>
        <v/>
      </c>
      <c r="BR443" s="176" t="str">
        <f t="shared" si="242"/>
        <v/>
      </c>
      <c r="BS443" s="224" t="str">
        <f t="shared" si="243"/>
        <v xml:space="preserve"> </v>
      </c>
      <c r="BT443" s="318" t="str">
        <f t="shared" si="244"/>
        <v/>
      </c>
      <c r="BU443" s="319" t="str">
        <f t="shared" si="245"/>
        <v/>
      </c>
      <c r="BV443" s="320" t="str">
        <f t="shared" si="246"/>
        <v xml:space="preserve"> </v>
      </c>
      <c r="BW443" s="175" t="str">
        <f t="shared" si="247"/>
        <v/>
      </c>
      <c r="BX443" s="176" t="str">
        <f t="shared" si="248"/>
        <v/>
      </c>
      <c r="BY443" s="240" t="str">
        <f t="shared" si="249"/>
        <v xml:space="preserve"> </v>
      </c>
      <c r="BZ443" s="175" t="str">
        <f>IF(COUNT(#REF!,#REF!,#REF!,#REF!)=4,(3-#REF!)+(3-#REF!)+#REF!+#REF!,"")</f>
        <v/>
      </c>
      <c r="CA443" s="176" t="str">
        <f>IF(COUNT(#REF!,#REF!,#REF!,#REF!)=4,(3-#REF!)+(3-#REF!)+#REF!+#REF!,"")</f>
        <v/>
      </c>
      <c r="CB443" s="240" t="str">
        <f t="shared" si="250"/>
        <v xml:space="preserve"> </v>
      </c>
      <c r="CC443" s="175" t="str">
        <f>IF(COUNT(#REF!,#REF!,#REF!)=3,(3-#REF!)+#REF!+(3-#REF!),"")</f>
        <v/>
      </c>
      <c r="CD443" s="176" t="str">
        <f>IF(COUNT(#REF!,#REF!,#REF!)=3,(3-#REF!)+#REF!+(3-#REF!),"")</f>
        <v/>
      </c>
      <c r="CE443" s="240" t="str">
        <f t="shared" si="251"/>
        <v xml:space="preserve"> </v>
      </c>
      <c r="CF443" s="185" t="str">
        <f t="shared" si="267"/>
        <v/>
      </c>
      <c r="CG443" s="186" t="str">
        <f t="shared" si="267"/>
        <v/>
      </c>
      <c r="CH443" s="181" t="str">
        <f t="shared" si="252"/>
        <v xml:space="preserve"> </v>
      </c>
      <c r="CI443" s="240">
        <f>'Session Tracking'!P442</f>
        <v>0</v>
      </c>
      <c r="CJ443" s="172"/>
      <c r="CK443" s="172">
        <f>COUNTIF('Session Tracking'!F442:O442,"Yes")</f>
        <v>0</v>
      </c>
      <c r="CL443" s="240">
        <f>COUNTIF('Session Tracking'!F442:O442,"No")</f>
        <v>0</v>
      </c>
      <c r="CM443" s="211">
        <f t="shared" si="253"/>
        <v>0</v>
      </c>
      <c r="CN443" s="240" t="str">
        <f t="shared" si="230"/>
        <v/>
      </c>
      <c r="CO443" s="240" t="str">
        <f t="shared" si="231"/>
        <v/>
      </c>
      <c r="CP443" s="240" t="str">
        <f t="shared" si="254"/>
        <v/>
      </c>
      <c r="CQ443" s="240" t="str">
        <f t="shared" si="255"/>
        <v/>
      </c>
      <c r="CR443" s="240" t="str">
        <f t="shared" si="256"/>
        <v/>
      </c>
      <c r="CS443" s="240" t="str">
        <f t="shared" si="257"/>
        <v/>
      </c>
      <c r="CT443" s="172" t="str">
        <f t="shared" si="258"/>
        <v/>
      </c>
      <c r="CU443" s="240" t="str">
        <f t="shared" si="259"/>
        <v/>
      </c>
      <c r="CV443" s="240" t="str">
        <f t="shared" si="260"/>
        <v/>
      </c>
      <c r="CW443" s="240" t="str">
        <f t="shared" si="261"/>
        <v/>
      </c>
      <c r="CX443" s="240" t="str">
        <f t="shared" si="262"/>
        <v/>
      </c>
      <c r="CY443" s="240" t="str">
        <f t="shared" si="263"/>
        <v/>
      </c>
      <c r="CZ443" s="240" t="str">
        <f t="shared" si="264"/>
        <v/>
      </c>
      <c r="DA443" s="240" t="str">
        <f t="shared" si="265"/>
        <v/>
      </c>
      <c r="DB443" s="173" t="str">
        <f t="shared" si="266"/>
        <v/>
      </c>
    </row>
    <row r="444" spans="1:106" x14ac:dyDescent="0.35">
      <c r="A444" s="182">
        <f>'Session Tracking'!A443</f>
        <v>0</v>
      </c>
      <c r="B444" s="183">
        <f>'Session Tracking'!T443</f>
        <v>0</v>
      </c>
      <c r="C444" s="183">
        <f>'Session Tracking'!C443</f>
        <v>0</v>
      </c>
      <c r="D444" s="184" t="str">
        <f>IF('Session Tracking'!D443,'Session Tracking'!D443,"")</f>
        <v/>
      </c>
      <c r="E444" s="184" t="str">
        <f>IF('Session Tracking'!E443,'Session Tracking'!E443,"")</f>
        <v/>
      </c>
      <c r="F444" s="121"/>
      <c r="G444" s="121"/>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1"/>
      <c r="AH444" s="122"/>
      <c r="AI444" s="122"/>
      <c r="AJ444" s="122"/>
      <c r="AK444" s="122"/>
      <c r="AL444" s="122"/>
      <c r="AM444" s="122"/>
      <c r="AN444" s="122"/>
      <c r="AO444" s="122"/>
      <c r="AP444" s="122"/>
      <c r="AQ444" s="122"/>
      <c r="AR444" s="122"/>
      <c r="AS444" s="122"/>
      <c r="AT444" s="122"/>
      <c r="AU444" s="122"/>
      <c r="AV444" s="122"/>
      <c r="AW444" s="122"/>
      <c r="AX444" s="122"/>
      <c r="AY444" s="122"/>
      <c r="AZ444" s="122"/>
      <c r="BA444" s="122"/>
      <c r="BB444" s="122"/>
      <c r="BC444" s="122"/>
      <c r="BD444" s="122"/>
      <c r="BE444" s="122"/>
      <c r="BF444" s="122"/>
      <c r="BH444" s="175" t="str">
        <f t="shared" si="232"/>
        <v/>
      </c>
      <c r="BI444" s="176" t="str">
        <f t="shared" si="233"/>
        <v/>
      </c>
      <c r="BJ444" s="240" t="str">
        <f t="shared" si="234"/>
        <v xml:space="preserve"> </v>
      </c>
      <c r="BK444" s="175" t="str">
        <f t="shared" si="235"/>
        <v/>
      </c>
      <c r="BL444" s="176" t="str">
        <f t="shared" si="236"/>
        <v/>
      </c>
      <c r="BM444" s="240" t="str">
        <f t="shared" si="237"/>
        <v xml:space="preserve"> </v>
      </c>
      <c r="BN444" s="175" t="str">
        <f t="shared" si="238"/>
        <v/>
      </c>
      <c r="BO444" s="176" t="str">
        <f t="shared" si="239"/>
        <v/>
      </c>
      <c r="BP444" s="240" t="str">
        <f t="shared" si="240"/>
        <v xml:space="preserve"> </v>
      </c>
      <c r="BQ444" s="175" t="str">
        <f t="shared" si="241"/>
        <v/>
      </c>
      <c r="BR444" s="176" t="str">
        <f t="shared" si="242"/>
        <v/>
      </c>
      <c r="BS444" s="224" t="str">
        <f t="shared" si="243"/>
        <v xml:space="preserve"> </v>
      </c>
      <c r="BT444" s="318" t="str">
        <f t="shared" si="244"/>
        <v/>
      </c>
      <c r="BU444" s="319" t="str">
        <f t="shared" si="245"/>
        <v/>
      </c>
      <c r="BV444" s="320" t="str">
        <f t="shared" si="246"/>
        <v xml:space="preserve"> </v>
      </c>
      <c r="BW444" s="175" t="str">
        <f t="shared" si="247"/>
        <v/>
      </c>
      <c r="BX444" s="176" t="str">
        <f t="shared" si="248"/>
        <v/>
      </c>
      <c r="BY444" s="240" t="str">
        <f t="shared" si="249"/>
        <v xml:space="preserve"> </v>
      </c>
      <c r="BZ444" s="175" t="str">
        <f>IF(COUNT(#REF!,#REF!,#REF!,#REF!)=4,(3-#REF!)+(3-#REF!)+#REF!+#REF!,"")</f>
        <v/>
      </c>
      <c r="CA444" s="176" t="str">
        <f>IF(COUNT(#REF!,#REF!,#REF!,#REF!)=4,(3-#REF!)+(3-#REF!)+#REF!+#REF!,"")</f>
        <v/>
      </c>
      <c r="CB444" s="240" t="str">
        <f t="shared" si="250"/>
        <v xml:space="preserve"> </v>
      </c>
      <c r="CC444" s="175" t="str">
        <f>IF(COUNT(#REF!,#REF!,#REF!)=3,(3-#REF!)+#REF!+(3-#REF!),"")</f>
        <v/>
      </c>
      <c r="CD444" s="176" t="str">
        <f>IF(COUNT(#REF!,#REF!,#REF!)=3,(3-#REF!)+#REF!+(3-#REF!),"")</f>
        <v/>
      </c>
      <c r="CE444" s="240" t="str">
        <f t="shared" si="251"/>
        <v xml:space="preserve"> </v>
      </c>
      <c r="CF444" s="185" t="str">
        <f t="shared" si="267"/>
        <v/>
      </c>
      <c r="CG444" s="186" t="str">
        <f t="shared" si="267"/>
        <v/>
      </c>
      <c r="CH444" s="181" t="str">
        <f t="shared" si="252"/>
        <v xml:space="preserve"> </v>
      </c>
      <c r="CI444" s="240">
        <f>'Session Tracking'!P443</f>
        <v>0</v>
      </c>
      <c r="CJ444" s="172"/>
      <c r="CK444" s="172">
        <f>COUNTIF('Session Tracking'!F443:O443,"Yes")</f>
        <v>0</v>
      </c>
      <c r="CL444" s="240">
        <f>COUNTIF('Session Tracking'!F443:O443,"No")</f>
        <v>0</v>
      </c>
      <c r="CM444" s="211">
        <f t="shared" si="253"/>
        <v>0</v>
      </c>
      <c r="CN444" s="240" t="str">
        <f t="shared" si="230"/>
        <v/>
      </c>
      <c r="CO444" s="240" t="str">
        <f t="shared" si="231"/>
        <v/>
      </c>
      <c r="CP444" s="240" t="str">
        <f t="shared" si="254"/>
        <v/>
      </c>
      <c r="CQ444" s="240" t="str">
        <f t="shared" si="255"/>
        <v/>
      </c>
      <c r="CR444" s="240" t="str">
        <f t="shared" si="256"/>
        <v/>
      </c>
      <c r="CS444" s="240" t="str">
        <f t="shared" si="257"/>
        <v/>
      </c>
      <c r="CT444" s="172" t="str">
        <f t="shared" si="258"/>
        <v/>
      </c>
      <c r="CU444" s="240" t="str">
        <f t="shared" si="259"/>
        <v/>
      </c>
      <c r="CV444" s="240" t="str">
        <f t="shared" si="260"/>
        <v/>
      </c>
      <c r="CW444" s="240" t="str">
        <f t="shared" si="261"/>
        <v/>
      </c>
      <c r="CX444" s="240" t="str">
        <f t="shared" si="262"/>
        <v/>
      </c>
      <c r="CY444" s="240" t="str">
        <f t="shared" si="263"/>
        <v/>
      </c>
      <c r="CZ444" s="240" t="str">
        <f t="shared" si="264"/>
        <v/>
      </c>
      <c r="DA444" s="240" t="str">
        <f t="shared" si="265"/>
        <v/>
      </c>
      <c r="DB444" s="173" t="str">
        <f t="shared" si="266"/>
        <v/>
      </c>
    </row>
    <row r="445" spans="1:106" x14ac:dyDescent="0.35">
      <c r="A445" s="182">
        <f>'Session Tracking'!A444</f>
        <v>0</v>
      </c>
      <c r="B445" s="183">
        <f>'Session Tracking'!T444</f>
        <v>0</v>
      </c>
      <c r="C445" s="183">
        <f>'Session Tracking'!C444</f>
        <v>0</v>
      </c>
      <c r="D445" s="184" t="str">
        <f>IF('Session Tracking'!D444,'Session Tracking'!D444,"")</f>
        <v/>
      </c>
      <c r="E445" s="184" t="str">
        <f>IF('Session Tracking'!E444,'Session Tracking'!E444,"")</f>
        <v/>
      </c>
      <c r="F445" s="123"/>
      <c r="G445" s="123"/>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3"/>
      <c r="AH445" s="124"/>
      <c r="AI445" s="124"/>
      <c r="AJ445" s="124"/>
      <c r="AK445" s="124"/>
      <c r="AL445" s="124"/>
      <c r="AM445" s="124"/>
      <c r="AN445" s="124"/>
      <c r="AO445" s="124"/>
      <c r="AP445" s="124"/>
      <c r="AQ445" s="124"/>
      <c r="AR445" s="124"/>
      <c r="AS445" s="124"/>
      <c r="AT445" s="124"/>
      <c r="AU445" s="124"/>
      <c r="AV445" s="124"/>
      <c r="AW445" s="124"/>
      <c r="AX445" s="124"/>
      <c r="AY445" s="124"/>
      <c r="AZ445" s="124"/>
      <c r="BA445" s="124"/>
      <c r="BB445" s="124"/>
      <c r="BC445" s="124"/>
      <c r="BD445" s="124"/>
      <c r="BE445" s="124"/>
      <c r="BF445" s="124"/>
      <c r="BH445" s="175" t="str">
        <f t="shared" si="232"/>
        <v/>
      </c>
      <c r="BI445" s="176" t="str">
        <f t="shared" si="233"/>
        <v/>
      </c>
      <c r="BJ445" s="240" t="str">
        <f t="shared" si="234"/>
        <v xml:space="preserve"> </v>
      </c>
      <c r="BK445" s="175" t="str">
        <f t="shared" si="235"/>
        <v/>
      </c>
      <c r="BL445" s="176" t="str">
        <f t="shared" si="236"/>
        <v/>
      </c>
      <c r="BM445" s="240" t="str">
        <f t="shared" si="237"/>
        <v xml:space="preserve"> </v>
      </c>
      <c r="BN445" s="175" t="str">
        <f t="shared" si="238"/>
        <v/>
      </c>
      <c r="BO445" s="176" t="str">
        <f t="shared" si="239"/>
        <v/>
      </c>
      <c r="BP445" s="240" t="str">
        <f t="shared" si="240"/>
        <v xml:space="preserve"> </v>
      </c>
      <c r="BQ445" s="175" t="str">
        <f t="shared" si="241"/>
        <v/>
      </c>
      <c r="BR445" s="176" t="str">
        <f t="shared" si="242"/>
        <v/>
      </c>
      <c r="BS445" s="224" t="str">
        <f t="shared" si="243"/>
        <v xml:space="preserve"> </v>
      </c>
      <c r="BT445" s="318" t="str">
        <f t="shared" si="244"/>
        <v/>
      </c>
      <c r="BU445" s="319" t="str">
        <f t="shared" si="245"/>
        <v/>
      </c>
      <c r="BV445" s="320" t="str">
        <f t="shared" si="246"/>
        <v xml:space="preserve"> </v>
      </c>
      <c r="BW445" s="175" t="str">
        <f t="shared" si="247"/>
        <v/>
      </c>
      <c r="BX445" s="176" t="str">
        <f t="shared" si="248"/>
        <v/>
      </c>
      <c r="BY445" s="240" t="str">
        <f t="shared" si="249"/>
        <v xml:space="preserve"> </v>
      </c>
      <c r="BZ445" s="175" t="str">
        <f>IF(COUNT(#REF!,#REF!,#REF!,#REF!)=4,(3-#REF!)+(3-#REF!)+#REF!+#REF!,"")</f>
        <v/>
      </c>
      <c r="CA445" s="176" t="str">
        <f>IF(COUNT(#REF!,#REF!,#REF!,#REF!)=4,(3-#REF!)+(3-#REF!)+#REF!+#REF!,"")</f>
        <v/>
      </c>
      <c r="CB445" s="240" t="str">
        <f t="shared" si="250"/>
        <v xml:space="preserve"> </v>
      </c>
      <c r="CC445" s="175" t="str">
        <f>IF(COUNT(#REF!,#REF!,#REF!)=3,(3-#REF!)+#REF!+(3-#REF!),"")</f>
        <v/>
      </c>
      <c r="CD445" s="176" t="str">
        <f>IF(COUNT(#REF!,#REF!,#REF!)=3,(3-#REF!)+#REF!+(3-#REF!),"")</f>
        <v/>
      </c>
      <c r="CE445" s="240" t="str">
        <f t="shared" si="251"/>
        <v xml:space="preserve"> </v>
      </c>
      <c r="CF445" s="185" t="str">
        <f t="shared" si="267"/>
        <v/>
      </c>
      <c r="CG445" s="186" t="str">
        <f t="shared" si="267"/>
        <v/>
      </c>
      <c r="CH445" s="181" t="str">
        <f t="shared" si="252"/>
        <v xml:space="preserve"> </v>
      </c>
      <c r="CI445" s="240">
        <f>'Session Tracking'!P444</f>
        <v>0</v>
      </c>
      <c r="CJ445" s="172"/>
      <c r="CK445" s="172">
        <f>COUNTIF('Session Tracking'!F444:O444,"Yes")</f>
        <v>0</v>
      </c>
      <c r="CL445" s="240">
        <f>COUNTIF('Session Tracking'!F444:O444,"No")</f>
        <v>0</v>
      </c>
      <c r="CM445" s="211">
        <f t="shared" si="253"/>
        <v>0</v>
      </c>
      <c r="CN445" s="240" t="str">
        <f t="shared" si="230"/>
        <v/>
      </c>
      <c r="CO445" s="240" t="str">
        <f t="shared" si="231"/>
        <v/>
      </c>
      <c r="CP445" s="240" t="str">
        <f t="shared" si="254"/>
        <v/>
      </c>
      <c r="CQ445" s="240" t="str">
        <f t="shared" si="255"/>
        <v/>
      </c>
      <c r="CR445" s="240" t="str">
        <f t="shared" si="256"/>
        <v/>
      </c>
      <c r="CS445" s="240" t="str">
        <f t="shared" si="257"/>
        <v/>
      </c>
      <c r="CT445" s="172" t="str">
        <f t="shared" si="258"/>
        <v/>
      </c>
      <c r="CU445" s="240" t="str">
        <f t="shared" si="259"/>
        <v/>
      </c>
      <c r="CV445" s="240" t="str">
        <f t="shared" si="260"/>
        <v/>
      </c>
      <c r="CW445" s="240" t="str">
        <f t="shared" si="261"/>
        <v/>
      </c>
      <c r="CX445" s="240" t="str">
        <f t="shared" si="262"/>
        <v/>
      </c>
      <c r="CY445" s="240" t="str">
        <f t="shared" si="263"/>
        <v/>
      </c>
      <c r="CZ445" s="240" t="str">
        <f t="shared" si="264"/>
        <v/>
      </c>
      <c r="DA445" s="240" t="str">
        <f t="shared" si="265"/>
        <v/>
      </c>
      <c r="DB445" s="173" t="str">
        <f t="shared" si="266"/>
        <v/>
      </c>
    </row>
    <row r="446" spans="1:106" x14ac:dyDescent="0.35">
      <c r="A446" s="182">
        <f>'Session Tracking'!A445</f>
        <v>0</v>
      </c>
      <c r="B446" s="183">
        <f>'Session Tracking'!T445</f>
        <v>0</v>
      </c>
      <c r="C446" s="183">
        <f>'Session Tracking'!C445</f>
        <v>0</v>
      </c>
      <c r="D446" s="184" t="str">
        <f>IF('Session Tracking'!D445,'Session Tracking'!D445,"")</f>
        <v/>
      </c>
      <c r="E446" s="184" t="str">
        <f>IF('Session Tracking'!E445,'Session Tracking'!E445,"")</f>
        <v/>
      </c>
      <c r="F446" s="121"/>
      <c r="G446" s="121"/>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1"/>
      <c r="AH446" s="122"/>
      <c r="AI446" s="122"/>
      <c r="AJ446" s="122"/>
      <c r="AK446" s="122"/>
      <c r="AL446" s="122"/>
      <c r="AM446" s="122"/>
      <c r="AN446" s="122"/>
      <c r="AO446" s="122"/>
      <c r="AP446" s="122"/>
      <c r="AQ446" s="122"/>
      <c r="AR446" s="122"/>
      <c r="AS446" s="122"/>
      <c r="AT446" s="122"/>
      <c r="AU446" s="122"/>
      <c r="AV446" s="122"/>
      <c r="AW446" s="122"/>
      <c r="AX446" s="122"/>
      <c r="AY446" s="122"/>
      <c r="AZ446" s="122"/>
      <c r="BA446" s="122"/>
      <c r="BB446" s="122"/>
      <c r="BC446" s="122"/>
      <c r="BD446" s="122"/>
      <c r="BE446" s="122"/>
      <c r="BF446" s="122"/>
      <c r="BH446" s="175" t="str">
        <f t="shared" si="232"/>
        <v/>
      </c>
      <c r="BI446" s="176" t="str">
        <f t="shared" si="233"/>
        <v/>
      </c>
      <c r="BJ446" s="240" t="str">
        <f t="shared" si="234"/>
        <v xml:space="preserve"> </v>
      </c>
      <c r="BK446" s="175" t="str">
        <f t="shared" si="235"/>
        <v/>
      </c>
      <c r="BL446" s="176" t="str">
        <f t="shared" si="236"/>
        <v/>
      </c>
      <c r="BM446" s="240" t="str">
        <f t="shared" si="237"/>
        <v xml:space="preserve"> </v>
      </c>
      <c r="BN446" s="175" t="str">
        <f t="shared" si="238"/>
        <v/>
      </c>
      <c r="BO446" s="176" t="str">
        <f t="shared" si="239"/>
        <v/>
      </c>
      <c r="BP446" s="240" t="str">
        <f t="shared" si="240"/>
        <v xml:space="preserve"> </v>
      </c>
      <c r="BQ446" s="175" t="str">
        <f t="shared" si="241"/>
        <v/>
      </c>
      <c r="BR446" s="176" t="str">
        <f t="shared" si="242"/>
        <v/>
      </c>
      <c r="BS446" s="224" t="str">
        <f t="shared" si="243"/>
        <v xml:space="preserve"> </v>
      </c>
      <c r="BT446" s="318" t="str">
        <f t="shared" si="244"/>
        <v/>
      </c>
      <c r="BU446" s="319" t="str">
        <f t="shared" si="245"/>
        <v/>
      </c>
      <c r="BV446" s="320" t="str">
        <f t="shared" si="246"/>
        <v xml:space="preserve"> </v>
      </c>
      <c r="BW446" s="175" t="str">
        <f t="shared" si="247"/>
        <v/>
      </c>
      <c r="BX446" s="176" t="str">
        <f t="shared" si="248"/>
        <v/>
      </c>
      <c r="BY446" s="240" t="str">
        <f t="shared" si="249"/>
        <v xml:space="preserve"> </v>
      </c>
      <c r="BZ446" s="175" t="str">
        <f>IF(COUNT(#REF!,#REF!,#REF!,#REF!)=4,(3-#REF!)+(3-#REF!)+#REF!+#REF!,"")</f>
        <v/>
      </c>
      <c r="CA446" s="176" t="str">
        <f>IF(COUNT(#REF!,#REF!,#REF!,#REF!)=4,(3-#REF!)+(3-#REF!)+#REF!+#REF!,"")</f>
        <v/>
      </c>
      <c r="CB446" s="240" t="str">
        <f t="shared" si="250"/>
        <v xml:space="preserve"> </v>
      </c>
      <c r="CC446" s="175" t="str">
        <f>IF(COUNT(#REF!,#REF!,#REF!)=3,(3-#REF!)+#REF!+(3-#REF!),"")</f>
        <v/>
      </c>
      <c r="CD446" s="176" t="str">
        <f>IF(COUNT(#REF!,#REF!,#REF!)=3,(3-#REF!)+#REF!+(3-#REF!),"")</f>
        <v/>
      </c>
      <c r="CE446" s="240" t="str">
        <f t="shared" si="251"/>
        <v xml:space="preserve"> </v>
      </c>
      <c r="CF446" s="185" t="str">
        <f t="shared" si="267"/>
        <v/>
      </c>
      <c r="CG446" s="186" t="str">
        <f t="shared" si="267"/>
        <v/>
      </c>
      <c r="CH446" s="181" t="str">
        <f t="shared" si="252"/>
        <v xml:space="preserve"> </v>
      </c>
      <c r="CI446" s="240">
        <f>'Session Tracking'!P445</f>
        <v>0</v>
      </c>
      <c r="CJ446" s="172"/>
      <c r="CK446" s="172">
        <f>COUNTIF('Session Tracking'!F445:O445,"Yes")</f>
        <v>0</v>
      </c>
      <c r="CL446" s="240">
        <f>COUNTIF('Session Tracking'!F445:O445,"No")</f>
        <v>0</v>
      </c>
      <c r="CM446" s="211">
        <f t="shared" si="253"/>
        <v>0</v>
      </c>
      <c r="CN446" s="240" t="str">
        <f t="shared" si="230"/>
        <v/>
      </c>
      <c r="CO446" s="240" t="str">
        <f t="shared" si="231"/>
        <v/>
      </c>
      <c r="CP446" s="240" t="str">
        <f t="shared" si="254"/>
        <v/>
      </c>
      <c r="CQ446" s="240" t="str">
        <f t="shared" si="255"/>
        <v/>
      </c>
      <c r="CR446" s="240" t="str">
        <f t="shared" si="256"/>
        <v/>
      </c>
      <c r="CS446" s="240" t="str">
        <f t="shared" si="257"/>
        <v/>
      </c>
      <c r="CT446" s="172" t="str">
        <f t="shared" si="258"/>
        <v/>
      </c>
      <c r="CU446" s="240" t="str">
        <f t="shared" si="259"/>
        <v/>
      </c>
      <c r="CV446" s="240" t="str">
        <f t="shared" si="260"/>
        <v/>
      </c>
      <c r="CW446" s="240" t="str">
        <f t="shared" si="261"/>
        <v/>
      </c>
      <c r="CX446" s="240" t="str">
        <f t="shared" si="262"/>
        <v/>
      </c>
      <c r="CY446" s="240" t="str">
        <f t="shared" si="263"/>
        <v/>
      </c>
      <c r="CZ446" s="240" t="str">
        <f t="shared" si="264"/>
        <v/>
      </c>
      <c r="DA446" s="240" t="str">
        <f t="shared" si="265"/>
        <v/>
      </c>
      <c r="DB446" s="173" t="str">
        <f t="shared" si="266"/>
        <v/>
      </c>
    </row>
    <row r="447" spans="1:106" x14ac:dyDescent="0.35">
      <c r="A447" s="182">
        <f>'Session Tracking'!A446</f>
        <v>0</v>
      </c>
      <c r="B447" s="183">
        <f>'Session Tracking'!T446</f>
        <v>0</v>
      </c>
      <c r="C447" s="183">
        <f>'Session Tracking'!C446</f>
        <v>0</v>
      </c>
      <c r="D447" s="184" t="str">
        <f>IF('Session Tracking'!D446,'Session Tracking'!D446,"")</f>
        <v/>
      </c>
      <c r="E447" s="184" t="str">
        <f>IF('Session Tracking'!E446,'Session Tracking'!E446,"")</f>
        <v/>
      </c>
      <c r="F447" s="123"/>
      <c r="G447" s="123"/>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3"/>
      <c r="AH447" s="124"/>
      <c r="AI447" s="124"/>
      <c r="AJ447" s="124"/>
      <c r="AK447" s="124"/>
      <c r="AL447" s="124"/>
      <c r="AM447" s="124"/>
      <c r="AN447" s="124"/>
      <c r="AO447" s="124"/>
      <c r="AP447" s="124"/>
      <c r="AQ447" s="124"/>
      <c r="AR447" s="124"/>
      <c r="AS447" s="124"/>
      <c r="AT447" s="124"/>
      <c r="AU447" s="124"/>
      <c r="AV447" s="124"/>
      <c r="AW447" s="124"/>
      <c r="AX447" s="124"/>
      <c r="AY447" s="124"/>
      <c r="AZ447" s="124"/>
      <c r="BA447" s="124"/>
      <c r="BB447" s="124"/>
      <c r="BC447" s="124"/>
      <c r="BD447" s="124"/>
      <c r="BE447" s="124"/>
      <c r="BF447" s="124"/>
      <c r="BH447" s="175" t="str">
        <f t="shared" si="232"/>
        <v/>
      </c>
      <c r="BI447" s="176" t="str">
        <f t="shared" si="233"/>
        <v/>
      </c>
      <c r="BJ447" s="240" t="str">
        <f t="shared" si="234"/>
        <v xml:space="preserve"> </v>
      </c>
      <c r="BK447" s="175" t="str">
        <f t="shared" si="235"/>
        <v/>
      </c>
      <c r="BL447" s="176" t="str">
        <f t="shared" si="236"/>
        <v/>
      </c>
      <c r="BM447" s="240" t="str">
        <f t="shared" si="237"/>
        <v xml:space="preserve"> </v>
      </c>
      <c r="BN447" s="175" t="str">
        <f t="shared" si="238"/>
        <v/>
      </c>
      <c r="BO447" s="176" t="str">
        <f t="shared" si="239"/>
        <v/>
      </c>
      <c r="BP447" s="240" t="str">
        <f t="shared" si="240"/>
        <v xml:space="preserve"> </v>
      </c>
      <c r="BQ447" s="175" t="str">
        <f t="shared" si="241"/>
        <v/>
      </c>
      <c r="BR447" s="176" t="str">
        <f t="shared" si="242"/>
        <v/>
      </c>
      <c r="BS447" s="224" t="str">
        <f t="shared" si="243"/>
        <v xml:space="preserve"> </v>
      </c>
      <c r="BT447" s="318" t="str">
        <f t="shared" si="244"/>
        <v/>
      </c>
      <c r="BU447" s="319" t="str">
        <f t="shared" si="245"/>
        <v/>
      </c>
      <c r="BV447" s="320" t="str">
        <f t="shared" si="246"/>
        <v xml:space="preserve"> </v>
      </c>
      <c r="BW447" s="175" t="str">
        <f t="shared" si="247"/>
        <v/>
      </c>
      <c r="BX447" s="176" t="str">
        <f t="shared" si="248"/>
        <v/>
      </c>
      <c r="BY447" s="240" t="str">
        <f t="shared" si="249"/>
        <v xml:space="preserve"> </v>
      </c>
      <c r="BZ447" s="175" t="str">
        <f>IF(COUNT(#REF!,#REF!,#REF!,#REF!)=4,(3-#REF!)+(3-#REF!)+#REF!+#REF!,"")</f>
        <v/>
      </c>
      <c r="CA447" s="176" t="str">
        <f>IF(COUNT(#REF!,#REF!,#REF!,#REF!)=4,(3-#REF!)+(3-#REF!)+#REF!+#REF!,"")</f>
        <v/>
      </c>
      <c r="CB447" s="240" t="str">
        <f t="shared" si="250"/>
        <v xml:space="preserve"> </v>
      </c>
      <c r="CC447" s="175" t="str">
        <f>IF(COUNT(#REF!,#REF!,#REF!)=3,(3-#REF!)+#REF!+(3-#REF!),"")</f>
        <v/>
      </c>
      <c r="CD447" s="176" t="str">
        <f>IF(COUNT(#REF!,#REF!,#REF!)=3,(3-#REF!)+#REF!+(3-#REF!),"")</f>
        <v/>
      </c>
      <c r="CE447" s="240" t="str">
        <f t="shared" si="251"/>
        <v xml:space="preserve"> </v>
      </c>
      <c r="CF447" s="185" t="str">
        <f t="shared" si="267"/>
        <v/>
      </c>
      <c r="CG447" s="186" t="str">
        <f t="shared" si="267"/>
        <v/>
      </c>
      <c r="CH447" s="181" t="str">
        <f t="shared" si="252"/>
        <v xml:space="preserve"> </v>
      </c>
      <c r="CI447" s="240">
        <f>'Session Tracking'!P446</f>
        <v>0</v>
      </c>
      <c r="CJ447" s="172"/>
      <c r="CK447" s="172">
        <f>COUNTIF('Session Tracking'!F446:O446,"Yes")</f>
        <v>0</v>
      </c>
      <c r="CL447" s="240">
        <f>COUNTIF('Session Tracking'!F446:O446,"No")</f>
        <v>0</v>
      </c>
      <c r="CM447" s="211">
        <f t="shared" si="253"/>
        <v>0</v>
      </c>
      <c r="CN447" s="240" t="str">
        <f t="shared" si="230"/>
        <v/>
      </c>
      <c r="CO447" s="240" t="str">
        <f t="shared" si="231"/>
        <v/>
      </c>
      <c r="CP447" s="240" t="str">
        <f t="shared" si="254"/>
        <v/>
      </c>
      <c r="CQ447" s="240" t="str">
        <f t="shared" si="255"/>
        <v/>
      </c>
      <c r="CR447" s="240" t="str">
        <f t="shared" si="256"/>
        <v/>
      </c>
      <c r="CS447" s="240" t="str">
        <f t="shared" si="257"/>
        <v/>
      </c>
      <c r="CT447" s="172" t="str">
        <f t="shared" si="258"/>
        <v/>
      </c>
      <c r="CU447" s="240" t="str">
        <f t="shared" si="259"/>
        <v/>
      </c>
      <c r="CV447" s="240" t="str">
        <f t="shared" si="260"/>
        <v/>
      </c>
      <c r="CW447" s="240" t="str">
        <f t="shared" si="261"/>
        <v/>
      </c>
      <c r="CX447" s="240" t="str">
        <f t="shared" si="262"/>
        <v/>
      </c>
      <c r="CY447" s="240" t="str">
        <f t="shared" si="263"/>
        <v/>
      </c>
      <c r="CZ447" s="240" t="str">
        <f t="shared" si="264"/>
        <v/>
      </c>
      <c r="DA447" s="240" t="str">
        <f t="shared" si="265"/>
        <v/>
      </c>
      <c r="DB447" s="173" t="str">
        <f t="shared" si="266"/>
        <v/>
      </c>
    </row>
    <row r="448" spans="1:106" x14ac:dyDescent="0.35">
      <c r="A448" s="182">
        <f>'Session Tracking'!A447</f>
        <v>0</v>
      </c>
      <c r="B448" s="183">
        <f>'Session Tracking'!T447</f>
        <v>0</v>
      </c>
      <c r="C448" s="183">
        <f>'Session Tracking'!C447</f>
        <v>0</v>
      </c>
      <c r="D448" s="184" t="str">
        <f>IF('Session Tracking'!D447,'Session Tracking'!D447,"")</f>
        <v/>
      </c>
      <c r="E448" s="184" t="str">
        <f>IF('Session Tracking'!E447,'Session Tracking'!E447,"")</f>
        <v/>
      </c>
      <c r="F448" s="121"/>
      <c r="G448" s="121"/>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1"/>
      <c r="AH448" s="122"/>
      <c r="AI448" s="122"/>
      <c r="AJ448" s="122"/>
      <c r="AK448" s="122"/>
      <c r="AL448" s="122"/>
      <c r="AM448" s="122"/>
      <c r="AN448" s="122"/>
      <c r="AO448" s="122"/>
      <c r="AP448" s="122"/>
      <c r="AQ448" s="122"/>
      <c r="AR448" s="122"/>
      <c r="AS448" s="122"/>
      <c r="AT448" s="122"/>
      <c r="AU448" s="122"/>
      <c r="AV448" s="122"/>
      <c r="AW448" s="122"/>
      <c r="AX448" s="122"/>
      <c r="AY448" s="122"/>
      <c r="AZ448" s="122"/>
      <c r="BA448" s="122"/>
      <c r="BB448" s="122"/>
      <c r="BC448" s="122"/>
      <c r="BD448" s="122"/>
      <c r="BE448" s="122"/>
      <c r="BF448" s="122"/>
      <c r="BH448" s="175" t="str">
        <f t="shared" si="232"/>
        <v/>
      </c>
      <c r="BI448" s="176" t="str">
        <f t="shared" si="233"/>
        <v/>
      </c>
      <c r="BJ448" s="240" t="str">
        <f t="shared" si="234"/>
        <v xml:space="preserve"> </v>
      </c>
      <c r="BK448" s="175" t="str">
        <f t="shared" si="235"/>
        <v/>
      </c>
      <c r="BL448" s="176" t="str">
        <f t="shared" si="236"/>
        <v/>
      </c>
      <c r="BM448" s="240" t="str">
        <f t="shared" si="237"/>
        <v xml:space="preserve"> </v>
      </c>
      <c r="BN448" s="175" t="str">
        <f t="shared" si="238"/>
        <v/>
      </c>
      <c r="BO448" s="176" t="str">
        <f t="shared" si="239"/>
        <v/>
      </c>
      <c r="BP448" s="240" t="str">
        <f t="shared" si="240"/>
        <v xml:space="preserve"> </v>
      </c>
      <c r="BQ448" s="175" t="str">
        <f t="shared" si="241"/>
        <v/>
      </c>
      <c r="BR448" s="176" t="str">
        <f t="shared" si="242"/>
        <v/>
      </c>
      <c r="BS448" s="224" t="str">
        <f t="shared" si="243"/>
        <v xml:space="preserve"> </v>
      </c>
      <c r="BT448" s="318" t="str">
        <f t="shared" si="244"/>
        <v/>
      </c>
      <c r="BU448" s="319" t="str">
        <f t="shared" si="245"/>
        <v/>
      </c>
      <c r="BV448" s="320" t="str">
        <f t="shared" si="246"/>
        <v xml:space="preserve"> </v>
      </c>
      <c r="BW448" s="175" t="str">
        <f t="shared" si="247"/>
        <v/>
      </c>
      <c r="BX448" s="176" t="str">
        <f t="shared" si="248"/>
        <v/>
      </c>
      <c r="BY448" s="240" t="str">
        <f t="shared" si="249"/>
        <v xml:space="preserve"> </v>
      </c>
      <c r="BZ448" s="175" t="str">
        <f>IF(COUNT(#REF!,#REF!,#REF!,#REF!)=4,(3-#REF!)+(3-#REF!)+#REF!+#REF!,"")</f>
        <v/>
      </c>
      <c r="CA448" s="176" t="str">
        <f>IF(COUNT(#REF!,#REF!,#REF!,#REF!)=4,(3-#REF!)+(3-#REF!)+#REF!+#REF!,"")</f>
        <v/>
      </c>
      <c r="CB448" s="240" t="str">
        <f t="shared" si="250"/>
        <v xml:space="preserve"> </v>
      </c>
      <c r="CC448" s="175" t="str">
        <f>IF(COUNT(#REF!,#REF!,#REF!)=3,(3-#REF!)+#REF!+(3-#REF!),"")</f>
        <v/>
      </c>
      <c r="CD448" s="176" t="str">
        <f>IF(COUNT(#REF!,#REF!,#REF!)=3,(3-#REF!)+#REF!+(3-#REF!),"")</f>
        <v/>
      </c>
      <c r="CE448" s="240" t="str">
        <f t="shared" si="251"/>
        <v xml:space="preserve"> </v>
      </c>
      <c r="CF448" s="185" t="str">
        <f t="shared" si="267"/>
        <v/>
      </c>
      <c r="CG448" s="186" t="str">
        <f t="shared" si="267"/>
        <v/>
      </c>
      <c r="CH448" s="181" t="str">
        <f t="shared" si="252"/>
        <v xml:space="preserve"> </v>
      </c>
      <c r="CI448" s="240">
        <f>'Session Tracking'!P447</f>
        <v>0</v>
      </c>
      <c r="CJ448" s="172"/>
      <c r="CK448" s="172">
        <f>COUNTIF('Session Tracking'!F447:O447,"Yes")</f>
        <v>0</v>
      </c>
      <c r="CL448" s="240">
        <f>COUNTIF('Session Tracking'!F447:O447,"No")</f>
        <v>0</v>
      </c>
      <c r="CM448" s="211">
        <f t="shared" si="253"/>
        <v>0</v>
      </c>
      <c r="CN448" s="240" t="str">
        <f t="shared" si="230"/>
        <v/>
      </c>
      <c r="CO448" s="240" t="str">
        <f t="shared" si="231"/>
        <v/>
      </c>
      <c r="CP448" s="240" t="str">
        <f t="shared" si="254"/>
        <v/>
      </c>
      <c r="CQ448" s="240" t="str">
        <f t="shared" si="255"/>
        <v/>
      </c>
      <c r="CR448" s="240" t="str">
        <f t="shared" si="256"/>
        <v/>
      </c>
      <c r="CS448" s="240" t="str">
        <f t="shared" si="257"/>
        <v/>
      </c>
      <c r="CT448" s="172" t="str">
        <f t="shared" si="258"/>
        <v/>
      </c>
      <c r="CU448" s="240" t="str">
        <f t="shared" si="259"/>
        <v/>
      </c>
      <c r="CV448" s="240" t="str">
        <f t="shared" si="260"/>
        <v/>
      </c>
      <c r="CW448" s="240" t="str">
        <f t="shared" si="261"/>
        <v/>
      </c>
      <c r="CX448" s="240" t="str">
        <f t="shared" si="262"/>
        <v/>
      </c>
      <c r="CY448" s="240" t="str">
        <f t="shared" si="263"/>
        <v/>
      </c>
      <c r="CZ448" s="240" t="str">
        <f t="shared" si="264"/>
        <v/>
      </c>
      <c r="DA448" s="240" t="str">
        <f t="shared" si="265"/>
        <v/>
      </c>
      <c r="DB448" s="173" t="str">
        <f t="shared" si="266"/>
        <v/>
      </c>
    </row>
    <row r="449" spans="1:106" x14ac:dyDescent="0.35">
      <c r="A449" s="182">
        <f>'Session Tracking'!A448</f>
        <v>0</v>
      </c>
      <c r="B449" s="183">
        <f>'Session Tracking'!T448</f>
        <v>0</v>
      </c>
      <c r="C449" s="183">
        <f>'Session Tracking'!C448</f>
        <v>0</v>
      </c>
      <c r="D449" s="184" t="str">
        <f>IF('Session Tracking'!D448,'Session Tracking'!D448,"")</f>
        <v/>
      </c>
      <c r="E449" s="184" t="str">
        <f>IF('Session Tracking'!E448,'Session Tracking'!E448,"")</f>
        <v/>
      </c>
      <c r="F449" s="123"/>
      <c r="G449" s="123"/>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3"/>
      <c r="AH449" s="124"/>
      <c r="AI449" s="124"/>
      <c r="AJ449" s="124"/>
      <c r="AK449" s="124"/>
      <c r="AL449" s="124"/>
      <c r="AM449" s="124"/>
      <c r="AN449" s="124"/>
      <c r="AO449" s="124"/>
      <c r="AP449" s="124"/>
      <c r="AQ449" s="124"/>
      <c r="AR449" s="124"/>
      <c r="AS449" s="124"/>
      <c r="AT449" s="124"/>
      <c r="AU449" s="124"/>
      <c r="AV449" s="124"/>
      <c r="AW449" s="124"/>
      <c r="AX449" s="124"/>
      <c r="AY449" s="124"/>
      <c r="AZ449" s="124"/>
      <c r="BA449" s="124"/>
      <c r="BB449" s="124"/>
      <c r="BC449" s="124"/>
      <c r="BD449" s="124"/>
      <c r="BE449" s="124"/>
      <c r="BF449" s="124"/>
      <c r="BH449" s="175" t="str">
        <f t="shared" si="232"/>
        <v/>
      </c>
      <c r="BI449" s="176" t="str">
        <f t="shared" si="233"/>
        <v/>
      </c>
      <c r="BJ449" s="240" t="str">
        <f t="shared" si="234"/>
        <v xml:space="preserve"> </v>
      </c>
      <c r="BK449" s="175" t="str">
        <f t="shared" si="235"/>
        <v/>
      </c>
      <c r="BL449" s="176" t="str">
        <f t="shared" si="236"/>
        <v/>
      </c>
      <c r="BM449" s="240" t="str">
        <f t="shared" si="237"/>
        <v xml:space="preserve"> </v>
      </c>
      <c r="BN449" s="175" t="str">
        <f t="shared" si="238"/>
        <v/>
      </c>
      <c r="BO449" s="176" t="str">
        <f t="shared" si="239"/>
        <v/>
      </c>
      <c r="BP449" s="240" t="str">
        <f t="shared" si="240"/>
        <v xml:space="preserve"> </v>
      </c>
      <c r="BQ449" s="175" t="str">
        <f t="shared" si="241"/>
        <v/>
      </c>
      <c r="BR449" s="176" t="str">
        <f t="shared" si="242"/>
        <v/>
      </c>
      <c r="BS449" s="224" t="str">
        <f t="shared" si="243"/>
        <v xml:space="preserve"> </v>
      </c>
      <c r="BT449" s="318" t="str">
        <f t="shared" si="244"/>
        <v/>
      </c>
      <c r="BU449" s="319" t="str">
        <f t="shared" si="245"/>
        <v/>
      </c>
      <c r="BV449" s="320" t="str">
        <f t="shared" si="246"/>
        <v xml:space="preserve"> </v>
      </c>
      <c r="BW449" s="175" t="str">
        <f t="shared" si="247"/>
        <v/>
      </c>
      <c r="BX449" s="176" t="str">
        <f t="shared" si="248"/>
        <v/>
      </c>
      <c r="BY449" s="240" t="str">
        <f t="shared" si="249"/>
        <v xml:space="preserve"> </v>
      </c>
      <c r="BZ449" s="175" t="str">
        <f>IF(COUNT(#REF!,#REF!,#REF!,#REF!)=4,(3-#REF!)+(3-#REF!)+#REF!+#REF!,"")</f>
        <v/>
      </c>
      <c r="CA449" s="176" t="str">
        <f>IF(COUNT(#REF!,#REF!,#REF!,#REF!)=4,(3-#REF!)+(3-#REF!)+#REF!+#REF!,"")</f>
        <v/>
      </c>
      <c r="CB449" s="240" t="str">
        <f t="shared" si="250"/>
        <v xml:space="preserve"> </v>
      </c>
      <c r="CC449" s="175" t="str">
        <f>IF(COUNT(#REF!,#REF!,#REF!)=3,(3-#REF!)+#REF!+(3-#REF!),"")</f>
        <v/>
      </c>
      <c r="CD449" s="176" t="str">
        <f>IF(COUNT(#REF!,#REF!,#REF!)=3,(3-#REF!)+#REF!+(3-#REF!),"")</f>
        <v/>
      </c>
      <c r="CE449" s="240" t="str">
        <f t="shared" si="251"/>
        <v xml:space="preserve"> </v>
      </c>
      <c r="CF449" s="185" t="str">
        <f t="shared" si="267"/>
        <v/>
      </c>
      <c r="CG449" s="186" t="str">
        <f t="shared" si="267"/>
        <v/>
      </c>
      <c r="CH449" s="181" t="str">
        <f t="shared" si="252"/>
        <v xml:space="preserve"> </v>
      </c>
      <c r="CI449" s="240">
        <f>'Session Tracking'!P448</f>
        <v>0</v>
      </c>
      <c r="CJ449" s="172"/>
      <c r="CK449" s="172">
        <f>COUNTIF('Session Tracking'!F448:O448,"Yes")</f>
        <v>0</v>
      </c>
      <c r="CL449" s="240">
        <f>COUNTIF('Session Tracking'!F448:O448,"No")</f>
        <v>0</v>
      </c>
      <c r="CM449" s="211">
        <f t="shared" si="253"/>
        <v>0</v>
      </c>
      <c r="CN449" s="240" t="str">
        <f t="shared" si="230"/>
        <v/>
      </c>
      <c r="CO449" s="240" t="str">
        <f t="shared" si="231"/>
        <v/>
      </c>
      <c r="CP449" s="240" t="str">
        <f t="shared" si="254"/>
        <v/>
      </c>
      <c r="CQ449" s="240" t="str">
        <f t="shared" si="255"/>
        <v/>
      </c>
      <c r="CR449" s="240" t="str">
        <f t="shared" si="256"/>
        <v/>
      </c>
      <c r="CS449" s="240" t="str">
        <f t="shared" si="257"/>
        <v/>
      </c>
      <c r="CT449" s="172" t="str">
        <f t="shared" si="258"/>
        <v/>
      </c>
      <c r="CU449" s="240" t="str">
        <f t="shared" si="259"/>
        <v/>
      </c>
      <c r="CV449" s="240" t="str">
        <f t="shared" si="260"/>
        <v/>
      </c>
      <c r="CW449" s="240" t="str">
        <f t="shared" si="261"/>
        <v/>
      </c>
      <c r="CX449" s="240" t="str">
        <f t="shared" si="262"/>
        <v/>
      </c>
      <c r="CY449" s="240" t="str">
        <f t="shared" si="263"/>
        <v/>
      </c>
      <c r="CZ449" s="240" t="str">
        <f t="shared" si="264"/>
        <v/>
      </c>
      <c r="DA449" s="240" t="str">
        <f t="shared" si="265"/>
        <v/>
      </c>
      <c r="DB449" s="173" t="str">
        <f t="shared" si="266"/>
        <v/>
      </c>
    </row>
    <row r="450" spans="1:106" x14ac:dyDescent="0.35">
      <c r="A450" s="182">
        <f>'Session Tracking'!A449</f>
        <v>0</v>
      </c>
      <c r="B450" s="183">
        <f>'Session Tracking'!T449</f>
        <v>0</v>
      </c>
      <c r="C450" s="183">
        <f>'Session Tracking'!C449</f>
        <v>0</v>
      </c>
      <c r="D450" s="184" t="str">
        <f>IF('Session Tracking'!D449,'Session Tracking'!D449,"")</f>
        <v/>
      </c>
      <c r="E450" s="184" t="str">
        <f>IF('Session Tracking'!E449,'Session Tracking'!E449,"")</f>
        <v/>
      </c>
      <c r="F450" s="121"/>
      <c r="G450" s="121"/>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1"/>
      <c r="AH450" s="122"/>
      <c r="AI450" s="122"/>
      <c r="AJ450" s="122"/>
      <c r="AK450" s="122"/>
      <c r="AL450" s="122"/>
      <c r="AM450" s="122"/>
      <c r="AN450" s="122"/>
      <c r="AO450" s="122"/>
      <c r="AP450" s="122"/>
      <c r="AQ450" s="122"/>
      <c r="AR450" s="122"/>
      <c r="AS450" s="122"/>
      <c r="AT450" s="122"/>
      <c r="AU450" s="122"/>
      <c r="AV450" s="122"/>
      <c r="AW450" s="122"/>
      <c r="AX450" s="122"/>
      <c r="AY450" s="122"/>
      <c r="AZ450" s="122"/>
      <c r="BA450" s="122"/>
      <c r="BB450" s="122"/>
      <c r="BC450" s="122"/>
      <c r="BD450" s="122"/>
      <c r="BE450" s="122"/>
      <c r="BF450" s="122"/>
      <c r="BH450" s="175" t="str">
        <f t="shared" si="232"/>
        <v/>
      </c>
      <c r="BI450" s="176" t="str">
        <f t="shared" si="233"/>
        <v/>
      </c>
      <c r="BJ450" s="240" t="str">
        <f t="shared" si="234"/>
        <v xml:space="preserve"> </v>
      </c>
      <c r="BK450" s="175" t="str">
        <f t="shared" si="235"/>
        <v/>
      </c>
      <c r="BL450" s="176" t="str">
        <f t="shared" si="236"/>
        <v/>
      </c>
      <c r="BM450" s="240" t="str">
        <f t="shared" si="237"/>
        <v xml:space="preserve"> </v>
      </c>
      <c r="BN450" s="175" t="str">
        <f t="shared" si="238"/>
        <v/>
      </c>
      <c r="BO450" s="176" t="str">
        <f t="shared" si="239"/>
        <v/>
      </c>
      <c r="BP450" s="240" t="str">
        <f t="shared" si="240"/>
        <v xml:space="preserve"> </v>
      </c>
      <c r="BQ450" s="175" t="str">
        <f t="shared" si="241"/>
        <v/>
      </c>
      <c r="BR450" s="176" t="str">
        <f t="shared" si="242"/>
        <v/>
      </c>
      <c r="BS450" s="224" t="str">
        <f t="shared" si="243"/>
        <v xml:space="preserve"> </v>
      </c>
      <c r="BT450" s="318" t="str">
        <f t="shared" si="244"/>
        <v/>
      </c>
      <c r="BU450" s="319" t="str">
        <f t="shared" si="245"/>
        <v/>
      </c>
      <c r="BV450" s="320" t="str">
        <f t="shared" si="246"/>
        <v xml:space="preserve"> </v>
      </c>
      <c r="BW450" s="175" t="str">
        <f t="shared" si="247"/>
        <v/>
      </c>
      <c r="BX450" s="176" t="str">
        <f t="shared" si="248"/>
        <v/>
      </c>
      <c r="BY450" s="240" t="str">
        <f t="shared" si="249"/>
        <v xml:space="preserve"> </v>
      </c>
      <c r="BZ450" s="175" t="str">
        <f>IF(COUNT(#REF!,#REF!,#REF!,#REF!)=4,(3-#REF!)+(3-#REF!)+#REF!+#REF!,"")</f>
        <v/>
      </c>
      <c r="CA450" s="176" t="str">
        <f>IF(COUNT(#REF!,#REF!,#REF!,#REF!)=4,(3-#REF!)+(3-#REF!)+#REF!+#REF!,"")</f>
        <v/>
      </c>
      <c r="CB450" s="240" t="str">
        <f t="shared" si="250"/>
        <v xml:space="preserve"> </v>
      </c>
      <c r="CC450" s="175" t="str">
        <f>IF(COUNT(#REF!,#REF!,#REF!)=3,(3-#REF!)+#REF!+(3-#REF!),"")</f>
        <v/>
      </c>
      <c r="CD450" s="176" t="str">
        <f>IF(COUNT(#REF!,#REF!,#REF!)=3,(3-#REF!)+#REF!+(3-#REF!),"")</f>
        <v/>
      </c>
      <c r="CE450" s="240" t="str">
        <f t="shared" si="251"/>
        <v xml:space="preserve"> </v>
      </c>
      <c r="CF450" s="185" t="str">
        <f t="shared" si="267"/>
        <v/>
      </c>
      <c r="CG450" s="186" t="str">
        <f t="shared" si="267"/>
        <v/>
      </c>
      <c r="CH450" s="181" t="str">
        <f t="shared" si="252"/>
        <v xml:space="preserve"> </v>
      </c>
      <c r="CI450" s="240">
        <f>'Session Tracking'!P449</f>
        <v>0</v>
      </c>
      <c r="CJ450" s="172"/>
      <c r="CK450" s="172">
        <f>COUNTIF('Session Tracking'!F449:O449,"Yes")</f>
        <v>0</v>
      </c>
      <c r="CL450" s="240">
        <f>COUNTIF('Session Tracking'!F449:O449,"No")</f>
        <v>0</v>
      </c>
      <c r="CM450" s="211">
        <f t="shared" si="253"/>
        <v>0</v>
      </c>
      <c r="CN450" s="240" t="str">
        <f t="shared" si="230"/>
        <v/>
      </c>
      <c r="CO450" s="240" t="str">
        <f t="shared" si="231"/>
        <v/>
      </c>
      <c r="CP450" s="240" t="str">
        <f t="shared" si="254"/>
        <v/>
      </c>
      <c r="CQ450" s="240" t="str">
        <f t="shared" si="255"/>
        <v/>
      </c>
      <c r="CR450" s="240" t="str">
        <f t="shared" si="256"/>
        <v/>
      </c>
      <c r="CS450" s="240" t="str">
        <f t="shared" si="257"/>
        <v/>
      </c>
      <c r="CT450" s="172" t="str">
        <f t="shared" si="258"/>
        <v/>
      </c>
      <c r="CU450" s="240" t="str">
        <f t="shared" si="259"/>
        <v/>
      </c>
      <c r="CV450" s="240" t="str">
        <f t="shared" si="260"/>
        <v/>
      </c>
      <c r="CW450" s="240" t="str">
        <f t="shared" si="261"/>
        <v/>
      </c>
      <c r="CX450" s="240" t="str">
        <f t="shared" si="262"/>
        <v/>
      </c>
      <c r="CY450" s="240" t="str">
        <f t="shared" si="263"/>
        <v/>
      </c>
      <c r="CZ450" s="240" t="str">
        <f t="shared" si="264"/>
        <v/>
      </c>
      <c r="DA450" s="240" t="str">
        <f t="shared" si="265"/>
        <v/>
      </c>
      <c r="DB450" s="173" t="str">
        <f t="shared" si="266"/>
        <v/>
      </c>
    </row>
    <row r="451" spans="1:106" x14ac:dyDescent="0.35">
      <c r="A451" s="182">
        <f>'Session Tracking'!A450</f>
        <v>0</v>
      </c>
      <c r="B451" s="183">
        <f>'Session Tracking'!T450</f>
        <v>0</v>
      </c>
      <c r="C451" s="183">
        <f>'Session Tracking'!C450</f>
        <v>0</v>
      </c>
      <c r="D451" s="184" t="str">
        <f>IF('Session Tracking'!D450,'Session Tracking'!D450,"")</f>
        <v/>
      </c>
      <c r="E451" s="184" t="str">
        <f>IF('Session Tracking'!E450,'Session Tracking'!E450,"")</f>
        <v/>
      </c>
      <c r="F451" s="123"/>
      <c r="G451" s="123"/>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3"/>
      <c r="AH451" s="124"/>
      <c r="AI451" s="124"/>
      <c r="AJ451" s="124"/>
      <c r="AK451" s="124"/>
      <c r="AL451" s="124"/>
      <c r="AM451" s="124"/>
      <c r="AN451" s="124"/>
      <c r="AO451" s="124"/>
      <c r="AP451" s="124"/>
      <c r="AQ451" s="124"/>
      <c r="AR451" s="124"/>
      <c r="AS451" s="124"/>
      <c r="AT451" s="124"/>
      <c r="AU451" s="124"/>
      <c r="AV451" s="124"/>
      <c r="AW451" s="124"/>
      <c r="AX451" s="124"/>
      <c r="AY451" s="124"/>
      <c r="AZ451" s="124"/>
      <c r="BA451" s="124"/>
      <c r="BB451" s="124"/>
      <c r="BC451" s="124"/>
      <c r="BD451" s="124"/>
      <c r="BE451" s="124"/>
      <c r="BF451" s="124"/>
      <c r="BH451" s="175" t="str">
        <f t="shared" si="232"/>
        <v/>
      </c>
      <c r="BI451" s="176" t="str">
        <f t="shared" si="233"/>
        <v/>
      </c>
      <c r="BJ451" s="240" t="str">
        <f t="shared" si="234"/>
        <v xml:space="preserve"> </v>
      </c>
      <c r="BK451" s="175" t="str">
        <f t="shared" si="235"/>
        <v/>
      </c>
      <c r="BL451" s="176" t="str">
        <f t="shared" si="236"/>
        <v/>
      </c>
      <c r="BM451" s="240" t="str">
        <f t="shared" si="237"/>
        <v xml:space="preserve"> </v>
      </c>
      <c r="BN451" s="175" t="str">
        <f t="shared" si="238"/>
        <v/>
      </c>
      <c r="BO451" s="176" t="str">
        <f t="shared" si="239"/>
        <v/>
      </c>
      <c r="BP451" s="240" t="str">
        <f t="shared" si="240"/>
        <v xml:space="preserve"> </v>
      </c>
      <c r="BQ451" s="175" t="str">
        <f t="shared" si="241"/>
        <v/>
      </c>
      <c r="BR451" s="176" t="str">
        <f t="shared" si="242"/>
        <v/>
      </c>
      <c r="BS451" s="224" t="str">
        <f t="shared" si="243"/>
        <v xml:space="preserve"> </v>
      </c>
      <c r="BT451" s="318" t="str">
        <f t="shared" si="244"/>
        <v/>
      </c>
      <c r="BU451" s="319" t="str">
        <f t="shared" si="245"/>
        <v/>
      </c>
      <c r="BV451" s="320" t="str">
        <f t="shared" si="246"/>
        <v xml:space="preserve"> </v>
      </c>
      <c r="BW451" s="175" t="str">
        <f t="shared" si="247"/>
        <v/>
      </c>
      <c r="BX451" s="176" t="str">
        <f t="shared" si="248"/>
        <v/>
      </c>
      <c r="BY451" s="240" t="str">
        <f t="shared" si="249"/>
        <v xml:space="preserve"> </v>
      </c>
      <c r="BZ451" s="175" t="str">
        <f>IF(COUNT(#REF!,#REF!,#REF!,#REF!)=4,(3-#REF!)+(3-#REF!)+#REF!+#REF!,"")</f>
        <v/>
      </c>
      <c r="CA451" s="176" t="str">
        <f>IF(COUNT(#REF!,#REF!,#REF!,#REF!)=4,(3-#REF!)+(3-#REF!)+#REF!+#REF!,"")</f>
        <v/>
      </c>
      <c r="CB451" s="240" t="str">
        <f t="shared" si="250"/>
        <v xml:space="preserve"> </v>
      </c>
      <c r="CC451" s="175" t="str">
        <f>IF(COUNT(#REF!,#REF!,#REF!)=3,(3-#REF!)+#REF!+(3-#REF!),"")</f>
        <v/>
      </c>
      <c r="CD451" s="176" t="str">
        <f>IF(COUNT(#REF!,#REF!,#REF!)=3,(3-#REF!)+#REF!+(3-#REF!),"")</f>
        <v/>
      </c>
      <c r="CE451" s="240" t="str">
        <f t="shared" si="251"/>
        <v xml:space="preserve"> </v>
      </c>
      <c r="CF451" s="185" t="str">
        <f t="shared" si="267"/>
        <v/>
      </c>
      <c r="CG451" s="186" t="str">
        <f t="shared" si="267"/>
        <v/>
      </c>
      <c r="CH451" s="181" t="str">
        <f t="shared" si="252"/>
        <v xml:space="preserve"> </v>
      </c>
      <c r="CI451" s="240">
        <f>'Session Tracking'!P450</f>
        <v>0</v>
      </c>
      <c r="CJ451" s="172"/>
      <c r="CK451" s="172">
        <f>COUNTIF('Session Tracking'!F450:O450,"Yes")</f>
        <v>0</v>
      </c>
      <c r="CL451" s="240">
        <f>COUNTIF('Session Tracking'!F450:O450,"No")</f>
        <v>0</v>
      </c>
      <c r="CM451" s="211">
        <f t="shared" si="253"/>
        <v>0</v>
      </c>
      <c r="CN451" s="240" t="str">
        <f t="shared" si="230"/>
        <v/>
      </c>
      <c r="CO451" s="240" t="str">
        <f t="shared" si="231"/>
        <v/>
      </c>
      <c r="CP451" s="240" t="str">
        <f t="shared" si="254"/>
        <v/>
      </c>
      <c r="CQ451" s="240" t="str">
        <f t="shared" si="255"/>
        <v/>
      </c>
      <c r="CR451" s="240" t="str">
        <f t="shared" si="256"/>
        <v/>
      </c>
      <c r="CS451" s="240" t="str">
        <f t="shared" si="257"/>
        <v/>
      </c>
      <c r="CT451" s="172" t="str">
        <f t="shared" si="258"/>
        <v/>
      </c>
      <c r="CU451" s="240" t="str">
        <f t="shared" si="259"/>
        <v/>
      </c>
      <c r="CV451" s="240" t="str">
        <f t="shared" si="260"/>
        <v/>
      </c>
      <c r="CW451" s="240" t="str">
        <f t="shared" si="261"/>
        <v/>
      </c>
      <c r="CX451" s="240" t="str">
        <f t="shared" si="262"/>
        <v/>
      </c>
      <c r="CY451" s="240" t="str">
        <f t="shared" si="263"/>
        <v/>
      </c>
      <c r="CZ451" s="240" t="str">
        <f t="shared" si="264"/>
        <v/>
      </c>
      <c r="DA451" s="240" t="str">
        <f t="shared" si="265"/>
        <v/>
      </c>
      <c r="DB451" s="173" t="str">
        <f t="shared" si="266"/>
        <v/>
      </c>
    </row>
    <row r="452" spans="1:106" x14ac:dyDescent="0.35">
      <c r="A452" s="182">
        <f>'Session Tracking'!A451</f>
        <v>0</v>
      </c>
      <c r="B452" s="183">
        <f>'Session Tracking'!T451</f>
        <v>0</v>
      </c>
      <c r="C452" s="183">
        <f>'Session Tracking'!C451</f>
        <v>0</v>
      </c>
      <c r="D452" s="184" t="str">
        <f>IF('Session Tracking'!D451,'Session Tracking'!D451,"")</f>
        <v/>
      </c>
      <c r="E452" s="184" t="str">
        <f>IF('Session Tracking'!E451,'Session Tracking'!E451,"")</f>
        <v/>
      </c>
      <c r="F452" s="121"/>
      <c r="G452" s="121"/>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1"/>
      <c r="AH452" s="122"/>
      <c r="AI452" s="122"/>
      <c r="AJ452" s="122"/>
      <c r="AK452" s="122"/>
      <c r="AL452" s="122"/>
      <c r="AM452" s="122"/>
      <c r="AN452" s="122"/>
      <c r="AO452" s="122"/>
      <c r="AP452" s="122"/>
      <c r="AQ452" s="122"/>
      <c r="AR452" s="122"/>
      <c r="AS452" s="122"/>
      <c r="AT452" s="122"/>
      <c r="AU452" s="122"/>
      <c r="AV452" s="122"/>
      <c r="AW452" s="122"/>
      <c r="AX452" s="122"/>
      <c r="AY452" s="122"/>
      <c r="AZ452" s="122"/>
      <c r="BA452" s="122"/>
      <c r="BB452" s="122"/>
      <c r="BC452" s="122"/>
      <c r="BD452" s="122"/>
      <c r="BE452" s="122"/>
      <c r="BF452" s="122"/>
      <c r="BH452" s="175" t="str">
        <f t="shared" si="232"/>
        <v/>
      </c>
      <c r="BI452" s="176" t="str">
        <f t="shared" si="233"/>
        <v/>
      </c>
      <c r="BJ452" s="240" t="str">
        <f t="shared" si="234"/>
        <v xml:space="preserve"> </v>
      </c>
      <c r="BK452" s="175" t="str">
        <f t="shared" si="235"/>
        <v/>
      </c>
      <c r="BL452" s="176" t="str">
        <f t="shared" si="236"/>
        <v/>
      </c>
      <c r="BM452" s="240" t="str">
        <f t="shared" si="237"/>
        <v xml:space="preserve"> </v>
      </c>
      <c r="BN452" s="175" t="str">
        <f t="shared" si="238"/>
        <v/>
      </c>
      <c r="BO452" s="176" t="str">
        <f t="shared" si="239"/>
        <v/>
      </c>
      <c r="BP452" s="240" t="str">
        <f t="shared" si="240"/>
        <v xml:space="preserve"> </v>
      </c>
      <c r="BQ452" s="175" t="str">
        <f t="shared" si="241"/>
        <v/>
      </c>
      <c r="BR452" s="176" t="str">
        <f t="shared" si="242"/>
        <v/>
      </c>
      <c r="BS452" s="224" t="str">
        <f t="shared" si="243"/>
        <v xml:space="preserve"> </v>
      </c>
      <c r="BT452" s="318" t="str">
        <f t="shared" si="244"/>
        <v/>
      </c>
      <c r="BU452" s="319" t="str">
        <f t="shared" si="245"/>
        <v/>
      </c>
      <c r="BV452" s="320" t="str">
        <f t="shared" si="246"/>
        <v xml:space="preserve"> </v>
      </c>
      <c r="BW452" s="175" t="str">
        <f t="shared" si="247"/>
        <v/>
      </c>
      <c r="BX452" s="176" t="str">
        <f t="shared" si="248"/>
        <v/>
      </c>
      <c r="BY452" s="240" t="str">
        <f t="shared" si="249"/>
        <v xml:space="preserve"> </v>
      </c>
      <c r="BZ452" s="175" t="str">
        <f>IF(COUNT(#REF!,#REF!,#REF!,#REF!)=4,(3-#REF!)+(3-#REF!)+#REF!+#REF!,"")</f>
        <v/>
      </c>
      <c r="CA452" s="176" t="str">
        <f>IF(COUNT(#REF!,#REF!,#REF!,#REF!)=4,(3-#REF!)+(3-#REF!)+#REF!+#REF!,"")</f>
        <v/>
      </c>
      <c r="CB452" s="240" t="str">
        <f t="shared" si="250"/>
        <v xml:space="preserve"> </v>
      </c>
      <c r="CC452" s="175" t="str">
        <f>IF(COUNT(#REF!,#REF!,#REF!)=3,(3-#REF!)+#REF!+(3-#REF!),"")</f>
        <v/>
      </c>
      <c r="CD452" s="176" t="str">
        <f>IF(COUNT(#REF!,#REF!,#REF!)=3,(3-#REF!)+#REF!+(3-#REF!),"")</f>
        <v/>
      </c>
      <c r="CE452" s="240" t="str">
        <f t="shared" si="251"/>
        <v xml:space="preserve"> </v>
      </c>
      <c r="CF452" s="185" t="str">
        <f t="shared" si="267"/>
        <v/>
      </c>
      <c r="CG452" s="186" t="str">
        <f t="shared" si="267"/>
        <v/>
      </c>
      <c r="CH452" s="181" t="str">
        <f t="shared" si="252"/>
        <v xml:space="preserve"> </v>
      </c>
      <c r="CI452" s="240">
        <f>'Session Tracking'!P451</f>
        <v>0</v>
      </c>
      <c r="CJ452" s="172"/>
      <c r="CK452" s="172">
        <f>COUNTIF('Session Tracking'!F451:O451,"Yes")</f>
        <v>0</v>
      </c>
      <c r="CL452" s="240">
        <f>COUNTIF('Session Tracking'!F451:O451,"No")</f>
        <v>0</v>
      </c>
      <c r="CM452" s="211">
        <f t="shared" si="253"/>
        <v>0</v>
      </c>
      <c r="CN452" s="240" t="str">
        <f t="shared" ref="CN452:CN503" si="268">IF(D452="","",INT((((YEAR(D452)-YEAR($CN$1))*12+MONTH(D452)-MONTH($CN$1)+1)+2)/3))</f>
        <v/>
      </c>
      <c r="CO452" s="240" t="str">
        <f t="shared" ref="CO452:CO503" si="269">IF(E452="","",INT((((YEAR(E452)-YEAR($CN$1))*12+MONTH(E452)-MONTH($CN$1)+1)+2)/3))</f>
        <v/>
      </c>
      <c r="CP452" s="240" t="str">
        <f t="shared" si="254"/>
        <v/>
      </c>
      <c r="CQ452" s="240" t="str">
        <f t="shared" si="255"/>
        <v/>
      </c>
      <c r="CR452" s="240" t="str">
        <f t="shared" si="256"/>
        <v/>
      </c>
      <c r="CS452" s="240" t="str">
        <f t="shared" si="257"/>
        <v/>
      </c>
      <c r="CT452" s="172" t="str">
        <f t="shared" si="258"/>
        <v/>
      </c>
      <c r="CU452" s="240" t="str">
        <f t="shared" si="259"/>
        <v/>
      </c>
      <c r="CV452" s="240" t="str">
        <f t="shared" si="260"/>
        <v/>
      </c>
      <c r="CW452" s="240" t="str">
        <f t="shared" si="261"/>
        <v/>
      </c>
      <c r="CX452" s="240" t="str">
        <f t="shared" si="262"/>
        <v/>
      </c>
      <c r="CY452" s="240" t="str">
        <f t="shared" si="263"/>
        <v/>
      </c>
      <c r="CZ452" s="240" t="str">
        <f t="shared" si="264"/>
        <v/>
      </c>
      <c r="DA452" s="240" t="str">
        <f t="shared" si="265"/>
        <v/>
      </c>
      <c r="DB452" s="173" t="str">
        <f t="shared" si="266"/>
        <v/>
      </c>
    </row>
    <row r="453" spans="1:106" x14ac:dyDescent="0.35">
      <c r="A453" s="182">
        <f>'Session Tracking'!A452</f>
        <v>0</v>
      </c>
      <c r="B453" s="183">
        <f>'Session Tracking'!T452</f>
        <v>0</v>
      </c>
      <c r="C453" s="183">
        <f>'Session Tracking'!C452</f>
        <v>0</v>
      </c>
      <c r="D453" s="184" t="str">
        <f>IF('Session Tracking'!D452,'Session Tracking'!D452,"")</f>
        <v/>
      </c>
      <c r="E453" s="184" t="str">
        <f>IF('Session Tracking'!E452,'Session Tracking'!E452,"")</f>
        <v/>
      </c>
      <c r="F453" s="123"/>
      <c r="G453" s="123"/>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3"/>
      <c r="AH453" s="124"/>
      <c r="AI453" s="124"/>
      <c r="AJ453" s="124"/>
      <c r="AK453" s="124"/>
      <c r="AL453" s="124"/>
      <c r="AM453" s="124"/>
      <c r="AN453" s="124"/>
      <c r="AO453" s="124"/>
      <c r="AP453" s="124"/>
      <c r="AQ453" s="124"/>
      <c r="AR453" s="124"/>
      <c r="AS453" s="124"/>
      <c r="AT453" s="124"/>
      <c r="AU453" s="124"/>
      <c r="AV453" s="124"/>
      <c r="AW453" s="124"/>
      <c r="AX453" s="124"/>
      <c r="AY453" s="124"/>
      <c r="AZ453" s="124"/>
      <c r="BA453" s="124"/>
      <c r="BB453" s="124"/>
      <c r="BC453" s="124"/>
      <c r="BD453" s="124"/>
      <c r="BE453" s="124"/>
      <c r="BF453" s="124"/>
      <c r="BH453" s="175" t="str">
        <f t="shared" ref="BH453:BH503" si="270">IF(COUNT(O453,J453,T453,W453,AE453)=5,O453+J453+T453+W453+AE453,"")</f>
        <v/>
      </c>
      <c r="BI453" s="176" t="str">
        <f t="shared" ref="BI453:BI503" si="271">IF(COUNT(AJ453,AO453,AT453,AW453,BE453)=5,AJ453+AO453+AT453+AW453+BE453,"")</f>
        <v/>
      </c>
      <c r="BJ453" s="240" t="str">
        <f t="shared" ref="BJ453:BJ503" si="272">IF(OR(BH453="",BI453="")," ",BI453-BH453)</f>
        <v xml:space="preserve"> </v>
      </c>
      <c r="BK453" s="175" t="str">
        <f t="shared" ref="BK453:BK503" si="273">IF(COUNT(L453,N453,S453,Y453,AC453)=5,(L453+(2-N453)+S453+Y453+AC453),"")</f>
        <v/>
      </c>
      <c r="BL453" s="176" t="str">
        <f t="shared" ref="BL453:BL503" si="274">IF(COUNT(AL453,AN453,AP453,AQ453,AT453)=5,AL453+(2-AN453)+AP453+AQ453+AT453,"")</f>
        <v/>
      </c>
      <c r="BM453" s="240" t="str">
        <f t="shared" ref="BM453:BM503" si="275">IF(OR(BK453="",BL453="")," ",BL453-BK453)</f>
        <v xml:space="preserve"> </v>
      </c>
      <c r="BN453" s="175" t="str">
        <f t="shared" ref="BN453:BN503" si="276">IF(COUNT(I453,Q453,V453,AB453,AF453)=5,I453+Q453+V453+(2-AB453)+(2-AF453),"")</f>
        <v/>
      </c>
      <c r="BO453" s="176" t="str">
        <f t="shared" ref="BO453:BO503" si="277">IF(COUNT(AI453,AQ453,AV453,BB453,BF453)=5,AI453+AQ453+AV453+(2-BB453)+(2-BF453),"")</f>
        <v/>
      </c>
      <c r="BP453" s="240" t="str">
        <f t="shared" ref="BP453:BP503" si="278">IF(OR(BN453="",BO453="")," ",BO453-BN453)</f>
        <v xml:space="preserve"> </v>
      </c>
      <c r="BQ453" s="175" t="str">
        <f t="shared" ref="BQ453:BQ503" si="279">IF(COUNT(M453,R453,U453,Z453,AD453)=5,M453+(2-R453)+(2-U453)+Z453+AD453,"")</f>
        <v/>
      </c>
      <c r="BR453" s="176" t="str">
        <f t="shared" ref="BR453:BR503" si="280">IF(COUNT(AM453,AR453,AU453,AZ453,BD453)=5,AM453+(2-AR453)+(2-AU453)+AZ453+BD453,"")</f>
        <v/>
      </c>
      <c r="BS453" s="224" t="str">
        <f t="shared" ref="BS453:BS503" si="281">IF(OR(BQ453="",BR453="")," ",BR453-BQ453)</f>
        <v xml:space="preserve"> </v>
      </c>
      <c r="BT453" s="318" t="str">
        <f t="shared" ref="BT453:BT503" si="282">IF(COUNT(H453,K453,P453,X453,AA453)=5,H453+K453+P453+X453+AA453,"")</f>
        <v/>
      </c>
      <c r="BU453" s="319" t="str">
        <f t="shared" ref="BU453:BU503" si="283">IF(COUNT(AH453,AK453,AP453,AX453,BA453)=5,AH453+AK453+AP453+AX453+BA453,"")</f>
        <v/>
      </c>
      <c r="BV453" s="320" t="str">
        <f t="shared" ref="BV453:BV503" si="284">IF(OR(BT453="",BU453="")," ",BU453-BT453)</f>
        <v xml:space="preserve"> </v>
      </c>
      <c r="BW453" s="175" t="str">
        <f t="shared" ref="BW453:BW503" si="285">IF(COUNT(H453:AF453)=25,H453+I453+J453+K453+L453+M453+(2-N453)+O453+P453+Q453+(2-R453)+S453+T453+(2-U453)+V453+W453+X453+Y453+Z453+AA453+(2-AB453)+AC453+AD453+AE453+(2-AF453),"")</f>
        <v/>
      </c>
      <c r="BX453" s="176" t="str">
        <f t="shared" ref="BX453:BX503" si="286">IF(COUNT(AH453:BF453)=25,AH453+AI453+AJ453+AK453+AL453+AM453+(2-AN453)+AO453+AP453+AQ453+(2-AR453)+AS453+AT453+(2-AU453)+AV453+AW453+AX453+AY453+AZ453+BA453+(2-BB453)+BC453+BD453+BE453+(2-BF453),"")</f>
        <v/>
      </c>
      <c r="BY453" s="240" t="str">
        <f t="shared" ref="BY453:BY503" si="287">IF(OR(BW453="",BX453="")," ",BX453-BW453)</f>
        <v xml:space="preserve"> </v>
      </c>
      <c r="BZ453" s="175" t="str">
        <f>IF(COUNT(#REF!,#REF!,#REF!,#REF!)=4,(3-#REF!)+(3-#REF!)+#REF!+#REF!,"")</f>
        <v/>
      </c>
      <c r="CA453" s="176" t="str">
        <f>IF(COUNT(#REF!,#REF!,#REF!,#REF!)=4,(3-#REF!)+(3-#REF!)+#REF!+#REF!,"")</f>
        <v/>
      </c>
      <c r="CB453" s="240" t="str">
        <f t="shared" ref="CB453:CB503" si="288">IF(OR(BZ453="",CA453="")," ",CA453-BZ453)</f>
        <v xml:space="preserve"> </v>
      </c>
      <c r="CC453" s="175" t="str">
        <f>IF(COUNT(#REF!,#REF!,#REF!)=3,(3-#REF!)+#REF!+(3-#REF!),"")</f>
        <v/>
      </c>
      <c r="CD453" s="176" t="str">
        <f>IF(COUNT(#REF!,#REF!,#REF!)=3,(3-#REF!)+#REF!+(3-#REF!),"")</f>
        <v/>
      </c>
      <c r="CE453" s="240" t="str">
        <f t="shared" ref="CE453:CE503" si="289">IF(OR(CC453="",CD453="")," ",CD453-CC453)</f>
        <v xml:space="preserve"> </v>
      </c>
      <c r="CF453" s="185" t="str">
        <f t="shared" si="267"/>
        <v/>
      </c>
      <c r="CG453" s="186" t="str">
        <f t="shared" si="267"/>
        <v/>
      </c>
      <c r="CH453" s="181" t="str">
        <f t="shared" ref="CH453:CH503" si="290">IF(OR(CF453="",CG453="")," ",CG453-CF453)</f>
        <v xml:space="preserve"> </v>
      </c>
      <c r="CI453" s="240">
        <f>'Session Tracking'!P452</f>
        <v>0</v>
      </c>
      <c r="CJ453" s="172"/>
      <c r="CK453" s="172">
        <f>COUNTIF('Session Tracking'!F452:O452,"Yes")</f>
        <v>0</v>
      </c>
      <c r="CL453" s="240">
        <f>COUNTIF('Session Tracking'!F452:O452,"No")</f>
        <v>0</v>
      </c>
      <c r="CM453" s="211">
        <f t="shared" ref="CM453:CM503" si="291">IF(AND(CK453+CL453&gt;0,CI453&lt;&gt;"N/A"),CK453/(CK453+CL453),0)</f>
        <v>0</v>
      </c>
      <c r="CN453" s="240" t="str">
        <f t="shared" si="268"/>
        <v/>
      </c>
      <c r="CO453" s="240" t="str">
        <f t="shared" si="269"/>
        <v/>
      </c>
      <c r="CP453" s="240" t="str">
        <f t="shared" ref="CP453:CP503" si="292">IF(AND(CO453&gt;0,CI453="yes"),CO453,"")</f>
        <v/>
      </c>
      <c r="CQ453" s="240" t="str">
        <f t="shared" ref="CQ453:CQ503" si="293">IF(CO453&gt;0,CO453,"")</f>
        <v/>
      </c>
      <c r="CR453" s="240" t="str">
        <f t="shared" ref="CR453:CR503" si="294">IF(AND(CO453&gt;0,CM453&gt;=0.75),CO453,"")</f>
        <v/>
      </c>
      <c r="CS453" s="240" t="str">
        <f t="shared" ref="CS453:CS503" si="295">IF(AND(COUNT(H453:AF453)&gt;=20,COUNT(AG453:BF453)&gt;=20),IF(AG453="","",INT((((YEAR(AG453)-YEAR($CN$1))*12+MONTH(AG453)-MONTH($CN$1)+1)+2)/3)),"")</f>
        <v/>
      </c>
      <c r="CT453" s="172" t="str">
        <f t="shared" ref="CT453:CT503" si="296">IF(AND($CS453&gt;0,BJ453&lt;0),$CS453,"")</f>
        <v/>
      </c>
      <c r="CU453" s="240" t="str">
        <f t="shared" ref="CU453:CU503" si="297">IF(AND($CS453&gt;0,BM453&lt;0),$CS453,"")</f>
        <v/>
      </c>
      <c r="CV453" s="240" t="str">
        <f t="shared" ref="CV453:CV503" si="298">IF(AND($CS453&gt;0,BP453&lt;0),$CS453,"")</f>
        <v/>
      </c>
      <c r="CW453" s="240" t="str">
        <f t="shared" ref="CW453:CW503" si="299">IF(AND($CS453&gt;0,BS453&lt;0),$CS453,"")</f>
        <v/>
      </c>
      <c r="CX453" s="240" t="str">
        <f t="shared" ref="CX453:CX503" si="300">IF(AND($CS453&gt;0,BV453&lt;0),$CS453,"")</f>
        <v/>
      </c>
      <c r="CY453" s="240" t="str">
        <f t="shared" ref="CY453:CY503" si="301">IF(AND($CS453&gt;0,BY453&lt;0),$CS453,"")</f>
        <v/>
      </c>
      <c r="CZ453" s="240" t="str">
        <f t="shared" ref="CZ453:CZ503" si="302">IF(AND($CS453&gt;0,BY453&lt;0),$CS453,"")</f>
        <v/>
      </c>
      <c r="DA453" s="240" t="str">
        <f t="shared" ref="DA453:DA503" si="303">IF(AND($CS453&gt;0,CB453&lt;0),$CS453,"")</f>
        <v/>
      </c>
      <c r="DB453" s="173" t="str">
        <f t="shared" ref="DB453:DB503" si="304">IF(AND($CS453&gt;0,CE453&lt;0),$CS453,"")</f>
        <v/>
      </c>
    </row>
    <row r="454" spans="1:106" x14ac:dyDescent="0.35">
      <c r="A454" s="182">
        <f>'Session Tracking'!A453</f>
        <v>0</v>
      </c>
      <c r="B454" s="183">
        <f>'Session Tracking'!T453</f>
        <v>0</v>
      </c>
      <c r="C454" s="183">
        <f>'Session Tracking'!C453</f>
        <v>0</v>
      </c>
      <c r="D454" s="184" t="str">
        <f>IF('Session Tracking'!D453,'Session Tracking'!D453,"")</f>
        <v/>
      </c>
      <c r="E454" s="184" t="str">
        <f>IF('Session Tracking'!E453,'Session Tracking'!E453,"")</f>
        <v/>
      </c>
      <c r="F454" s="121"/>
      <c r="G454" s="121"/>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1"/>
      <c r="AH454" s="122"/>
      <c r="AI454" s="122"/>
      <c r="AJ454" s="122"/>
      <c r="AK454" s="122"/>
      <c r="AL454" s="122"/>
      <c r="AM454" s="122"/>
      <c r="AN454" s="122"/>
      <c r="AO454" s="122"/>
      <c r="AP454" s="122"/>
      <c r="AQ454" s="122"/>
      <c r="AR454" s="122"/>
      <c r="AS454" s="122"/>
      <c r="AT454" s="122"/>
      <c r="AU454" s="122"/>
      <c r="AV454" s="122"/>
      <c r="AW454" s="122"/>
      <c r="AX454" s="122"/>
      <c r="AY454" s="122"/>
      <c r="AZ454" s="122"/>
      <c r="BA454" s="122"/>
      <c r="BB454" s="122"/>
      <c r="BC454" s="122"/>
      <c r="BD454" s="122"/>
      <c r="BE454" s="122"/>
      <c r="BF454" s="122"/>
      <c r="BH454" s="175" t="str">
        <f t="shared" si="270"/>
        <v/>
      </c>
      <c r="BI454" s="176" t="str">
        <f t="shared" si="271"/>
        <v/>
      </c>
      <c r="BJ454" s="240" t="str">
        <f t="shared" si="272"/>
        <v xml:space="preserve"> </v>
      </c>
      <c r="BK454" s="175" t="str">
        <f t="shared" si="273"/>
        <v/>
      </c>
      <c r="BL454" s="176" t="str">
        <f t="shared" si="274"/>
        <v/>
      </c>
      <c r="BM454" s="240" t="str">
        <f t="shared" si="275"/>
        <v xml:space="preserve"> </v>
      </c>
      <c r="BN454" s="175" t="str">
        <f t="shared" si="276"/>
        <v/>
      </c>
      <c r="BO454" s="176" t="str">
        <f t="shared" si="277"/>
        <v/>
      </c>
      <c r="BP454" s="240" t="str">
        <f t="shared" si="278"/>
        <v xml:space="preserve"> </v>
      </c>
      <c r="BQ454" s="175" t="str">
        <f t="shared" si="279"/>
        <v/>
      </c>
      <c r="BR454" s="176" t="str">
        <f t="shared" si="280"/>
        <v/>
      </c>
      <c r="BS454" s="224" t="str">
        <f t="shared" si="281"/>
        <v xml:space="preserve"> </v>
      </c>
      <c r="BT454" s="318" t="str">
        <f t="shared" si="282"/>
        <v/>
      </c>
      <c r="BU454" s="319" t="str">
        <f t="shared" si="283"/>
        <v/>
      </c>
      <c r="BV454" s="320" t="str">
        <f t="shared" si="284"/>
        <v xml:space="preserve"> </v>
      </c>
      <c r="BW454" s="175" t="str">
        <f t="shared" si="285"/>
        <v/>
      </c>
      <c r="BX454" s="176" t="str">
        <f t="shared" si="286"/>
        <v/>
      </c>
      <c r="BY454" s="240" t="str">
        <f t="shared" si="287"/>
        <v xml:space="preserve"> </v>
      </c>
      <c r="BZ454" s="175" t="str">
        <f>IF(COUNT(#REF!,#REF!,#REF!,#REF!)=4,(3-#REF!)+(3-#REF!)+#REF!+#REF!,"")</f>
        <v/>
      </c>
      <c r="CA454" s="176" t="str">
        <f>IF(COUNT(#REF!,#REF!,#REF!,#REF!)=4,(3-#REF!)+(3-#REF!)+#REF!+#REF!,"")</f>
        <v/>
      </c>
      <c r="CB454" s="240" t="str">
        <f t="shared" si="288"/>
        <v xml:space="preserve"> </v>
      </c>
      <c r="CC454" s="175" t="str">
        <f>IF(COUNT(#REF!,#REF!,#REF!)=3,(3-#REF!)+#REF!+(3-#REF!),"")</f>
        <v/>
      </c>
      <c r="CD454" s="176" t="str">
        <f>IF(COUNT(#REF!,#REF!,#REF!)=3,(3-#REF!)+#REF!+(3-#REF!),"")</f>
        <v/>
      </c>
      <c r="CE454" s="240" t="str">
        <f t="shared" si="289"/>
        <v xml:space="preserve"> </v>
      </c>
      <c r="CF454" s="185" t="str">
        <f t="shared" si="267"/>
        <v/>
      </c>
      <c r="CG454" s="186" t="str">
        <f t="shared" si="267"/>
        <v/>
      </c>
      <c r="CH454" s="181" t="str">
        <f t="shared" si="290"/>
        <v xml:space="preserve"> </v>
      </c>
      <c r="CI454" s="240">
        <f>'Session Tracking'!P453</f>
        <v>0</v>
      </c>
      <c r="CJ454" s="172"/>
      <c r="CK454" s="172">
        <f>COUNTIF('Session Tracking'!F453:O453,"Yes")</f>
        <v>0</v>
      </c>
      <c r="CL454" s="240">
        <f>COUNTIF('Session Tracking'!F453:O453,"No")</f>
        <v>0</v>
      </c>
      <c r="CM454" s="211">
        <f t="shared" si="291"/>
        <v>0</v>
      </c>
      <c r="CN454" s="240" t="str">
        <f t="shared" si="268"/>
        <v/>
      </c>
      <c r="CO454" s="240" t="str">
        <f t="shared" si="269"/>
        <v/>
      </c>
      <c r="CP454" s="240" t="str">
        <f t="shared" si="292"/>
        <v/>
      </c>
      <c r="CQ454" s="240" t="str">
        <f t="shared" si="293"/>
        <v/>
      </c>
      <c r="CR454" s="240" t="str">
        <f t="shared" si="294"/>
        <v/>
      </c>
      <c r="CS454" s="240" t="str">
        <f t="shared" si="295"/>
        <v/>
      </c>
      <c r="CT454" s="172" t="str">
        <f t="shared" si="296"/>
        <v/>
      </c>
      <c r="CU454" s="240" t="str">
        <f t="shared" si="297"/>
        <v/>
      </c>
      <c r="CV454" s="240" t="str">
        <f t="shared" si="298"/>
        <v/>
      </c>
      <c r="CW454" s="240" t="str">
        <f t="shared" si="299"/>
        <v/>
      </c>
      <c r="CX454" s="240" t="str">
        <f t="shared" si="300"/>
        <v/>
      </c>
      <c r="CY454" s="240" t="str">
        <f t="shared" si="301"/>
        <v/>
      </c>
      <c r="CZ454" s="240" t="str">
        <f t="shared" si="302"/>
        <v/>
      </c>
      <c r="DA454" s="240" t="str">
        <f t="shared" si="303"/>
        <v/>
      </c>
      <c r="DB454" s="173" t="str">
        <f t="shared" si="304"/>
        <v/>
      </c>
    </row>
    <row r="455" spans="1:106" x14ac:dyDescent="0.35">
      <c r="A455" s="182">
        <f>'Session Tracking'!A454</f>
        <v>0</v>
      </c>
      <c r="B455" s="183">
        <f>'Session Tracking'!T454</f>
        <v>0</v>
      </c>
      <c r="C455" s="183">
        <f>'Session Tracking'!C454</f>
        <v>0</v>
      </c>
      <c r="D455" s="184" t="str">
        <f>IF('Session Tracking'!D454,'Session Tracking'!D454,"")</f>
        <v/>
      </c>
      <c r="E455" s="184" t="str">
        <f>IF('Session Tracking'!E454,'Session Tracking'!E454,"")</f>
        <v/>
      </c>
      <c r="F455" s="123"/>
      <c r="G455" s="123"/>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3"/>
      <c r="AH455" s="124"/>
      <c r="AI455" s="124"/>
      <c r="AJ455" s="124"/>
      <c r="AK455" s="124"/>
      <c r="AL455" s="124"/>
      <c r="AM455" s="124"/>
      <c r="AN455" s="124"/>
      <c r="AO455" s="124"/>
      <c r="AP455" s="124"/>
      <c r="AQ455" s="124"/>
      <c r="AR455" s="124"/>
      <c r="AS455" s="124"/>
      <c r="AT455" s="124"/>
      <c r="AU455" s="124"/>
      <c r="AV455" s="124"/>
      <c r="AW455" s="124"/>
      <c r="AX455" s="124"/>
      <c r="AY455" s="124"/>
      <c r="AZ455" s="124"/>
      <c r="BA455" s="124"/>
      <c r="BB455" s="124"/>
      <c r="BC455" s="124"/>
      <c r="BD455" s="124"/>
      <c r="BE455" s="124"/>
      <c r="BF455" s="124"/>
      <c r="BH455" s="175" t="str">
        <f t="shared" si="270"/>
        <v/>
      </c>
      <c r="BI455" s="176" t="str">
        <f t="shared" si="271"/>
        <v/>
      </c>
      <c r="BJ455" s="240" t="str">
        <f t="shared" si="272"/>
        <v xml:space="preserve"> </v>
      </c>
      <c r="BK455" s="175" t="str">
        <f t="shared" si="273"/>
        <v/>
      </c>
      <c r="BL455" s="176" t="str">
        <f t="shared" si="274"/>
        <v/>
      </c>
      <c r="BM455" s="240" t="str">
        <f t="shared" si="275"/>
        <v xml:space="preserve"> </v>
      </c>
      <c r="BN455" s="175" t="str">
        <f t="shared" si="276"/>
        <v/>
      </c>
      <c r="BO455" s="176" t="str">
        <f t="shared" si="277"/>
        <v/>
      </c>
      <c r="BP455" s="240" t="str">
        <f t="shared" si="278"/>
        <v xml:space="preserve"> </v>
      </c>
      <c r="BQ455" s="175" t="str">
        <f t="shared" si="279"/>
        <v/>
      </c>
      <c r="BR455" s="176" t="str">
        <f t="shared" si="280"/>
        <v/>
      </c>
      <c r="BS455" s="224" t="str">
        <f t="shared" si="281"/>
        <v xml:space="preserve"> </v>
      </c>
      <c r="BT455" s="318" t="str">
        <f t="shared" si="282"/>
        <v/>
      </c>
      <c r="BU455" s="319" t="str">
        <f t="shared" si="283"/>
        <v/>
      </c>
      <c r="BV455" s="320" t="str">
        <f t="shared" si="284"/>
        <v xml:space="preserve"> </v>
      </c>
      <c r="BW455" s="175" t="str">
        <f t="shared" si="285"/>
        <v/>
      </c>
      <c r="BX455" s="176" t="str">
        <f t="shared" si="286"/>
        <v/>
      </c>
      <c r="BY455" s="240" t="str">
        <f t="shared" si="287"/>
        <v xml:space="preserve"> </v>
      </c>
      <c r="BZ455" s="175" t="str">
        <f>IF(COUNT(#REF!,#REF!,#REF!,#REF!)=4,(3-#REF!)+(3-#REF!)+#REF!+#REF!,"")</f>
        <v/>
      </c>
      <c r="CA455" s="176" t="str">
        <f>IF(COUNT(#REF!,#REF!,#REF!,#REF!)=4,(3-#REF!)+(3-#REF!)+#REF!+#REF!,"")</f>
        <v/>
      </c>
      <c r="CB455" s="240" t="str">
        <f t="shared" si="288"/>
        <v xml:space="preserve"> </v>
      </c>
      <c r="CC455" s="175" t="str">
        <f>IF(COUNT(#REF!,#REF!,#REF!)=3,(3-#REF!)+#REF!+(3-#REF!),"")</f>
        <v/>
      </c>
      <c r="CD455" s="176" t="str">
        <f>IF(COUNT(#REF!,#REF!,#REF!)=3,(3-#REF!)+#REF!+(3-#REF!),"")</f>
        <v/>
      </c>
      <c r="CE455" s="240" t="str">
        <f t="shared" si="289"/>
        <v xml:space="preserve"> </v>
      </c>
      <c r="CF455" s="185" t="str">
        <f t="shared" si="267"/>
        <v/>
      </c>
      <c r="CG455" s="186" t="str">
        <f t="shared" si="267"/>
        <v/>
      </c>
      <c r="CH455" s="181" t="str">
        <f t="shared" si="290"/>
        <v xml:space="preserve"> </v>
      </c>
      <c r="CI455" s="240">
        <f>'Session Tracking'!P454</f>
        <v>0</v>
      </c>
      <c r="CJ455" s="172"/>
      <c r="CK455" s="172">
        <f>COUNTIF('Session Tracking'!F454:O454,"Yes")</f>
        <v>0</v>
      </c>
      <c r="CL455" s="240">
        <f>COUNTIF('Session Tracking'!F454:O454,"No")</f>
        <v>0</v>
      </c>
      <c r="CM455" s="211">
        <f t="shared" si="291"/>
        <v>0</v>
      </c>
      <c r="CN455" s="240" t="str">
        <f t="shared" si="268"/>
        <v/>
      </c>
      <c r="CO455" s="240" t="str">
        <f t="shared" si="269"/>
        <v/>
      </c>
      <c r="CP455" s="240" t="str">
        <f t="shared" si="292"/>
        <v/>
      </c>
      <c r="CQ455" s="240" t="str">
        <f t="shared" si="293"/>
        <v/>
      </c>
      <c r="CR455" s="240" t="str">
        <f t="shared" si="294"/>
        <v/>
      </c>
      <c r="CS455" s="240" t="str">
        <f t="shared" si="295"/>
        <v/>
      </c>
      <c r="CT455" s="172" t="str">
        <f t="shared" si="296"/>
        <v/>
      </c>
      <c r="CU455" s="240" t="str">
        <f t="shared" si="297"/>
        <v/>
      </c>
      <c r="CV455" s="240" t="str">
        <f t="shared" si="298"/>
        <v/>
      </c>
      <c r="CW455" s="240" t="str">
        <f t="shared" si="299"/>
        <v/>
      </c>
      <c r="CX455" s="240" t="str">
        <f t="shared" si="300"/>
        <v/>
      </c>
      <c r="CY455" s="240" t="str">
        <f t="shared" si="301"/>
        <v/>
      </c>
      <c r="CZ455" s="240" t="str">
        <f t="shared" si="302"/>
        <v/>
      </c>
      <c r="DA455" s="240" t="str">
        <f t="shared" si="303"/>
        <v/>
      </c>
      <c r="DB455" s="173" t="str">
        <f t="shared" si="304"/>
        <v/>
      </c>
    </row>
    <row r="456" spans="1:106" x14ac:dyDescent="0.35">
      <c r="A456" s="182">
        <f>'Session Tracking'!A455</f>
        <v>0</v>
      </c>
      <c r="B456" s="183">
        <f>'Session Tracking'!T455</f>
        <v>0</v>
      </c>
      <c r="C456" s="183">
        <f>'Session Tracking'!C455</f>
        <v>0</v>
      </c>
      <c r="D456" s="184" t="str">
        <f>IF('Session Tracking'!D455,'Session Tracking'!D455,"")</f>
        <v/>
      </c>
      <c r="E456" s="184" t="str">
        <f>IF('Session Tracking'!E455,'Session Tracking'!E455,"")</f>
        <v/>
      </c>
      <c r="F456" s="121"/>
      <c r="G456" s="121"/>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1"/>
      <c r="AH456" s="122"/>
      <c r="AI456" s="122"/>
      <c r="AJ456" s="122"/>
      <c r="AK456" s="122"/>
      <c r="AL456" s="122"/>
      <c r="AM456" s="122"/>
      <c r="AN456" s="122"/>
      <c r="AO456" s="122"/>
      <c r="AP456" s="122"/>
      <c r="AQ456" s="122"/>
      <c r="AR456" s="122"/>
      <c r="AS456" s="122"/>
      <c r="AT456" s="122"/>
      <c r="AU456" s="122"/>
      <c r="AV456" s="122"/>
      <c r="AW456" s="122"/>
      <c r="AX456" s="122"/>
      <c r="AY456" s="122"/>
      <c r="AZ456" s="122"/>
      <c r="BA456" s="122"/>
      <c r="BB456" s="122"/>
      <c r="BC456" s="122"/>
      <c r="BD456" s="122"/>
      <c r="BE456" s="122"/>
      <c r="BF456" s="122"/>
      <c r="BH456" s="175" t="str">
        <f t="shared" si="270"/>
        <v/>
      </c>
      <c r="BI456" s="176" t="str">
        <f t="shared" si="271"/>
        <v/>
      </c>
      <c r="BJ456" s="240" t="str">
        <f t="shared" si="272"/>
        <v xml:space="preserve"> </v>
      </c>
      <c r="BK456" s="175" t="str">
        <f t="shared" si="273"/>
        <v/>
      </c>
      <c r="BL456" s="176" t="str">
        <f t="shared" si="274"/>
        <v/>
      </c>
      <c r="BM456" s="240" t="str">
        <f t="shared" si="275"/>
        <v xml:space="preserve"> </v>
      </c>
      <c r="BN456" s="175" t="str">
        <f t="shared" si="276"/>
        <v/>
      </c>
      <c r="BO456" s="176" t="str">
        <f t="shared" si="277"/>
        <v/>
      </c>
      <c r="BP456" s="240" t="str">
        <f t="shared" si="278"/>
        <v xml:space="preserve"> </v>
      </c>
      <c r="BQ456" s="175" t="str">
        <f t="shared" si="279"/>
        <v/>
      </c>
      <c r="BR456" s="176" t="str">
        <f t="shared" si="280"/>
        <v/>
      </c>
      <c r="BS456" s="224" t="str">
        <f t="shared" si="281"/>
        <v xml:space="preserve"> </v>
      </c>
      <c r="BT456" s="318" t="str">
        <f t="shared" si="282"/>
        <v/>
      </c>
      <c r="BU456" s="319" t="str">
        <f t="shared" si="283"/>
        <v/>
      </c>
      <c r="BV456" s="320" t="str">
        <f t="shared" si="284"/>
        <v xml:space="preserve"> </v>
      </c>
      <c r="BW456" s="175" t="str">
        <f t="shared" si="285"/>
        <v/>
      </c>
      <c r="BX456" s="176" t="str">
        <f t="shared" si="286"/>
        <v/>
      </c>
      <c r="BY456" s="240" t="str">
        <f t="shared" si="287"/>
        <v xml:space="preserve"> </v>
      </c>
      <c r="BZ456" s="175" t="str">
        <f>IF(COUNT(#REF!,#REF!,#REF!,#REF!)=4,(3-#REF!)+(3-#REF!)+#REF!+#REF!,"")</f>
        <v/>
      </c>
      <c r="CA456" s="176" t="str">
        <f>IF(COUNT(#REF!,#REF!,#REF!,#REF!)=4,(3-#REF!)+(3-#REF!)+#REF!+#REF!,"")</f>
        <v/>
      </c>
      <c r="CB456" s="240" t="str">
        <f t="shared" si="288"/>
        <v xml:space="preserve"> </v>
      </c>
      <c r="CC456" s="175" t="str">
        <f>IF(COUNT(#REF!,#REF!,#REF!)=3,(3-#REF!)+#REF!+(3-#REF!),"")</f>
        <v/>
      </c>
      <c r="CD456" s="176" t="str">
        <f>IF(COUNT(#REF!,#REF!,#REF!)=3,(3-#REF!)+#REF!+(3-#REF!),"")</f>
        <v/>
      </c>
      <c r="CE456" s="240" t="str">
        <f t="shared" si="289"/>
        <v xml:space="preserve"> </v>
      </c>
      <c r="CF456" s="185" t="str">
        <f t="shared" si="267"/>
        <v/>
      </c>
      <c r="CG456" s="186" t="str">
        <f t="shared" si="267"/>
        <v/>
      </c>
      <c r="CH456" s="181" t="str">
        <f t="shared" si="290"/>
        <v xml:space="preserve"> </v>
      </c>
      <c r="CI456" s="240">
        <f>'Session Tracking'!P455</f>
        <v>0</v>
      </c>
      <c r="CJ456" s="172"/>
      <c r="CK456" s="172">
        <f>COUNTIF('Session Tracking'!F455:O455,"Yes")</f>
        <v>0</v>
      </c>
      <c r="CL456" s="240">
        <f>COUNTIF('Session Tracking'!F455:O455,"No")</f>
        <v>0</v>
      </c>
      <c r="CM456" s="211">
        <f t="shared" si="291"/>
        <v>0</v>
      </c>
      <c r="CN456" s="240" t="str">
        <f t="shared" si="268"/>
        <v/>
      </c>
      <c r="CO456" s="240" t="str">
        <f t="shared" si="269"/>
        <v/>
      </c>
      <c r="CP456" s="240" t="str">
        <f t="shared" si="292"/>
        <v/>
      </c>
      <c r="CQ456" s="240" t="str">
        <f t="shared" si="293"/>
        <v/>
      </c>
      <c r="CR456" s="240" t="str">
        <f t="shared" si="294"/>
        <v/>
      </c>
      <c r="CS456" s="240" t="str">
        <f t="shared" si="295"/>
        <v/>
      </c>
      <c r="CT456" s="172" t="str">
        <f t="shared" si="296"/>
        <v/>
      </c>
      <c r="CU456" s="240" t="str">
        <f t="shared" si="297"/>
        <v/>
      </c>
      <c r="CV456" s="240" t="str">
        <f t="shared" si="298"/>
        <v/>
      </c>
      <c r="CW456" s="240" t="str">
        <f t="shared" si="299"/>
        <v/>
      </c>
      <c r="CX456" s="240" t="str">
        <f t="shared" si="300"/>
        <v/>
      </c>
      <c r="CY456" s="240" t="str">
        <f t="shared" si="301"/>
        <v/>
      </c>
      <c r="CZ456" s="240" t="str">
        <f t="shared" si="302"/>
        <v/>
      </c>
      <c r="DA456" s="240" t="str">
        <f t="shared" si="303"/>
        <v/>
      </c>
      <c r="DB456" s="173" t="str">
        <f t="shared" si="304"/>
        <v/>
      </c>
    </row>
    <row r="457" spans="1:106" x14ac:dyDescent="0.35">
      <c r="A457" s="182">
        <f>'Session Tracking'!A456</f>
        <v>0</v>
      </c>
      <c r="B457" s="183">
        <f>'Session Tracking'!T456</f>
        <v>0</v>
      </c>
      <c r="C457" s="183">
        <f>'Session Tracking'!C456</f>
        <v>0</v>
      </c>
      <c r="D457" s="184" t="str">
        <f>IF('Session Tracking'!D456,'Session Tracking'!D456,"")</f>
        <v/>
      </c>
      <c r="E457" s="184" t="str">
        <f>IF('Session Tracking'!E456,'Session Tracking'!E456,"")</f>
        <v/>
      </c>
      <c r="F457" s="123"/>
      <c r="G457" s="123"/>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3"/>
      <c r="AH457" s="124"/>
      <c r="AI457" s="124"/>
      <c r="AJ457" s="124"/>
      <c r="AK457" s="124"/>
      <c r="AL457" s="124"/>
      <c r="AM457" s="124"/>
      <c r="AN457" s="124"/>
      <c r="AO457" s="124"/>
      <c r="AP457" s="124"/>
      <c r="AQ457" s="124"/>
      <c r="AR457" s="124"/>
      <c r="AS457" s="124"/>
      <c r="AT457" s="124"/>
      <c r="AU457" s="124"/>
      <c r="AV457" s="124"/>
      <c r="AW457" s="124"/>
      <c r="AX457" s="124"/>
      <c r="AY457" s="124"/>
      <c r="AZ457" s="124"/>
      <c r="BA457" s="124"/>
      <c r="BB457" s="124"/>
      <c r="BC457" s="124"/>
      <c r="BD457" s="124"/>
      <c r="BE457" s="124"/>
      <c r="BF457" s="124"/>
      <c r="BH457" s="175" t="str">
        <f t="shared" si="270"/>
        <v/>
      </c>
      <c r="BI457" s="176" t="str">
        <f t="shared" si="271"/>
        <v/>
      </c>
      <c r="BJ457" s="240" t="str">
        <f t="shared" si="272"/>
        <v xml:space="preserve"> </v>
      </c>
      <c r="BK457" s="175" t="str">
        <f t="shared" si="273"/>
        <v/>
      </c>
      <c r="BL457" s="176" t="str">
        <f t="shared" si="274"/>
        <v/>
      </c>
      <c r="BM457" s="240" t="str">
        <f t="shared" si="275"/>
        <v xml:space="preserve"> </v>
      </c>
      <c r="BN457" s="175" t="str">
        <f t="shared" si="276"/>
        <v/>
      </c>
      <c r="BO457" s="176" t="str">
        <f t="shared" si="277"/>
        <v/>
      </c>
      <c r="BP457" s="240" t="str">
        <f t="shared" si="278"/>
        <v xml:space="preserve"> </v>
      </c>
      <c r="BQ457" s="175" t="str">
        <f t="shared" si="279"/>
        <v/>
      </c>
      <c r="BR457" s="176" t="str">
        <f t="shared" si="280"/>
        <v/>
      </c>
      <c r="BS457" s="224" t="str">
        <f t="shared" si="281"/>
        <v xml:space="preserve"> </v>
      </c>
      <c r="BT457" s="318" t="str">
        <f t="shared" si="282"/>
        <v/>
      </c>
      <c r="BU457" s="319" t="str">
        <f t="shared" si="283"/>
        <v/>
      </c>
      <c r="BV457" s="320" t="str">
        <f t="shared" si="284"/>
        <v xml:space="preserve"> </v>
      </c>
      <c r="BW457" s="175" t="str">
        <f t="shared" si="285"/>
        <v/>
      </c>
      <c r="BX457" s="176" t="str">
        <f t="shared" si="286"/>
        <v/>
      </c>
      <c r="BY457" s="240" t="str">
        <f t="shared" si="287"/>
        <v xml:space="preserve"> </v>
      </c>
      <c r="BZ457" s="175" t="str">
        <f>IF(COUNT(#REF!,#REF!,#REF!,#REF!)=4,(3-#REF!)+(3-#REF!)+#REF!+#REF!,"")</f>
        <v/>
      </c>
      <c r="CA457" s="176" t="str">
        <f>IF(COUNT(#REF!,#REF!,#REF!,#REF!)=4,(3-#REF!)+(3-#REF!)+#REF!+#REF!,"")</f>
        <v/>
      </c>
      <c r="CB457" s="240" t="str">
        <f t="shared" si="288"/>
        <v xml:space="preserve"> </v>
      </c>
      <c r="CC457" s="175" t="str">
        <f>IF(COUNT(#REF!,#REF!,#REF!)=3,(3-#REF!)+#REF!+(3-#REF!),"")</f>
        <v/>
      </c>
      <c r="CD457" s="176" t="str">
        <f>IF(COUNT(#REF!,#REF!,#REF!)=3,(3-#REF!)+#REF!+(3-#REF!),"")</f>
        <v/>
      </c>
      <c r="CE457" s="240" t="str">
        <f t="shared" si="289"/>
        <v xml:space="preserve"> </v>
      </c>
      <c r="CF457" s="185" t="str">
        <f t="shared" si="267"/>
        <v/>
      </c>
      <c r="CG457" s="186" t="str">
        <f t="shared" si="267"/>
        <v/>
      </c>
      <c r="CH457" s="181" t="str">
        <f t="shared" si="290"/>
        <v xml:space="preserve"> </v>
      </c>
      <c r="CI457" s="240">
        <f>'Session Tracking'!P456</f>
        <v>0</v>
      </c>
      <c r="CJ457" s="172"/>
      <c r="CK457" s="172">
        <f>COUNTIF('Session Tracking'!F456:O456,"Yes")</f>
        <v>0</v>
      </c>
      <c r="CL457" s="240">
        <f>COUNTIF('Session Tracking'!F456:O456,"No")</f>
        <v>0</v>
      </c>
      <c r="CM457" s="211">
        <f t="shared" si="291"/>
        <v>0</v>
      </c>
      <c r="CN457" s="240" t="str">
        <f t="shared" si="268"/>
        <v/>
      </c>
      <c r="CO457" s="240" t="str">
        <f t="shared" si="269"/>
        <v/>
      </c>
      <c r="CP457" s="240" t="str">
        <f t="shared" si="292"/>
        <v/>
      </c>
      <c r="CQ457" s="240" t="str">
        <f t="shared" si="293"/>
        <v/>
      </c>
      <c r="CR457" s="240" t="str">
        <f t="shared" si="294"/>
        <v/>
      </c>
      <c r="CS457" s="240" t="str">
        <f t="shared" si="295"/>
        <v/>
      </c>
      <c r="CT457" s="172" t="str">
        <f t="shared" si="296"/>
        <v/>
      </c>
      <c r="CU457" s="240" t="str">
        <f t="shared" si="297"/>
        <v/>
      </c>
      <c r="CV457" s="240" t="str">
        <f t="shared" si="298"/>
        <v/>
      </c>
      <c r="CW457" s="240" t="str">
        <f t="shared" si="299"/>
        <v/>
      </c>
      <c r="CX457" s="240" t="str">
        <f t="shared" si="300"/>
        <v/>
      </c>
      <c r="CY457" s="240" t="str">
        <f t="shared" si="301"/>
        <v/>
      </c>
      <c r="CZ457" s="240" t="str">
        <f t="shared" si="302"/>
        <v/>
      </c>
      <c r="DA457" s="240" t="str">
        <f t="shared" si="303"/>
        <v/>
      </c>
      <c r="DB457" s="173" t="str">
        <f t="shared" si="304"/>
        <v/>
      </c>
    </row>
    <row r="458" spans="1:106" x14ac:dyDescent="0.35">
      <c r="A458" s="182">
        <f>'Session Tracking'!A457</f>
        <v>0</v>
      </c>
      <c r="B458" s="183">
        <f>'Session Tracking'!T457</f>
        <v>0</v>
      </c>
      <c r="C458" s="183">
        <f>'Session Tracking'!C457</f>
        <v>0</v>
      </c>
      <c r="D458" s="184" t="str">
        <f>IF('Session Tracking'!D457,'Session Tracking'!D457,"")</f>
        <v/>
      </c>
      <c r="E458" s="184" t="str">
        <f>IF('Session Tracking'!E457,'Session Tracking'!E457,"")</f>
        <v/>
      </c>
      <c r="F458" s="121"/>
      <c r="G458" s="121"/>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1"/>
      <c r="AH458" s="122"/>
      <c r="AI458" s="122"/>
      <c r="AJ458" s="122"/>
      <c r="AK458" s="122"/>
      <c r="AL458" s="122"/>
      <c r="AM458" s="122"/>
      <c r="AN458" s="122"/>
      <c r="AO458" s="122"/>
      <c r="AP458" s="122"/>
      <c r="AQ458" s="122"/>
      <c r="AR458" s="122"/>
      <c r="AS458" s="122"/>
      <c r="AT458" s="122"/>
      <c r="AU458" s="122"/>
      <c r="AV458" s="122"/>
      <c r="AW458" s="122"/>
      <c r="AX458" s="122"/>
      <c r="AY458" s="122"/>
      <c r="AZ458" s="122"/>
      <c r="BA458" s="122"/>
      <c r="BB458" s="122"/>
      <c r="BC458" s="122"/>
      <c r="BD458" s="122"/>
      <c r="BE458" s="122"/>
      <c r="BF458" s="122"/>
      <c r="BH458" s="175" t="str">
        <f t="shared" si="270"/>
        <v/>
      </c>
      <c r="BI458" s="176" t="str">
        <f t="shared" si="271"/>
        <v/>
      </c>
      <c r="BJ458" s="240" t="str">
        <f t="shared" si="272"/>
        <v xml:space="preserve"> </v>
      </c>
      <c r="BK458" s="175" t="str">
        <f t="shared" si="273"/>
        <v/>
      </c>
      <c r="BL458" s="176" t="str">
        <f t="shared" si="274"/>
        <v/>
      </c>
      <c r="BM458" s="240" t="str">
        <f t="shared" si="275"/>
        <v xml:space="preserve"> </v>
      </c>
      <c r="BN458" s="175" t="str">
        <f t="shared" si="276"/>
        <v/>
      </c>
      <c r="BO458" s="176" t="str">
        <f t="shared" si="277"/>
        <v/>
      </c>
      <c r="BP458" s="240" t="str">
        <f t="shared" si="278"/>
        <v xml:space="preserve"> </v>
      </c>
      <c r="BQ458" s="175" t="str">
        <f t="shared" si="279"/>
        <v/>
      </c>
      <c r="BR458" s="176" t="str">
        <f t="shared" si="280"/>
        <v/>
      </c>
      <c r="BS458" s="224" t="str">
        <f t="shared" si="281"/>
        <v xml:space="preserve"> </v>
      </c>
      <c r="BT458" s="318" t="str">
        <f t="shared" si="282"/>
        <v/>
      </c>
      <c r="BU458" s="319" t="str">
        <f t="shared" si="283"/>
        <v/>
      </c>
      <c r="BV458" s="320" t="str">
        <f t="shared" si="284"/>
        <v xml:space="preserve"> </v>
      </c>
      <c r="BW458" s="175" t="str">
        <f t="shared" si="285"/>
        <v/>
      </c>
      <c r="BX458" s="176" t="str">
        <f t="shared" si="286"/>
        <v/>
      </c>
      <c r="BY458" s="240" t="str">
        <f t="shared" si="287"/>
        <v xml:space="preserve"> </v>
      </c>
      <c r="BZ458" s="175" t="str">
        <f>IF(COUNT(#REF!,#REF!,#REF!,#REF!)=4,(3-#REF!)+(3-#REF!)+#REF!+#REF!,"")</f>
        <v/>
      </c>
      <c r="CA458" s="176" t="str">
        <f>IF(COUNT(#REF!,#REF!,#REF!,#REF!)=4,(3-#REF!)+(3-#REF!)+#REF!+#REF!,"")</f>
        <v/>
      </c>
      <c r="CB458" s="240" t="str">
        <f t="shared" si="288"/>
        <v xml:space="preserve"> </v>
      </c>
      <c r="CC458" s="175" t="str">
        <f>IF(COUNT(#REF!,#REF!,#REF!)=3,(3-#REF!)+#REF!+(3-#REF!),"")</f>
        <v/>
      </c>
      <c r="CD458" s="176" t="str">
        <f>IF(COUNT(#REF!,#REF!,#REF!)=3,(3-#REF!)+#REF!+(3-#REF!),"")</f>
        <v/>
      </c>
      <c r="CE458" s="240" t="str">
        <f t="shared" si="289"/>
        <v xml:space="preserve"> </v>
      </c>
      <c r="CF458" s="185" t="str">
        <f t="shared" si="267"/>
        <v/>
      </c>
      <c r="CG458" s="186" t="str">
        <f t="shared" si="267"/>
        <v/>
      </c>
      <c r="CH458" s="181" t="str">
        <f t="shared" si="290"/>
        <v xml:space="preserve"> </v>
      </c>
      <c r="CI458" s="240">
        <f>'Session Tracking'!P457</f>
        <v>0</v>
      </c>
      <c r="CJ458" s="172"/>
      <c r="CK458" s="172">
        <f>COUNTIF('Session Tracking'!F457:O457,"Yes")</f>
        <v>0</v>
      </c>
      <c r="CL458" s="240">
        <f>COUNTIF('Session Tracking'!F457:O457,"No")</f>
        <v>0</v>
      </c>
      <c r="CM458" s="211">
        <f t="shared" si="291"/>
        <v>0</v>
      </c>
      <c r="CN458" s="240" t="str">
        <f t="shared" si="268"/>
        <v/>
      </c>
      <c r="CO458" s="240" t="str">
        <f t="shared" si="269"/>
        <v/>
      </c>
      <c r="CP458" s="240" t="str">
        <f t="shared" si="292"/>
        <v/>
      </c>
      <c r="CQ458" s="240" t="str">
        <f t="shared" si="293"/>
        <v/>
      </c>
      <c r="CR458" s="240" t="str">
        <f t="shared" si="294"/>
        <v/>
      </c>
      <c r="CS458" s="240" t="str">
        <f t="shared" si="295"/>
        <v/>
      </c>
      <c r="CT458" s="172" t="str">
        <f t="shared" si="296"/>
        <v/>
      </c>
      <c r="CU458" s="240" t="str">
        <f t="shared" si="297"/>
        <v/>
      </c>
      <c r="CV458" s="240" t="str">
        <f t="shared" si="298"/>
        <v/>
      </c>
      <c r="CW458" s="240" t="str">
        <f t="shared" si="299"/>
        <v/>
      </c>
      <c r="CX458" s="240" t="str">
        <f t="shared" si="300"/>
        <v/>
      </c>
      <c r="CY458" s="240" t="str">
        <f t="shared" si="301"/>
        <v/>
      </c>
      <c r="CZ458" s="240" t="str">
        <f t="shared" si="302"/>
        <v/>
      </c>
      <c r="DA458" s="240" t="str">
        <f t="shared" si="303"/>
        <v/>
      </c>
      <c r="DB458" s="173" t="str">
        <f t="shared" si="304"/>
        <v/>
      </c>
    </row>
    <row r="459" spans="1:106" x14ac:dyDescent="0.35">
      <c r="A459" s="182">
        <f>'Session Tracking'!A458</f>
        <v>0</v>
      </c>
      <c r="B459" s="183">
        <f>'Session Tracking'!T458</f>
        <v>0</v>
      </c>
      <c r="C459" s="183">
        <f>'Session Tracking'!C458</f>
        <v>0</v>
      </c>
      <c r="D459" s="184" t="str">
        <f>IF('Session Tracking'!D458,'Session Tracking'!D458,"")</f>
        <v/>
      </c>
      <c r="E459" s="184" t="str">
        <f>IF('Session Tracking'!E458,'Session Tracking'!E458,"")</f>
        <v/>
      </c>
      <c r="F459" s="123"/>
      <c r="G459" s="123"/>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3"/>
      <c r="AH459" s="124"/>
      <c r="AI459" s="124"/>
      <c r="AJ459" s="124"/>
      <c r="AK459" s="124"/>
      <c r="AL459" s="124"/>
      <c r="AM459" s="124"/>
      <c r="AN459" s="124"/>
      <c r="AO459" s="124"/>
      <c r="AP459" s="124"/>
      <c r="AQ459" s="124"/>
      <c r="AR459" s="124"/>
      <c r="AS459" s="124"/>
      <c r="AT459" s="124"/>
      <c r="AU459" s="124"/>
      <c r="AV459" s="124"/>
      <c r="AW459" s="124"/>
      <c r="AX459" s="124"/>
      <c r="AY459" s="124"/>
      <c r="AZ459" s="124"/>
      <c r="BA459" s="124"/>
      <c r="BB459" s="124"/>
      <c r="BC459" s="124"/>
      <c r="BD459" s="124"/>
      <c r="BE459" s="124"/>
      <c r="BF459" s="124"/>
      <c r="BH459" s="175" t="str">
        <f t="shared" si="270"/>
        <v/>
      </c>
      <c r="BI459" s="176" t="str">
        <f t="shared" si="271"/>
        <v/>
      </c>
      <c r="BJ459" s="240" t="str">
        <f t="shared" si="272"/>
        <v xml:space="preserve"> </v>
      </c>
      <c r="BK459" s="175" t="str">
        <f t="shared" si="273"/>
        <v/>
      </c>
      <c r="BL459" s="176" t="str">
        <f t="shared" si="274"/>
        <v/>
      </c>
      <c r="BM459" s="240" t="str">
        <f t="shared" si="275"/>
        <v xml:space="preserve"> </v>
      </c>
      <c r="BN459" s="175" t="str">
        <f t="shared" si="276"/>
        <v/>
      </c>
      <c r="BO459" s="176" t="str">
        <f t="shared" si="277"/>
        <v/>
      </c>
      <c r="BP459" s="240" t="str">
        <f t="shared" si="278"/>
        <v xml:space="preserve"> </v>
      </c>
      <c r="BQ459" s="175" t="str">
        <f t="shared" si="279"/>
        <v/>
      </c>
      <c r="BR459" s="176" t="str">
        <f t="shared" si="280"/>
        <v/>
      </c>
      <c r="BS459" s="224" t="str">
        <f t="shared" si="281"/>
        <v xml:space="preserve"> </v>
      </c>
      <c r="BT459" s="318" t="str">
        <f t="shared" si="282"/>
        <v/>
      </c>
      <c r="BU459" s="319" t="str">
        <f t="shared" si="283"/>
        <v/>
      </c>
      <c r="BV459" s="320" t="str">
        <f t="shared" si="284"/>
        <v xml:space="preserve"> </v>
      </c>
      <c r="BW459" s="175" t="str">
        <f t="shared" si="285"/>
        <v/>
      </c>
      <c r="BX459" s="176" t="str">
        <f t="shared" si="286"/>
        <v/>
      </c>
      <c r="BY459" s="240" t="str">
        <f t="shared" si="287"/>
        <v xml:space="preserve"> </v>
      </c>
      <c r="BZ459" s="175" t="str">
        <f>IF(COUNT(#REF!,#REF!,#REF!,#REF!)=4,(3-#REF!)+(3-#REF!)+#REF!+#REF!,"")</f>
        <v/>
      </c>
      <c r="CA459" s="176" t="str">
        <f>IF(COUNT(#REF!,#REF!,#REF!,#REF!)=4,(3-#REF!)+(3-#REF!)+#REF!+#REF!,"")</f>
        <v/>
      </c>
      <c r="CB459" s="240" t="str">
        <f t="shared" si="288"/>
        <v xml:space="preserve"> </v>
      </c>
      <c r="CC459" s="175" t="str">
        <f>IF(COUNT(#REF!,#REF!,#REF!)=3,(3-#REF!)+#REF!+(3-#REF!),"")</f>
        <v/>
      </c>
      <c r="CD459" s="176" t="str">
        <f>IF(COUNT(#REF!,#REF!,#REF!)=3,(3-#REF!)+#REF!+(3-#REF!),"")</f>
        <v/>
      </c>
      <c r="CE459" s="240" t="str">
        <f t="shared" si="289"/>
        <v xml:space="preserve"> </v>
      </c>
      <c r="CF459" s="185" t="str">
        <f t="shared" si="267"/>
        <v/>
      </c>
      <c r="CG459" s="186" t="str">
        <f t="shared" si="267"/>
        <v/>
      </c>
      <c r="CH459" s="181" t="str">
        <f t="shared" si="290"/>
        <v xml:space="preserve"> </v>
      </c>
      <c r="CI459" s="240">
        <f>'Session Tracking'!P458</f>
        <v>0</v>
      </c>
      <c r="CJ459" s="172"/>
      <c r="CK459" s="172">
        <f>COUNTIF('Session Tracking'!F458:O458,"Yes")</f>
        <v>0</v>
      </c>
      <c r="CL459" s="240">
        <f>COUNTIF('Session Tracking'!F458:O458,"No")</f>
        <v>0</v>
      </c>
      <c r="CM459" s="211">
        <f t="shared" si="291"/>
        <v>0</v>
      </c>
      <c r="CN459" s="240" t="str">
        <f t="shared" si="268"/>
        <v/>
      </c>
      <c r="CO459" s="240" t="str">
        <f t="shared" si="269"/>
        <v/>
      </c>
      <c r="CP459" s="240" t="str">
        <f t="shared" si="292"/>
        <v/>
      </c>
      <c r="CQ459" s="240" t="str">
        <f t="shared" si="293"/>
        <v/>
      </c>
      <c r="CR459" s="240" t="str">
        <f t="shared" si="294"/>
        <v/>
      </c>
      <c r="CS459" s="240" t="str">
        <f t="shared" si="295"/>
        <v/>
      </c>
      <c r="CT459" s="172" t="str">
        <f t="shared" si="296"/>
        <v/>
      </c>
      <c r="CU459" s="240" t="str">
        <f t="shared" si="297"/>
        <v/>
      </c>
      <c r="CV459" s="240" t="str">
        <f t="shared" si="298"/>
        <v/>
      </c>
      <c r="CW459" s="240" t="str">
        <f t="shared" si="299"/>
        <v/>
      </c>
      <c r="CX459" s="240" t="str">
        <f t="shared" si="300"/>
        <v/>
      </c>
      <c r="CY459" s="240" t="str">
        <f t="shared" si="301"/>
        <v/>
      </c>
      <c r="CZ459" s="240" t="str">
        <f t="shared" si="302"/>
        <v/>
      </c>
      <c r="DA459" s="240" t="str">
        <f t="shared" si="303"/>
        <v/>
      </c>
      <c r="DB459" s="173" t="str">
        <f t="shared" si="304"/>
        <v/>
      </c>
    </row>
    <row r="460" spans="1:106" x14ac:dyDescent="0.35">
      <c r="A460" s="182">
        <f>'Session Tracking'!A459</f>
        <v>0</v>
      </c>
      <c r="B460" s="183">
        <f>'Session Tracking'!T459</f>
        <v>0</v>
      </c>
      <c r="C460" s="183">
        <f>'Session Tracking'!C459</f>
        <v>0</v>
      </c>
      <c r="D460" s="184" t="str">
        <f>IF('Session Tracking'!D459,'Session Tracking'!D459,"")</f>
        <v/>
      </c>
      <c r="E460" s="184" t="str">
        <f>IF('Session Tracking'!E459,'Session Tracking'!E459,"")</f>
        <v/>
      </c>
      <c r="F460" s="121"/>
      <c r="G460" s="121"/>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1"/>
      <c r="AH460" s="122"/>
      <c r="AI460" s="122"/>
      <c r="AJ460" s="122"/>
      <c r="AK460" s="122"/>
      <c r="AL460" s="122"/>
      <c r="AM460" s="122"/>
      <c r="AN460" s="122"/>
      <c r="AO460" s="122"/>
      <c r="AP460" s="122"/>
      <c r="AQ460" s="122"/>
      <c r="AR460" s="122"/>
      <c r="AS460" s="122"/>
      <c r="AT460" s="122"/>
      <c r="AU460" s="122"/>
      <c r="AV460" s="122"/>
      <c r="AW460" s="122"/>
      <c r="AX460" s="122"/>
      <c r="AY460" s="122"/>
      <c r="AZ460" s="122"/>
      <c r="BA460" s="122"/>
      <c r="BB460" s="122"/>
      <c r="BC460" s="122"/>
      <c r="BD460" s="122"/>
      <c r="BE460" s="122"/>
      <c r="BF460" s="122"/>
      <c r="BH460" s="175" t="str">
        <f t="shared" si="270"/>
        <v/>
      </c>
      <c r="BI460" s="176" t="str">
        <f t="shared" si="271"/>
        <v/>
      </c>
      <c r="BJ460" s="240" t="str">
        <f t="shared" si="272"/>
        <v xml:space="preserve"> </v>
      </c>
      <c r="BK460" s="175" t="str">
        <f t="shared" si="273"/>
        <v/>
      </c>
      <c r="BL460" s="176" t="str">
        <f t="shared" si="274"/>
        <v/>
      </c>
      <c r="BM460" s="240" t="str">
        <f t="shared" si="275"/>
        <v xml:space="preserve"> </v>
      </c>
      <c r="BN460" s="175" t="str">
        <f t="shared" si="276"/>
        <v/>
      </c>
      <c r="BO460" s="176" t="str">
        <f t="shared" si="277"/>
        <v/>
      </c>
      <c r="BP460" s="240" t="str">
        <f t="shared" si="278"/>
        <v xml:space="preserve"> </v>
      </c>
      <c r="BQ460" s="175" t="str">
        <f t="shared" si="279"/>
        <v/>
      </c>
      <c r="BR460" s="176" t="str">
        <f t="shared" si="280"/>
        <v/>
      </c>
      <c r="BS460" s="224" t="str">
        <f t="shared" si="281"/>
        <v xml:space="preserve"> </v>
      </c>
      <c r="BT460" s="318" t="str">
        <f t="shared" si="282"/>
        <v/>
      </c>
      <c r="BU460" s="319" t="str">
        <f t="shared" si="283"/>
        <v/>
      </c>
      <c r="BV460" s="320" t="str">
        <f t="shared" si="284"/>
        <v xml:space="preserve"> </v>
      </c>
      <c r="BW460" s="175" t="str">
        <f t="shared" si="285"/>
        <v/>
      </c>
      <c r="BX460" s="176" t="str">
        <f t="shared" si="286"/>
        <v/>
      </c>
      <c r="BY460" s="240" t="str">
        <f t="shared" si="287"/>
        <v xml:space="preserve"> </v>
      </c>
      <c r="BZ460" s="175" t="str">
        <f>IF(COUNT(#REF!,#REF!,#REF!,#REF!)=4,(3-#REF!)+(3-#REF!)+#REF!+#REF!,"")</f>
        <v/>
      </c>
      <c r="CA460" s="176" t="str">
        <f>IF(COUNT(#REF!,#REF!,#REF!,#REF!)=4,(3-#REF!)+(3-#REF!)+#REF!+#REF!,"")</f>
        <v/>
      </c>
      <c r="CB460" s="240" t="str">
        <f t="shared" si="288"/>
        <v xml:space="preserve"> </v>
      </c>
      <c r="CC460" s="175" t="str">
        <f>IF(COUNT(#REF!,#REF!,#REF!)=3,(3-#REF!)+#REF!+(3-#REF!),"")</f>
        <v/>
      </c>
      <c r="CD460" s="176" t="str">
        <f>IF(COUNT(#REF!,#REF!,#REF!)=3,(3-#REF!)+#REF!+(3-#REF!),"")</f>
        <v/>
      </c>
      <c r="CE460" s="240" t="str">
        <f t="shared" si="289"/>
        <v xml:space="preserve"> </v>
      </c>
      <c r="CF460" s="185" t="str">
        <f t="shared" si="267"/>
        <v/>
      </c>
      <c r="CG460" s="186" t="str">
        <f t="shared" si="267"/>
        <v/>
      </c>
      <c r="CH460" s="181" t="str">
        <f t="shared" si="290"/>
        <v xml:space="preserve"> </v>
      </c>
      <c r="CI460" s="240">
        <f>'Session Tracking'!P459</f>
        <v>0</v>
      </c>
      <c r="CJ460" s="172"/>
      <c r="CK460" s="172">
        <f>COUNTIF('Session Tracking'!F459:O459,"Yes")</f>
        <v>0</v>
      </c>
      <c r="CL460" s="240">
        <f>COUNTIF('Session Tracking'!F459:O459,"No")</f>
        <v>0</v>
      </c>
      <c r="CM460" s="211">
        <f t="shared" si="291"/>
        <v>0</v>
      </c>
      <c r="CN460" s="240" t="str">
        <f t="shared" si="268"/>
        <v/>
      </c>
      <c r="CO460" s="240" t="str">
        <f t="shared" si="269"/>
        <v/>
      </c>
      <c r="CP460" s="240" t="str">
        <f t="shared" si="292"/>
        <v/>
      </c>
      <c r="CQ460" s="240" t="str">
        <f t="shared" si="293"/>
        <v/>
      </c>
      <c r="CR460" s="240" t="str">
        <f t="shared" si="294"/>
        <v/>
      </c>
      <c r="CS460" s="240" t="str">
        <f t="shared" si="295"/>
        <v/>
      </c>
      <c r="CT460" s="172" t="str">
        <f t="shared" si="296"/>
        <v/>
      </c>
      <c r="CU460" s="240" t="str">
        <f t="shared" si="297"/>
        <v/>
      </c>
      <c r="CV460" s="240" t="str">
        <f t="shared" si="298"/>
        <v/>
      </c>
      <c r="CW460" s="240" t="str">
        <f t="shared" si="299"/>
        <v/>
      </c>
      <c r="CX460" s="240" t="str">
        <f t="shared" si="300"/>
        <v/>
      </c>
      <c r="CY460" s="240" t="str">
        <f t="shared" si="301"/>
        <v/>
      </c>
      <c r="CZ460" s="240" t="str">
        <f t="shared" si="302"/>
        <v/>
      </c>
      <c r="DA460" s="240" t="str">
        <f t="shared" si="303"/>
        <v/>
      </c>
      <c r="DB460" s="173" t="str">
        <f t="shared" si="304"/>
        <v/>
      </c>
    </row>
    <row r="461" spans="1:106" x14ac:dyDescent="0.35">
      <c r="A461" s="182">
        <f>'Session Tracking'!A460</f>
        <v>0</v>
      </c>
      <c r="B461" s="183">
        <f>'Session Tracking'!T460</f>
        <v>0</v>
      </c>
      <c r="C461" s="183">
        <f>'Session Tracking'!C460</f>
        <v>0</v>
      </c>
      <c r="D461" s="184" t="str">
        <f>IF('Session Tracking'!D460,'Session Tracking'!D460,"")</f>
        <v/>
      </c>
      <c r="E461" s="184" t="str">
        <f>IF('Session Tracking'!E460,'Session Tracking'!E460,"")</f>
        <v/>
      </c>
      <c r="F461" s="123"/>
      <c r="G461" s="123"/>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3"/>
      <c r="AH461" s="124"/>
      <c r="AI461" s="124"/>
      <c r="AJ461" s="124"/>
      <c r="AK461" s="124"/>
      <c r="AL461" s="124"/>
      <c r="AM461" s="124"/>
      <c r="AN461" s="124"/>
      <c r="AO461" s="124"/>
      <c r="AP461" s="124"/>
      <c r="AQ461" s="124"/>
      <c r="AR461" s="124"/>
      <c r="AS461" s="124"/>
      <c r="AT461" s="124"/>
      <c r="AU461" s="124"/>
      <c r="AV461" s="124"/>
      <c r="AW461" s="124"/>
      <c r="AX461" s="124"/>
      <c r="AY461" s="124"/>
      <c r="AZ461" s="124"/>
      <c r="BA461" s="124"/>
      <c r="BB461" s="124"/>
      <c r="BC461" s="124"/>
      <c r="BD461" s="124"/>
      <c r="BE461" s="124"/>
      <c r="BF461" s="124"/>
      <c r="BH461" s="175" t="str">
        <f t="shared" si="270"/>
        <v/>
      </c>
      <c r="BI461" s="176" t="str">
        <f t="shared" si="271"/>
        <v/>
      </c>
      <c r="BJ461" s="240" t="str">
        <f t="shared" si="272"/>
        <v xml:space="preserve"> </v>
      </c>
      <c r="BK461" s="175" t="str">
        <f t="shared" si="273"/>
        <v/>
      </c>
      <c r="BL461" s="176" t="str">
        <f t="shared" si="274"/>
        <v/>
      </c>
      <c r="BM461" s="240" t="str">
        <f t="shared" si="275"/>
        <v xml:space="preserve"> </v>
      </c>
      <c r="BN461" s="175" t="str">
        <f t="shared" si="276"/>
        <v/>
      </c>
      <c r="BO461" s="176" t="str">
        <f t="shared" si="277"/>
        <v/>
      </c>
      <c r="BP461" s="240" t="str">
        <f t="shared" si="278"/>
        <v xml:space="preserve"> </v>
      </c>
      <c r="BQ461" s="175" t="str">
        <f t="shared" si="279"/>
        <v/>
      </c>
      <c r="BR461" s="176" t="str">
        <f t="shared" si="280"/>
        <v/>
      </c>
      <c r="BS461" s="224" t="str">
        <f t="shared" si="281"/>
        <v xml:space="preserve"> </v>
      </c>
      <c r="BT461" s="318" t="str">
        <f t="shared" si="282"/>
        <v/>
      </c>
      <c r="BU461" s="319" t="str">
        <f t="shared" si="283"/>
        <v/>
      </c>
      <c r="BV461" s="320" t="str">
        <f t="shared" si="284"/>
        <v xml:space="preserve"> </v>
      </c>
      <c r="BW461" s="175" t="str">
        <f t="shared" si="285"/>
        <v/>
      </c>
      <c r="BX461" s="176" t="str">
        <f t="shared" si="286"/>
        <v/>
      </c>
      <c r="BY461" s="240" t="str">
        <f t="shared" si="287"/>
        <v xml:space="preserve"> </v>
      </c>
      <c r="BZ461" s="175" t="str">
        <f>IF(COUNT(#REF!,#REF!,#REF!,#REF!)=4,(3-#REF!)+(3-#REF!)+#REF!+#REF!,"")</f>
        <v/>
      </c>
      <c r="CA461" s="176" t="str">
        <f>IF(COUNT(#REF!,#REF!,#REF!,#REF!)=4,(3-#REF!)+(3-#REF!)+#REF!+#REF!,"")</f>
        <v/>
      </c>
      <c r="CB461" s="240" t="str">
        <f t="shared" si="288"/>
        <v xml:space="preserve"> </v>
      </c>
      <c r="CC461" s="175" t="str">
        <f>IF(COUNT(#REF!,#REF!,#REF!)=3,(3-#REF!)+#REF!+(3-#REF!),"")</f>
        <v/>
      </c>
      <c r="CD461" s="176" t="str">
        <f>IF(COUNT(#REF!,#REF!,#REF!)=3,(3-#REF!)+#REF!+(3-#REF!),"")</f>
        <v/>
      </c>
      <c r="CE461" s="240" t="str">
        <f t="shared" si="289"/>
        <v xml:space="preserve"> </v>
      </c>
      <c r="CF461" s="185" t="str">
        <f t="shared" si="267"/>
        <v/>
      </c>
      <c r="CG461" s="186" t="str">
        <f t="shared" si="267"/>
        <v/>
      </c>
      <c r="CH461" s="181" t="str">
        <f t="shared" si="290"/>
        <v xml:space="preserve"> </v>
      </c>
      <c r="CI461" s="240">
        <f>'Session Tracking'!P460</f>
        <v>0</v>
      </c>
      <c r="CJ461" s="172"/>
      <c r="CK461" s="172">
        <f>COUNTIF('Session Tracking'!F460:O460,"Yes")</f>
        <v>0</v>
      </c>
      <c r="CL461" s="240">
        <f>COUNTIF('Session Tracking'!F460:O460,"No")</f>
        <v>0</v>
      </c>
      <c r="CM461" s="211">
        <f t="shared" si="291"/>
        <v>0</v>
      </c>
      <c r="CN461" s="240" t="str">
        <f t="shared" si="268"/>
        <v/>
      </c>
      <c r="CO461" s="240" t="str">
        <f t="shared" si="269"/>
        <v/>
      </c>
      <c r="CP461" s="240" t="str">
        <f t="shared" si="292"/>
        <v/>
      </c>
      <c r="CQ461" s="240" t="str">
        <f t="shared" si="293"/>
        <v/>
      </c>
      <c r="CR461" s="240" t="str">
        <f t="shared" si="294"/>
        <v/>
      </c>
      <c r="CS461" s="240" t="str">
        <f t="shared" si="295"/>
        <v/>
      </c>
      <c r="CT461" s="172" t="str">
        <f t="shared" si="296"/>
        <v/>
      </c>
      <c r="CU461" s="240" t="str">
        <f t="shared" si="297"/>
        <v/>
      </c>
      <c r="CV461" s="240" t="str">
        <f t="shared" si="298"/>
        <v/>
      </c>
      <c r="CW461" s="240" t="str">
        <f t="shared" si="299"/>
        <v/>
      </c>
      <c r="CX461" s="240" t="str">
        <f t="shared" si="300"/>
        <v/>
      </c>
      <c r="CY461" s="240" t="str">
        <f t="shared" si="301"/>
        <v/>
      </c>
      <c r="CZ461" s="240" t="str">
        <f t="shared" si="302"/>
        <v/>
      </c>
      <c r="DA461" s="240" t="str">
        <f t="shared" si="303"/>
        <v/>
      </c>
      <c r="DB461" s="173" t="str">
        <f t="shared" si="304"/>
        <v/>
      </c>
    </row>
    <row r="462" spans="1:106" x14ac:dyDescent="0.35">
      <c r="A462" s="182">
        <f>'Session Tracking'!A461</f>
        <v>0</v>
      </c>
      <c r="B462" s="183">
        <f>'Session Tracking'!T461</f>
        <v>0</v>
      </c>
      <c r="C462" s="183">
        <f>'Session Tracking'!C461</f>
        <v>0</v>
      </c>
      <c r="D462" s="184" t="str">
        <f>IF('Session Tracking'!D461,'Session Tracking'!D461,"")</f>
        <v/>
      </c>
      <c r="E462" s="184" t="str">
        <f>IF('Session Tracking'!E461,'Session Tracking'!E461,"")</f>
        <v/>
      </c>
      <c r="F462" s="121"/>
      <c r="G462" s="121"/>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1"/>
      <c r="AH462" s="122"/>
      <c r="AI462" s="122"/>
      <c r="AJ462" s="122"/>
      <c r="AK462" s="122"/>
      <c r="AL462" s="122"/>
      <c r="AM462" s="122"/>
      <c r="AN462" s="122"/>
      <c r="AO462" s="122"/>
      <c r="AP462" s="122"/>
      <c r="AQ462" s="122"/>
      <c r="AR462" s="122"/>
      <c r="AS462" s="122"/>
      <c r="AT462" s="122"/>
      <c r="AU462" s="122"/>
      <c r="AV462" s="122"/>
      <c r="AW462" s="122"/>
      <c r="AX462" s="122"/>
      <c r="AY462" s="122"/>
      <c r="AZ462" s="122"/>
      <c r="BA462" s="122"/>
      <c r="BB462" s="122"/>
      <c r="BC462" s="122"/>
      <c r="BD462" s="122"/>
      <c r="BE462" s="122"/>
      <c r="BF462" s="122"/>
      <c r="BH462" s="175" t="str">
        <f t="shared" si="270"/>
        <v/>
      </c>
      <c r="BI462" s="176" t="str">
        <f t="shared" si="271"/>
        <v/>
      </c>
      <c r="BJ462" s="240" t="str">
        <f t="shared" si="272"/>
        <v xml:space="preserve"> </v>
      </c>
      <c r="BK462" s="175" t="str">
        <f t="shared" si="273"/>
        <v/>
      </c>
      <c r="BL462" s="176" t="str">
        <f t="shared" si="274"/>
        <v/>
      </c>
      <c r="BM462" s="240" t="str">
        <f t="shared" si="275"/>
        <v xml:space="preserve"> </v>
      </c>
      <c r="BN462" s="175" t="str">
        <f t="shared" si="276"/>
        <v/>
      </c>
      <c r="BO462" s="176" t="str">
        <f t="shared" si="277"/>
        <v/>
      </c>
      <c r="BP462" s="240" t="str">
        <f t="shared" si="278"/>
        <v xml:space="preserve"> </v>
      </c>
      <c r="BQ462" s="175" t="str">
        <f t="shared" si="279"/>
        <v/>
      </c>
      <c r="BR462" s="176" t="str">
        <f t="shared" si="280"/>
        <v/>
      </c>
      <c r="BS462" s="224" t="str">
        <f t="shared" si="281"/>
        <v xml:space="preserve"> </v>
      </c>
      <c r="BT462" s="318" t="str">
        <f t="shared" si="282"/>
        <v/>
      </c>
      <c r="BU462" s="319" t="str">
        <f t="shared" si="283"/>
        <v/>
      </c>
      <c r="BV462" s="320" t="str">
        <f t="shared" si="284"/>
        <v xml:space="preserve"> </v>
      </c>
      <c r="BW462" s="175" t="str">
        <f t="shared" si="285"/>
        <v/>
      </c>
      <c r="BX462" s="176" t="str">
        <f t="shared" si="286"/>
        <v/>
      </c>
      <c r="BY462" s="240" t="str">
        <f t="shared" si="287"/>
        <v xml:space="preserve"> </v>
      </c>
      <c r="BZ462" s="175" t="str">
        <f>IF(COUNT(#REF!,#REF!,#REF!,#REF!)=4,(3-#REF!)+(3-#REF!)+#REF!+#REF!,"")</f>
        <v/>
      </c>
      <c r="CA462" s="176" t="str">
        <f>IF(COUNT(#REF!,#REF!,#REF!,#REF!)=4,(3-#REF!)+(3-#REF!)+#REF!+#REF!,"")</f>
        <v/>
      </c>
      <c r="CB462" s="240" t="str">
        <f t="shared" si="288"/>
        <v xml:space="preserve"> </v>
      </c>
      <c r="CC462" s="175" t="str">
        <f>IF(COUNT(#REF!,#REF!,#REF!)=3,(3-#REF!)+#REF!+(3-#REF!),"")</f>
        <v/>
      </c>
      <c r="CD462" s="176" t="str">
        <f>IF(COUNT(#REF!,#REF!,#REF!)=3,(3-#REF!)+#REF!+(3-#REF!),"")</f>
        <v/>
      </c>
      <c r="CE462" s="240" t="str">
        <f t="shared" si="289"/>
        <v xml:space="preserve"> </v>
      </c>
      <c r="CF462" s="185" t="str">
        <f t="shared" si="267"/>
        <v/>
      </c>
      <c r="CG462" s="186" t="str">
        <f t="shared" si="267"/>
        <v/>
      </c>
      <c r="CH462" s="181" t="str">
        <f t="shared" si="290"/>
        <v xml:space="preserve"> </v>
      </c>
      <c r="CI462" s="240">
        <f>'Session Tracking'!P461</f>
        <v>0</v>
      </c>
      <c r="CJ462" s="172"/>
      <c r="CK462" s="172">
        <f>COUNTIF('Session Tracking'!F461:O461,"Yes")</f>
        <v>0</v>
      </c>
      <c r="CL462" s="240">
        <f>COUNTIF('Session Tracking'!F461:O461,"No")</f>
        <v>0</v>
      </c>
      <c r="CM462" s="211">
        <f t="shared" si="291"/>
        <v>0</v>
      </c>
      <c r="CN462" s="240" t="str">
        <f t="shared" si="268"/>
        <v/>
      </c>
      <c r="CO462" s="240" t="str">
        <f t="shared" si="269"/>
        <v/>
      </c>
      <c r="CP462" s="240" t="str">
        <f t="shared" si="292"/>
        <v/>
      </c>
      <c r="CQ462" s="240" t="str">
        <f t="shared" si="293"/>
        <v/>
      </c>
      <c r="CR462" s="240" t="str">
        <f t="shared" si="294"/>
        <v/>
      </c>
      <c r="CS462" s="240" t="str">
        <f t="shared" si="295"/>
        <v/>
      </c>
      <c r="CT462" s="172" t="str">
        <f t="shared" si="296"/>
        <v/>
      </c>
      <c r="CU462" s="240" t="str">
        <f t="shared" si="297"/>
        <v/>
      </c>
      <c r="CV462" s="240" t="str">
        <f t="shared" si="298"/>
        <v/>
      </c>
      <c r="CW462" s="240" t="str">
        <f t="shared" si="299"/>
        <v/>
      </c>
      <c r="CX462" s="240" t="str">
        <f t="shared" si="300"/>
        <v/>
      </c>
      <c r="CY462" s="240" t="str">
        <f t="shared" si="301"/>
        <v/>
      </c>
      <c r="CZ462" s="240" t="str">
        <f t="shared" si="302"/>
        <v/>
      </c>
      <c r="DA462" s="240" t="str">
        <f t="shared" si="303"/>
        <v/>
      </c>
      <c r="DB462" s="173" t="str">
        <f t="shared" si="304"/>
        <v/>
      </c>
    </row>
    <row r="463" spans="1:106" x14ac:dyDescent="0.35">
      <c r="A463" s="182">
        <f>'Session Tracking'!A462</f>
        <v>0</v>
      </c>
      <c r="B463" s="183">
        <f>'Session Tracking'!T462</f>
        <v>0</v>
      </c>
      <c r="C463" s="183">
        <f>'Session Tracking'!C462</f>
        <v>0</v>
      </c>
      <c r="D463" s="184" t="str">
        <f>IF('Session Tracking'!D462,'Session Tracking'!D462,"")</f>
        <v/>
      </c>
      <c r="E463" s="184" t="str">
        <f>IF('Session Tracking'!E462,'Session Tracking'!E462,"")</f>
        <v/>
      </c>
      <c r="F463" s="123"/>
      <c r="G463" s="123"/>
      <c r="H463" s="124"/>
      <c r="I463" s="124"/>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3"/>
      <c r="AH463" s="124"/>
      <c r="AI463" s="124"/>
      <c r="AJ463" s="124"/>
      <c r="AK463" s="124"/>
      <c r="AL463" s="124"/>
      <c r="AM463" s="124"/>
      <c r="AN463" s="124"/>
      <c r="AO463" s="124"/>
      <c r="AP463" s="124"/>
      <c r="AQ463" s="124"/>
      <c r="AR463" s="124"/>
      <c r="AS463" s="124"/>
      <c r="AT463" s="124"/>
      <c r="AU463" s="124"/>
      <c r="AV463" s="124"/>
      <c r="AW463" s="124"/>
      <c r="AX463" s="124"/>
      <c r="AY463" s="124"/>
      <c r="AZ463" s="124"/>
      <c r="BA463" s="124"/>
      <c r="BB463" s="124"/>
      <c r="BC463" s="124"/>
      <c r="BD463" s="124"/>
      <c r="BE463" s="124"/>
      <c r="BF463" s="124"/>
      <c r="BH463" s="175" t="str">
        <f t="shared" si="270"/>
        <v/>
      </c>
      <c r="BI463" s="176" t="str">
        <f t="shared" si="271"/>
        <v/>
      </c>
      <c r="BJ463" s="240" t="str">
        <f t="shared" si="272"/>
        <v xml:space="preserve"> </v>
      </c>
      <c r="BK463" s="175" t="str">
        <f t="shared" si="273"/>
        <v/>
      </c>
      <c r="BL463" s="176" t="str">
        <f t="shared" si="274"/>
        <v/>
      </c>
      <c r="BM463" s="240" t="str">
        <f t="shared" si="275"/>
        <v xml:space="preserve"> </v>
      </c>
      <c r="BN463" s="175" t="str">
        <f t="shared" si="276"/>
        <v/>
      </c>
      <c r="BO463" s="176" t="str">
        <f t="shared" si="277"/>
        <v/>
      </c>
      <c r="BP463" s="240" t="str">
        <f t="shared" si="278"/>
        <v xml:space="preserve"> </v>
      </c>
      <c r="BQ463" s="175" t="str">
        <f t="shared" si="279"/>
        <v/>
      </c>
      <c r="BR463" s="176" t="str">
        <f t="shared" si="280"/>
        <v/>
      </c>
      <c r="BS463" s="224" t="str">
        <f t="shared" si="281"/>
        <v xml:space="preserve"> </v>
      </c>
      <c r="BT463" s="318" t="str">
        <f t="shared" si="282"/>
        <v/>
      </c>
      <c r="BU463" s="319" t="str">
        <f t="shared" si="283"/>
        <v/>
      </c>
      <c r="BV463" s="320" t="str">
        <f t="shared" si="284"/>
        <v xml:space="preserve"> </v>
      </c>
      <c r="BW463" s="175" t="str">
        <f t="shared" si="285"/>
        <v/>
      </c>
      <c r="BX463" s="176" t="str">
        <f t="shared" si="286"/>
        <v/>
      </c>
      <c r="BY463" s="240" t="str">
        <f t="shared" si="287"/>
        <v xml:space="preserve"> </v>
      </c>
      <c r="BZ463" s="175" t="str">
        <f>IF(COUNT(#REF!,#REF!,#REF!,#REF!)=4,(3-#REF!)+(3-#REF!)+#REF!+#REF!,"")</f>
        <v/>
      </c>
      <c r="CA463" s="176" t="str">
        <f>IF(COUNT(#REF!,#REF!,#REF!,#REF!)=4,(3-#REF!)+(3-#REF!)+#REF!+#REF!,"")</f>
        <v/>
      </c>
      <c r="CB463" s="240" t="str">
        <f t="shared" si="288"/>
        <v xml:space="preserve"> </v>
      </c>
      <c r="CC463" s="175" t="str">
        <f>IF(COUNT(#REF!,#REF!,#REF!)=3,(3-#REF!)+#REF!+(3-#REF!),"")</f>
        <v/>
      </c>
      <c r="CD463" s="176" t="str">
        <f>IF(COUNT(#REF!,#REF!,#REF!)=3,(3-#REF!)+#REF!+(3-#REF!),"")</f>
        <v/>
      </c>
      <c r="CE463" s="240" t="str">
        <f t="shared" si="289"/>
        <v xml:space="preserve"> </v>
      </c>
      <c r="CF463" s="185" t="str">
        <f t="shared" si="267"/>
        <v/>
      </c>
      <c r="CG463" s="186" t="str">
        <f t="shared" si="267"/>
        <v/>
      </c>
      <c r="CH463" s="181" t="str">
        <f t="shared" si="290"/>
        <v xml:space="preserve"> </v>
      </c>
      <c r="CI463" s="240">
        <f>'Session Tracking'!P462</f>
        <v>0</v>
      </c>
      <c r="CJ463" s="172"/>
      <c r="CK463" s="172">
        <f>COUNTIF('Session Tracking'!F462:O462,"Yes")</f>
        <v>0</v>
      </c>
      <c r="CL463" s="240">
        <f>COUNTIF('Session Tracking'!F462:O462,"No")</f>
        <v>0</v>
      </c>
      <c r="CM463" s="211">
        <f t="shared" si="291"/>
        <v>0</v>
      </c>
      <c r="CN463" s="240" t="str">
        <f t="shared" si="268"/>
        <v/>
      </c>
      <c r="CO463" s="240" t="str">
        <f t="shared" si="269"/>
        <v/>
      </c>
      <c r="CP463" s="240" t="str">
        <f t="shared" si="292"/>
        <v/>
      </c>
      <c r="CQ463" s="240" t="str">
        <f t="shared" si="293"/>
        <v/>
      </c>
      <c r="CR463" s="240" t="str">
        <f t="shared" si="294"/>
        <v/>
      </c>
      <c r="CS463" s="240" t="str">
        <f t="shared" si="295"/>
        <v/>
      </c>
      <c r="CT463" s="172" t="str">
        <f t="shared" si="296"/>
        <v/>
      </c>
      <c r="CU463" s="240" t="str">
        <f t="shared" si="297"/>
        <v/>
      </c>
      <c r="CV463" s="240" t="str">
        <f t="shared" si="298"/>
        <v/>
      </c>
      <c r="CW463" s="240" t="str">
        <f t="shared" si="299"/>
        <v/>
      </c>
      <c r="CX463" s="240" t="str">
        <f t="shared" si="300"/>
        <v/>
      </c>
      <c r="CY463" s="240" t="str">
        <f t="shared" si="301"/>
        <v/>
      </c>
      <c r="CZ463" s="240" t="str">
        <f t="shared" si="302"/>
        <v/>
      </c>
      <c r="DA463" s="240" t="str">
        <f t="shared" si="303"/>
        <v/>
      </c>
      <c r="DB463" s="173" t="str">
        <f t="shared" si="304"/>
        <v/>
      </c>
    </row>
    <row r="464" spans="1:106" x14ac:dyDescent="0.35">
      <c r="A464" s="182">
        <f>'Session Tracking'!A463</f>
        <v>0</v>
      </c>
      <c r="B464" s="183">
        <f>'Session Tracking'!T463</f>
        <v>0</v>
      </c>
      <c r="C464" s="183">
        <f>'Session Tracking'!C463</f>
        <v>0</v>
      </c>
      <c r="D464" s="184" t="str">
        <f>IF('Session Tracking'!D463,'Session Tracking'!D463,"")</f>
        <v/>
      </c>
      <c r="E464" s="184" t="str">
        <f>IF('Session Tracking'!E463,'Session Tracking'!E463,"")</f>
        <v/>
      </c>
      <c r="F464" s="121"/>
      <c r="G464" s="121"/>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1"/>
      <c r="AH464" s="122"/>
      <c r="AI464" s="122"/>
      <c r="AJ464" s="122"/>
      <c r="AK464" s="122"/>
      <c r="AL464" s="122"/>
      <c r="AM464" s="122"/>
      <c r="AN464" s="122"/>
      <c r="AO464" s="122"/>
      <c r="AP464" s="122"/>
      <c r="AQ464" s="122"/>
      <c r="AR464" s="122"/>
      <c r="AS464" s="122"/>
      <c r="AT464" s="122"/>
      <c r="AU464" s="122"/>
      <c r="AV464" s="122"/>
      <c r="AW464" s="122"/>
      <c r="AX464" s="122"/>
      <c r="AY464" s="122"/>
      <c r="AZ464" s="122"/>
      <c r="BA464" s="122"/>
      <c r="BB464" s="122"/>
      <c r="BC464" s="122"/>
      <c r="BD464" s="122"/>
      <c r="BE464" s="122"/>
      <c r="BF464" s="122"/>
      <c r="BH464" s="175" t="str">
        <f t="shared" si="270"/>
        <v/>
      </c>
      <c r="BI464" s="176" t="str">
        <f t="shared" si="271"/>
        <v/>
      </c>
      <c r="BJ464" s="240" t="str">
        <f t="shared" si="272"/>
        <v xml:space="preserve"> </v>
      </c>
      <c r="BK464" s="175" t="str">
        <f t="shared" si="273"/>
        <v/>
      </c>
      <c r="BL464" s="176" t="str">
        <f t="shared" si="274"/>
        <v/>
      </c>
      <c r="BM464" s="240" t="str">
        <f t="shared" si="275"/>
        <v xml:space="preserve"> </v>
      </c>
      <c r="BN464" s="175" t="str">
        <f t="shared" si="276"/>
        <v/>
      </c>
      <c r="BO464" s="176" t="str">
        <f t="shared" si="277"/>
        <v/>
      </c>
      <c r="BP464" s="240" t="str">
        <f t="shared" si="278"/>
        <v xml:space="preserve"> </v>
      </c>
      <c r="BQ464" s="175" t="str">
        <f t="shared" si="279"/>
        <v/>
      </c>
      <c r="BR464" s="176" t="str">
        <f t="shared" si="280"/>
        <v/>
      </c>
      <c r="BS464" s="224" t="str">
        <f t="shared" si="281"/>
        <v xml:space="preserve"> </v>
      </c>
      <c r="BT464" s="318" t="str">
        <f t="shared" si="282"/>
        <v/>
      </c>
      <c r="BU464" s="319" t="str">
        <f t="shared" si="283"/>
        <v/>
      </c>
      <c r="BV464" s="320" t="str">
        <f t="shared" si="284"/>
        <v xml:space="preserve"> </v>
      </c>
      <c r="BW464" s="175" t="str">
        <f t="shared" si="285"/>
        <v/>
      </c>
      <c r="BX464" s="176" t="str">
        <f t="shared" si="286"/>
        <v/>
      </c>
      <c r="BY464" s="240" t="str">
        <f t="shared" si="287"/>
        <v xml:space="preserve"> </v>
      </c>
      <c r="BZ464" s="175" t="str">
        <f>IF(COUNT(#REF!,#REF!,#REF!,#REF!)=4,(3-#REF!)+(3-#REF!)+#REF!+#REF!,"")</f>
        <v/>
      </c>
      <c r="CA464" s="176" t="str">
        <f>IF(COUNT(#REF!,#REF!,#REF!,#REF!)=4,(3-#REF!)+(3-#REF!)+#REF!+#REF!,"")</f>
        <v/>
      </c>
      <c r="CB464" s="240" t="str">
        <f t="shared" si="288"/>
        <v xml:space="preserve"> </v>
      </c>
      <c r="CC464" s="175" t="str">
        <f>IF(COUNT(#REF!,#REF!,#REF!)=3,(3-#REF!)+#REF!+(3-#REF!),"")</f>
        <v/>
      </c>
      <c r="CD464" s="176" t="str">
        <f>IF(COUNT(#REF!,#REF!,#REF!)=3,(3-#REF!)+#REF!+(3-#REF!),"")</f>
        <v/>
      </c>
      <c r="CE464" s="240" t="str">
        <f t="shared" si="289"/>
        <v xml:space="preserve"> </v>
      </c>
      <c r="CF464" s="185" t="str">
        <f t="shared" si="267"/>
        <v/>
      </c>
      <c r="CG464" s="186" t="str">
        <f t="shared" si="267"/>
        <v/>
      </c>
      <c r="CH464" s="181" t="str">
        <f t="shared" si="290"/>
        <v xml:space="preserve"> </v>
      </c>
      <c r="CI464" s="240">
        <f>'Session Tracking'!P463</f>
        <v>0</v>
      </c>
      <c r="CJ464" s="172"/>
      <c r="CK464" s="172">
        <f>COUNTIF('Session Tracking'!F463:O463,"Yes")</f>
        <v>0</v>
      </c>
      <c r="CL464" s="240">
        <f>COUNTIF('Session Tracking'!F463:O463,"No")</f>
        <v>0</v>
      </c>
      <c r="CM464" s="211">
        <f t="shared" si="291"/>
        <v>0</v>
      </c>
      <c r="CN464" s="240" t="str">
        <f t="shared" si="268"/>
        <v/>
      </c>
      <c r="CO464" s="240" t="str">
        <f t="shared" si="269"/>
        <v/>
      </c>
      <c r="CP464" s="240" t="str">
        <f t="shared" si="292"/>
        <v/>
      </c>
      <c r="CQ464" s="240" t="str">
        <f t="shared" si="293"/>
        <v/>
      </c>
      <c r="CR464" s="240" t="str">
        <f t="shared" si="294"/>
        <v/>
      </c>
      <c r="CS464" s="240" t="str">
        <f t="shared" si="295"/>
        <v/>
      </c>
      <c r="CT464" s="172" t="str">
        <f t="shared" si="296"/>
        <v/>
      </c>
      <c r="CU464" s="240" t="str">
        <f t="shared" si="297"/>
        <v/>
      </c>
      <c r="CV464" s="240" t="str">
        <f t="shared" si="298"/>
        <v/>
      </c>
      <c r="CW464" s="240" t="str">
        <f t="shared" si="299"/>
        <v/>
      </c>
      <c r="CX464" s="240" t="str">
        <f t="shared" si="300"/>
        <v/>
      </c>
      <c r="CY464" s="240" t="str">
        <f t="shared" si="301"/>
        <v/>
      </c>
      <c r="CZ464" s="240" t="str">
        <f t="shared" si="302"/>
        <v/>
      </c>
      <c r="DA464" s="240" t="str">
        <f t="shared" si="303"/>
        <v/>
      </c>
      <c r="DB464" s="173" t="str">
        <f t="shared" si="304"/>
        <v/>
      </c>
    </row>
    <row r="465" spans="1:106" x14ac:dyDescent="0.35">
      <c r="A465" s="182">
        <f>'Session Tracking'!A464</f>
        <v>0</v>
      </c>
      <c r="B465" s="183">
        <f>'Session Tracking'!T464</f>
        <v>0</v>
      </c>
      <c r="C465" s="183">
        <f>'Session Tracking'!C464</f>
        <v>0</v>
      </c>
      <c r="D465" s="184" t="str">
        <f>IF('Session Tracking'!D464,'Session Tracking'!D464,"")</f>
        <v/>
      </c>
      <c r="E465" s="184" t="str">
        <f>IF('Session Tracking'!E464,'Session Tracking'!E464,"")</f>
        <v/>
      </c>
      <c r="F465" s="123"/>
      <c r="G465" s="123"/>
      <c r="H465" s="124"/>
      <c r="I465" s="124"/>
      <c r="J465" s="124"/>
      <c r="K465" s="124"/>
      <c r="L465" s="124"/>
      <c r="M465" s="124"/>
      <c r="N465" s="124"/>
      <c r="O465" s="124"/>
      <c r="P465" s="124"/>
      <c r="Q465" s="124"/>
      <c r="R465" s="124"/>
      <c r="S465" s="124"/>
      <c r="T465" s="124"/>
      <c r="U465" s="124"/>
      <c r="V465" s="124"/>
      <c r="W465" s="124"/>
      <c r="X465" s="124"/>
      <c r="Y465" s="124"/>
      <c r="Z465" s="124"/>
      <c r="AA465" s="124"/>
      <c r="AB465" s="124"/>
      <c r="AC465" s="124"/>
      <c r="AD465" s="124"/>
      <c r="AE465" s="124"/>
      <c r="AF465" s="124"/>
      <c r="AG465" s="123"/>
      <c r="AH465" s="124"/>
      <c r="AI465" s="124"/>
      <c r="AJ465" s="124"/>
      <c r="AK465" s="124"/>
      <c r="AL465" s="124"/>
      <c r="AM465" s="124"/>
      <c r="AN465" s="124"/>
      <c r="AO465" s="124"/>
      <c r="AP465" s="124"/>
      <c r="AQ465" s="124"/>
      <c r="AR465" s="124"/>
      <c r="AS465" s="124"/>
      <c r="AT465" s="124"/>
      <c r="AU465" s="124"/>
      <c r="AV465" s="124"/>
      <c r="AW465" s="124"/>
      <c r="AX465" s="124"/>
      <c r="AY465" s="124"/>
      <c r="AZ465" s="124"/>
      <c r="BA465" s="124"/>
      <c r="BB465" s="124"/>
      <c r="BC465" s="124"/>
      <c r="BD465" s="124"/>
      <c r="BE465" s="124"/>
      <c r="BF465" s="124"/>
      <c r="BH465" s="175" t="str">
        <f t="shared" si="270"/>
        <v/>
      </c>
      <c r="BI465" s="176" t="str">
        <f t="shared" si="271"/>
        <v/>
      </c>
      <c r="BJ465" s="240" t="str">
        <f t="shared" si="272"/>
        <v xml:space="preserve"> </v>
      </c>
      <c r="BK465" s="175" t="str">
        <f t="shared" si="273"/>
        <v/>
      </c>
      <c r="BL465" s="176" t="str">
        <f t="shared" si="274"/>
        <v/>
      </c>
      <c r="BM465" s="240" t="str">
        <f t="shared" si="275"/>
        <v xml:space="preserve"> </v>
      </c>
      <c r="BN465" s="175" t="str">
        <f t="shared" si="276"/>
        <v/>
      </c>
      <c r="BO465" s="176" t="str">
        <f t="shared" si="277"/>
        <v/>
      </c>
      <c r="BP465" s="240" t="str">
        <f t="shared" si="278"/>
        <v xml:space="preserve"> </v>
      </c>
      <c r="BQ465" s="175" t="str">
        <f t="shared" si="279"/>
        <v/>
      </c>
      <c r="BR465" s="176" t="str">
        <f t="shared" si="280"/>
        <v/>
      </c>
      <c r="BS465" s="224" t="str">
        <f t="shared" si="281"/>
        <v xml:space="preserve"> </v>
      </c>
      <c r="BT465" s="318" t="str">
        <f t="shared" si="282"/>
        <v/>
      </c>
      <c r="BU465" s="319" t="str">
        <f t="shared" si="283"/>
        <v/>
      </c>
      <c r="BV465" s="320" t="str">
        <f t="shared" si="284"/>
        <v xml:space="preserve"> </v>
      </c>
      <c r="BW465" s="175" t="str">
        <f t="shared" si="285"/>
        <v/>
      </c>
      <c r="BX465" s="176" t="str">
        <f t="shared" si="286"/>
        <v/>
      </c>
      <c r="BY465" s="240" t="str">
        <f t="shared" si="287"/>
        <v xml:space="preserve"> </v>
      </c>
      <c r="BZ465" s="175" t="str">
        <f>IF(COUNT(#REF!,#REF!,#REF!,#REF!)=4,(3-#REF!)+(3-#REF!)+#REF!+#REF!,"")</f>
        <v/>
      </c>
      <c r="CA465" s="176" t="str">
        <f>IF(COUNT(#REF!,#REF!,#REF!,#REF!)=4,(3-#REF!)+(3-#REF!)+#REF!+#REF!,"")</f>
        <v/>
      </c>
      <c r="CB465" s="240" t="str">
        <f t="shared" si="288"/>
        <v xml:space="preserve"> </v>
      </c>
      <c r="CC465" s="175" t="str">
        <f>IF(COUNT(#REF!,#REF!,#REF!)=3,(3-#REF!)+#REF!+(3-#REF!),"")</f>
        <v/>
      </c>
      <c r="CD465" s="176" t="str">
        <f>IF(COUNT(#REF!,#REF!,#REF!)=3,(3-#REF!)+#REF!+(3-#REF!),"")</f>
        <v/>
      </c>
      <c r="CE465" s="240" t="str">
        <f t="shared" si="289"/>
        <v xml:space="preserve"> </v>
      </c>
      <c r="CF465" s="185" t="str">
        <f t="shared" si="267"/>
        <v/>
      </c>
      <c r="CG465" s="186" t="str">
        <f t="shared" si="267"/>
        <v/>
      </c>
      <c r="CH465" s="181" t="str">
        <f t="shared" si="290"/>
        <v xml:space="preserve"> </v>
      </c>
      <c r="CI465" s="240">
        <f>'Session Tracking'!P464</f>
        <v>0</v>
      </c>
      <c r="CJ465" s="172"/>
      <c r="CK465" s="172">
        <f>COUNTIF('Session Tracking'!F464:O464,"Yes")</f>
        <v>0</v>
      </c>
      <c r="CL465" s="240">
        <f>COUNTIF('Session Tracking'!F464:O464,"No")</f>
        <v>0</v>
      </c>
      <c r="CM465" s="211">
        <f t="shared" si="291"/>
        <v>0</v>
      </c>
      <c r="CN465" s="240" t="str">
        <f t="shared" si="268"/>
        <v/>
      </c>
      <c r="CO465" s="240" t="str">
        <f t="shared" si="269"/>
        <v/>
      </c>
      <c r="CP465" s="240" t="str">
        <f t="shared" si="292"/>
        <v/>
      </c>
      <c r="CQ465" s="240" t="str">
        <f t="shared" si="293"/>
        <v/>
      </c>
      <c r="CR465" s="240" t="str">
        <f t="shared" si="294"/>
        <v/>
      </c>
      <c r="CS465" s="240" t="str">
        <f t="shared" si="295"/>
        <v/>
      </c>
      <c r="CT465" s="172" t="str">
        <f t="shared" si="296"/>
        <v/>
      </c>
      <c r="CU465" s="240" t="str">
        <f t="shared" si="297"/>
        <v/>
      </c>
      <c r="CV465" s="240" t="str">
        <f t="shared" si="298"/>
        <v/>
      </c>
      <c r="CW465" s="240" t="str">
        <f t="shared" si="299"/>
        <v/>
      </c>
      <c r="CX465" s="240" t="str">
        <f t="shared" si="300"/>
        <v/>
      </c>
      <c r="CY465" s="240" t="str">
        <f t="shared" si="301"/>
        <v/>
      </c>
      <c r="CZ465" s="240" t="str">
        <f t="shared" si="302"/>
        <v/>
      </c>
      <c r="DA465" s="240" t="str">
        <f t="shared" si="303"/>
        <v/>
      </c>
      <c r="DB465" s="173" t="str">
        <f t="shared" si="304"/>
        <v/>
      </c>
    </row>
    <row r="466" spans="1:106" x14ac:dyDescent="0.35">
      <c r="A466" s="182">
        <f>'Session Tracking'!A465</f>
        <v>0</v>
      </c>
      <c r="B466" s="183">
        <f>'Session Tracking'!T465</f>
        <v>0</v>
      </c>
      <c r="C466" s="183">
        <f>'Session Tracking'!C465</f>
        <v>0</v>
      </c>
      <c r="D466" s="184" t="str">
        <f>IF('Session Tracking'!D465,'Session Tracking'!D465,"")</f>
        <v/>
      </c>
      <c r="E466" s="184" t="str">
        <f>IF('Session Tracking'!E465,'Session Tracking'!E465,"")</f>
        <v/>
      </c>
      <c r="F466" s="121"/>
      <c r="G466" s="121"/>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1"/>
      <c r="AH466" s="122"/>
      <c r="AI466" s="122"/>
      <c r="AJ466" s="122"/>
      <c r="AK466" s="122"/>
      <c r="AL466" s="122"/>
      <c r="AM466" s="122"/>
      <c r="AN466" s="122"/>
      <c r="AO466" s="122"/>
      <c r="AP466" s="122"/>
      <c r="AQ466" s="122"/>
      <c r="AR466" s="122"/>
      <c r="AS466" s="122"/>
      <c r="AT466" s="122"/>
      <c r="AU466" s="122"/>
      <c r="AV466" s="122"/>
      <c r="AW466" s="122"/>
      <c r="AX466" s="122"/>
      <c r="AY466" s="122"/>
      <c r="AZ466" s="122"/>
      <c r="BA466" s="122"/>
      <c r="BB466" s="122"/>
      <c r="BC466" s="122"/>
      <c r="BD466" s="122"/>
      <c r="BE466" s="122"/>
      <c r="BF466" s="122"/>
      <c r="BH466" s="175" t="str">
        <f t="shared" si="270"/>
        <v/>
      </c>
      <c r="BI466" s="176" t="str">
        <f t="shared" si="271"/>
        <v/>
      </c>
      <c r="BJ466" s="240" t="str">
        <f t="shared" si="272"/>
        <v xml:space="preserve"> </v>
      </c>
      <c r="BK466" s="175" t="str">
        <f t="shared" si="273"/>
        <v/>
      </c>
      <c r="BL466" s="176" t="str">
        <f t="shared" si="274"/>
        <v/>
      </c>
      <c r="BM466" s="240" t="str">
        <f t="shared" si="275"/>
        <v xml:space="preserve"> </v>
      </c>
      <c r="BN466" s="175" t="str">
        <f t="shared" si="276"/>
        <v/>
      </c>
      <c r="BO466" s="176" t="str">
        <f t="shared" si="277"/>
        <v/>
      </c>
      <c r="BP466" s="240" t="str">
        <f t="shared" si="278"/>
        <v xml:space="preserve"> </v>
      </c>
      <c r="BQ466" s="175" t="str">
        <f t="shared" si="279"/>
        <v/>
      </c>
      <c r="BR466" s="176" t="str">
        <f t="shared" si="280"/>
        <v/>
      </c>
      <c r="BS466" s="224" t="str">
        <f t="shared" si="281"/>
        <v xml:space="preserve"> </v>
      </c>
      <c r="BT466" s="318" t="str">
        <f t="shared" si="282"/>
        <v/>
      </c>
      <c r="BU466" s="319" t="str">
        <f t="shared" si="283"/>
        <v/>
      </c>
      <c r="BV466" s="320" t="str">
        <f t="shared" si="284"/>
        <v xml:space="preserve"> </v>
      </c>
      <c r="BW466" s="175" t="str">
        <f t="shared" si="285"/>
        <v/>
      </c>
      <c r="BX466" s="176" t="str">
        <f t="shared" si="286"/>
        <v/>
      </c>
      <c r="BY466" s="240" t="str">
        <f t="shared" si="287"/>
        <v xml:space="preserve"> </v>
      </c>
      <c r="BZ466" s="175" t="str">
        <f>IF(COUNT(#REF!,#REF!,#REF!,#REF!)=4,(3-#REF!)+(3-#REF!)+#REF!+#REF!,"")</f>
        <v/>
      </c>
      <c r="CA466" s="176" t="str">
        <f>IF(COUNT(#REF!,#REF!,#REF!,#REF!)=4,(3-#REF!)+(3-#REF!)+#REF!+#REF!,"")</f>
        <v/>
      </c>
      <c r="CB466" s="240" t="str">
        <f t="shared" si="288"/>
        <v xml:space="preserve"> </v>
      </c>
      <c r="CC466" s="175" t="str">
        <f>IF(COUNT(#REF!,#REF!,#REF!)=3,(3-#REF!)+#REF!+(3-#REF!),"")</f>
        <v/>
      </c>
      <c r="CD466" s="176" t="str">
        <f>IF(COUNT(#REF!,#REF!,#REF!)=3,(3-#REF!)+#REF!+(3-#REF!),"")</f>
        <v/>
      </c>
      <c r="CE466" s="240" t="str">
        <f t="shared" si="289"/>
        <v xml:space="preserve"> </v>
      </c>
      <c r="CF466" s="185" t="str">
        <f t="shared" si="267"/>
        <v/>
      </c>
      <c r="CG466" s="186" t="str">
        <f t="shared" si="267"/>
        <v/>
      </c>
      <c r="CH466" s="181" t="str">
        <f t="shared" si="290"/>
        <v xml:space="preserve"> </v>
      </c>
      <c r="CI466" s="240">
        <f>'Session Tracking'!P465</f>
        <v>0</v>
      </c>
      <c r="CJ466" s="172"/>
      <c r="CK466" s="172">
        <f>COUNTIF('Session Tracking'!F465:O465,"Yes")</f>
        <v>0</v>
      </c>
      <c r="CL466" s="240">
        <f>COUNTIF('Session Tracking'!F465:O465,"No")</f>
        <v>0</v>
      </c>
      <c r="CM466" s="211">
        <f t="shared" si="291"/>
        <v>0</v>
      </c>
      <c r="CN466" s="240" t="str">
        <f t="shared" si="268"/>
        <v/>
      </c>
      <c r="CO466" s="240" t="str">
        <f t="shared" si="269"/>
        <v/>
      </c>
      <c r="CP466" s="240" t="str">
        <f t="shared" si="292"/>
        <v/>
      </c>
      <c r="CQ466" s="240" t="str">
        <f t="shared" si="293"/>
        <v/>
      </c>
      <c r="CR466" s="240" t="str">
        <f t="shared" si="294"/>
        <v/>
      </c>
      <c r="CS466" s="240" t="str">
        <f t="shared" si="295"/>
        <v/>
      </c>
      <c r="CT466" s="172" t="str">
        <f t="shared" si="296"/>
        <v/>
      </c>
      <c r="CU466" s="240" t="str">
        <f t="shared" si="297"/>
        <v/>
      </c>
      <c r="CV466" s="240" t="str">
        <f t="shared" si="298"/>
        <v/>
      </c>
      <c r="CW466" s="240" t="str">
        <f t="shared" si="299"/>
        <v/>
      </c>
      <c r="CX466" s="240" t="str">
        <f t="shared" si="300"/>
        <v/>
      </c>
      <c r="CY466" s="240" t="str">
        <f t="shared" si="301"/>
        <v/>
      </c>
      <c r="CZ466" s="240" t="str">
        <f t="shared" si="302"/>
        <v/>
      </c>
      <c r="DA466" s="240" t="str">
        <f t="shared" si="303"/>
        <v/>
      </c>
      <c r="DB466" s="173" t="str">
        <f t="shared" si="304"/>
        <v/>
      </c>
    </row>
    <row r="467" spans="1:106" x14ac:dyDescent="0.35">
      <c r="A467" s="182">
        <f>'Session Tracking'!A466</f>
        <v>0</v>
      </c>
      <c r="B467" s="183">
        <f>'Session Tracking'!T466</f>
        <v>0</v>
      </c>
      <c r="C467" s="183">
        <f>'Session Tracking'!C466</f>
        <v>0</v>
      </c>
      <c r="D467" s="184" t="str">
        <f>IF('Session Tracking'!D466,'Session Tracking'!D466,"")</f>
        <v/>
      </c>
      <c r="E467" s="184" t="str">
        <f>IF('Session Tracking'!E466,'Session Tracking'!E466,"")</f>
        <v/>
      </c>
      <c r="F467" s="123"/>
      <c r="G467" s="123"/>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3"/>
      <c r="AH467" s="124"/>
      <c r="AI467" s="124"/>
      <c r="AJ467" s="124"/>
      <c r="AK467" s="124"/>
      <c r="AL467" s="124"/>
      <c r="AM467" s="124"/>
      <c r="AN467" s="124"/>
      <c r="AO467" s="124"/>
      <c r="AP467" s="124"/>
      <c r="AQ467" s="124"/>
      <c r="AR467" s="124"/>
      <c r="AS467" s="124"/>
      <c r="AT467" s="124"/>
      <c r="AU467" s="124"/>
      <c r="AV467" s="124"/>
      <c r="AW467" s="124"/>
      <c r="AX467" s="124"/>
      <c r="AY467" s="124"/>
      <c r="AZ467" s="124"/>
      <c r="BA467" s="124"/>
      <c r="BB467" s="124"/>
      <c r="BC467" s="124"/>
      <c r="BD467" s="124"/>
      <c r="BE467" s="124"/>
      <c r="BF467" s="124"/>
      <c r="BH467" s="175" t="str">
        <f t="shared" si="270"/>
        <v/>
      </c>
      <c r="BI467" s="176" t="str">
        <f t="shared" si="271"/>
        <v/>
      </c>
      <c r="BJ467" s="240" t="str">
        <f t="shared" si="272"/>
        <v xml:space="preserve"> </v>
      </c>
      <c r="BK467" s="175" t="str">
        <f t="shared" si="273"/>
        <v/>
      </c>
      <c r="BL467" s="176" t="str">
        <f t="shared" si="274"/>
        <v/>
      </c>
      <c r="BM467" s="240" t="str">
        <f t="shared" si="275"/>
        <v xml:space="preserve"> </v>
      </c>
      <c r="BN467" s="175" t="str">
        <f t="shared" si="276"/>
        <v/>
      </c>
      <c r="BO467" s="176" t="str">
        <f t="shared" si="277"/>
        <v/>
      </c>
      <c r="BP467" s="240" t="str">
        <f t="shared" si="278"/>
        <v xml:space="preserve"> </v>
      </c>
      <c r="BQ467" s="175" t="str">
        <f t="shared" si="279"/>
        <v/>
      </c>
      <c r="BR467" s="176" t="str">
        <f t="shared" si="280"/>
        <v/>
      </c>
      <c r="BS467" s="224" t="str">
        <f t="shared" si="281"/>
        <v xml:space="preserve"> </v>
      </c>
      <c r="BT467" s="318" t="str">
        <f t="shared" si="282"/>
        <v/>
      </c>
      <c r="BU467" s="319" t="str">
        <f t="shared" si="283"/>
        <v/>
      </c>
      <c r="BV467" s="320" t="str">
        <f t="shared" si="284"/>
        <v xml:space="preserve"> </v>
      </c>
      <c r="BW467" s="175" t="str">
        <f t="shared" si="285"/>
        <v/>
      </c>
      <c r="BX467" s="176" t="str">
        <f t="shared" si="286"/>
        <v/>
      </c>
      <c r="BY467" s="240" t="str">
        <f t="shared" si="287"/>
        <v xml:space="preserve"> </v>
      </c>
      <c r="BZ467" s="175" t="str">
        <f>IF(COUNT(#REF!,#REF!,#REF!,#REF!)=4,(3-#REF!)+(3-#REF!)+#REF!+#REF!,"")</f>
        <v/>
      </c>
      <c r="CA467" s="176" t="str">
        <f>IF(COUNT(#REF!,#REF!,#REF!,#REF!)=4,(3-#REF!)+(3-#REF!)+#REF!+#REF!,"")</f>
        <v/>
      </c>
      <c r="CB467" s="240" t="str">
        <f t="shared" si="288"/>
        <v xml:space="preserve"> </v>
      </c>
      <c r="CC467" s="175" t="str">
        <f>IF(COUNT(#REF!,#REF!,#REF!)=3,(3-#REF!)+#REF!+(3-#REF!),"")</f>
        <v/>
      </c>
      <c r="CD467" s="176" t="str">
        <f>IF(COUNT(#REF!,#REF!,#REF!)=3,(3-#REF!)+#REF!+(3-#REF!),"")</f>
        <v/>
      </c>
      <c r="CE467" s="240" t="str">
        <f t="shared" si="289"/>
        <v xml:space="preserve"> </v>
      </c>
      <c r="CF467" s="185" t="str">
        <f t="shared" si="267"/>
        <v/>
      </c>
      <c r="CG467" s="186" t="str">
        <f t="shared" si="267"/>
        <v/>
      </c>
      <c r="CH467" s="181" t="str">
        <f t="shared" si="290"/>
        <v xml:space="preserve"> </v>
      </c>
      <c r="CI467" s="240">
        <f>'Session Tracking'!P466</f>
        <v>0</v>
      </c>
      <c r="CJ467" s="172"/>
      <c r="CK467" s="172">
        <f>COUNTIF('Session Tracking'!F466:O466,"Yes")</f>
        <v>0</v>
      </c>
      <c r="CL467" s="240">
        <f>COUNTIF('Session Tracking'!F466:O466,"No")</f>
        <v>0</v>
      </c>
      <c r="CM467" s="211">
        <f t="shared" si="291"/>
        <v>0</v>
      </c>
      <c r="CN467" s="240" t="str">
        <f t="shared" si="268"/>
        <v/>
      </c>
      <c r="CO467" s="240" t="str">
        <f t="shared" si="269"/>
        <v/>
      </c>
      <c r="CP467" s="240" t="str">
        <f t="shared" si="292"/>
        <v/>
      </c>
      <c r="CQ467" s="240" t="str">
        <f t="shared" si="293"/>
        <v/>
      </c>
      <c r="CR467" s="240" t="str">
        <f>IF(AND(CO467&gt;0,CM467&gt;=0.75),CO467,"")</f>
        <v/>
      </c>
      <c r="CS467" s="240" t="str">
        <f t="shared" si="295"/>
        <v/>
      </c>
      <c r="CT467" s="172" t="str">
        <f t="shared" si="296"/>
        <v/>
      </c>
      <c r="CU467" s="240" t="str">
        <f t="shared" si="297"/>
        <v/>
      </c>
      <c r="CV467" s="240" t="str">
        <f t="shared" si="298"/>
        <v/>
      </c>
      <c r="CW467" s="240" t="str">
        <f t="shared" si="299"/>
        <v/>
      </c>
      <c r="CX467" s="240" t="str">
        <f t="shared" si="300"/>
        <v/>
      </c>
      <c r="CY467" s="240" t="str">
        <f t="shared" si="301"/>
        <v/>
      </c>
      <c r="CZ467" s="240" t="str">
        <f t="shared" si="302"/>
        <v/>
      </c>
      <c r="DA467" s="240" t="str">
        <f t="shared" si="303"/>
        <v/>
      </c>
      <c r="DB467" s="173" t="str">
        <f t="shared" si="304"/>
        <v/>
      </c>
    </row>
    <row r="468" spans="1:106" x14ac:dyDescent="0.35">
      <c r="A468" s="182">
        <f>'Session Tracking'!A467</f>
        <v>0</v>
      </c>
      <c r="B468" s="183">
        <f>'Session Tracking'!T467</f>
        <v>0</v>
      </c>
      <c r="C468" s="183">
        <f>'Session Tracking'!C467</f>
        <v>0</v>
      </c>
      <c r="D468" s="184" t="str">
        <f>IF('Session Tracking'!D467,'Session Tracking'!D467,"")</f>
        <v/>
      </c>
      <c r="E468" s="184" t="str">
        <f>IF('Session Tracking'!E467,'Session Tracking'!E467,"")</f>
        <v/>
      </c>
      <c r="F468" s="121"/>
      <c r="G468" s="121"/>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1"/>
      <c r="AH468" s="122"/>
      <c r="AI468" s="122"/>
      <c r="AJ468" s="122"/>
      <c r="AK468" s="122"/>
      <c r="AL468" s="122"/>
      <c r="AM468" s="122"/>
      <c r="AN468" s="122"/>
      <c r="AO468" s="122"/>
      <c r="AP468" s="122"/>
      <c r="AQ468" s="122"/>
      <c r="AR468" s="122"/>
      <c r="AS468" s="122"/>
      <c r="AT468" s="122"/>
      <c r="AU468" s="122"/>
      <c r="AV468" s="122"/>
      <c r="AW468" s="122"/>
      <c r="AX468" s="122"/>
      <c r="AY468" s="122"/>
      <c r="AZ468" s="122"/>
      <c r="BA468" s="122"/>
      <c r="BB468" s="122"/>
      <c r="BC468" s="122"/>
      <c r="BD468" s="122"/>
      <c r="BE468" s="122"/>
      <c r="BF468" s="122"/>
      <c r="BH468" s="175" t="str">
        <f t="shared" si="270"/>
        <v/>
      </c>
      <c r="BI468" s="176" t="str">
        <f t="shared" si="271"/>
        <v/>
      </c>
      <c r="BJ468" s="240" t="str">
        <f t="shared" si="272"/>
        <v xml:space="preserve"> </v>
      </c>
      <c r="BK468" s="175" t="str">
        <f t="shared" si="273"/>
        <v/>
      </c>
      <c r="BL468" s="176" t="str">
        <f t="shared" si="274"/>
        <v/>
      </c>
      <c r="BM468" s="240" t="str">
        <f t="shared" si="275"/>
        <v xml:space="preserve"> </v>
      </c>
      <c r="BN468" s="175" t="str">
        <f t="shared" si="276"/>
        <v/>
      </c>
      <c r="BO468" s="176" t="str">
        <f t="shared" si="277"/>
        <v/>
      </c>
      <c r="BP468" s="240" t="str">
        <f t="shared" si="278"/>
        <v xml:space="preserve"> </v>
      </c>
      <c r="BQ468" s="175" t="str">
        <f t="shared" si="279"/>
        <v/>
      </c>
      <c r="BR468" s="176" t="str">
        <f t="shared" si="280"/>
        <v/>
      </c>
      <c r="BS468" s="224" t="str">
        <f t="shared" si="281"/>
        <v xml:space="preserve"> </v>
      </c>
      <c r="BT468" s="318" t="str">
        <f t="shared" si="282"/>
        <v/>
      </c>
      <c r="BU468" s="319" t="str">
        <f t="shared" si="283"/>
        <v/>
      </c>
      <c r="BV468" s="320" t="str">
        <f t="shared" si="284"/>
        <v xml:space="preserve"> </v>
      </c>
      <c r="BW468" s="175" t="str">
        <f t="shared" si="285"/>
        <v/>
      </c>
      <c r="BX468" s="176" t="str">
        <f t="shared" si="286"/>
        <v/>
      </c>
      <c r="BY468" s="240" t="str">
        <f t="shared" si="287"/>
        <v xml:space="preserve"> </v>
      </c>
      <c r="BZ468" s="175" t="str">
        <f>IF(COUNT(#REF!,#REF!,#REF!,#REF!)=4,(3-#REF!)+(3-#REF!)+#REF!+#REF!,"")</f>
        <v/>
      </c>
      <c r="CA468" s="176" t="str">
        <f>IF(COUNT(#REF!,#REF!,#REF!,#REF!)=4,(3-#REF!)+(3-#REF!)+#REF!+#REF!,"")</f>
        <v/>
      </c>
      <c r="CB468" s="240" t="str">
        <f t="shared" si="288"/>
        <v xml:space="preserve"> </v>
      </c>
      <c r="CC468" s="175" t="str">
        <f>IF(COUNT(#REF!,#REF!,#REF!)=3,(3-#REF!)+#REF!+(3-#REF!),"")</f>
        <v/>
      </c>
      <c r="CD468" s="176" t="str">
        <f>IF(COUNT(#REF!,#REF!,#REF!)=3,(3-#REF!)+#REF!+(3-#REF!),"")</f>
        <v/>
      </c>
      <c r="CE468" s="240" t="str">
        <f t="shared" si="289"/>
        <v xml:space="preserve"> </v>
      </c>
      <c r="CF468" s="185" t="str">
        <f t="shared" si="267"/>
        <v/>
      </c>
      <c r="CG468" s="186" t="str">
        <f t="shared" si="267"/>
        <v/>
      </c>
      <c r="CH468" s="181" t="str">
        <f t="shared" si="290"/>
        <v xml:space="preserve"> </v>
      </c>
      <c r="CI468" s="240">
        <f>'Session Tracking'!P467</f>
        <v>0</v>
      </c>
      <c r="CJ468" s="172"/>
      <c r="CK468" s="172">
        <f>COUNTIF('Session Tracking'!F467:O467,"Yes")</f>
        <v>0</v>
      </c>
      <c r="CL468" s="240">
        <f>COUNTIF('Session Tracking'!F467:O467,"No")</f>
        <v>0</v>
      </c>
      <c r="CM468" s="211">
        <f t="shared" si="291"/>
        <v>0</v>
      </c>
      <c r="CN468" s="240" t="str">
        <f t="shared" si="268"/>
        <v/>
      </c>
      <c r="CO468" s="240" t="str">
        <f t="shared" si="269"/>
        <v/>
      </c>
      <c r="CP468" s="240" t="str">
        <f t="shared" si="292"/>
        <v/>
      </c>
      <c r="CQ468" s="240" t="str">
        <f t="shared" si="293"/>
        <v/>
      </c>
      <c r="CR468" s="240" t="str">
        <f t="shared" si="294"/>
        <v/>
      </c>
      <c r="CS468" s="240" t="str">
        <f t="shared" si="295"/>
        <v/>
      </c>
      <c r="CT468" s="172" t="str">
        <f t="shared" si="296"/>
        <v/>
      </c>
      <c r="CU468" s="240" t="str">
        <f t="shared" si="297"/>
        <v/>
      </c>
      <c r="CV468" s="240" t="str">
        <f t="shared" si="298"/>
        <v/>
      </c>
      <c r="CW468" s="240" t="str">
        <f t="shared" si="299"/>
        <v/>
      </c>
      <c r="CX468" s="240" t="str">
        <f t="shared" si="300"/>
        <v/>
      </c>
      <c r="CY468" s="240" t="str">
        <f t="shared" si="301"/>
        <v/>
      </c>
      <c r="CZ468" s="240" t="str">
        <f t="shared" si="302"/>
        <v/>
      </c>
      <c r="DA468" s="240" t="str">
        <f t="shared" si="303"/>
        <v/>
      </c>
      <c r="DB468" s="173" t="str">
        <f t="shared" si="304"/>
        <v/>
      </c>
    </row>
    <row r="469" spans="1:106" x14ac:dyDescent="0.35">
      <c r="A469" s="182">
        <f>'Session Tracking'!A468</f>
        <v>0</v>
      </c>
      <c r="B469" s="183">
        <f>'Session Tracking'!T468</f>
        <v>0</v>
      </c>
      <c r="C469" s="183">
        <f>'Session Tracking'!C468</f>
        <v>0</v>
      </c>
      <c r="D469" s="184" t="str">
        <f>IF('Session Tracking'!D468,'Session Tracking'!D468,"")</f>
        <v/>
      </c>
      <c r="E469" s="184" t="str">
        <f>IF('Session Tracking'!E468,'Session Tracking'!E468,"")</f>
        <v/>
      </c>
      <c r="F469" s="123"/>
      <c r="G469" s="123"/>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3"/>
      <c r="AH469" s="124"/>
      <c r="AI469" s="124"/>
      <c r="AJ469" s="124"/>
      <c r="AK469" s="124"/>
      <c r="AL469" s="124"/>
      <c r="AM469" s="124"/>
      <c r="AN469" s="124"/>
      <c r="AO469" s="124"/>
      <c r="AP469" s="124"/>
      <c r="AQ469" s="124"/>
      <c r="AR469" s="124"/>
      <c r="AS469" s="124"/>
      <c r="AT469" s="124"/>
      <c r="AU469" s="124"/>
      <c r="AV469" s="124"/>
      <c r="AW469" s="124"/>
      <c r="AX469" s="124"/>
      <c r="AY469" s="124"/>
      <c r="AZ469" s="124"/>
      <c r="BA469" s="124"/>
      <c r="BB469" s="124"/>
      <c r="BC469" s="124"/>
      <c r="BD469" s="124"/>
      <c r="BE469" s="124"/>
      <c r="BF469" s="124"/>
      <c r="BH469" s="175" t="str">
        <f t="shared" si="270"/>
        <v/>
      </c>
      <c r="BI469" s="176" t="str">
        <f t="shared" si="271"/>
        <v/>
      </c>
      <c r="BJ469" s="240" t="str">
        <f t="shared" si="272"/>
        <v xml:space="preserve"> </v>
      </c>
      <c r="BK469" s="175" t="str">
        <f t="shared" si="273"/>
        <v/>
      </c>
      <c r="BL469" s="176" t="str">
        <f t="shared" si="274"/>
        <v/>
      </c>
      <c r="BM469" s="240" t="str">
        <f t="shared" si="275"/>
        <v xml:space="preserve"> </v>
      </c>
      <c r="BN469" s="175" t="str">
        <f t="shared" si="276"/>
        <v/>
      </c>
      <c r="BO469" s="176" t="str">
        <f t="shared" si="277"/>
        <v/>
      </c>
      <c r="BP469" s="240" t="str">
        <f t="shared" si="278"/>
        <v xml:space="preserve"> </v>
      </c>
      <c r="BQ469" s="175" t="str">
        <f t="shared" si="279"/>
        <v/>
      </c>
      <c r="BR469" s="176" t="str">
        <f t="shared" si="280"/>
        <v/>
      </c>
      <c r="BS469" s="224" t="str">
        <f t="shared" si="281"/>
        <v xml:space="preserve"> </v>
      </c>
      <c r="BT469" s="318" t="str">
        <f t="shared" si="282"/>
        <v/>
      </c>
      <c r="BU469" s="319" t="str">
        <f t="shared" si="283"/>
        <v/>
      </c>
      <c r="BV469" s="320" t="str">
        <f t="shared" si="284"/>
        <v xml:space="preserve"> </v>
      </c>
      <c r="BW469" s="175" t="str">
        <f t="shared" si="285"/>
        <v/>
      </c>
      <c r="BX469" s="176" t="str">
        <f t="shared" si="286"/>
        <v/>
      </c>
      <c r="BY469" s="240" t="str">
        <f t="shared" si="287"/>
        <v xml:space="preserve"> </v>
      </c>
      <c r="BZ469" s="175" t="str">
        <f>IF(COUNT(#REF!,#REF!,#REF!,#REF!)=4,(3-#REF!)+(3-#REF!)+#REF!+#REF!,"")</f>
        <v/>
      </c>
      <c r="CA469" s="176" t="str">
        <f>IF(COUNT(#REF!,#REF!,#REF!,#REF!)=4,(3-#REF!)+(3-#REF!)+#REF!+#REF!,"")</f>
        <v/>
      </c>
      <c r="CB469" s="240" t="str">
        <f t="shared" si="288"/>
        <v xml:space="preserve"> </v>
      </c>
      <c r="CC469" s="175" t="str">
        <f>IF(COUNT(#REF!,#REF!,#REF!)=3,(3-#REF!)+#REF!+(3-#REF!),"")</f>
        <v/>
      </c>
      <c r="CD469" s="176" t="str">
        <f>IF(COUNT(#REF!,#REF!,#REF!)=3,(3-#REF!)+#REF!+(3-#REF!),"")</f>
        <v/>
      </c>
      <c r="CE469" s="240" t="str">
        <f t="shared" si="289"/>
        <v xml:space="preserve"> </v>
      </c>
      <c r="CF469" s="185" t="str">
        <f t="shared" si="267"/>
        <v/>
      </c>
      <c r="CG469" s="186" t="str">
        <f t="shared" si="267"/>
        <v/>
      </c>
      <c r="CH469" s="181" t="str">
        <f t="shared" si="290"/>
        <v xml:space="preserve"> </v>
      </c>
      <c r="CI469" s="240">
        <f>'Session Tracking'!P468</f>
        <v>0</v>
      </c>
      <c r="CJ469" s="172"/>
      <c r="CK469" s="172">
        <f>COUNTIF('Session Tracking'!F468:O468,"Yes")</f>
        <v>0</v>
      </c>
      <c r="CL469" s="240">
        <f>COUNTIF('Session Tracking'!F468:O468,"No")</f>
        <v>0</v>
      </c>
      <c r="CM469" s="211">
        <f t="shared" si="291"/>
        <v>0</v>
      </c>
      <c r="CN469" s="240" t="str">
        <f t="shared" si="268"/>
        <v/>
      </c>
      <c r="CO469" s="240" t="str">
        <f t="shared" si="269"/>
        <v/>
      </c>
      <c r="CP469" s="240" t="str">
        <f t="shared" si="292"/>
        <v/>
      </c>
      <c r="CQ469" s="240" t="str">
        <f t="shared" si="293"/>
        <v/>
      </c>
      <c r="CR469" s="240" t="str">
        <f t="shared" si="294"/>
        <v/>
      </c>
      <c r="CS469" s="240" t="str">
        <f t="shared" si="295"/>
        <v/>
      </c>
      <c r="CT469" s="172" t="str">
        <f t="shared" si="296"/>
        <v/>
      </c>
      <c r="CU469" s="240" t="str">
        <f t="shared" si="297"/>
        <v/>
      </c>
      <c r="CV469" s="240" t="str">
        <f t="shared" si="298"/>
        <v/>
      </c>
      <c r="CW469" s="240" t="str">
        <f t="shared" si="299"/>
        <v/>
      </c>
      <c r="CX469" s="240" t="str">
        <f t="shared" si="300"/>
        <v/>
      </c>
      <c r="CY469" s="240" t="str">
        <f t="shared" si="301"/>
        <v/>
      </c>
      <c r="CZ469" s="240" t="str">
        <f t="shared" si="302"/>
        <v/>
      </c>
      <c r="DA469" s="240" t="str">
        <f t="shared" si="303"/>
        <v/>
      </c>
      <c r="DB469" s="173" t="str">
        <f t="shared" si="304"/>
        <v/>
      </c>
    </row>
    <row r="470" spans="1:106" x14ac:dyDescent="0.35">
      <c r="A470" s="182">
        <f>'Session Tracking'!A469</f>
        <v>0</v>
      </c>
      <c r="B470" s="183">
        <f>'Session Tracking'!T469</f>
        <v>0</v>
      </c>
      <c r="C470" s="183">
        <f>'Session Tracking'!C469</f>
        <v>0</v>
      </c>
      <c r="D470" s="184" t="str">
        <f>IF('Session Tracking'!D469,'Session Tracking'!D469,"")</f>
        <v/>
      </c>
      <c r="E470" s="184" t="str">
        <f>IF('Session Tracking'!E469,'Session Tracking'!E469,"")</f>
        <v/>
      </c>
      <c r="F470" s="121"/>
      <c r="G470" s="121"/>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1"/>
      <c r="AH470" s="122"/>
      <c r="AI470" s="122"/>
      <c r="AJ470" s="122"/>
      <c r="AK470" s="122"/>
      <c r="AL470" s="122"/>
      <c r="AM470" s="122"/>
      <c r="AN470" s="122"/>
      <c r="AO470" s="122"/>
      <c r="AP470" s="122"/>
      <c r="AQ470" s="122"/>
      <c r="AR470" s="122"/>
      <c r="AS470" s="122"/>
      <c r="AT470" s="122"/>
      <c r="AU470" s="122"/>
      <c r="AV470" s="122"/>
      <c r="AW470" s="122"/>
      <c r="AX470" s="122"/>
      <c r="AY470" s="122"/>
      <c r="AZ470" s="122"/>
      <c r="BA470" s="122"/>
      <c r="BB470" s="122"/>
      <c r="BC470" s="122"/>
      <c r="BD470" s="122"/>
      <c r="BE470" s="122"/>
      <c r="BF470" s="122"/>
      <c r="BH470" s="175" t="str">
        <f t="shared" si="270"/>
        <v/>
      </c>
      <c r="BI470" s="176" t="str">
        <f t="shared" si="271"/>
        <v/>
      </c>
      <c r="BJ470" s="240" t="str">
        <f t="shared" si="272"/>
        <v xml:space="preserve"> </v>
      </c>
      <c r="BK470" s="175" t="str">
        <f t="shared" si="273"/>
        <v/>
      </c>
      <c r="BL470" s="176" t="str">
        <f t="shared" si="274"/>
        <v/>
      </c>
      <c r="BM470" s="240" t="str">
        <f t="shared" si="275"/>
        <v xml:space="preserve"> </v>
      </c>
      <c r="BN470" s="175" t="str">
        <f t="shared" si="276"/>
        <v/>
      </c>
      <c r="BO470" s="176" t="str">
        <f t="shared" si="277"/>
        <v/>
      </c>
      <c r="BP470" s="240" t="str">
        <f t="shared" si="278"/>
        <v xml:space="preserve"> </v>
      </c>
      <c r="BQ470" s="175" t="str">
        <f t="shared" si="279"/>
        <v/>
      </c>
      <c r="BR470" s="176" t="str">
        <f t="shared" si="280"/>
        <v/>
      </c>
      <c r="BS470" s="224" t="str">
        <f t="shared" si="281"/>
        <v xml:space="preserve"> </v>
      </c>
      <c r="BT470" s="318" t="str">
        <f t="shared" si="282"/>
        <v/>
      </c>
      <c r="BU470" s="319" t="str">
        <f t="shared" si="283"/>
        <v/>
      </c>
      <c r="BV470" s="320" t="str">
        <f t="shared" si="284"/>
        <v xml:space="preserve"> </v>
      </c>
      <c r="BW470" s="175" t="str">
        <f t="shared" si="285"/>
        <v/>
      </c>
      <c r="BX470" s="176" t="str">
        <f t="shared" si="286"/>
        <v/>
      </c>
      <c r="BY470" s="240" t="str">
        <f t="shared" si="287"/>
        <v xml:space="preserve"> </v>
      </c>
      <c r="BZ470" s="175" t="str">
        <f>IF(COUNT(#REF!,#REF!,#REF!,#REF!)=4,(3-#REF!)+(3-#REF!)+#REF!+#REF!,"")</f>
        <v/>
      </c>
      <c r="CA470" s="176" t="str">
        <f>IF(COUNT(#REF!,#REF!,#REF!,#REF!)=4,(3-#REF!)+(3-#REF!)+#REF!+#REF!,"")</f>
        <v/>
      </c>
      <c r="CB470" s="240" t="str">
        <f t="shared" si="288"/>
        <v xml:space="preserve"> </v>
      </c>
      <c r="CC470" s="175" t="str">
        <f>IF(COUNT(#REF!,#REF!,#REF!)=3,(3-#REF!)+#REF!+(3-#REF!),"")</f>
        <v/>
      </c>
      <c r="CD470" s="176" t="str">
        <f>IF(COUNT(#REF!,#REF!,#REF!)=3,(3-#REF!)+#REF!+(3-#REF!),"")</f>
        <v/>
      </c>
      <c r="CE470" s="240" t="str">
        <f t="shared" si="289"/>
        <v xml:space="preserve"> </v>
      </c>
      <c r="CF470" s="185" t="str">
        <f t="shared" si="267"/>
        <v/>
      </c>
      <c r="CG470" s="186" t="str">
        <f t="shared" si="267"/>
        <v/>
      </c>
      <c r="CH470" s="181" t="str">
        <f t="shared" si="290"/>
        <v xml:space="preserve"> </v>
      </c>
      <c r="CI470" s="240">
        <f>'Session Tracking'!P469</f>
        <v>0</v>
      </c>
      <c r="CJ470" s="172"/>
      <c r="CK470" s="172">
        <f>COUNTIF('Session Tracking'!F469:O469,"Yes")</f>
        <v>0</v>
      </c>
      <c r="CL470" s="240">
        <f>COUNTIF('Session Tracking'!F469:O469,"No")</f>
        <v>0</v>
      </c>
      <c r="CM470" s="211">
        <f t="shared" si="291"/>
        <v>0</v>
      </c>
      <c r="CN470" s="240" t="str">
        <f t="shared" si="268"/>
        <v/>
      </c>
      <c r="CO470" s="240" t="str">
        <f t="shared" si="269"/>
        <v/>
      </c>
      <c r="CP470" s="240" t="str">
        <f t="shared" si="292"/>
        <v/>
      </c>
      <c r="CQ470" s="240" t="str">
        <f t="shared" si="293"/>
        <v/>
      </c>
      <c r="CR470" s="240" t="str">
        <f t="shared" si="294"/>
        <v/>
      </c>
      <c r="CS470" s="240" t="str">
        <f t="shared" si="295"/>
        <v/>
      </c>
      <c r="CT470" s="172" t="str">
        <f t="shared" si="296"/>
        <v/>
      </c>
      <c r="CU470" s="240" t="str">
        <f t="shared" si="297"/>
        <v/>
      </c>
      <c r="CV470" s="240" t="str">
        <f t="shared" si="298"/>
        <v/>
      </c>
      <c r="CW470" s="240" t="str">
        <f t="shared" si="299"/>
        <v/>
      </c>
      <c r="CX470" s="240" t="str">
        <f t="shared" si="300"/>
        <v/>
      </c>
      <c r="CY470" s="240" t="str">
        <f t="shared" si="301"/>
        <v/>
      </c>
      <c r="CZ470" s="240" t="str">
        <f t="shared" si="302"/>
        <v/>
      </c>
      <c r="DA470" s="240" t="str">
        <f t="shared" si="303"/>
        <v/>
      </c>
      <c r="DB470" s="173" t="str">
        <f t="shared" si="304"/>
        <v/>
      </c>
    </row>
    <row r="471" spans="1:106" x14ac:dyDescent="0.35">
      <c r="A471" s="182">
        <f>'Session Tracking'!A470</f>
        <v>0</v>
      </c>
      <c r="B471" s="183">
        <f>'Session Tracking'!T470</f>
        <v>0</v>
      </c>
      <c r="C471" s="183">
        <f>'Session Tracking'!C470</f>
        <v>0</v>
      </c>
      <c r="D471" s="184" t="str">
        <f>IF('Session Tracking'!D470,'Session Tracking'!D470,"")</f>
        <v/>
      </c>
      <c r="E471" s="184" t="str">
        <f>IF('Session Tracking'!E470,'Session Tracking'!E470,"")</f>
        <v/>
      </c>
      <c r="F471" s="123"/>
      <c r="G471" s="123"/>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3"/>
      <c r="AH471" s="124"/>
      <c r="AI471" s="124"/>
      <c r="AJ471" s="124"/>
      <c r="AK471" s="124"/>
      <c r="AL471" s="124"/>
      <c r="AM471" s="124"/>
      <c r="AN471" s="124"/>
      <c r="AO471" s="124"/>
      <c r="AP471" s="124"/>
      <c r="AQ471" s="124"/>
      <c r="AR471" s="124"/>
      <c r="AS471" s="124"/>
      <c r="AT471" s="124"/>
      <c r="AU471" s="124"/>
      <c r="AV471" s="124"/>
      <c r="AW471" s="124"/>
      <c r="AX471" s="124"/>
      <c r="AY471" s="124"/>
      <c r="AZ471" s="124"/>
      <c r="BA471" s="124"/>
      <c r="BB471" s="124"/>
      <c r="BC471" s="124"/>
      <c r="BD471" s="124"/>
      <c r="BE471" s="124"/>
      <c r="BF471" s="124"/>
      <c r="BH471" s="175" t="str">
        <f t="shared" si="270"/>
        <v/>
      </c>
      <c r="BI471" s="176" t="str">
        <f t="shared" si="271"/>
        <v/>
      </c>
      <c r="BJ471" s="240" t="str">
        <f t="shared" si="272"/>
        <v xml:space="preserve"> </v>
      </c>
      <c r="BK471" s="175" t="str">
        <f t="shared" si="273"/>
        <v/>
      </c>
      <c r="BL471" s="176" t="str">
        <f t="shared" si="274"/>
        <v/>
      </c>
      <c r="BM471" s="240" t="str">
        <f t="shared" si="275"/>
        <v xml:space="preserve"> </v>
      </c>
      <c r="BN471" s="175" t="str">
        <f t="shared" si="276"/>
        <v/>
      </c>
      <c r="BO471" s="176" t="str">
        <f t="shared" si="277"/>
        <v/>
      </c>
      <c r="BP471" s="240" t="str">
        <f t="shared" si="278"/>
        <v xml:space="preserve"> </v>
      </c>
      <c r="BQ471" s="175" t="str">
        <f t="shared" si="279"/>
        <v/>
      </c>
      <c r="BR471" s="176" t="str">
        <f t="shared" si="280"/>
        <v/>
      </c>
      <c r="BS471" s="224" t="str">
        <f t="shared" si="281"/>
        <v xml:space="preserve"> </v>
      </c>
      <c r="BT471" s="318" t="str">
        <f t="shared" si="282"/>
        <v/>
      </c>
      <c r="BU471" s="319" t="str">
        <f t="shared" si="283"/>
        <v/>
      </c>
      <c r="BV471" s="320" t="str">
        <f t="shared" si="284"/>
        <v xml:space="preserve"> </v>
      </c>
      <c r="BW471" s="175" t="str">
        <f t="shared" si="285"/>
        <v/>
      </c>
      <c r="BX471" s="176" t="str">
        <f t="shared" si="286"/>
        <v/>
      </c>
      <c r="BY471" s="240" t="str">
        <f t="shared" si="287"/>
        <v xml:space="preserve"> </v>
      </c>
      <c r="BZ471" s="175" t="str">
        <f>IF(COUNT(#REF!,#REF!,#REF!,#REF!)=4,(3-#REF!)+(3-#REF!)+#REF!+#REF!,"")</f>
        <v/>
      </c>
      <c r="CA471" s="176" t="str">
        <f>IF(COUNT(#REF!,#REF!,#REF!,#REF!)=4,(3-#REF!)+(3-#REF!)+#REF!+#REF!,"")</f>
        <v/>
      </c>
      <c r="CB471" s="240" t="str">
        <f t="shared" si="288"/>
        <v xml:space="preserve"> </v>
      </c>
      <c r="CC471" s="175" t="str">
        <f>IF(COUNT(#REF!,#REF!,#REF!)=3,(3-#REF!)+#REF!+(3-#REF!),"")</f>
        <v/>
      </c>
      <c r="CD471" s="176" t="str">
        <f>IF(COUNT(#REF!,#REF!,#REF!)=3,(3-#REF!)+#REF!+(3-#REF!),"")</f>
        <v/>
      </c>
      <c r="CE471" s="240" t="str">
        <f t="shared" si="289"/>
        <v xml:space="preserve"> </v>
      </c>
      <c r="CF471" s="185" t="str">
        <f t="shared" ref="CF471:CG503" si="305">IF(COUNT(BW471,BZ471,CC471)=3,BW471+BZ471+CC471,"")</f>
        <v/>
      </c>
      <c r="CG471" s="186" t="str">
        <f t="shared" si="305"/>
        <v/>
      </c>
      <c r="CH471" s="181" t="str">
        <f t="shared" si="290"/>
        <v xml:space="preserve"> </v>
      </c>
      <c r="CI471" s="240">
        <f>'Session Tracking'!P470</f>
        <v>0</v>
      </c>
      <c r="CJ471" s="172"/>
      <c r="CK471" s="172">
        <f>COUNTIF('Session Tracking'!F470:O470,"Yes")</f>
        <v>0</v>
      </c>
      <c r="CL471" s="240">
        <f>COUNTIF('Session Tracking'!F470:O470,"No")</f>
        <v>0</v>
      </c>
      <c r="CM471" s="211">
        <f t="shared" si="291"/>
        <v>0</v>
      </c>
      <c r="CN471" s="240" t="str">
        <f t="shared" si="268"/>
        <v/>
      </c>
      <c r="CO471" s="240" t="str">
        <f t="shared" si="269"/>
        <v/>
      </c>
      <c r="CP471" s="240" t="str">
        <f t="shared" si="292"/>
        <v/>
      </c>
      <c r="CQ471" s="240" t="str">
        <f t="shared" si="293"/>
        <v/>
      </c>
      <c r="CR471" s="240" t="str">
        <f t="shared" si="294"/>
        <v/>
      </c>
      <c r="CS471" s="240" t="str">
        <f t="shared" si="295"/>
        <v/>
      </c>
      <c r="CT471" s="172" t="str">
        <f t="shared" si="296"/>
        <v/>
      </c>
      <c r="CU471" s="240" t="str">
        <f t="shared" si="297"/>
        <v/>
      </c>
      <c r="CV471" s="240" t="str">
        <f t="shared" si="298"/>
        <v/>
      </c>
      <c r="CW471" s="240" t="str">
        <f t="shared" si="299"/>
        <v/>
      </c>
      <c r="CX471" s="240" t="str">
        <f t="shared" si="300"/>
        <v/>
      </c>
      <c r="CY471" s="240" t="str">
        <f t="shared" si="301"/>
        <v/>
      </c>
      <c r="CZ471" s="240" t="str">
        <f t="shared" si="302"/>
        <v/>
      </c>
      <c r="DA471" s="240" t="str">
        <f t="shared" si="303"/>
        <v/>
      </c>
      <c r="DB471" s="173" t="str">
        <f t="shared" si="304"/>
        <v/>
      </c>
    </row>
    <row r="472" spans="1:106" x14ac:dyDescent="0.35">
      <c r="A472" s="182">
        <f>'Session Tracking'!A471</f>
        <v>0</v>
      </c>
      <c r="B472" s="183">
        <f>'Session Tracking'!T471</f>
        <v>0</v>
      </c>
      <c r="C472" s="183">
        <f>'Session Tracking'!C471</f>
        <v>0</v>
      </c>
      <c r="D472" s="184" t="str">
        <f>IF('Session Tracking'!D471,'Session Tracking'!D471,"")</f>
        <v/>
      </c>
      <c r="E472" s="184" t="str">
        <f>IF('Session Tracking'!E471,'Session Tracking'!E471,"")</f>
        <v/>
      </c>
      <c r="F472" s="121"/>
      <c r="G472" s="121"/>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1"/>
      <c r="AH472" s="122"/>
      <c r="AI472" s="122"/>
      <c r="AJ472" s="122"/>
      <c r="AK472" s="122"/>
      <c r="AL472" s="122"/>
      <c r="AM472" s="122"/>
      <c r="AN472" s="122"/>
      <c r="AO472" s="122"/>
      <c r="AP472" s="122"/>
      <c r="AQ472" s="122"/>
      <c r="AR472" s="122"/>
      <c r="AS472" s="122"/>
      <c r="AT472" s="122"/>
      <c r="AU472" s="122"/>
      <c r="AV472" s="122"/>
      <c r="AW472" s="122"/>
      <c r="AX472" s="122"/>
      <c r="AY472" s="122"/>
      <c r="AZ472" s="122"/>
      <c r="BA472" s="122"/>
      <c r="BB472" s="122"/>
      <c r="BC472" s="122"/>
      <c r="BD472" s="122"/>
      <c r="BE472" s="122"/>
      <c r="BF472" s="122"/>
      <c r="BH472" s="175" t="str">
        <f t="shared" si="270"/>
        <v/>
      </c>
      <c r="BI472" s="176" t="str">
        <f t="shared" si="271"/>
        <v/>
      </c>
      <c r="BJ472" s="240" t="str">
        <f t="shared" si="272"/>
        <v xml:space="preserve"> </v>
      </c>
      <c r="BK472" s="175" t="str">
        <f t="shared" si="273"/>
        <v/>
      </c>
      <c r="BL472" s="176" t="str">
        <f t="shared" si="274"/>
        <v/>
      </c>
      <c r="BM472" s="240" t="str">
        <f t="shared" si="275"/>
        <v xml:space="preserve"> </v>
      </c>
      <c r="BN472" s="175" t="str">
        <f t="shared" si="276"/>
        <v/>
      </c>
      <c r="BO472" s="176" t="str">
        <f t="shared" si="277"/>
        <v/>
      </c>
      <c r="BP472" s="240" t="str">
        <f t="shared" si="278"/>
        <v xml:space="preserve"> </v>
      </c>
      <c r="BQ472" s="175" t="str">
        <f t="shared" si="279"/>
        <v/>
      </c>
      <c r="BR472" s="176" t="str">
        <f t="shared" si="280"/>
        <v/>
      </c>
      <c r="BS472" s="224" t="str">
        <f t="shared" si="281"/>
        <v xml:space="preserve"> </v>
      </c>
      <c r="BT472" s="318" t="str">
        <f t="shared" si="282"/>
        <v/>
      </c>
      <c r="BU472" s="319" t="str">
        <f t="shared" si="283"/>
        <v/>
      </c>
      <c r="BV472" s="320" t="str">
        <f t="shared" si="284"/>
        <v xml:space="preserve"> </v>
      </c>
      <c r="BW472" s="175" t="str">
        <f t="shared" si="285"/>
        <v/>
      </c>
      <c r="BX472" s="176" t="str">
        <f t="shared" si="286"/>
        <v/>
      </c>
      <c r="BY472" s="240" t="str">
        <f t="shared" si="287"/>
        <v xml:space="preserve"> </v>
      </c>
      <c r="BZ472" s="175" t="str">
        <f>IF(COUNT(#REF!,#REF!,#REF!,#REF!)=4,(3-#REF!)+(3-#REF!)+#REF!+#REF!,"")</f>
        <v/>
      </c>
      <c r="CA472" s="176" t="str">
        <f>IF(COUNT(#REF!,#REF!,#REF!,#REF!)=4,(3-#REF!)+(3-#REF!)+#REF!+#REF!,"")</f>
        <v/>
      </c>
      <c r="CB472" s="240" t="str">
        <f t="shared" si="288"/>
        <v xml:space="preserve"> </v>
      </c>
      <c r="CC472" s="175" t="str">
        <f>IF(COUNT(#REF!,#REF!,#REF!)=3,(3-#REF!)+#REF!+(3-#REF!),"")</f>
        <v/>
      </c>
      <c r="CD472" s="176" t="str">
        <f>IF(COUNT(#REF!,#REF!,#REF!)=3,(3-#REF!)+#REF!+(3-#REF!),"")</f>
        <v/>
      </c>
      <c r="CE472" s="240" t="str">
        <f t="shared" si="289"/>
        <v xml:space="preserve"> </v>
      </c>
      <c r="CF472" s="185" t="str">
        <f t="shared" si="305"/>
        <v/>
      </c>
      <c r="CG472" s="186" t="str">
        <f t="shared" si="305"/>
        <v/>
      </c>
      <c r="CH472" s="181" t="str">
        <f t="shared" si="290"/>
        <v xml:space="preserve"> </v>
      </c>
      <c r="CI472" s="240">
        <f>'Session Tracking'!P471</f>
        <v>0</v>
      </c>
      <c r="CJ472" s="172"/>
      <c r="CK472" s="172">
        <f>COUNTIF('Session Tracking'!F471:O471,"Yes")</f>
        <v>0</v>
      </c>
      <c r="CL472" s="240">
        <f>COUNTIF('Session Tracking'!F471:O471,"No")</f>
        <v>0</v>
      </c>
      <c r="CM472" s="211">
        <f t="shared" si="291"/>
        <v>0</v>
      </c>
      <c r="CN472" s="240" t="str">
        <f t="shared" si="268"/>
        <v/>
      </c>
      <c r="CO472" s="240" t="str">
        <f t="shared" si="269"/>
        <v/>
      </c>
      <c r="CP472" s="240" t="str">
        <f t="shared" si="292"/>
        <v/>
      </c>
      <c r="CQ472" s="240" t="str">
        <f t="shared" si="293"/>
        <v/>
      </c>
      <c r="CR472" s="240" t="str">
        <f t="shared" si="294"/>
        <v/>
      </c>
      <c r="CS472" s="240" t="str">
        <f t="shared" si="295"/>
        <v/>
      </c>
      <c r="CT472" s="172" t="str">
        <f t="shared" si="296"/>
        <v/>
      </c>
      <c r="CU472" s="240" t="str">
        <f t="shared" si="297"/>
        <v/>
      </c>
      <c r="CV472" s="240" t="str">
        <f t="shared" si="298"/>
        <v/>
      </c>
      <c r="CW472" s="240" t="str">
        <f t="shared" si="299"/>
        <v/>
      </c>
      <c r="CX472" s="240" t="str">
        <f t="shared" si="300"/>
        <v/>
      </c>
      <c r="CY472" s="240" t="str">
        <f t="shared" si="301"/>
        <v/>
      </c>
      <c r="CZ472" s="240" t="str">
        <f t="shared" si="302"/>
        <v/>
      </c>
      <c r="DA472" s="240" t="str">
        <f t="shared" si="303"/>
        <v/>
      </c>
      <c r="DB472" s="173" t="str">
        <f t="shared" si="304"/>
        <v/>
      </c>
    </row>
    <row r="473" spans="1:106" x14ac:dyDescent="0.35">
      <c r="A473" s="182">
        <f>'Session Tracking'!A472</f>
        <v>0</v>
      </c>
      <c r="B473" s="183">
        <f>'Session Tracking'!T472</f>
        <v>0</v>
      </c>
      <c r="C473" s="183">
        <f>'Session Tracking'!C472</f>
        <v>0</v>
      </c>
      <c r="D473" s="184" t="str">
        <f>IF('Session Tracking'!D472,'Session Tracking'!D472,"")</f>
        <v/>
      </c>
      <c r="E473" s="184" t="str">
        <f>IF('Session Tracking'!E472,'Session Tracking'!E472,"")</f>
        <v/>
      </c>
      <c r="F473" s="123"/>
      <c r="G473" s="123"/>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3"/>
      <c r="AH473" s="124"/>
      <c r="AI473" s="124"/>
      <c r="AJ473" s="124"/>
      <c r="AK473" s="124"/>
      <c r="AL473" s="124"/>
      <c r="AM473" s="124"/>
      <c r="AN473" s="124"/>
      <c r="AO473" s="124"/>
      <c r="AP473" s="124"/>
      <c r="AQ473" s="124"/>
      <c r="AR473" s="124"/>
      <c r="AS473" s="124"/>
      <c r="AT473" s="124"/>
      <c r="AU473" s="124"/>
      <c r="AV473" s="124"/>
      <c r="AW473" s="124"/>
      <c r="AX473" s="124"/>
      <c r="AY473" s="124"/>
      <c r="AZ473" s="124"/>
      <c r="BA473" s="124"/>
      <c r="BB473" s="124"/>
      <c r="BC473" s="124"/>
      <c r="BD473" s="124"/>
      <c r="BE473" s="124"/>
      <c r="BF473" s="124"/>
      <c r="BH473" s="175" t="str">
        <f t="shared" si="270"/>
        <v/>
      </c>
      <c r="BI473" s="176" t="str">
        <f t="shared" si="271"/>
        <v/>
      </c>
      <c r="BJ473" s="240" t="str">
        <f t="shared" si="272"/>
        <v xml:space="preserve"> </v>
      </c>
      <c r="BK473" s="175" t="str">
        <f t="shared" si="273"/>
        <v/>
      </c>
      <c r="BL473" s="176" t="str">
        <f t="shared" si="274"/>
        <v/>
      </c>
      <c r="BM473" s="240" t="str">
        <f t="shared" si="275"/>
        <v xml:space="preserve"> </v>
      </c>
      <c r="BN473" s="175" t="str">
        <f t="shared" si="276"/>
        <v/>
      </c>
      <c r="BO473" s="176" t="str">
        <f t="shared" si="277"/>
        <v/>
      </c>
      <c r="BP473" s="240" t="str">
        <f t="shared" si="278"/>
        <v xml:space="preserve"> </v>
      </c>
      <c r="BQ473" s="175" t="str">
        <f t="shared" si="279"/>
        <v/>
      </c>
      <c r="BR473" s="176" t="str">
        <f t="shared" si="280"/>
        <v/>
      </c>
      <c r="BS473" s="224" t="str">
        <f t="shared" si="281"/>
        <v xml:space="preserve"> </v>
      </c>
      <c r="BT473" s="318" t="str">
        <f t="shared" si="282"/>
        <v/>
      </c>
      <c r="BU473" s="319" t="str">
        <f t="shared" si="283"/>
        <v/>
      </c>
      <c r="BV473" s="320" t="str">
        <f t="shared" si="284"/>
        <v xml:space="preserve"> </v>
      </c>
      <c r="BW473" s="175" t="str">
        <f t="shared" si="285"/>
        <v/>
      </c>
      <c r="BX473" s="176" t="str">
        <f t="shared" si="286"/>
        <v/>
      </c>
      <c r="BY473" s="240" t="str">
        <f t="shared" si="287"/>
        <v xml:space="preserve"> </v>
      </c>
      <c r="BZ473" s="175" t="str">
        <f>IF(COUNT(#REF!,#REF!,#REF!,#REF!)=4,(3-#REF!)+(3-#REF!)+#REF!+#REF!,"")</f>
        <v/>
      </c>
      <c r="CA473" s="176" t="str">
        <f>IF(COUNT(#REF!,#REF!,#REF!,#REF!)=4,(3-#REF!)+(3-#REF!)+#REF!+#REF!,"")</f>
        <v/>
      </c>
      <c r="CB473" s="240" t="str">
        <f t="shared" si="288"/>
        <v xml:space="preserve"> </v>
      </c>
      <c r="CC473" s="175" t="str">
        <f>IF(COUNT(#REF!,#REF!,#REF!)=3,(3-#REF!)+#REF!+(3-#REF!),"")</f>
        <v/>
      </c>
      <c r="CD473" s="176" t="str">
        <f>IF(COUNT(#REF!,#REF!,#REF!)=3,(3-#REF!)+#REF!+(3-#REF!),"")</f>
        <v/>
      </c>
      <c r="CE473" s="240" t="str">
        <f t="shared" si="289"/>
        <v xml:space="preserve"> </v>
      </c>
      <c r="CF473" s="185" t="str">
        <f t="shared" si="305"/>
        <v/>
      </c>
      <c r="CG473" s="186" t="str">
        <f t="shared" si="305"/>
        <v/>
      </c>
      <c r="CH473" s="181" t="str">
        <f t="shared" si="290"/>
        <v xml:space="preserve"> </v>
      </c>
      <c r="CI473" s="240">
        <f>'Session Tracking'!P472</f>
        <v>0</v>
      </c>
      <c r="CJ473" s="172"/>
      <c r="CK473" s="172">
        <f>COUNTIF('Session Tracking'!F472:O472,"Yes")</f>
        <v>0</v>
      </c>
      <c r="CL473" s="240">
        <f>COUNTIF('Session Tracking'!F472:O472,"No")</f>
        <v>0</v>
      </c>
      <c r="CM473" s="211">
        <f t="shared" si="291"/>
        <v>0</v>
      </c>
      <c r="CN473" s="240" t="str">
        <f t="shared" si="268"/>
        <v/>
      </c>
      <c r="CO473" s="240" t="str">
        <f t="shared" si="269"/>
        <v/>
      </c>
      <c r="CP473" s="240" t="str">
        <f t="shared" si="292"/>
        <v/>
      </c>
      <c r="CQ473" s="240" t="str">
        <f t="shared" si="293"/>
        <v/>
      </c>
      <c r="CR473" s="240" t="str">
        <f t="shared" si="294"/>
        <v/>
      </c>
      <c r="CS473" s="240" t="str">
        <f t="shared" si="295"/>
        <v/>
      </c>
      <c r="CT473" s="172" t="str">
        <f t="shared" si="296"/>
        <v/>
      </c>
      <c r="CU473" s="240" t="str">
        <f t="shared" si="297"/>
        <v/>
      </c>
      <c r="CV473" s="240" t="str">
        <f t="shared" si="298"/>
        <v/>
      </c>
      <c r="CW473" s="240" t="str">
        <f t="shared" si="299"/>
        <v/>
      </c>
      <c r="CX473" s="240" t="str">
        <f t="shared" si="300"/>
        <v/>
      </c>
      <c r="CY473" s="240" t="str">
        <f t="shared" si="301"/>
        <v/>
      </c>
      <c r="CZ473" s="240" t="str">
        <f t="shared" si="302"/>
        <v/>
      </c>
      <c r="DA473" s="240" t="str">
        <f t="shared" si="303"/>
        <v/>
      </c>
      <c r="DB473" s="173" t="str">
        <f t="shared" si="304"/>
        <v/>
      </c>
    </row>
    <row r="474" spans="1:106" x14ac:dyDescent="0.35">
      <c r="A474" s="182">
        <f>'Session Tracking'!A473</f>
        <v>0</v>
      </c>
      <c r="B474" s="183">
        <f>'Session Tracking'!T473</f>
        <v>0</v>
      </c>
      <c r="C474" s="183">
        <f>'Session Tracking'!C473</f>
        <v>0</v>
      </c>
      <c r="D474" s="184" t="str">
        <f>IF('Session Tracking'!D473,'Session Tracking'!D473,"")</f>
        <v/>
      </c>
      <c r="E474" s="184" t="str">
        <f>IF('Session Tracking'!E473,'Session Tracking'!E473,"")</f>
        <v/>
      </c>
      <c r="F474" s="121"/>
      <c r="G474" s="121"/>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1"/>
      <c r="AH474" s="122"/>
      <c r="AI474" s="122"/>
      <c r="AJ474" s="122"/>
      <c r="AK474" s="122"/>
      <c r="AL474" s="122"/>
      <c r="AM474" s="122"/>
      <c r="AN474" s="122"/>
      <c r="AO474" s="122"/>
      <c r="AP474" s="122"/>
      <c r="AQ474" s="122"/>
      <c r="AR474" s="122"/>
      <c r="AS474" s="122"/>
      <c r="AT474" s="122"/>
      <c r="AU474" s="122"/>
      <c r="AV474" s="122"/>
      <c r="AW474" s="122"/>
      <c r="AX474" s="122"/>
      <c r="AY474" s="122"/>
      <c r="AZ474" s="122"/>
      <c r="BA474" s="122"/>
      <c r="BB474" s="122"/>
      <c r="BC474" s="122"/>
      <c r="BD474" s="122"/>
      <c r="BE474" s="122"/>
      <c r="BF474" s="122"/>
      <c r="BH474" s="175" t="str">
        <f t="shared" si="270"/>
        <v/>
      </c>
      <c r="BI474" s="176" t="str">
        <f t="shared" si="271"/>
        <v/>
      </c>
      <c r="BJ474" s="240" t="str">
        <f t="shared" si="272"/>
        <v xml:space="preserve"> </v>
      </c>
      <c r="BK474" s="175" t="str">
        <f t="shared" si="273"/>
        <v/>
      </c>
      <c r="BL474" s="176" t="str">
        <f t="shared" si="274"/>
        <v/>
      </c>
      <c r="BM474" s="240" t="str">
        <f t="shared" si="275"/>
        <v xml:space="preserve"> </v>
      </c>
      <c r="BN474" s="175" t="str">
        <f t="shared" si="276"/>
        <v/>
      </c>
      <c r="BO474" s="176" t="str">
        <f t="shared" si="277"/>
        <v/>
      </c>
      <c r="BP474" s="240" t="str">
        <f t="shared" si="278"/>
        <v xml:space="preserve"> </v>
      </c>
      <c r="BQ474" s="175" t="str">
        <f t="shared" si="279"/>
        <v/>
      </c>
      <c r="BR474" s="176" t="str">
        <f t="shared" si="280"/>
        <v/>
      </c>
      <c r="BS474" s="224" t="str">
        <f t="shared" si="281"/>
        <v xml:space="preserve"> </v>
      </c>
      <c r="BT474" s="318" t="str">
        <f t="shared" si="282"/>
        <v/>
      </c>
      <c r="BU474" s="319" t="str">
        <f t="shared" si="283"/>
        <v/>
      </c>
      <c r="BV474" s="320" t="str">
        <f t="shared" si="284"/>
        <v xml:space="preserve"> </v>
      </c>
      <c r="BW474" s="175" t="str">
        <f t="shared" si="285"/>
        <v/>
      </c>
      <c r="BX474" s="176" t="str">
        <f t="shared" si="286"/>
        <v/>
      </c>
      <c r="BY474" s="240" t="str">
        <f t="shared" si="287"/>
        <v xml:space="preserve"> </v>
      </c>
      <c r="BZ474" s="175" t="str">
        <f>IF(COUNT(#REF!,#REF!,#REF!,#REF!)=4,(3-#REF!)+(3-#REF!)+#REF!+#REF!,"")</f>
        <v/>
      </c>
      <c r="CA474" s="176" t="str">
        <f>IF(COUNT(#REF!,#REF!,#REF!,#REF!)=4,(3-#REF!)+(3-#REF!)+#REF!+#REF!,"")</f>
        <v/>
      </c>
      <c r="CB474" s="240" t="str">
        <f t="shared" si="288"/>
        <v xml:space="preserve"> </v>
      </c>
      <c r="CC474" s="175" t="str">
        <f>IF(COUNT(#REF!,#REF!,#REF!)=3,(3-#REF!)+#REF!+(3-#REF!),"")</f>
        <v/>
      </c>
      <c r="CD474" s="176" t="str">
        <f>IF(COUNT(#REF!,#REF!,#REF!)=3,(3-#REF!)+#REF!+(3-#REF!),"")</f>
        <v/>
      </c>
      <c r="CE474" s="240" t="str">
        <f t="shared" si="289"/>
        <v xml:space="preserve"> </v>
      </c>
      <c r="CF474" s="185" t="str">
        <f t="shared" si="305"/>
        <v/>
      </c>
      <c r="CG474" s="186" t="str">
        <f t="shared" si="305"/>
        <v/>
      </c>
      <c r="CH474" s="181" t="str">
        <f t="shared" si="290"/>
        <v xml:space="preserve"> </v>
      </c>
      <c r="CI474" s="240">
        <f>'Session Tracking'!P473</f>
        <v>0</v>
      </c>
      <c r="CJ474" s="172"/>
      <c r="CK474" s="172">
        <f>COUNTIF('Session Tracking'!F473:O473,"Yes")</f>
        <v>0</v>
      </c>
      <c r="CL474" s="240">
        <f>COUNTIF('Session Tracking'!F473:O473,"No")</f>
        <v>0</v>
      </c>
      <c r="CM474" s="211">
        <f t="shared" si="291"/>
        <v>0</v>
      </c>
      <c r="CN474" s="240" t="str">
        <f t="shared" si="268"/>
        <v/>
      </c>
      <c r="CO474" s="240" t="str">
        <f t="shared" si="269"/>
        <v/>
      </c>
      <c r="CP474" s="240" t="str">
        <f t="shared" si="292"/>
        <v/>
      </c>
      <c r="CQ474" s="240" t="str">
        <f t="shared" si="293"/>
        <v/>
      </c>
      <c r="CR474" s="240" t="str">
        <f t="shared" si="294"/>
        <v/>
      </c>
      <c r="CS474" s="240" t="str">
        <f t="shared" si="295"/>
        <v/>
      </c>
      <c r="CT474" s="172" t="str">
        <f t="shared" si="296"/>
        <v/>
      </c>
      <c r="CU474" s="240" t="str">
        <f t="shared" si="297"/>
        <v/>
      </c>
      <c r="CV474" s="240" t="str">
        <f t="shared" si="298"/>
        <v/>
      </c>
      <c r="CW474" s="240" t="str">
        <f t="shared" si="299"/>
        <v/>
      </c>
      <c r="CX474" s="240" t="str">
        <f t="shared" si="300"/>
        <v/>
      </c>
      <c r="CY474" s="240" t="str">
        <f t="shared" si="301"/>
        <v/>
      </c>
      <c r="CZ474" s="240" t="str">
        <f t="shared" si="302"/>
        <v/>
      </c>
      <c r="DA474" s="240" t="str">
        <f t="shared" si="303"/>
        <v/>
      </c>
      <c r="DB474" s="173" t="str">
        <f t="shared" si="304"/>
        <v/>
      </c>
    </row>
    <row r="475" spans="1:106" x14ac:dyDescent="0.35">
      <c r="A475" s="182">
        <f>'Session Tracking'!A474</f>
        <v>0</v>
      </c>
      <c r="B475" s="183">
        <f>'Session Tracking'!T474</f>
        <v>0</v>
      </c>
      <c r="C475" s="183">
        <f>'Session Tracking'!C474</f>
        <v>0</v>
      </c>
      <c r="D475" s="184" t="str">
        <f>IF('Session Tracking'!D474,'Session Tracking'!D474,"")</f>
        <v/>
      </c>
      <c r="E475" s="184" t="str">
        <f>IF('Session Tracking'!E474,'Session Tracking'!E474,"")</f>
        <v/>
      </c>
      <c r="F475" s="123"/>
      <c r="G475" s="123"/>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3"/>
      <c r="AH475" s="124"/>
      <c r="AI475" s="124"/>
      <c r="AJ475" s="124"/>
      <c r="AK475" s="124"/>
      <c r="AL475" s="124"/>
      <c r="AM475" s="124"/>
      <c r="AN475" s="124"/>
      <c r="AO475" s="124"/>
      <c r="AP475" s="124"/>
      <c r="AQ475" s="124"/>
      <c r="AR475" s="124"/>
      <c r="AS475" s="124"/>
      <c r="AT475" s="124"/>
      <c r="AU475" s="124"/>
      <c r="AV475" s="124"/>
      <c r="AW475" s="124"/>
      <c r="AX475" s="124"/>
      <c r="AY475" s="124"/>
      <c r="AZ475" s="124"/>
      <c r="BA475" s="124"/>
      <c r="BB475" s="124"/>
      <c r="BC475" s="124"/>
      <c r="BD475" s="124"/>
      <c r="BE475" s="124"/>
      <c r="BF475" s="124"/>
      <c r="BH475" s="175" t="str">
        <f t="shared" si="270"/>
        <v/>
      </c>
      <c r="BI475" s="176" t="str">
        <f t="shared" si="271"/>
        <v/>
      </c>
      <c r="BJ475" s="240" t="str">
        <f t="shared" si="272"/>
        <v xml:space="preserve"> </v>
      </c>
      <c r="BK475" s="175" t="str">
        <f t="shared" si="273"/>
        <v/>
      </c>
      <c r="BL475" s="176" t="str">
        <f t="shared" si="274"/>
        <v/>
      </c>
      <c r="BM475" s="240" t="str">
        <f t="shared" si="275"/>
        <v xml:space="preserve"> </v>
      </c>
      <c r="BN475" s="175" t="str">
        <f t="shared" si="276"/>
        <v/>
      </c>
      <c r="BO475" s="176" t="str">
        <f t="shared" si="277"/>
        <v/>
      </c>
      <c r="BP475" s="240" t="str">
        <f t="shared" si="278"/>
        <v xml:space="preserve"> </v>
      </c>
      <c r="BQ475" s="175" t="str">
        <f t="shared" si="279"/>
        <v/>
      </c>
      <c r="BR475" s="176" t="str">
        <f t="shared" si="280"/>
        <v/>
      </c>
      <c r="BS475" s="224" t="str">
        <f t="shared" si="281"/>
        <v xml:space="preserve"> </v>
      </c>
      <c r="BT475" s="318" t="str">
        <f t="shared" si="282"/>
        <v/>
      </c>
      <c r="BU475" s="319" t="str">
        <f t="shared" si="283"/>
        <v/>
      </c>
      <c r="BV475" s="320" t="str">
        <f t="shared" si="284"/>
        <v xml:space="preserve"> </v>
      </c>
      <c r="BW475" s="175" t="str">
        <f t="shared" si="285"/>
        <v/>
      </c>
      <c r="BX475" s="176" t="str">
        <f t="shared" si="286"/>
        <v/>
      </c>
      <c r="BY475" s="240" t="str">
        <f t="shared" si="287"/>
        <v xml:space="preserve"> </v>
      </c>
      <c r="BZ475" s="175" t="str">
        <f>IF(COUNT(#REF!,#REF!,#REF!,#REF!)=4,(3-#REF!)+(3-#REF!)+#REF!+#REF!,"")</f>
        <v/>
      </c>
      <c r="CA475" s="176" t="str">
        <f>IF(COUNT(#REF!,#REF!,#REF!,#REF!)=4,(3-#REF!)+(3-#REF!)+#REF!+#REF!,"")</f>
        <v/>
      </c>
      <c r="CB475" s="240" t="str">
        <f t="shared" si="288"/>
        <v xml:space="preserve"> </v>
      </c>
      <c r="CC475" s="175" t="str">
        <f>IF(COUNT(#REF!,#REF!,#REF!)=3,(3-#REF!)+#REF!+(3-#REF!),"")</f>
        <v/>
      </c>
      <c r="CD475" s="176" t="str">
        <f>IF(COUNT(#REF!,#REF!,#REF!)=3,(3-#REF!)+#REF!+(3-#REF!),"")</f>
        <v/>
      </c>
      <c r="CE475" s="240" t="str">
        <f t="shared" si="289"/>
        <v xml:space="preserve"> </v>
      </c>
      <c r="CF475" s="185" t="str">
        <f t="shared" si="305"/>
        <v/>
      </c>
      <c r="CG475" s="186" t="str">
        <f t="shared" si="305"/>
        <v/>
      </c>
      <c r="CH475" s="181" t="str">
        <f t="shared" si="290"/>
        <v xml:space="preserve"> </v>
      </c>
      <c r="CI475" s="240">
        <f>'Session Tracking'!P474</f>
        <v>0</v>
      </c>
      <c r="CJ475" s="172"/>
      <c r="CK475" s="172">
        <f>COUNTIF('Session Tracking'!F474:O474,"Yes")</f>
        <v>0</v>
      </c>
      <c r="CL475" s="240">
        <f>COUNTIF('Session Tracking'!F474:O474,"No")</f>
        <v>0</v>
      </c>
      <c r="CM475" s="211">
        <f t="shared" si="291"/>
        <v>0</v>
      </c>
      <c r="CN475" s="240" t="str">
        <f t="shared" si="268"/>
        <v/>
      </c>
      <c r="CO475" s="240" t="str">
        <f t="shared" si="269"/>
        <v/>
      </c>
      <c r="CP475" s="240" t="str">
        <f t="shared" si="292"/>
        <v/>
      </c>
      <c r="CQ475" s="240" t="str">
        <f t="shared" si="293"/>
        <v/>
      </c>
      <c r="CR475" s="240" t="str">
        <f t="shared" si="294"/>
        <v/>
      </c>
      <c r="CS475" s="240" t="str">
        <f t="shared" si="295"/>
        <v/>
      </c>
      <c r="CT475" s="172" t="str">
        <f t="shared" si="296"/>
        <v/>
      </c>
      <c r="CU475" s="240" t="str">
        <f t="shared" si="297"/>
        <v/>
      </c>
      <c r="CV475" s="240" t="str">
        <f t="shared" si="298"/>
        <v/>
      </c>
      <c r="CW475" s="240" t="str">
        <f t="shared" si="299"/>
        <v/>
      </c>
      <c r="CX475" s="240" t="str">
        <f t="shared" si="300"/>
        <v/>
      </c>
      <c r="CY475" s="240" t="str">
        <f t="shared" si="301"/>
        <v/>
      </c>
      <c r="CZ475" s="240" t="str">
        <f t="shared" si="302"/>
        <v/>
      </c>
      <c r="DA475" s="240" t="str">
        <f t="shared" si="303"/>
        <v/>
      </c>
      <c r="DB475" s="173" t="str">
        <f t="shared" si="304"/>
        <v/>
      </c>
    </row>
    <row r="476" spans="1:106" x14ac:dyDescent="0.35">
      <c r="A476" s="182">
        <f>'Session Tracking'!A475</f>
        <v>0</v>
      </c>
      <c r="B476" s="183">
        <f>'Session Tracking'!T475</f>
        <v>0</v>
      </c>
      <c r="C476" s="183">
        <f>'Session Tracking'!C475</f>
        <v>0</v>
      </c>
      <c r="D476" s="184" t="str">
        <f>IF('Session Tracking'!D475,'Session Tracking'!D475,"")</f>
        <v/>
      </c>
      <c r="E476" s="184" t="str">
        <f>IF('Session Tracking'!E475,'Session Tracking'!E475,"")</f>
        <v/>
      </c>
      <c r="F476" s="121"/>
      <c r="G476" s="121"/>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1"/>
      <c r="AH476" s="122"/>
      <c r="AI476" s="122"/>
      <c r="AJ476" s="122"/>
      <c r="AK476" s="122"/>
      <c r="AL476" s="122"/>
      <c r="AM476" s="122"/>
      <c r="AN476" s="122"/>
      <c r="AO476" s="122"/>
      <c r="AP476" s="122"/>
      <c r="AQ476" s="122"/>
      <c r="AR476" s="122"/>
      <c r="AS476" s="122"/>
      <c r="AT476" s="122"/>
      <c r="AU476" s="122"/>
      <c r="AV476" s="122"/>
      <c r="AW476" s="122"/>
      <c r="AX476" s="122"/>
      <c r="AY476" s="122"/>
      <c r="AZ476" s="122"/>
      <c r="BA476" s="122"/>
      <c r="BB476" s="122"/>
      <c r="BC476" s="122"/>
      <c r="BD476" s="122"/>
      <c r="BE476" s="122"/>
      <c r="BF476" s="122"/>
      <c r="BH476" s="175" t="str">
        <f t="shared" si="270"/>
        <v/>
      </c>
      <c r="BI476" s="176" t="str">
        <f t="shared" si="271"/>
        <v/>
      </c>
      <c r="BJ476" s="240" t="str">
        <f t="shared" si="272"/>
        <v xml:space="preserve"> </v>
      </c>
      <c r="BK476" s="175" t="str">
        <f t="shared" si="273"/>
        <v/>
      </c>
      <c r="BL476" s="176" t="str">
        <f t="shared" si="274"/>
        <v/>
      </c>
      <c r="BM476" s="240" t="str">
        <f t="shared" si="275"/>
        <v xml:space="preserve"> </v>
      </c>
      <c r="BN476" s="175" t="str">
        <f t="shared" si="276"/>
        <v/>
      </c>
      <c r="BO476" s="176" t="str">
        <f t="shared" si="277"/>
        <v/>
      </c>
      <c r="BP476" s="240" t="str">
        <f t="shared" si="278"/>
        <v xml:space="preserve"> </v>
      </c>
      <c r="BQ476" s="175" t="str">
        <f t="shared" si="279"/>
        <v/>
      </c>
      <c r="BR476" s="176" t="str">
        <f t="shared" si="280"/>
        <v/>
      </c>
      <c r="BS476" s="224" t="str">
        <f t="shared" si="281"/>
        <v xml:space="preserve"> </v>
      </c>
      <c r="BT476" s="318" t="str">
        <f t="shared" si="282"/>
        <v/>
      </c>
      <c r="BU476" s="319" t="str">
        <f t="shared" si="283"/>
        <v/>
      </c>
      <c r="BV476" s="320" t="str">
        <f t="shared" si="284"/>
        <v xml:space="preserve"> </v>
      </c>
      <c r="BW476" s="175" t="str">
        <f t="shared" si="285"/>
        <v/>
      </c>
      <c r="BX476" s="176" t="str">
        <f t="shared" si="286"/>
        <v/>
      </c>
      <c r="BY476" s="240" t="str">
        <f t="shared" si="287"/>
        <v xml:space="preserve"> </v>
      </c>
      <c r="BZ476" s="175" t="str">
        <f>IF(COUNT(#REF!,#REF!,#REF!,#REF!)=4,(3-#REF!)+(3-#REF!)+#REF!+#REF!,"")</f>
        <v/>
      </c>
      <c r="CA476" s="176" t="str">
        <f>IF(COUNT(#REF!,#REF!,#REF!,#REF!)=4,(3-#REF!)+(3-#REF!)+#REF!+#REF!,"")</f>
        <v/>
      </c>
      <c r="CB476" s="240" t="str">
        <f t="shared" si="288"/>
        <v xml:space="preserve"> </v>
      </c>
      <c r="CC476" s="175" t="str">
        <f>IF(COUNT(#REF!,#REF!,#REF!)=3,(3-#REF!)+#REF!+(3-#REF!),"")</f>
        <v/>
      </c>
      <c r="CD476" s="176" t="str">
        <f>IF(COUNT(#REF!,#REF!,#REF!)=3,(3-#REF!)+#REF!+(3-#REF!),"")</f>
        <v/>
      </c>
      <c r="CE476" s="240" t="str">
        <f t="shared" si="289"/>
        <v xml:space="preserve"> </v>
      </c>
      <c r="CF476" s="185" t="str">
        <f t="shared" si="305"/>
        <v/>
      </c>
      <c r="CG476" s="186" t="str">
        <f t="shared" si="305"/>
        <v/>
      </c>
      <c r="CH476" s="181" t="str">
        <f t="shared" si="290"/>
        <v xml:space="preserve"> </v>
      </c>
      <c r="CI476" s="240">
        <f>'Session Tracking'!P475</f>
        <v>0</v>
      </c>
      <c r="CJ476" s="172"/>
      <c r="CK476" s="172">
        <f>COUNTIF('Session Tracking'!F475:O475,"Yes")</f>
        <v>0</v>
      </c>
      <c r="CL476" s="240">
        <f>COUNTIF('Session Tracking'!F475:O475,"No")</f>
        <v>0</v>
      </c>
      <c r="CM476" s="211">
        <f t="shared" si="291"/>
        <v>0</v>
      </c>
      <c r="CN476" s="240" t="str">
        <f t="shared" si="268"/>
        <v/>
      </c>
      <c r="CO476" s="240" t="str">
        <f t="shared" si="269"/>
        <v/>
      </c>
      <c r="CP476" s="240" t="str">
        <f t="shared" si="292"/>
        <v/>
      </c>
      <c r="CQ476" s="240" t="str">
        <f t="shared" si="293"/>
        <v/>
      </c>
      <c r="CR476" s="240" t="str">
        <f t="shared" si="294"/>
        <v/>
      </c>
      <c r="CS476" s="240" t="str">
        <f t="shared" si="295"/>
        <v/>
      </c>
      <c r="CT476" s="172" t="str">
        <f t="shared" si="296"/>
        <v/>
      </c>
      <c r="CU476" s="240" t="str">
        <f t="shared" si="297"/>
        <v/>
      </c>
      <c r="CV476" s="240" t="str">
        <f t="shared" si="298"/>
        <v/>
      </c>
      <c r="CW476" s="240" t="str">
        <f t="shared" si="299"/>
        <v/>
      </c>
      <c r="CX476" s="240" t="str">
        <f t="shared" si="300"/>
        <v/>
      </c>
      <c r="CY476" s="240" t="str">
        <f t="shared" si="301"/>
        <v/>
      </c>
      <c r="CZ476" s="240" t="str">
        <f t="shared" si="302"/>
        <v/>
      </c>
      <c r="DA476" s="240" t="str">
        <f t="shared" si="303"/>
        <v/>
      </c>
      <c r="DB476" s="173" t="str">
        <f t="shared" si="304"/>
        <v/>
      </c>
    </row>
    <row r="477" spans="1:106" x14ac:dyDescent="0.35">
      <c r="A477" s="182">
        <f>'Session Tracking'!A476</f>
        <v>0</v>
      </c>
      <c r="B477" s="183">
        <f>'Session Tracking'!T476</f>
        <v>0</v>
      </c>
      <c r="C477" s="183">
        <f>'Session Tracking'!C476</f>
        <v>0</v>
      </c>
      <c r="D477" s="184" t="str">
        <f>IF('Session Tracking'!D476,'Session Tracking'!D476,"")</f>
        <v/>
      </c>
      <c r="E477" s="184" t="str">
        <f>IF('Session Tracking'!E476,'Session Tracking'!E476,"")</f>
        <v/>
      </c>
      <c r="F477" s="123"/>
      <c r="G477" s="123"/>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3"/>
      <c r="AH477" s="124"/>
      <c r="AI477" s="124"/>
      <c r="AJ477" s="124"/>
      <c r="AK477" s="124"/>
      <c r="AL477" s="124"/>
      <c r="AM477" s="124"/>
      <c r="AN477" s="124"/>
      <c r="AO477" s="124"/>
      <c r="AP477" s="124"/>
      <c r="AQ477" s="124"/>
      <c r="AR477" s="124"/>
      <c r="AS477" s="124"/>
      <c r="AT477" s="124"/>
      <c r="AU477" s="124"/>
      <c r="AV477" s="124"/>
      <c r="AW477" s="124"/>
      <c r="AX477" s="124"/>
      <c r="AY477" s="124"/>
      <c r="AZ477" s="124"/>
      <c r="BA477" s="124"/>
      <c r="BB477" s="124"/>
      <c r="BC477" s="124"/>
      <c r="BD477" s="124"/>
      <c r="BE477" s="124"/>
      <c r="BF477" s="124"/>
      <c r="BH477" s="175" t="str">
        <f t="shared" si="270"/>
        <v/>
      </c>
      <c r="BI477" s="176" t="str">
        <f t="shared" si="271"/>
        <v/>
      </c>
      <c r="BJ477" s="240" t="str">
        <f t="shared" si="272"/>
        <v xml:space="preserve"> </v>
      </c>
      <c r="BK477" s="175" t="str">
        <f t="shared" si="273"/>
        <v/>
      </c>
      <c r="BL477" s="176" t="str">
        <f t="shared" si="274"/>
        <v/>
      </c>
      <c r="BM477" s="240" t="str">
        <f t="shared" si="275"/>
        <v xml:space="preserve"> </v>
      </c>
      <c r="BN477" s="175" t="str">
        <f t="shared" si="276"/>
        <v/>
      </c>
      <c r="BO477" s="176" t="str">
        <f t="shared" si="277"/>
        <v/>
      </c>
      <c r="BP477" s="240" t="str">
        <f t="shared" si="278"/>
        <v xml:space="preserve"> </v>
      </c>
      <c r="BQ477" s="175" t="str">
        <f t="shared" si="279"/>
        <v/>
      </c>
      <c r="BR477" s="176" t="str">
        <f t="shared" si="280"/>
        <v/>
      </c>
      <c r="BS477" s="224" t="str">
        <f t="shared" si="281"/>
        <v xml:space="preserve"> </v>
      </c>
      <c r="BT477" s="318" t="str">
        <f t="shared" si="282"/>
        <v/>
      </c>
      <c r="BU477" s="319" t="str">
        <f t="shared" si="283"/>
        <v/>
      </c>
      <c r="BV477" s="320" t="str">
        <f t="shared" si="284"/>
        <v xml:space="preserve"> </v>
      </c>
      <c r="BW477" s="175" t="str">
        <f t="shared" si="285"/>
        <v/>
      </c>
      <c r="BX477" s="176" t="str">
        <f t="shared" si="286"/>
        <v/>
      </c>
      <c r="BY477" s="240" t="str">
        <f t="shared" si="287"/>
        <v xml:space="preserve"> </v>
      </c>
      <c r="BZ477" s="175" t="str">
        <f>IF(COUNT(#REF!,#REF!,#REF!,#REF!)=4,(3-#REF!)+(3-#REF!)+#REF!+#REF!,"")</f>
        <v/>
      </c>
      <c r="CA477" s="176" t="str">
        <f>IF(COUNT(#REF!,#REF!,#REF!,#REF!)=4,(3-#REF!)+(3-#REF!)+#REF!+#REF!,"")</f>
        <v/>
      </c>
      <c r="CB477" s="240" t="str">
        <f t="shared" si="288"/>
        <v xml:space="preserve"> </v>
      </c>
      <c r="CC477" s="175" t="str">
        <f>IF(COUNT(#REF!,#REF!,#REF!)=3,(3-#REF!)+#REF!+(3-#REF!),"")</f>
        <v/>
      </c>
      <c r="CD477" s="176" t="str">
        <f>IF(COUNT(#REF!,#REF!,#REF!)=3,(3-#REF!)+#REF!+(3-#REF!),"")</f>
        <v/>
      </c>
      <c r="CE477" s="240" t="str">
        <f t="shared" si="289"/>
        <v xml:space="preserve"> </v>
      </c>
      <c r="CF477" s="185" t="str">
        <f t="shared" si="305"/>
        <v/>
      </c>
      <c r="CG477" s="186" t="str">
        <f t="shared" si="305"/>
        <v/>
      </c>
      <c r="CH477" s="181" t="str">
        <f t="shared" si="290"/>
        <v xml:space="preserve"> </v>
      </c>
      <c r="CI477" s="240">
        <f>'Session Tracking'!P476</f>
        <v>0</v>
      </c>
      <c r="CJ477" s="172"/>
      <c r="CK477" s="172">
        <f>COUNTIF('Session Tracking'!F476:O476,"Yes")</f>
        <v>0</v>
      </c>
      <c r="CL477" s="240">
        <f>COUNTIF('Session Tracking'!F476:O476,"No")</f>
        <v>0</v>
      </c>
      <c r="CM477" s="211">
        <f t="shared" si="291"/>
        <v>0</v>
      </c>
      <c r="CN477" s="240" t="str">
        <f t="shared" si="268"/>
        <v/>
      </c>
      <c r="CO477" s="240" t="str">
        <f t="shared" si="269"/>
        <v/>
      </c>
      <c r="CP477" s="240" t="str">
        <f t="shared" si="292"/>
        <v/>
      </c>
      <c r="CQ477" s="240" t="str">
        <f t="shared" si="293"/>
        <v/>
      </c>
      <c r="CR477" s="240" t="str">
        <f t="shared" si="294"/>
        <v/>
      </c>
      <c r="CS477" s="240" t="str">
        <f t="shared" si="295"/>
        <v/>
      </c>
      <c r="CT477" s="172" t="str">
        <f t="shared" si="296"/>
        <v/>
      </c>
      <c r="CU477" s="240" t="str">
        <f t="shared" si="297"/>
        <v/>
      </c>
      <c r="CV477" s="240" t="str">
        <f t="shared" si="298"/>
        <v/>
      </c>
      <c r="CW477" s="240" t="str">
        <f t="shared" si="299"/>
        <v/>
      </c>
      <c r="CX477" s="240" t="str">
        <f t="shared" si="300"/>
        <v/>
      </c>
      <c r="CY477" s="240" t="str">
        <f t="shared" si="301"/>
        <v/>
      </c>
      <c r="CZ477" s="240" t="str">
        <f t="shared" si="302"/>
        <v/>
      </c>
      <c r="DA477" s="240" t="str">
        <f t="shared" si="303"/>
        <v/>
      </c>
      <c r="DB477" s="173" t="str">
        <f t="shared" si="304"/>
        <v/>
      </c>
    </row>
    <row r="478" spans="1:106" x14ac:dyDescent="0.35">
      <c r="A478" s="182">
        <f>'Session Tracking'!A477</f>
        <v>0</v>
      </c>
      <c r="B478" s="183">
        <f>'Session Tracking'!T477</f>
        <v>0</v>
      </c>
      <c r="C478" s="183">
        <f>'Session Tracking'!C477</f>
        <v>0</v>
      </c>
      <c r="D478" s="184" t="str">
        <f>IF('Session Tracking'!D477,'Session Tracking'!D477,"")</f>
        <v/>
      </c>
      <c r="E478" s="184" t="str">
        <f>IF('Session Tracking'!E477,'Session Tracking'!E477,"")</f>
        <v/>
      </c>
      <c r="F478" s="121"/>
      <c r="G478" s="121"/>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1"/>
      <c r="AH478" s="122"/>
      <c r="AI478" s="122"/>
      <c r="AJ478" s="122"/>
      <c r="AK478" s="122"/>
      <c r="AL478" s="122"/>
      <c r="AM478" s="122"/>
      <c r="AN478" s="122"/>
      <c r="AO478" s="122"/>
      <c r="AP478" s="122"/>
      <c r="AQ478" s="122"/>
      <c r="AR478" s="122"/>
      <c r="AS478" s="122"/>
      <c r="AT478" s="122"/>
      <c r="AU478" s="122"/>
      <c r="AV478" s="122"/>
      <c r="AW478" s="122"/>
      <c r="AX478" s="122"/>
      <c r="AY478" s="122"/>
      <c r="AZ478" s="122"/>
      <c r="BA478" s="122"/>
      <c r="BB478" s="122"/>
      <c r="BC478" s="122"/>
      <c r="BD478" s="122"/>
      <c r="BE478" s="122"/>
      <c r="BF478" s="122"/>
      <c r="BH478" s="175" t="str">
        <f t="shared" si="270"/>
        <v/>
      </c>
      <c r="BI478" s="176" t="str">
        <f t="shared" si="271"/>
        <v/>
      </c>
      <c r="BJ478" s="240" t="str">
        <f t="shared" si="272"/>
        <v xml:space="preserve"> </v>
      </c>
      <c r="BK478" s="175" t="str">
        <f t="shared" si="273"/>
        <v/>
      </c>
      <c r="BL478" s="176" t="str">
        <f t="shared" si="274"/>
        <v/>
      </c>
      <c r="BM478" s="240" t="str">
        <f t="shared" si="275"/>
        <v xml:space="preserve"> </v>
      </c>
      <c r="BN478" s="175" t="str">
        <f t="shared" si="276"/>
        <v/>
      </c>
      <c r="BO478" s="176" t="str">
        <f t="shared" si="277"/>
        <v/>
      </c>
      <c r="BP478" s="240" t="str">
        <f t="shared" si="278"/>
        <v xml:space="preserve"> </v>
      </c>
      <c r="BQ478" s="175" t="str">
        <f t="shared" si="279"/>
        <v/>
      </c>
      <c r="BR478" s="176" t="str">
        <f t="shared" si="280"/>
        <v/>
      </c>
      <c r="BS478" s="224" t="str">
        <f t="shared" si="281"/>
        <v xml:space="preserve"> </v>
      </c>
      <c r="BT478" s="318" t="str">
        <f t="shared" si="282"/>
        <v/>
      </c>
      <c r="BU478" s="319" t="str">
        <f t="shared" si="283"/>
        <v/>
      </c>
      <c r="BV478" s="320" t="str">
        <f t="shared" si="284"/>
        <v xml:space="preserve"> </v>
      </c>
      <c r="BW478" s="175" t="str">
        <f t="shared" si="285"/>
        <v/>
      </c>
      <c r="BX478" s="176" t="str">
        <f t="shared" si="286"/>
        <v/>
      </c>
      <c r="BY478" s="240" t="str">
        <f t="shared" si="287"/>
        <v xml:space="preserve"> </v>
      </c>
      <c r="BZ478" s="175" t="str">
        <f>IF(COUNT(#REF!,#REF!,#REF!,#REF!)=4,(3-#REF!)+(3-#REF!)+#REF!+#REF!,"")</f>
        <v/>
      </c>
      <c r="CA478" s="176" t="str">
        <f>IF(COUNT(#REF!,#REF!,#REF!,#REF!)=4,(3-#REF!)+(3-#REF!)+#REF!+#REF!,"")</f>
        <v/>
      </c>
      <c r="CB478" s="240" t="str">
        <f t="shared" si="288"/>
        <v xml:space="preserve"> </v>
      </c>
      <c r="CC478" s="175" t="str">
        <f>IF(COUNT(#REF!,#REF!,#REF!)=3,(3-#REF!)+#REF!+(3-#REF!),"")</f>
        <v/>
      </c>
      <c r="CD478" s="176" t="str">
        <f>IF(COUNT(#REF!,#REF!,#REF!)=3,(3-#REF!)+#REF!+(3-#REF!),"")</f>
        <v/>
      </c>
      <c r="CE478" s="240" t="str">
        <f t="shared" si="289"/>
        <v xml:space="preserve"> </v>
      </c>
      <c r="CF478" s="185" t="str">
        <f t="shared" si="305"/>
        <v/>
      </c>
      <c r="CG478" s="186" t="str">
        <f t="shared" si="305"/>
        <v/>
      </c>
      <c r="CH478" s="181" t="str">
        <f t="shared" si="290"/>
        <v xml:space="preserve"> </v>
      </c>
      <c r="CI478" s="240">
        <f>'Session Tracking'!P477</f>
        <v>0</v>
      </c>
      <c r="CJ478" s="172"/>
      <c r="CK478" s="172">
        <f>COUNTIF('Session Tracking'!F477:O477,"Yes")</f>
        <v>0</v>
      </c>
      <c r="CL478" s="240">
        <f>COUNTIF('Session Tracking'!F477:O477,"No")</f>
        <v>0</v>
      </c>
      <c r="CM478" s="211">
        <f t="shared" si="291"/>
        <v>0</v>
      </c>
      <c r="CN478" s="240" t="str">
        <f t="shared" si="268"/>
        <v/>
      </c>
      <c r="CO478" s="240" t="str">
        <f t="shared" si="269"/>
        <v/>
      </c>
      <c r="CP478" s="240" t="str">
        <f t="shared" si="292"/>
        <v/>
      </c>
      <c r="CQ478" s="240" t="str">
        <f t="shared" si="293"/>
        <v/>
      </c>
      <c r="CR478" s="240" t="str">
        <f t="shared" si="294"/>
        <v/>
      </c>
      <c r="CS478" s="240" t="str">
        <f t="shared" si="295"/>
        <v/>
      </c>
      <c r="CT478" s="172" t="str">
        <f t="shared" si="296"/>
        <v/>
      </c>
      <c r="CU478" s="240" t="str">
        <f t="shared" si="297"/>
        <v/>
      </c>
      <c r="CV478" s="240" t="str">
        <f t="shared" si="298"/>
        <v/>
      </c>
      <c r="CW478" s="240" t="str">
        <f t="shared" si="299"/>
        <v/>
      </c>
      <c r="CX478" s="240" t="str">
        <f t="shared" si="300"/>
        <v/>
      </c>
      <c r="CY478" s="240" t="str">
        <f t="shared" si="301"/>
        <v/>
      </c>
      <c r="CZ478" s="240" t="str">
        <f t="shared" si="302"/>
        <v/>
      </c>
      <c r="DA478" s="240" t="str">
        <f t="shared" si="303"/>
        <v/>
      </c>
      <c r="DB478" s="173" t="str">
        <f t="shared" si="304"/>
        <v/>
      </c>
    </row>
    <row r="479" spans="1:106" x14ac:dyDescent="0.35">
      <c r="A479" s="182">
        <f>'Session Tracking'!A478</f>
        <v>0</v>
      </c>
      <c r="B479" s="183">
        <f>'Session Tracking'!T478</f>
        <v>0</v>
      </c>
      <c r="C479" s="183">
        <f>'Session Tracking'!C478</f>
        <v>0</v>
      </c>
      <c r="D479" s="184" t="str">
        <f>IF('Session Tracking'!D478,'Session Tracking'!D478,"")</f>
        <v/>
      </c>
      <c r="E479" s="184" t="str">
        <f>IF('Session Tracking'!E478,'Session Tracking'!E478,"")</f>
        <v/>
      </c>
      <c r="F479" s="123"/>
      <c r="G479" s="123"/>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3"/>
      <c r="AH479" s="124"/>
      <c r="AI479" s="124"/>
      <c r="AJ479" s="124"/>
      <c r="AK479" s="124"/>
      <c r="AL479" s="124"/>
      <c r="AM479" s="124"/>
      <c r="AN479" s="124"/>
      <c r="AO479" s="124"/>
      <c r="AP479" s="124"/>
      <c r="AQ479" s="124"/>
      <c r="AR479" s="124"/>
      <c r="AS479" s="124"/>
      <c r="AT479" s="124"/>
      <c r="AU479" s="124"/>
      <c r="AV479" s="124"/>
      <c r="AW479" s="124"/>
      <c r="AX479" s="124"/>
      <c r="AY479" s="124"/>
      <c r="AZ479" s="124"/>
      <c r="BA479" s="124"/>
      <c r="BB479" s="124"/>
      <c r="BC479" s="124"/>
      <c r="BD479" s="124"/>
      <c r="BE479" s="124"/>
      <c r="BF479" s="124"/>
      <c r="BH479" s="175" t="str">
        <f t="shared" si="270"/>
        <v/>
      </c>
      <c r="BI479" s="176" t="str">
        <f t="shared" si="271"/>
        <v/>
      </c>
      <c r="BJ479" s="240" t="str">
        <f t="shared" si="272"/>
        <v xml:space="preserve"> </v>
      </c>
      <c r="BK479" s="175" t="str">
        <f t="shared" si="273"/>
        <v/>
      </c>
      <c r="BL479" s="176" t="str">
        <f t="shared" si="274"/>
        <v/>
      </c>
      <c r="BM479" s="240" t="str">
        <f t="shared" si="275"/>
        <v xml:space="preserve"> </v>
      </c>
      <c r="BN479" s="175" t="str">
        <f t="shared" si="276"/>
        <v/>
      </c>
      <c r="BO479" s="176" t="str">
        <f t="shared" si="277"/>
        <v/>
      </c>
      <c r="BP479" s="240" t="str">
        <f t="shared" si="278"/>
        <v xml:space="preserve"> </v>
      </c>
      <c r="BQ479" s="175" t="str">
        <f t="shared" si="279"/>
        <v/>
      </c>
      <c r="BR479" s="176" t="str">
        <f t="shared" si="280"/>
        <v/>
      </c>
      <c r="BS479" s="224" t="str">
        <f t="shared" si="281"/>
        <v xml:space="preserve"> </v>
      </c>
      <c r="BT479" s="318" t="str">
        <f t="shared" si="282"/>
        <v/>
      </c>
      <c r="BU479" s="319" t="str">
        <f t="shared" si="283"/>
        <v/>
      </c>
      <c r="BV479" s="320" t="str">
        <f t="shared" si="284"/>
        <v xml:space="preserve"> </v>
      </c>
      <c r="BW479" s="175" t="str">
        <f t="shared" si="285"/>
        <v/>
      </c>
      <c r="BX479" s="176" t="str">
        <f t="shared" si="286"/>
        <v/>
      </c>
      <c r="BY479" s="240" t="str">
        <f t="shared" si="287"/>
        <v xml:space="preserve"> </v>
      </c>
      <c r="BZ479" s="175" t="str">
        <f>IF(COUNT(#REF!,#REF!,#REF!,#REF!)=4,(3-#REF!)+(3-#REF!)+#REF!+#REF!,"")</f>
        <v/>
      </c>
      <c r="CA479" s="176" t="str">
        <f>IF(COUNT(#REF!,#REF!,#REF!,#REF!)=4,(3-#REF!)+(3-#REF!)+#REF!+#REF!,"")</f>
        <v/>
      </c>
      <c r="CB479" s="240" t="str">
        <f t="shared" si="288"/>
        <v xml:space="preserve"> </v>
      </c>
      <c r="CC479" s="175" t="str">
        <f>IF(COUNT(#REF!,#REF!,#REF!)=3,(3-#REF!)+#REF!+(3-#REF!),"")</f>
        <v/>
      </c>
      <c r="CD479" s="176" t="str">
        <f>IF(COUNT(#REF!,#REF!,#REF!)=3,(3-#REF!)+#REF!+(3-#REF!),"")</f>
        <v/>
      </c>
      <c r="CE479" s="240" t="str">
        <f t="shared" si="289"/>
        <v xml:space="preserve"> </v>
      </c>
      <c r="CF479" s="185" t="str">
        <f t="shared" si="305"/>
        <v/>
      </c>
      <c r="CG479" s="186" t="str">
        <f t="shared" si="305"/>
        <v/>
      </c>
      <c r="CH479" s="181" t="str">
        <f t="shared" si="290"/>
        <v xml:space="preserve"> </v>
      </c>
      <c r="CI479" s="240">
        <f>'Session Tracking'!P478</f>
        <v>0</v>
      </c>
      <c r="CJ479" s="172"/>
      <c r="CK479" s="172">
        <f>COUNTIF('Session Tracking'!F478:O478,"Yes")</f>
        <v>0</v>
      </c>
      <c r="CL479" s="240">
        <f>COUNTIF('Session Tracking'!F478:O478,"No")</f>
        <v>0</v>
      </c>
      <c r="CM479" s="211">
        <f t="shared" si="291"/>
        <v>0</v>
      </c>
      <c r="CN479" s="240" t="str">
        <f t="shared" si="268"/>
        <v/>
      </c>
      <c r="CO479" s="240" t="str">
        <f t="shared" si="269"/>
        <v/>
      </c>
      <c r="CP479" s="240" t="str">
        <f t="shared" si="292"/>
        <v/>
      </c>
      <c r="CQ479" s="240" t="str">
        <f t="shared" si="293"/>
        <v/>
      </c>
      <c r="CR479" s="240" t="str">
        <f t="shared" si="294"/>
        <v/>
      </c>
      <c r="CS479" s="240" t="str">
        <f t="shared" si="295"/>
        <v/>
      </c>
      <c r="CT479" s="172" t="str">
        <f t="shared" si="296"/>
        <v/>
      </c>
      <c r="CU479" s="240" t="str">
        <f t="shared" si="297"/>
        <v/>
      </c>
      <c r="CV479" s="240" t="str">
        <f t="shared" si="298"/>
        <v/>
      </c>
      <c r="CW479" s="240" t="str">
        <f t="shared" si="299"/>
        <v/>
      </c>
      <c r="CX479" s="240" t="str">
        <f t="shared" si="300"/>
        <v/>
      </c>
      <c r="CY479" s="240" t="str">
        <f t="shared" si="301"/>
        <v/>
      </c>
      <c r="CZ479" s="240" t="str">
        <f t="shared" si="302"/>
        <v/>
      </c>
      <c r="DA479" s="240" t="str">
        <f t="shared" si="303"/>
        <v/>
      </c>
      <c r="DB479" s="173" t="str">
        <f t="shared" si="304"/>
        <v/>
      </c>
    </row>
    <row r="480" spans="1:106" x14ac:dyDescent="0.35">
      <c r="A480" s="182">
        <f>'Session Tracking'!A479</f>
        <v>0</v>
      </c>
      <c r="B480" s="183">
        <f>'Session Tracking'!T479</f>
        <v>0</v>
      </c>
      <c r="C480" s="183">
        <f>'Session Tracking'!C479</f>
        <v>0</v>
      </c>
      <c r="D480" s="184" t="str">
        <f>IF('Session Tracking'!D479,'Session Tracking'!D479,"")</f>
        <v/>
      </c>
      <c r="E480" s="184" t="str">
        <f>IF('Session Tracking'!E479,'Session Tracking'!E479,"")</f>
        <v/>
      </c>
      <c r="F480" s="121"/>
      <c r="G480" s="121"/>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1"/>
      <c r="AH480" s="122"/>
      <c r="AI480" s="122"/>
      <c r="AJ480" s="122"/>
      <c r="AK480" s="122"/>
      <c r="AL480" s="122"/>
      <c r="AM480" s="122"/>
      <c r="AN480" s="122"/>
      <c r="AO480" s="122"/>
      <c r="AP480" s="122"/>
      <c r="AQ480" s="122"/>
      <c r="AR480" s="122"/>
      <c r="AS480" s="122"/>
      <c r="AT480" s="122"/>
      <c r="AU480" s="122"/>
      <c r="AV480" s="122"/>
      <c r="AW480" s="122"/>
      <c r="AX480" s="122"/>
      <c r="AY480" s="122"/>
      <c r="AZ480" s="122"/>
      <c r="BA480" s="122"/>
      <c r="BB480" s="122"/>
      <c r="BC480" s="122"/>
      <c r="BD480" s="122"/>
      <c r="BE480" s="122"/>
      <c r="BF480" s="122"/>
      <c r="BH480" s="175" t="str">
        <f t="shared" si="270"/>
        <v/>
      </c>
      <c r="BI480" s="176" t="str">
        <f t="shared" si="271"/>
        <v/>
      </c>
      <c r="BJ480" s="240" t="str">
        <f t="shared" si="272"/>
        <v xml:space="preserve"> </v>
      </c>
      <c r="BK480" s="175" t="str">
        <f t="shared" si="273"/>
        <v/>
      </c>
      <c r="BL480" s="176" t="str">
        <f t="shared" si="274"/>
        <v/>
      </c>
      <c r="BM480" s="240" t="str">
        <f t="shared" si="275"/>
        <v xml:space="preserve"> </v>
      </c>
      <c r="BN480" s="175" t="str">
        <f t="shared" si="276"/>
        <v/>
      </c>
      <c r="BO480" s="176" t="str">
        <f t="shared" si="277"/>
        <v/>
      </c>
      <c r="BP480" s="240" t="str">
        <f t="shared" si="278"/>
        <v xml:space="preserve"> </v>
      </c>
      <c r="BQ480" s="175" t="str">
        <f t="shared" si="279"/>
        <v/>
      </c>
      <c r="BR480" s="176" t="str">
        <f t="shared" si="280"/>
        <v/>
      </c>
      <c r="BS480" s="224" t="str">
        <f t="shared" si="281"/>
        <v xml:space="preserve"> </v>
      </c>
      <c r="BT480" s="318" t="str">
        <f t="shared" si="282"/>
        <v/>
      </c>
      <c r="BU480" s="319" t="str">
        <f t="shared" si="283"/>
        <v/>
      </c>
      <c r="BV480" s="320" t="str">
        <f t="shared" si="284"/>
        <v xml:space="preserve"> </v>
      </c>
      <c r="BW480" s="175" t="str">
        <f t="shared" si="285"/>
        <v/>
      </c>
      <c r="BX480" s="176" t="str">
        <f t="shared" si="286"/>
        <v/>
      </c>
      <c r="BY480" s="240" t="str">
        <f t="shared" si="287"/>
        <v xml:space="preserve"> </v>
      </c>
      <c r="BZ480" s="175" t="str">
        <f>IF(COUNT(#REF!,#REF!,#REF!,#REF!)=4,(3-#REF!)+(3-#REF!)+#REF!+#REF!,"")</f>
        <v/>
      </c>
      <c r="CA480" s="176" t="str">
        <f>IF(COUNT(#REF!,#REF!,#REF!,#REF!)=4,(3-#REF!)+(3-#REF!)+#REF!+#REF!,"")</f>
        <v/>
      </c>
      <c r="CB480" s="240" t="str">
        <f t="shared" si="288"/>
        <v xml:space="preserve"> </v>
      </c>
      <c r="CC480" s="175" t="str">
        <f>IF(COUNT(#REF!,#REF!,#REF!)=3,(3-#REF!)+#REF!+(3-#REF!),"")</f>
        <v/>
      </c>
      <c r="CD480" s="176" t="str">
        <f>IF(COUNT(#REF!,#REF!,#REF!)=3,(3-#REF!)+#REF!+(3-#REF!),"")</f>
        <v/>
      </c>
      <c r="CE480" s="240" t="str">
        <f t="shared" si="289"/>
        <v xml:space="preserve"> </v>
      </c>
      <c r="CF480" s="185" t="str">
        <f t="shared" si="305"/>
        <v/>
      </c>
      <c r="CG480" s="186" t="str">
        <f t="shared" si="305"/>
        <v/>
      </c>
      <c r="CH480" s="181" t="str">
        <f t="shared" si="290"/>
        <v xml:space="preserve"> </v>
      </c>
      <c r="CI480" s="240">
        <f>'Session Tracking'!P479</f>
        <v>0</v>
      </c>
      <c r="CJ480" s="172"/>
      <c r="CK480" s="172">
        <f>COUNTIF('Session Tracking'!F479:O479,"Yes")</f>
        <v>0</v>
      </c>
      <c r="CL480" s="240">
        <f>COUNTIF('Session Tracking'!F479:O479,"No")</f>
        <v>0</v>
      </c>
      <c r="CM480" s="211">
        <f t="shared" si="291"/>
        <v>0</v>
      </c>
      <c r="CN480" s="240" t="str">
        <f t="shared" si="268"/>
        <v/>
      </c>
      <c r="CO480" s="240" t="str">
        <f t="shared" si="269"/>
        <v/>
      </c>
      <c r="CP480" s="240" t="str">
        <f t="shared" si="292"/>
        <v/>
      </c>
      <c r="CQ480" s="240" t="str">
        <f t="shared" si="293"/>
        <v/>
      </c>
      <c r="CR480" s="240" t="str">
        <f t="shared" si="294"/>
        <v/>
      </c>
      <c r="CS480" s="240" t="str">
        <f t="shared" si="295"/>
        <v/>
      </c>
      <c r="CT480" s="172" t="str">
        <f t="shared" si="296"/>
        <v/>
      </c>
      <c r="CU480" s="240" t="str">
        <f t="shared" si="297"/>
        <v/>
      </c>
      <c r="CV480" s="240" t="str">
        <f t="shared" si="298"/>
        <v/>
      </c>
      <c r="CW480" s="240" t="str">
        <f t="shared" si="299"/>
        <v/>
      </c>
      <c r="CX480" s="240" t="str">
        <f t="shared" si="300"/>
        <v/>
      </c>
      <c r="CY480" s="240" t="str">
        <f t="shared" si="301"/>
        <v/>
      </c>
      <c r="CZ480" s="240" t="str">
        <f t="shared" si="302"/>
        <v/>
      </c>
      <c r="DA480" s="240" t="str">
        <f t="shared" si="303"/>
        <v/>
      </c>
      <c r="DB480" s="173" t="str">
        <f t="shared" si="304"/>
        <v/>
      </c>
    </row>
    <row r="481" spans="1:106" x14ac:dyDescent="0.35">
      <c r="A481" s="182">
        <f>'Session Tracking'!A480</f>
        <v>0</v>
      </c>
      <c r="B481" s="183">
        <f>'Session Tracking'!T480</f>
        <v>0</v>
      </c>
      <c r="C481" s="183">
        <f>'Session Tracking'!C480</f>
        <v>0</v>
      </c>
      <c r="D481" s="184" t="str">
        <f>IF('Session Tracking'!D480,'Session Tracking'!D480,"")</f>
        <v/>
      </c>
      <c r="E481" s="184" t="str">
        <f>IF('Session Tracking'!E480,'Session Tracking'!E480,"")</f>
        <v/>
      </c>
      <c r="F481" s="123"/>
      <c r="G481" s="123"/>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3"/>
      <c r="AH481" s="124"/>
      <c r="AI481" s="124"/>
      <c r="AJ481" s="124"/>
      <c r="AK481" s="124"/>
      <c r="AL481" s="124"/>
      <c r="AM481" s="124"/>
      <c r="AN481" s="124"/>
      <c r="AO481" s="124"/>
      <c r="AP481" s="124"/>
      <c r="AQ481" s="124"/>
      <c r="AR481" s="124"/>
      <c r="AS481" s="124"/>
      <c r="AT481" s="124"/>
      <c r="AU481" s="124"/>
      <c r="AV481" s="124"/>
      <c r="AW481" s="124"/>
      <c r="AX481" s="124"/>
      <c r="AY481" s="124"/>
      <c r="AZ481" s="124"/>
      <c r="BA481" s="124"/>
      <c r="BB481" s="124"/>
      <c r="BC481" s="124"/>
      <c r="BD481" s="124"/>
      <c r="BE481" s="124"/>
      <c r="BF481" s="124"/>
      <c r="BH481" s="175" t="str">
        <f t="shared" si="270"/>
        <v/>
      </c>
      <c r="BI481" s="176" t="str">
        <f t="shared" si="271"/>
        <v/>
      </c>
      <c r="BJ481" s="240" t="str">
        <f t="shared" si="272"/>
        <v xml:space="preserve"> </v>
      </c>
      <c r="BK481" s="175" t="str">
        <f t="shared" si="273"/>
        <v/>
      </c>
      <c r="BL481" s="176" t="str">
        <f t="shared" si="274"/>
        <v/>
      </c>
      <c r="BM481" s="240" t="str">
        <f t="shared" si="275"/>
        <v xml:space="preserve"> </v>
      </c>
      <c r="BN481" s="175" t="str">
        <f t="shared" si="276"/>
        <v/>
      </c>
      <c r="BO481" s="176" t="str">
        <f t="shared" si="277"/>
        <v/>
      </c>
      <c r="BP481" s="240" t="str">
        <f t="shared" si="278"/>
        <v xml:space="preserve"> </v>
      </c>
      <c r="BQ481" s="175" t="str">
        <f t="shared" si="279"/>
        <v/>
      </c>
      <c r="BR481" s="176" t="str">
        <f t="shared" si="280"/>
        <v/>
      </c>
      <c r="BS481" s="224" t="str">
        <f t="shared" si="281"/>
        <v xml:space="preserve"> </v>
      </c>
      <c r="BT481" s="318" t="str">
        <f t="shared" si="282"/>
        <v/>
      </c>
      <c r="BU481" s="319" t="str">
        <f t="shared" si="283"/>
        <v/>
      </c>
      <c r="BV481" s="320" t="str">
        <f t="shared" si="284"/>
        <v xml:space="preserve"> </v>
      </c>
      <c r="BW481" s="175" t="str">
        <f t="shared" si="285"/>
        <v/>
      </c>
      <c r="BX481" s="176" t="str">
        <f t="shared" si="286"/>
        <v/>
      </c>
      <c r="BY481" s="240" t="str">
        <f t="shared" si="287"/>
        <v xml:space="preserve"> </v>
      </c>
      <c r="BZ481" s="175" t="str">
        <f>IF(COUNT(#REF!,#REF!,#REF!,#REF!)=4,(3-#REF!)+(3-#REF!)+#REF!+#REF!,"")</f>
        <v/>
      </c>
      <c r="CA481" s="176" t="str">
        <f>IF(COUNT(#REF!,#REF!,#REF!,#REF!)=4,(3-#REF!)+(3-#REF!)+#REF!+#REF!,"")</f>
        <v/>
      </c>
      <c r="CB481" s="240" t="str">
        <f t="shared" si="288"/>
        <v xml:space="preserve"> </v>
      </c>
      <c r="CC481" s="175" t="str">
        <f>IF(COUNT(#REF!,#REF!,#REF!)=3,(3-#REF!)+#REF!+(3-#REF!),"")</f>
        <v/>
      </c>
      <c r="CD481" s="176" t="str">
        <f>IF(COUNT(#REF!,#REF!,#REF!)=3,(3-#REF!)+#REF!+(3-#REF!),"")</f>
        <v/>
      </c>
      <c r="CE481" s="240" t="str">
        <f t="shared" si="289"/>
        <v xml:space="preserve"> </v>
      </c>
      <c r="CF481" s="185" t="str">
        <f t="shared" si="305"/>
        <v/>
      </c>
      <c r="CG481" s="186" t="str">
        <f t="shared" si="305"/>
        <v/>
      </c>
      <c r="CH481" s="181" t="str">
        <f t="shared" si="290"/>
        <v xml:space="preserve"> </v>
      </c>
      <c r="CI481" s="240">
        <f>'Session Tracking'!P480</f>
        <v>0</v>
      </c>
      <c r="CJ481" s="172"/>
      <c r="CK481" s="172">
        <f>COUNTIF('Session Tracking'!F480:O480,"Yes")</f>
        <v>0</v>
      </c>
      <c r="CL481" s="240">
        <f>COUNTIF('Session Tracking'!F480:O480,"No")</f>
        <v>0</v>
      </c>
      <c r="CM481" s="211">
        <f t="shared" si="291"/>
        <v>0</v>
      </c>
      <c r="CN481" s="240" t="str">
        <f t="shared" si="268"/>
        <v/>
      </c>
      <c r="CO481" s="240" t="str">
        <f t="shared" si="269"/>
        <v/>
      </c>
      <c r="CP481" s="240" t="str">
        <f t="shared" si="292"/>
        <v/>
      </c>
      <c r="CQ481" s="240" t="str">
        <f t="shared" si="293"/>
        <v/>
      </c>
      <c r="CR481" s="240" t="str">
        <f t="shared" si="294"/>
        <v/>
      </c>
      <c r="CS481" s="240" t="str">
        <f t="shared" si="295"/>
        <v/>
      </c>
      <c r="CT481" s="172" t="str">
        <f t="shared" si="296"/>
        <v/>
      </c>
      <c r="CU481" s="240" t="str">
        <f t="shared" si="297"/>
        <v/>
      </c>
      <c r="CV481" s="240" t="str">
        <f t="shared" si="298"/>
        <v/>
      </c>
      <c r="CW481" s="240" t="str">
        <f t="shared" si="299"/>
        <v/>
      </c>
      <c r="CX481" s="240" t="str">
        <f t="shared" si="300"/>
        <v/>
      </c>
      <c r="CY481" s="240" t="str">
        <f t="shared" si="301"/>
        <v/>
      </c>
      <c r="CZ481" s="240" t="str">
        <f t="shared" si="302"/>
        <v/>
      </c>
      <c r="DA481" s="240" t="str">
        <f t="shared" si="303"/>
        <v/>
      </c>
      <c r="DB481" s="173" t="str">
        <f t="shared" si="304"/>
        <v/>
      </c>
    </row>
    <row r="482" spans="1:106" x14ac:dyDescent="0.35">
      <c r="A482" s="182">
        <f>'Session Tracking'!A481</f>
        <v>0</v>
      </c>
      <c r="B482" s="183">
        <f>'Session Tracking'!T481</f>
        <v>0</v>
      </c>
      <c r="C482" s="183">
        <f>'Session Tracking'!C481</f>
        <v>0</v>
      </c>
      <c r="D482" s="184" t="str">
        <f>IF('Session Tracking'!D481,'Session Tracking'!D481,"")</f>
        <v/>
      </c>
      <c r="E482" s="184" t="str">
        <f>IF('Session Tracking'!E481,'Session Tracking'!E481,"")</f>
        <v/>
      </c>
      <c r="F482" s="121"/>
      <c r="G482" s="121"/>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1"/>
      <c r="AH482" s="122"/>
      <c r="AI482" s="122"/>
      <c r="AJ482" s="122"/>
      <c r="AK482" s="122"/>
      <c r="AL482" s="122"/>
      <c r="AM482" s="122"/>
      <c r="AN482" s="122"/>
      <c r="AO482" s="122"/>
      <c r="AP482" s="122"/>
      <c r="AQ482" s="122"/>
      <c r="AR482" s="122"/>
      <c r="AS482" s="122"/>
      <c r="AT482" s="122"/>
      <c r="AU482" s="122"/>
      <c r="AV482" s="122"/>
      <c r="AW482" s="122"/>
      <c r="AX482" s="122"/>
      <c r="AY482" s="122"/>
      <c r="AZ482" s="122"/>
      <c r="BA482" s="122"/>
      <c r="BB482" s="122"/>
      <c r="BC482" s="122"/>
      <c r="BD482" s="122"/>
      <c r="BE482" s="122"/>
      <c r="BF482" s="122"/>
      <c r="BH482" s="175" t="str">
        <f t="shared" si="270"/>
        <v/>
      </c>
      <c r="BI482" s="176" t="str">
        <f t="shared" si="271"/>
        <v/>
      </c>
      <c r="BJ482" s="240" t="str">
        <f t="shared" si="272"/>
        <v xml:space="preserve"> </v>
      </c>
      <c r="BK482" s="175" t="str">
        <f t="shared" si="273"/>
        <v/>
      </c>
      <c r="BL482" s="176" t="str">
        <f t="shared" si="274"/>
        <v/>
      </c>
      <c r="BM482" s="240" t="str">
        <f t="shared" si="275"/>
        <v xml:space="preserve"> </v>
      </c>
      <c r="BN482" s="175" t="str">
        <f t="shared" si="276"/>
        <v/>
      </c>
      <c r="BO482" s="176" t="str">
        <f t="shared" si="277"/>
        <v/>
      </c>
      <c r="BP482" s="240" t="str">
        <f t="shared" si="278"/>
        <v xml:space="preserve"> </v>
      </c>
      <c r="BQ482" s="175" t="str">
        <f t="shared" si="279"/>
        <v/>
      </c>
      <c r="BR482" s="176" t="str">
        <f t="shared" si="280"/>
        <v/>
      </c>
      <c r="BS482" s="224" t="str">
        <f t="shared" si="281"/>
        <v xml:space="preserve"> </v>
      </c>
      <c r="BT482" s="318" t="str">
        <f t="shared" si="282"/>
        <v/>
      </c>
      <c r="BU482" s="319" t="str">
        <f t="shared" si="283"/>
        <v/>
      </c>
      <c r="BV482" s="320" t="str">
        <f t="shared" si="284"/>
        <v xml:space="preserve"> </v>
      </c>
      <c r="BW482" s="175" t="str">
        <f t="shared" si="285"/>
        <v/>
      </c>
      <c r="BX482" s="176" t="str">
        <f t="shared" si="286"/>
        <v/>
      </c>
      <c r="BY482" s="240" t="str">
        <f t="shared" si="287"/>
        <v xml:space="preserve"> </v>
      </c>
      <c r="BZ482" s="175" t="str">
        <f>IF(COUNT(#REF!,#REF!,#REF!,#REF!)=4,(3-#REF!)+(3-#REF!)+#REF!+#REF!,"")</f>
        <v/>
      </c>
      <c r="CA482" s="176" t="str">
        <f>IF(COUNT(#REF!,#REF!,#REF!,#REF!)=4,(3-#REF!)+(3-#REF!)+#REF!+#REF!,"")</f>
        <v/>
      </c>
      <c r="CB482" s="240" t="str">
        <f t="shared" si="288"/>
        <v xml:space="preserve"> </v>
      </c>
      <c r="CC482" s="175" t="str">
        <f>IF(COUNT(#REF!,#REF!,#REF!)=3,(3-#REF!)+#REF!+(3-#REF!),"")</f>
        <v/>
      </c>
      <c r="CD482" s="176" t="str">
        <f>IF(COUNT(#REF!,#REF!,#REF!)=3,(3-#REF!)+#REF!+(3-#REF!),"")</f>
        <v/>
      </c>
      <c r="CE482" s="240" t="str">
        <f t="shared" si="289"/>
        <v xml:space="preserve"> </v>
      </c>
      <c r="CF482" s="185" t="str">
        <f t="shared" si="305"/>
        <v/>
      </c>
      <c r="CG482" s="186" t="str">
        <f t="shared" si="305"/>
        <v/>
      </c>
      <c r="CH482" s="181" t="str">
        <f t="shared" si="290"/>
        <v xml:space="preserve"> </v>
      </c>
      <c r="CI482" s="240">
        <f>'Session Tracking'!P481</f>
        <v>0</v>
      </c>
      <c r="CJ482" s="172"/>
      <c r="CK482" s="172">
        <f>COUNTIF('Session Tracking'!F481:O481,"Yes")</f>
        <v>0</v>
      </c>
      <c r="CL482" s="240">
        <f>COUNTIF('Session Tracking'!F481:O481,"No")</f>
        <v>0</v>
      </c>
      <c r="CM482" s="211">
        <f t="shared" si="291"/>
        <v>0</v>
      </c>
      <c r="CN482" s="240" t="str">
        <f t="shared" si="268"/>
        <v/>
      </c>
      <c r="CO482" s="240" t="str">
        <f t="shared" si="269"/>
        <v/>
      </c>
      <c r="CP482" s="240" t="str">
        <f t="shared" si="292"/>
        <v/>
      </c>
      <c r="CQ482" s="240" t="str">
        <f t="shared" si="293"/>
        <v/>
      </c>
      <c r="CR482" s="240" t="str">
        <f t="shared" si="294"/>
        <v/>
      </c>
      <c r="CS482" s="240" t="str">
        <f t="shared" si="295"/>
        <v/>
      </c>
      <c r="CT482" s="172" t="str">
        <f t="shared" si="296"/>
        <v/>
      </c>
      <c r="CU482" s="240" t="str">
        <f t="shared" si="297"/>
        <v/>
      </c>
      <c r="CV482" s="240" t="str">
        <f t="shared" si="298"/>
        <v/>
      </c>
      <c r="CW482" s="240" t="str">
        <f t="shared" si="299"/>
        <v/>
      </c>
      <c r="CX482" s="240" t="str">
        <f t="shared" si="300"/>
        <v/>
      </c>
      <c r="CY482" s="240" t="str">
        <f t="shared" si="301"/>
        <v/>
      </c>
      <c r="CZ482" s="240" t="str">
        <f t="shared" si="302"/>
        <v/>
      </c>
      <c r="DA482" s="240" t="str">
        <f t="shared" si="303"/>
        <v/>
      </c>
      <c r="DB482" s="173" t="str">
        <f t="shared" si="304"/>
        <v/>
      </c>
    </row>
    <row r="483" spans="1:106" x14ac:dyDescent="0.35">
      <c r="A483" s="182">
        <f>'Session Tracking'!A482</f>
        <v>0</v>
      </c>
      <c r="B483" s="183">
        <f>'Session Tracking'!T482</f>
        <v>0</v>
      </c>
      <c r="C483" s="183">
        <f>'Session Tracking'!C482</f>
        <v>0</v>
      </c>
      <c r="D483" s="184" t="str">
        <f>IF('Session Tracking'!D482,'Session Tracking'!D482,"")</f>
        <v/>
      </c>
      <c r="E483" s="184" t="str">
        <f>IF('Session Tracking'!E482,'Session Tracking'!E482,"")</f>
        <v/>
      </c>
      <c r="F483" s="123"/>
      <c r="G483" s="123"/>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3"/>
      <c r="AH483" s="124"/>
      <c r="AI483" s="124"/>
      <c r="AJ483" s="124"/>
      <c r="AK483" s="124"/>
      <c r="AL483" s="124"/>
      <c r="AM483" s="124"/>
      <c r="AN483" s="124"/>
      <c r="AO483" s="124"/>
      <c r="AP483" s="124"/>
      <c r="AQ483" s="124"/>
      <c r="AR483" s="124"/>
      <c r="AS483" s="124"/>
      <c r="AT483" s="124"/>
      <c r="AU483" s="124"/>
      <c r="AV483" s="124"/>
      <c r="AW483" s="124"/>
      <c r="AX483" s="124"/>
      <c r="AY483" s="124"/>
      <c r="AZ483" s="124"/>
      <c r="BA483" s="124"/>
      <c r="BB483" s="124"/>
      <c r="BC483" s="124"/>
      <c r="BD483" s="124"/>
      <c r="BE483" s="124"/>
      <c r="BF483" s="124"/>
      <c r="BH483" s="175" t="str">
        <f t="shared" si="270"/>
        <v/>
      </c>
      <c r="BI483" s="176" t="str">
        <f t="shared" si="271"/>
        <v/>
      </c>
      <c r="BJ483" s="240" t="str">
        <f t="shared" si="272"/>
        <v xml:space="preserve"> </v>
      </c>
      <c r="BK483" s="175" t="str">
        <f t="shared" si="273"/>
        <v/>
      </c>
      <c r="BL483" s="176" t="str">
        <f t="shared" si="274"/>
        <v/>
      </c>
      <c r="BM483" s="240" t="str">
        <f t="shared" si="275"/>
        <v xml:space="preserve"> </v>
      </c>
      <c r="BN483" s="175" t="str">
        <f t="shared" si="276"/>
        <v/>
      </c>
      <c r="BO483" s="176" t="str">
        <f t="shared" si="277"/>
        <v/>
      </c>
      <c r="BP483" s="240" t="str">
        <f t="shared" si="278"/>
        <v xml:space="preserve"> </v>
      </c>
      <c r="BQ483" s="175" t="str">
        <f t="shared" si="279"/>
        <v/>
      </c>
      <c r="BR483" s="176" t="str">
        <f t="shared" si="280"/>
        <v/>
      </c>
      <c r="BS483" s="224" t="str">
        <f t="shared" si="281"/>
        <v xml:space="preserve"> </v>
      </c>
      <c r="BT483" s="318" t="str">
        <f t="shared" si="282"/>
        <v/>
      </c>
      <c r="BU483" s="319" t="str">
        <f t="shared" si="283"/>
        <v/>
      </c>
      <c r="BV483" s="320" t="str">
        <f t="shared" si="284"/>
        <v xml:space="preserve"> </v>
      </c>
      <c r="BW483" s="175" t="str">
        <f t="shared" si="285"/>
        <v/>
      </c>
      <c r="BX483" s="176" t="str">
        <f t="shared" si="286"/>
        <v/>
      </c>
      <c r="BY483" s="240" t="str">
        <f t="shared" si="287"/>
        <v xml:space="preserve"> </v>
      </c>
      <c r="BZ483" s="175" t="str">
        <f>IF(COUNT(#REF!,#REF!,#REF!,#REF!)=4,(3-#REF!)+(3-#REF!)+#REF!+#REF!,"")</f>
        <v/>
      </c>
      <c r="CA483" s="176" t="str">
        <f>IF(COUNT(#REF!,#REF!,#REF!,#REF!)=4,(3-#REF!)+(3-#REF!)+#REF!+#REF!,"")</f>
        <v/>
      </c>
      <c r="CB483" s="240" t="str">
        <f t="shared" si="288"/>
        <v xml:space="preserve"> </v>
      </c>
      <c r="CC483" s="175" t="str">
        <f>IF(COUNT(#REF!,#REF!,#REF!)=3,(3-#REF!)+#REF!+(3-#REF!),"")</f>
        <v/>
      </c>
      <c r="CD483" s="176" t="str">
        <f>IF(COUNT(#REF!,#REF!,#REF!)=3,(3-#REF!)+#REF!+(3-#REF!),"")</f>
        <v/>
      </c>
      <c r="CE483" s="240" t="str">
        <f t="shared" si="289"/>
        <v xml:space="preserve"> </v>
      </c>
      <c r="CF483" s="185" t="str">
        <f t="shared" si="305"/>
        <v/>
      </c>
      <c r="CG483" s="186" t="str">
        <f t="shared" si="305"/>
        <v/>
      </c>
      <c r="CH483" s="181" t="str">
        <f t="shared" si="290"/>
        <v xml:space="preserve"> </v>
      </c>
      <c r="CI483" s="240">
        <f>'Session Tracking'!P482</f>
        <v>0</v>
      </c>
      <c r="CJ483" s="172"/>
      <c r="CK483" s="172">
        <f>COUNTIF('Session Tracking'!F482:O482,"Yes")</f>
        <v>0</v>
      </c>
      <c r="CL483" s="240">
        <f>COUNTIF('Session Tracking'!F482:O482,"No")</f>
        <v>0</v>
      </c>
      <c r="CM483" s="211">
        <f t="shared" si="291"/>
        <v>0</v>
      </c>
      <c r="CN483" s="240" t="str">
        <f t="shared" si="268"/>
        <v/>
      </c>
      <c r="CO483" s="240" t="str">
        <f t="shared" si="269"/>
        <v/>
      </c>
      <c r="CP483" s="240" t="str">
        <f t="shared" si="292"/>
        <v/>
      </c>
      <c r="CQ483" s="240" t="str">
        <f t="shared" si="293"/>
        <v/>
      </c>
      <c r="CR483" s="240" t="str">
        <f t="shared" si="294"/>
        <v/>
      </c>
      <c r="CS483" s="240" t="str">
        <f t="shared" si="295"/>
        <v/>
      </c>
      <c r="CT483" s="172" t="str">
        <f t="shared" si="296"/>
        <v/>
      </c>
      <c r="CU483" s="240" t="str">
        <f t="shared" si="297"/>
        <v/>
      </c>
      <c r="CV483" s="240" t="str">
        <f t="shared" si="298"/>
        <v/>
      </c>
      <c r="CW483" s="240" t="str">
        <f t="shared" si="299"/>
        <v/>
      </c>
      <c r="CX483" s="240" t="str">
        <f t="shared" si="300"/>
        <v/>
      </c>
      <c r="CY483" s="240" t="str">
        <f t="shared" si="301"/>
        <v/>
      </c>
      <c r="CZ483" s="240" t="str">
        <f t="shared" si="302"/>
        <v/>
      </c>
      <c r="DA483" s="240" t="str">
        <f t="shared" si="303"/>
        <v/>
      </c>
      <c r="DB483" s="173" t="str">
        <f t="shared" si="304"/>
        <v/>
      </c>
    </row>
    <row r="484" spans="1:106" x14ac:dyDescent="0.35">
      <c r="A484" s="182">
        <f>'Session Tracking'!A483</f>
        <v>0</v>
      </c>
      <c r="B484" s="183">
        <f>'Session Tracking'!T483</f>
        <v>0</v>
      </c>
      <c r="C484" s="183">
        <f>'Session Tracking'!C483</f>
        <v>0</v>
      </c>
      <c r="D484" s="184" t="str">
        <f>IF('Session Tracking'!D483,'Session Tracking'!D483,"")</f>
        <v/>
      </c>
      <c r="E484" s="184" t="str">
        <f>IF('Session Tracking'!E483,'Session Tracking'!E483,"")</f>
        <v/>
      </c>
      <c r="F484" s="121"/>
      <c r="G484" s="121"/>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1"/>
      <c r="AH484" s="122"/>
      <c r="AI484" s="122"/>
      <c r="AJ484" s="122"/>
      <c r="AK484" s="122"/>
      <c r="AL484" s="122"/>
      <c r="AM484" s="122"/>
      <c r="AN484" s="122"/>
      <c r="AO484" s="122"/>
      <c r="AP484" s="122"/>
      <c r="AQ484" s="122"/>
      <c r="AR484" s="122"/>
      <c r="AS484" s="122"/>
      <c r="AT484" s="122"/>
      <c r="AU484" s="122"/>
      <c r="AV484" s="122"/>
      <c r="AW484" s="122"/>
      <c r="AX484" s="122"/>
      <c r="AY484" s="122"/>
      <c r="AZ484" s="122"/>
      <c r="BA484" s="122"/>
      <c r="BB484" s="122"/>
      <c r="BC484" s="122"/>
      <c r="BD484" s="122"/>
      <c r="BE484" s="122"/>
      <c r="BF484" s="122"/>
      <c r="BH484" s="175" t="str">
        <f t="shared" si="270"/>
        <v/>
      </c>
      <c r="BI484" s="176" t="str">
        <f t="shared" si="271"/>
        <v/>
      </c>
      <c r="BJ484" s="240" t="str">
        <f t="shared" si="272"/>
        <v xml:space="preserve"> </v>
      </c>
      <c r="BK484" s="175" t="str">
        <f t="shared" si="273"/>
        <v/>
      </c>
      <c r="BL484" s="176" t="str">
        <f t="shared" si="274"/>
        <v/>
      </c>
      <c r="BM484" s="240" t="str">
        <f t="shared" si="275"/>
        <v xml:space="preserve"> </v>
      </c>
      <c r="BN484" s="175" t="str">
        <f t="shared" si="276"/>
        <v/>
      </c>
      <c r="BO484" s="176" t="str">
        <f t="shared" si="277"/>
        <v/>
      </c>
      <c r="BP484" s="240" t="str">
        <f t="shared" si="278"/>
        <v xml:space="preserve"> </v>
      </c>
      <c r="BQ484" s="175" t="str">
        <f t="shared" si="279"/>
        <v/>
      </c>
      <c r="BR484" s="176" t="str">
        <f t="shared" si="280"/>
        <v/>
      </c>
      <c r="BS484" s="224" t="str">
        <f t="shared" si="281"/>
        <v xml:space="preserve"> </v>
      </c>
      <c r="BT484" s="318" t="str">
        <f t="shared" si="282"/>
        <v/>
      </c>
      <c r="BU484" s="319" t="str">
        <f t="shared" si="283"/>
        <v/>
      </c>
      <c r="BV484" s="320" t="str">
        <f t="shared" si="284"/>
        <v xml:space="preserve"> </v>
      </c>
      <c r="BW484" s="175" t="str">
        <f t="shared" si="285"/>
        <v/>
      </c>
      <c r="BX484" s="176" t="str">
        <f t="shared" si="286"/>
        <v/>
      </c>
      <c r="BY484" s="240" t="str">
        <f t="shared" si="287"/>
        <v xml:space="preserve"> </v>
      </c>
      <c r="BZ484" s="175" t="str">
        <f>IF(COUNT(#REF!,#REF!,#REF!,#REF!)=4,(3-#REF!)+(3-#REF!)+#REF!+#REF!,"")</f>
        <v/>
      </c>
      <c r="CA484" s="176" t="str">
        <f>IF(COUNT(#REF!,#REF!,#REF!,#REF!)=4,(3-#REF!)+(3-#REF!)+#REF!+#REF!,"")</f>
        <v/>
      </c>
      <c r="CB484" s="240" t="str">
        <f t="shared" si="288"/>
        <v xml:space="preserve"> </v>
      </c>
      <c r="CC484" s="175" t="str">
        <f>IF(COUNT(#REF!,#REF!,#REF!)=3,(3-#REF!)+#REF!+(3-#REF!),"")</f>
        <v/>
      </c>
      <c r="CD484" s="176" t="str">
        <f>IF(COUNT(#REF!,#REF!,#REF!)=3,(3-#REF!)+#REF!+(3-#REF!),"")</f>
        <v/>
      </c>
      <c r="CE484" s="240" t="str">
        <f t="shared" si="289"/>
        <v xml:space="preserve"> </v>
      </c>
      <c r="CF484" s="185" t="str">
        <f t="shared" si="305"/>
        <v/>
      </c>
      <c r="CG484" s="186" t="str">
        <f t="shared" si="305"/>
        <v/>
      </c>
      <c r="CH484" s="181" t="str">
        <f t="shared" si="290"/>
        <v xml:space="preserve"> </v>
      </c>
      <c r="CI484" s="240">
        <f>'Session Tracking'!P483</f>
        <v>0</v>
      </c>
      <c r="CJ484" s="172"/>
      <c r="CK484" s="172">
        <f>COUNTIF('Session Tracking'!F483:O483,"Yes")</f>
        <v>0</v>
      </c>
      <c r="CL484" s="240">
        <f>COUNTIF('Session Tracking'!F483:O483,"No")</f>
        <v>0</v>
      </c>
      <c r="CM484" s="211">
        <f t="shared" si="291"/>
        <v>0</v>
      </c>
      <c r="CN484" s="240" t="str">
        <f t="shared" si="268"/>
        <v/>
      </c>
      <c r="CO484" s="240" t="str">
        <f t="shared" si="269"/>
        <v/>
      </c>
      <c r="CP484" s="240" t="str">
        <f t="shared" si="292"/>
        <v/>
      </c>
      <c r="CQ484" s="240" t="str">
        <f t="shared" si="293"/>
        <v/>
      </c>
      <c r="CR484" s="240" t="str">
        <f t="shared" si="294"/>
        <v/>
      </c>
      <c r="CS484" s="240" t="str">
        <f t="shared" si="295"/>
        <v/>
      </c>
      <c r="CT484" s="172" t="str">
        <f t="shared" si="296"/>
        <v/>
      </c>
      <c r="CU484" s="240" t="str">
        <f t="shared" si="297"/>
        <v/>
      </c>
      <c r="CV484" s="240" t="str">
        <f t="shared" si="298"/>
        <v/>
      </c>
      <c r="CW484" s="240" t="str">
        <f t="shared" si="299"/>
        <v/>
      </c>
      <c r="CX484" s="240" t="str">
        <f t="shared" si="300"/>
        <v/>
      </c>
      <c r="CY484" s="240" t="str">
        <f t="shared" si="301"/>
        <v/>
      </c>
      <c r="CZ484" s="240" t="str">
        <f t="shared" si="302"/>
        <v/>
      </c>
      <c r="DA484" s="240" t="str">
        <f t="shared" si="303"/>
        <v/>
      </c>
      <c r="DB484" s="173" t="str">
        <f t="shared" si="304"/>
        <v/>
      </c>
    </row>
    <row r="485" spans="1:106" x14ac:dyDescent="0.35">
      <c r="A485" s="182">
        <f>'Session Tracking'!A484</f>
        <v>0</v>
      </c>
      <c r="B485" s="183">
        <f>'Session Tracking'!T484</f>
        <v>0</v>
      </c>
      <c r="C485" s="183">
        <f>'Session Tracking'!C484</f>
        <v>0</v>
      </c>
      <c r="D485" s="184" t="str">
        <f>IF('Session Tracking'!D484,'Session Tracking'!D484,"")</f>
        <v/>
      </c>
      <c r="E485" s="184" t="str">
        <f>IF('Session Tracking'!E484,'Session Tracking'!E484,"")</f>
        <v/>
      </c>
      <c r="F485" s="123"/>
      <c r="G485" s="123"/>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3"/>
      <c r="AH485" s="124"/>
      <c r="AI485" s="124"/>
      <c r="AJ485" s="124"/>
      <c r="AK485" s="124"/>
      <c r="AL485" s="124"/>
      <c r="AM485" s="124"/>
      <c r="AN485" s="124"/>
      <c r="AO485" s="124"/>
      <c r="AP485" s="124"/>
      <c r="AQ485" s="124"/>
      <c r="AR485" s="124"/>
      <c r="AS485" s="124"/>
      <c r="AT485" s="124"/>
      <c r="AU485" s="124"/>
      <c r="AV485" s="124"/>
      <c r="AW485" s="124"/>
      <c r="AX485" s="124"/>
      <c r="AY485" s="124"/>
      <c r="AZ485" s="124"/>
      <c r="BA485" s="124"/>
      <c r="BB485" s="124"/>
      <c r="BC485" s="124"/>
      <c r="BD485" s="124"/>
      <c r="BE485" s="124"/>
      <c r="BF485" s="124"/>
      <c r="BH485" s="175" t="str">
        <f t="shared" si="270"/>
        <v/>
      </c>
      <c r="BI485" s="176" t="str">
        <f t="shared" si="271"/>
        <v/>
      </c>
      <c r="BJ485" s="240" t="str">
        <f t="shared" si="272"/>
        <v xml:space="preserve"> </v>
      </c>
      <c r="BK485" s="175" t="str">
        <f t="shared" si="273"/>
        <v/>
      </c>
      <c r="BL485" s="176" t="str">
        <f t="shared" si="274"/>
        <v/>
      </c>
      <c r="BM485" s="240" t="str">
        <f t="shared" si="275"/>
        <v xml:space="preserve"> </v>
      </c>
      <c r="BN485" s="175" t="str">
        <f t="shared" si="276"/>
        <v/>
      </c>
      <c r="BO485" s="176" t="str">
        <f t="shared" si="277"/>
        <v/>
      </c>
      <c r="BP485" s="240" t="str">
        <f t="shared" si="278"/>
        <v xml:space="preserve"> </v>
      </c>
      <c r="BQ485" s="175" t="str">
        <f t="shared" si="279"/>
        <v/>
      </c>
      <c r="BR485" s="176" t="str">
        <f t="shared" si="280"/>
        <v/>
      </c>
      <c r="BS485" s="224" t="str">
        <f t="shared" si="281"/>
        <v xml:space="preserve"> </v>
      </c>
      <c r="BT485" s="318" t="str">
        <f t="shared" si="282"/>
        <v/>
      </c>
      <c r="BU485" s="319" t="str">
        <f t="shared" si="283"/>
        <v/>
      </c>
      <c r="BV485" s="320" t="str">
        <f t="shared" si="284"/>
        <v xml:space="preserve"> </v>
      </c>
      <c r="BW485" s="175" t="str">
        <f t="shared" si="285"/>
        <v/>
      </c>
      <c r="BX485" s="176" t="str">
        <f t="shared" si="286"/>
        <v/>
      </c>
      <c r="BY485" s="240" t="str">
        <f t="shared" si="287"/>
        <v xml:space="preserve"> </v>
      </c>
      <c r="BZ485" s="175" t="str">
        <f>IF(COUNT(#REF!,#REF!,#REF!,#REF!)=4,(3-#REF!)+(3-#REF!)+#REF!+#REF!,"")</f>
        <v/>
      </c>
      <c r="CA485" s="176" t="str">
        <f>IF(COUNT(#REF!,#REF!,#REF!,#REF!)=4,(3-#REF!)+(3-#REF!)+#REF!+#REF!,"")</f>
        <v/>
      </c>
      <c r="CB485" s="240" t="str">
        <f t="shared" si="288"/>
        <v xml:space="preserve"> </v>
      </c>
      <c r="CC485" s="175" t="str">
        <f>IF(COUNT(#REF!,#REF!,#REF!)=3,(3-#REF!)+#REF!+(3-#REF!),"")</f>
        <v/>
      </c>
      <c r="CD485" s="176" t="str">
        <f>IF(COUNT(#REF!,#REF!,#REF!)=3,(3-#REF!)+#REF!+(3-#REF!),"")</f>
        <v/>
      </c>
      <c r="CE485" s="240" t="str">
        <f t="shared" si="289"/>
        <v xml:space="preserve"> </v>
      </c>
      <c r="CF485" s="185" t="str">
        <f t="shared" si="305"/>
        <v/>
      </c>
      <c r="CG485" s="186" t="str">
        <f t="shared" si="305"/>
        <v/>
      </c>
      <c r="CH485" s="181" t="str">
        <f t="shared" si="290"/>
        <v xml:space="preserve"> </v>
      </c>
      <c r="CI485" s="240">
        <f>'Session Tracking'!P484</f>
        <v>0</v>
      </c>
      <c r="CJ485" s="172"/>
      <c r="CK485" s="172">
        <f>COUNTIF('Session Tracking'!F484:O484,"Yes")</f>
        <v>0</v>
      </c>
      <c r="CL485" s="240">
        <f>COUNTIF('Session Tracking'!F484:O484,"No")</f>
        <v>0</v>
      </c>
      <c r="CM485" s="211">
        <f t="shared" si="291"/>
        <v>0</v>
      </c>
      <c r="CN485" s="240" t="str">
        <f t="shared" si="268"/>
        <v/>
      </c>
      <c r="CO485" s="240" t="str">
        <f t="shared" si="269"/>
        <v/>
      </c>
      <c r="CP485" s="240" t="str">
        <f t="shared" si="292"/>
        <v/>
      </c>
      <c r="CQ485" s="240" t="str">
        <f t="shared" si="293"/>
        <v/>
      </c>
      <c r="CR485" s="240" t="str">
        <f t="shared" si="294"/>
        <v/>
      </c>
      <c r="CS485" s="240" t="str">
        <f t="shared" si="295"/>
        <v/>
      </c>
      <c r="CT485" s="172" t="str">
        <f t="shared" si="296"/>
        <v/>
      </c>
      <c r="CU485" s="240" t="str">
        <f t="shared" si="297"/>
        <v/>
      </c>
      <c r="CV485" s="240" t="str">
        <f t="shared" si="298"/>
        <v/>
      </c>
      <c r="CW485" s="240" t="str">
        <f t="shared" si="299"/>
        <v/>
      </c>
      <c r="CX485" s="240" t="str">
        <f t="shared" si="300"/>
        <v/>
      </c>
      <c r="CY485" s="240" t="str">
        <f t="shared" si="301"/>
        <v/>
      </c>
      <c r="CZ485" s="240" t="str">
        <f t="shared" si="302"/>
        <v/>
      </c>
      <c r="DA485" s="240" t="str">
        <f t="shared" si="303"/>
        <v/>
      </c>
      <c r="DB485" s="173" t="str">
        <f t="shared" si="304"/>
        <v/>
      </c>
    </row>
    <row r="486" spans="1:106" x14ac:dyDescent="0.35">
      <c r="A486" s="182">
        <f>'Session Tracking'!A485</f>
        <v>0</v>
      </c>
      <c r="B486" s="183">
        <f>'Session Tracking'!T485</f>
        <v>0</v>
      </c>
      <c r="C486" s="183">
        <f>'Session Tracking'!C485</f>
        <v>0</v>
      </c>
      <c r="D486" s="184" t="str">
        <f>IF('Session Tracking'!D485,'Session Tracking'!D485,"")</f>
        <v/>
      </c>
      <c r="E486" s="184" t="str">
        <f>IF('Session Tracking'!E485,'Session Tracking'!E485,"")</f>
        <v/>
      </c>
      <c r="F486" s="121"/>
      <c r="G486" s="121"/>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1"/>
      <c r="AH486" s="122"/>
      <c r="AI486" s="122"/>
      <c r="AJ486" s="122"/>
      <c r="AK486" s="122"/>
      <c r="AL486" s="122"/>
      <c r="AM486" s="122"/>
      <c r="AN486" s="122"/>
      <c r="AO486" s="122"/>
      <c r="AP486" s="122"/>
      <c r="AQ486" s="122"/>
      <c r="AR486" s="122"/>
      <c r="AS486" s="122"/>
      <c r="AT486" s="122"/>
      <c r="AU486" s="122"/>
      <c r="AV486" s="122"/>
      <c r="AW486" s="122"/>
      <c r="AX486" s="122"/>
      <c r="AY486" s="122"/>
      <c r="AZ486" s="122"/>
      <c r="BA486" s="122"/>
      <c r="BB486" s="122"/>
      <c r="BC486" s="122"/>
      <c r="BD486" s="122"/>
      <c r="BE486" s="122"/>
      <c r="BF486" s="122"/>
      <c r="BH486" s="175" t="str">
        <f t="shared" si="270"/>
        <v/>
      </c>
      <c r="BI486" s="176" t="str">
        <f t="shared" si="271"/>
        <v/>
      </c>
      <c r="BJ486" s="240" t="str">
        <f t="shared" si="272"/>
        <v xml:space="preserve"> </v>
      </c>
      <c r="BK486" s="175" t="str">
        <f t="shared" si="273"/>
        <v/>
      </c>
      <c r="BL486" s="176" t="str">
        <f t="shared" si="274"/>
        <v/>
      </c>
      <c r="BM486" s="240" t="str">
        <f t="shared" si="275"/>
        <v xml:space="preserve"> </v>
      </c>
      <c r="BN486" s="175" t="str">
        <f t="shared" si="276"/>
        <v/>
      </c>
      <c r="BO486" s="176" t="str">
        <f t="shared" si="277"/>
        <v/>
      </c>
      <c r="BP486" s="240" t="str">
        <f t="shared" si="278"/>
        <v xml:space="preserve"> </v>
      </c>
      <c r="BQ486" s="175" t="str">
        <f t="shared" si="279"/>
        <v/>
      </c>
      <c r="BR486" s="176" t="str">
        <f t="shared" si="280"/>
        <v/>
      </c>
      <c r="BS486" s="224" t="str">
        <f t="shared" si="281"/>
        <v xml:space="preserve"> </v>
      </c>
      <c r="BT486" s="318" t="str">
        <f t="shared" si="282"/>
        <v/>
      </c>
      <c r="BU486" s="319" t="str">
        <f t="shared" si="283"/>
        <v/>
      </c>
      <c r="BV486" s="320" t="str">
        <f t="shared" si="284"/>
        <v xml:space="preserve"> </v>
      </c>
      <c r="BW486" s="175" t="str">
        <f t="shared" si="285"/>
        <v/>
      </c>
      <c r="BX486" s="176" t="str">
        <f t="shared" si="286"/>
        <v/>
      </c>
      <c r="BY486" s="240" t="str">
        <f t="shared" si="287"/>
        <v xml:space="preserve"> </v>
      </c>
      <c r="BZ486" s="175" t="str">
        <f>IF(COUNT(#REF!,#REF!,#REF!,#REF!)=4,(3-#REF!)+(3-#REF!)+#REF!+#REF!,"")</f>
        <v/>
      </c>
      <c r="CA486" s="176" t="str">
        <f>IF(COUNT(#REF!,#REF!,#REF!,#REF!)=4,(3-#REF!)+(3-#REF!)+#REF!+#REF!,"")</f>
        <v/>
      </c>
      <c r="CB486" s="240" t="str">
        <f t="shared" si="288"/>
        <v xml:space="preserve"> </v>
      </c>
      <c r="CC486" s="175" t="str">
        <f>IF(COUNT(#REF!,#REF!,#REF!)=3,(3-#REF!)+#REF!+(3-#REF!),"")</f>
        <v/>
      </c>
      <c r="CD486" s="176" t="str">
        <f>IF(COUNT(#REF!,#REF!,#REF!)=3,(3-#REF!)+#REF!+(3-#REF!),"")</f>
        <v/>
      </c>
      <c r="CE486" s="240" t="str">
        <f t="shared" si="289"/>
        <v xml:space="preserve"> </v>
      </c>
      <c r="CF486" s="185" t="str">
        <f t="shared" si="305"/>
        <v/>
      </c>
      <c r="CG486" s="186" t="str">
        <f t="shared" si="305"/>
        <v/>
      </c>
      <c r="CH486" s="181" t="str">
        <f t="shared" si="290"/>
        <v xml:space="preserve"> </v>
      </c>
      <c r="CI486" s="240">
        <f>'Session Tracking'!P485</f>
        <v>0</v>
      </c>
      <c r="CJ486" s="172"/>
      <c r="CK486" s="172">
        <f>COUNTIF('Session Tracking'!F485:O485,"Yes")</f>
        <v>0</v>
      </c>
      <c r="CL486" s="240">
        <f>COUNTIF('Session Tracking'!F485:O485,"No")</f>
        <v>0</v>
      </c>
      <c r="CM486" s="211">
        <f t="shared" si="291"/>
        <v>0</v>
      </c>
      <c r="CN486" s="240" t="str">
        <f t="shared" si="268"/>
        <v/>
      </c>
      <c r="CO486" s="240" t="str">
        <f t="shared" si="269"/>
        <v/>
      </c>
      <c r="CP486" s="240" t="str">
        <f t="shared" si="292"/>
        <v/>
      </c>
      <c r="CQ486" s="240" t="str">
        <f t="shared" si="293"/>
        <v/>
      </c>
      <c r="CR486" s="240" t="str">
        <f t="shared" si="294"/>
        <v/>
      </c>
      <c r="CS486" s="240" t="str">
        <f t="shared" si="295"/>
        <v/>
      </c>
      <c r="CT486" s="172" t="str">
        <f t="shared" si="296"/>
        <v/>
      </c>
      <c r="CU486" s="240" t="str">
        <f t="shared" si="297"/>
        <v/>
      </c>
      <c r="CV486" s="240" t="str">
        <f t="shared" si="298"/>
        <v/>
      </c>
      <c r="CW486" s="240" t="str">
        <f t="shared" si="299"/>
        <v/>
      </c>
      <c r="CX486" s="240" t="str">
        <f t="shared" si="300"/>
        <v/>
      </c>
      <c r="CY486" s="240" t="str">
        <f t="shared" si="301"/>
        <v/>
      </c>
      <c r="CZ486" s="240" t="str">
        <f t="shared" si="302"/>
        <v/>
      </c>
      <c r="DA486" s="240" t="str">
        <f t="shared" si="303"/>
        <v/>
      </c>
      <c r="DB486" s="173" t="str">
        <f t="shared" si="304"/>
        <v/>
      </c>
    </row>
    <row r="487" spans="1:106" x14ac:dyDescent="0.35">
      <c r="A487" s="182">
        <f>'Session Tracking'!A486</f>
        <v>0</v>
      </c>
      <c r="B487" s="183">
        <f>'Session Tracking'!T486</f>
        <v>0</v>
      </c>
      <c r="C487" s="183">
        <f>'Session Tracking'!C486</f>
        <v>0</v>
      </c>
      <c r="D487" s="184" t="str">
        <f>IF('Session Tracking'!D486,'Session Tracking'!D486,"")</f>
        <v/>
      </c>
      <c r="E487" s="184" t="str">
        <f>IF('Session Tracking'!E486,'Session Tracking'!E486,"")</f>
        <v/>
      </c>
      <c r="F487" s="123"/>
      <c r="G487" s="123"/>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3"/>
      <c r="AH487" s="124"/>
      <c r="AI487" s="124"/>
      <c r="AJ487" s="124"/>
      <c r="AK487" s="124"/>
      <c r="AL487" s="124"/>
      <c r="AM487" s="124"/>
      <c r="AN487" s="124"/>
      <c r="AO487" s="124"/>
      <c r="AP487" s="124"/>
      <c r="AQ487" s="124"/>
      <c r="AR487" s="124"/>
      <c r="AS487" s="124"/>
      <c r="AT487" s="124"/>
      <c r="AU487" s="124"/>
      <c r="AV487" s="124"/>
      <c r="AW487" s="124"/>
      <c r="AX487" s="124"/>
      <c r="AY487" s="124"/>
      <c r="AZ487" s="124"/>
      <c r="BA487" s="124"/>
      <c r="BB487" s="124"/>
      <c r="BC487" s="124"/>
      <c r="BD487" s="124"/>
      <c r="BE487" s="124"/>
      <c r="BF487" s="124"/>
      <c r="BH487" s="175" t="str">
        <f t="shared" si="270"/>
        <v/>
      </c>
      <c r="BI487" s="176" t="str">
        <f t="shared" si="271"/>
        <v/>
      </c>
      <c r="BJ487" s="240" t="str">
        <f t="shared" si="272"/>
        <v xml:space="preserve"> </v>
      </c>
      <c r="BK487" s="175" t="str">
        <f t="shared" si="273"/>
        <v/>
      </c>
      <c r="BL487" s="176" t="str">
        <f t="shared" si="274"/>
        <v/>
      </c>
      <c r="BM487" s="240" t="str">
        <f t="shared" si="275"/>
        <v xml:space="preserve"> </v>
      </c>
      <c r="BN487" s="175" t="str">
        <f t="shared" si="276"/>
        <v/>
      </c>
      <c r="BO487" s="176" t="str">
        <f t="shared" si="277"/>
        <v/>
      </c>
      <c r="BP487" s="240" t="str">
        <f t="shared" si="278"/>
        <v xml:space="preserve"> </v>
      </c>
      <c r="BQ487" s="175" t="str">
        <f t="shared" si="279"/>
        <v/>
      </c>
      <c r="BR487" s="176" t="str">
        <f t="shared" si="280"/>
        <v/>
      </c>
      <c r="BS487" s="224" t="str">
        <f t="shared" si="281"/>
        <v xml:space="preserve"> </v>
      </c>
      <c r="BT487" s="318" t="str">
        <f t="shared" si="282"/>
        <v/>
      </c>
      <c r="BU487" s="319" t="str">
        <f t="shared" si="283"/>
        <v/>
      </c>
      <c r="BV487" s="320" t="str">
        <f t="shared" si="284"/>
        <v xml:space="preserve"> </v>
      </c>
      <c r="BW487" s="175" t="str">
        <f t="shared" si="285"/>
        <v/>
      </c>
      <c r="BX487" s="176" t="str">
        <f t="shared" si="286"/>
        <v/>
      </c>
      <c r="BY487" s="240" t="str">
        <f t="shared" si="287"/>
        <v xml:space="preserve"> </v>
      </c>
      <c r="BZ487" s="175" t="str">
        <f>IF(COUNT(#REF!,#REF!,#REF!,#REF!)=4,(3-#REF!)+(3-#REF!)+#REF!+#REF!,"")</f>
        <v/>
      </c>
      <c r="CA487" s="176" t="str">
        <f>IF(COUNT(#REF!,#REF!,#REF!,#REF!)=4,(3-#REF!)+(3-#REF!)+#REF!+#REF!,"")</f>
        <v/>
      </c>
      <c r="CB487" s="240" t="str">
        <f t="shared" si="288"/>
        <v xml:space="preserve"> </v>
      </c>
      <c r="CC487" s="175" t="str">
        <f>IF(COUNT(#REF!,#REF!,#REF!)=3,(3-#REF!)+#REF!+(3-#REF!),"")</f>
        <v/>
      </c>
      <c r="CD487" s="176" t="str">
        <f>IF(COUNT(#REF!,#REF!,#REF!)=3,(3-#REF!)+#REF!+(3-#REF!),"")</f>
        <v/>
      </c>
      <c r="CE487" s="240" t="str">
        <f t="shared" si="289"/>
        <v xml:space="preserve"> </v>
      </c>
      <c r="CF487" s="185" t="str">
        <f t="shared" si="305"/>
        <v/>
      </c>
      <c r="CG487" s="186" t="str">
        <f t="shared" si="305"/>
        <v/>
      </c>
      <c r="CH487" s="181" t="str">
        <f t="shared" si="290"/>
        <v xml:space="preserve"> </v>
      </c>
      <c r="CI487" s="240">
        <f>'Session Tracking'!P486</f>
        <v>0</v>
      </c>
      <c r="CJ487" s="172"/>
      <c r="CK487" s="172">
        <f>COUNTIF('Session Tracking'!F486:O486,"Yes")</f>
        <v>0</v>
      </c>
      <c r="CL487" s="240">
        <f>COUNTIF('Session Tracking'!F486:O486,"No")</f>
        <v>0</v>
      </c>
      <c r="CM487" s="211">
        <f t="shared" si="291"/>
        <v>0</v>
      </c>
      <c r="CN487" s="240" t="str">
        <f t="shared" si="268"/>
        <v/>
      </c>
      <c r="CO487" s="240" t="str">
        <f t="shared" si="269"/>
        <v/>
      </c>
      <c r="CP487" s="240" t="str">
        <f t="shared" si="292"/>
        <v/>
      </c>
      <c r="CQ487" s="240" t="str">
        <f t="shared" si="293"/>
        <v/>
      </c>
      <c r="CR487" s="240" t="str">
        <f t="shared" si="294"/>
        <v/>
      </c>
      <c r="CS487" s="240" t="str">
        <f t="shared" si="295"/>
        <v/>
      </c>
      <c r="CT487" s="172" t="str">
        <f t="shared" si="296"/>
        <v/>
      </c>
      <c r="CU487" s="240" t="str">
        <f t="shared" si="297"/>
        <v/>
      </c>
      <c r="CV487" s="240" t="str">
        <f t="shared" si="298"/>
        <v/>
      </c>
      <c r="CW487" s="240" t="str">
        <f t="shared" si="299"/>
        <v/>
      </c>
      <c r="CX487" s="240" t="str">
        <f t="shared" si="300"/>
        <v/>
      </c>
      <c r="CY487" s="240" t="str">
        <f t="shared" si="301"/>
        <v/>
      </c>
      <c r="CZ487" s="240" t="str">
        <f t="shared" si="302"/>
        <v/>
      </c>
      <c r="DA487" s="240" t="str">
        <f t="shared" si="303"/>
        <v/>
      </c>
      <c r="DB487" s="173" t="str">
        <f t="shared" si="304"/>
        <v/>
      </c>
    </row>
    <row r="488" spans="1:106" x14ac:dyDescent="0.35">
      <c r="A488" s="182">
        <f>'Session Tracking'!A487</f>
        <v>0</v>
      </c>
      <c r="B488" s="183">
        <f>'Session Tracking'!T487</f>
        <v>0</v>
      </c>
      <c r="C488" s="183">
        <f>'Session Tracking'!C487</f>
        <v>0</v>
      </c>
      <c r="D488" s="184" t="str">
        <f>IF('Session Tracking'!D487,'Session Tracking'!D487,"")</f>
        <v/>
      </c>
      <c r="E488" s="184" t="str">
        <f>IF('Session Tracking'!E487,'Session Tracking'!E487,"")</f>
        <v/>
      </c>
      <c r="F488" s="121"/>
      <c r="G488" s="121"/>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1"/>
      <c r="AH488" s="122"/>
      <c r="AI488" s="122"/>
      <c r="AJ488" s="122"/>
      <c r="AK488" s="122"/>
      <c r="AL488" s="122"/>
      <c r="AM488" s="122"/>
      <c r="AN488" s="122"/>
      <c r="AO488" s="122"/>
      <c r="AP488" s="122"/>
      <c r="AQ488" s="122"/>
      <c r="AR488" s="122"/>
      <c r="AS488" s="122"/>
      <c r="AT488" s="122"/>
      <c r="AU488" s="122"/>
      <c r="AV488" s="122"/>
      <c r="AW488" s="122"/>
      <c r="AX488" s="122"/>
      <c r="AY488" s="122"/>
      <c r="AZ488" s="122"/>
      <c r="BA488" s="122"/>
      <c r="BB488" s="122"/>
      <c r="BC488" s="122"/>
      <c r="BD488" s="122"/>
      <c r="BE488" s="122"/>
      <c r="BF488" s="122"/>
      <c r="BH488" s="175" t="str">
        <f t="shared" si="270"/>
        <v/>
      </c>
      <c r="BI488" s="176" t="str">
        <f t="shared" si="271"/>
        <v/>
      </c>
      <c r="BJ488" s="240" t="str">
        <f t="shared" si="272"/>
        <v xml:space="preserve"> </v>
      </c>
      <c r="BK488" s="175" t="str">
        <f t="shared" si="273"/>
        <v/>
      </c>
      <c r="BL488" s="176" t="str">
        <f t="shared" si="274"/>
        <v/>
      </c>
      <c r="BM488" s="240" t="str">
        <f t="shared" si="275"/>
        <v xml:space="preserve"> </v>
      </c>
      <c r="BN488" s="175" t="str">
        <f t="shared" si="276"/>
        <v/>
      </c>
      <c r="BO488" s="176" t="str">
        <f t="shared" si="277"/>
        <v/>
      </c>
      <c r="BP488" s="240" t="str">
        <f t="shared" si="278"/>
        <v xml:space="preserve"> </v>
      </c>
      <c r="BQ488" s="175" t="str">
        <f t="shared" si="279"/>
        <v/>
      </c>
      <c r="BR488" s="176" t="str">
        <f t="shared" si="280"/>
        <v/>
      </c>
      <c r="BS488" s="224" t="str">
        <f t="shared" si="281"/>
        <v xml:space="preserve"> </v>
      </c>
      <c r="BT488" s="318" t="str">
        <f t="shared" si="282"/>
        <v/>
      </c>
      <c r="BU488" s="319" t="str">
        <f t="shared" si="283"/>
        <v/>
      </c>
      <c r="BV488" s="320" t="str">
        <f t="shared" si="284"/>
        <v xml:space="preserve"> </v>
      </c>
      <c r="BW488" s="175" t="str">
        <f t="shared" si="285"/>
        <v/>
      </c>
      <c r="BX488" s="176" t="str">
        <f t="shared" si="286"/>
        <v/>
      </c>
      <c r="BY488" s="240" t="str">
        <f t="shared" si="287"/>
        <v xml:space="preserve"> </v>
      </c>
      <c r="BZ488" s="175" t="str">
        <f>IF(COUNT(#REF!,#REF!,#REF!,#REF!)=4,(3-#REF!)+(3-#REF!)+#REF!+#REF!,"")</f>
        <v/>
      </c>
      <c r="CA488" s="176" t="str">
        <f>IF(COUNT(#REF!,#REF!,#REF!,#REF!)=4,(3-#REF!)+(3-#REF!)+#REF!+#REF!,"")</f>
        <v/>
      </c>
      <c r="CB488" s="240" t="str">
        <f t="shared" si="288"/>
        <v xml:space="preserve"> </v>
      </c>
      <c r="CC488" s="175" t="str">
        <f>IF(COUNT(#REF!,#REF!,#REF!)=3,(3-#REF!)+#REF!+(3-#REF!),"")</f>
        <v/>
      </c>
      <c r="CD488" s="176" t="str">
        <f>IF(COUNT(#REF!,#REF!,#REF!)=3,(3-#REF!)+#REF!+(3-#REF!),"")</f>
        <v/>
      </c>
      <c r="CE488" s="240" t="str">
        <f t="shared" si="289"/>
        <v xml:space="preserve"> </v>
      </c>
      <c r="CF488" s="185" t="str">
        <f t="shared" si="305"/>
        <v/>
      </c>
      <c r="CG488" s="186" t="str">
        <f t="shared" si="305"/>
        <v/>
      </c>
      <c r="CH488" s="181" t="str">
        <f t="shared" si="290"/>
        <v xml:space="preserve"> </v>
      </c>
      <c r="CI488" s="240">
        <f>'Session Tracking'!P487</f>
        <v>0</v>
      </c>
      <c r="CJ488" s="172"/>
      <c r="CK488" s="172">
        <f>COUNTIF('Session Tracking'!F487:O487,"Yes")</f>
        <v>0</v>
      </c>
      <c r="CL488" s="240">
        <f>COUNTIF('Session Tracking'!F487:O487,"No")</f>
        <v>0</v>
      </c>
      <c r="CM488" s="211">
        <f t="shared" si="291"/>
        <v>0</v>
      </c>
      <c r="CN488" s="240" t="str">
        <f t="shared" si="268"/>
        <v/>
      </c>
      <c r="CO488" s="240" t="str">
        <f t="shared" si="269"/>
        <v/>
      </c>
      <c r="CP488" s="240" t="str">
        <f t="shared" si="292"/>
        <v/>
      </c>
      <c r="CQ488" s="240" t="str">
        <f t="shared" si="293"/>
        <v/>
      </c>
      <c r="CR488" s="240" t="str">
        <f t="shared" si="294"/>
        <v/>
      </c>
      <c r="CS488" s="240" t="str">
        <f t="shared" si="295"/>
        <v/>
      </c>
      <c r="CT488" s="172" t="str">
        <f t="shared" si="296"/>
        <v/>
      </c>
      <c r="CU488" s="240" t="str">
        <f t="shared" si="297"/>
        <v/>
      </c>
      <c r="CV488" s="240" t="str">
        <f t="shared" si="298"/>
        <v/>
      </c>
      <c r="CW488" s="240" t="str">
        <f t="shared" si="299"/>
        <v/>
      </c>
      <c r="CX488" s="240" t="str">
        <f t="shared" si="300"/>
        <v/>
      </c>
      <c r="CY488" s="240" t="str">
        <f t="shared" si="301"/>
        <v/>
      </c>
      <c r="CZ488" s="240" t="str">
        <f t="shared" si="302"/>
        <v/>
      </c>
      <c r="DA488" s="240" t="str">
        <f t="shared" si="303"/>
        <v/>
      </c>
      <c r="DB488" s="173" t="str">
        <f t="shared" si="304"/>
        <v/>
      </c>
    </row>
    <row r="489" spans="1:106" x14ac:dyDescent="0.35">
      <c r="A489" s="182">
        <f>'Session Tracking'!A488</f>
        <v>0</v>
      </c>
      <c r="B489" s="183">
        <f>'Session Tracking'!T488</f>
        <v>0</v>
      </c>
      <c r="C489" s="183">
        <f>'Session Tracking'!C488</f>
        <v>0</v>
      </c>
      <c r="D489" s="184" t="str">
        <f>IF('Session Tracking'!D488,'Session Tracking'!D488,"")</f>
        <v/>
      </c>
      <c r="E489" s="184" t="str">
        <f>IF('Session Tracking'!E488,'Session Tracking'!E488,"")</f>
        <v/>
      </c>
      <c r="F489" s="123"/>
      <c r="G489" s="123"/>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3"/>
      <c r="AH489" s="124"/>
      <c r="AI489" s="124"/>
      <c r="AJ489" s="124"/>
      <c r="AK489" s="124"/>
      <c r="AL489" s="124"/>
      <c r="AM489" s="124"/>
      <c r="AN489" s="124"/>
      <c r="AO489" s="124"/>
      <c r="AP489" s="124"/>
      <c r="AQ489" s="124"/>
      <c r="AR489" s="124"/>
      <c r="AS489" s="124"/>
      <c r="AT489" s="124"/>
      <c r="AU489" s="124"/>
      <c r="AV489" s="124"/>
      <c r="AW489" s="124"/>
      <c r="AX489" s="124"/>
      <c r="AY489" s="124"/>
      <c r="AZ489" s="124"/>
      <c r="BA489" s="124"/>
      <c r="BB489" s="124"/>
      <c r="BC489" s="124"/>
      <c r="BD489" s="124"/>
      <c r="BE489" s="124"/>
      <c r="BF489" s="124"/>
      <c r="BH489" s="175" t="str">
        <f t="shared" si="270"/>
        <v/>
      </c>
      <c r="BI489" s="176" t="str">
        <f t="shared" si="271"/>
        <v/>
      </c>
      <c r="BJ489" s="240" t="str">
        <f t="shared" si="272"/>
        <v xml:space="preserve"> </v>
      </c>
      <c r="BK489" s="175" t="str">
        <f t="shared" si="273"/>
        <v/>
      </c>
      <c r="BL489" s="176" t="str">
        <f t="shared" si="274"/>
        <v/>
      </c>
      <c r="BM489" s="240" t="str">
        <f t="shared" si="275"/>
        <v xml:space="preserve"> </v>
      </c>
      <c r="BN489" s="175" t="str">
        <f t="shared" si="276"/>
        <v/>
      </c>
      <c r="BO489" s="176" t="str">
        <f t="shared" si="277"/>
        <v/>
      </c>
      <c r="BP489" s="240" t="str">
        <f t="shared" si="278"/>
        <v xml:space="preserve"> </v>
      </c>
      <c r="BQ489" s="175" t="str">
        <f t="shared" si="279"/>
        <v/>
      </c>
      <c r="BR489" s="176" t="str">
        <f t="shared" si="280"/>
        <v/>
      </c>
      <c r="BS489" s="224" t="str">
        <f t="shared" si="281"/>
        <v xml:space="preserve"> </v>
      </c>
      <c r="BT489" s="318" t="str">
        <f t="shared" si="282"/>
        <v/>
      </c>
      <c r="BU489" s="319" t="str">
        <f t="shared" si="283"/>
        <v/>
      </c>
      <c r="BV489" s="320" t="str">
        <f t="shared" si="284"/>
        <v xml:space="preserve"> </v>
      </c>
      <c r="BW489" s="175" t="str">
        <f t="shared" si="285"/>
        <v/>
      </c>
      <c r="BX489" s="176" t="str">
        <f t="shared" si="286"/>
        <v/>
      </c>
      <c r="BY489" s="240" t="str">
        <f t="shared" si="287"/>
        <v xml:space="preserve"> </v>
      </c>
      <c r="BZ489" s="175" t="str">
        <f>IF(COUNT(#REF!,#REF!,#REF!,#REF!)=4,(3-#REF!)+(3-#REF!)+#REF!+#REF!,"")</f>
        <v/>
      </c>
      <c r="CA489" s="176" t="str">
        <f>IF(COUNT(#REF!,#REF!,#REF!,#REF!)=4,(3-#REF!)+(3-#REF!)+#REF!+#REF!,"")</f>
        <v/>
      </c>
      <c r="CB489" s="240" t="str">
        <f t="shared" si="288"/>
        <v xml:space="preserve"> </v>
      </c>
      <c r="CC489" s="175" t="str">
        <f>IF(COUNT(#REF!,#REF!,#REF!)=3,(3-#REF!)+#REF!+(3-#REF!),"")</f>
        <v/>
      </c>
      <c r="CD489" s="176" t="str">
        <f>IF(COUNT(#REF!,#REF!,#REF!)=3,(3-#REF!)+#REF!+(3-#REF!),"")</f>
        <v/>
      </c>
      <c r="CE489" s="240" t="str">
        <f t="shared" si="289"/>
        <v xml:space="preserve"> </v>
      </c>
      <c r="CF489" s="185" t="str">
        <f t="shared" si="305"/>
        <v/>
      </c>
      <c r="CG489" s="186" t="str">
        <f t="shared" si="305"/>
        <v/>
      </c>
      <c r="CH489" s="181" t="str">
        <f t="shared" si="290"/>
        <v xml:space="preserve"> </v>
      </c>
      <c r="CI489" s="240">
        <f>'Session Tracking'!P488</f>
        <v>0</v>
      </c>
      <c r="CJ489" s="172"/>
      <c r="CK489" s="172">
        <f>COUNTIF('Session Tracking'!F488:O488,"Yes")</f>
        <v>0</v>
      </c>
      <c r="CL489" s="240">
        <f>COUNTIF('Session Tracking'!F488:O488,"No")</f>
        <v>0</v>
      </c>
      <c r="CM489" s="211">
        <f t="shared" si="291"/>
        <v>0</v>
      </c>
      <c r="CN489" s="240" t="str">
        <f t="shared" si="268"/>
        <v/>
      </c>
      <c r="CO489" s="240" t="str">
        <f t="shared" si="269"/>
        <v/>
      </c>
      <c r="CP489" s="240" t="str">
        <f t="shared" si="292"/>
        <v/>
      </c>
      <c r="CQ489" s="240" t="str">
        <f t="shared" si="293"/>
        <v/>
      </c>
      <c r="CR489" s="240" t="str">
        <f t="shared" si="294"/>
        <v/>
      </c>
      <c r="CS489" s="240" t="str">
        <f t="shared" si="295"/>
        <v/>
      </c>
      <c r="CT489" s="172" t="str">
        <f t="shared" si="296"/>
        <v/>
      </c>
      <c r="CU489" s="240" t="str">
        <f t="shared" si="297"/>
        <v/>
      </c>
      <c r="CV489" s="240" t="str">
        <f t="shared" si="298"/>
        <v/>
      </c>
      <c r="CW489" s="240" t="str">
        <f t="shared" si="299"/>
        <v/>
      </c>
      <c r="CX489" s="240" t="str">
        <f t="shared" si="300"/>
        <v/>
      </c>
      <c r="CY489" s="240" t="str">
        <f t="shared" si="301"/>
        <v/>
      </c>
      <c r="CZ489" s="240" t="str">
        <f t="shared" si="302"/>
        <v/>
      </c>
      <c r="DA489" s="240" t="str">
        <f t="shared" si="303"/>
        <v/>
      </c>
      <c r="DB489" s="173" t="str">
        <f t="shared" si="304"/>
        <v/>
      </c>
    </row>
    <row r="490" spans="1:106" x14ac:dyDescent="0.35">
      <c r="A490" s="182">
        <f>'Session Tracking'!A489</f>
        <v>0</v>
      </c>
      <c r="B490" s="183">
        <f>'Session Tracking'!T489</f>
        <v>0</v>
      </c>
      <c r="C490" s="183">
        <f>'Session Tracking'!C489</f>
        <v>0</v>
      </c>
      <c r="D490" s="184" t="str">
        <f>IF('Session Tracking'!D489,'Session Tracking'!D489,"")</f>
        <v/>
      </c>
      <c r="E490" s="184" t="str">
        <f>IF('Session Tracking'!E489,'Session Tracking'!E489,"")</f>
        <v/>
      </c>
      <c r="F490" s="121"/>
      <c r="G490" s="121"/>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1"/>
      <c r="AH490" s="122"/>
      <c r="AI490" s="122"/>
      <c r="AJ490" s="122"/>
      <c r="AK490" s="122"/>
      <c r="AL490" s="122"/>
      <c r="AM490" s="122"/>
      <c r="AN490" s="122"/>
      <c r="AO490" s="122"/>
      <c r="AP490" s="122"/>
      <c r="AQ490" s="122"/>
      <c r="AR490" s="122"/>
      <c r="AS490" s="122"/>
      <c r="AT490" s="122"/>
      <c r="AU490" s="122"/>
      <c r="AV490" s="122"/>
      <c r="AW490" s="122"/>
      <c r="AX490" s="122"/>
      <c r="AY490" s="122"/>
      <c r="AZ490" s="122"/>
      <c r="BA490" s="122"/>
      <c r="BB490" s="122"/>
      <c r="BC490" s="122"/>
      <c r="BD490" s="122"/>
      <c r="BE490" s="122"/>
      <c r="BF490" s="122"/>
      <c r="BH490" s="175" t="str">
        <f t="shared" si="270"/>
        <v/>
      </c>
      <c r="BI490" s="176" t="str">
        <f t="shared" si="271"/>
        <v/>
      </c>
      <c r="BJ490" s="240" t="str">
        <f t="shared" si="272"/>
        <v xml:space="preserve"> </v>
      </c>
      <c r="BK490" s="175" t="str">
        <f t="shared" si="273"/>
        <v/>
      </c>
      <c r="BL490" s="176" t="str">
        <f t="shared" si="274"/>
        <v/>
      </c>
      <c r="BM490" s="240" t="str">
        <f t="shared" si="275"/>
        <v xml:space="preserve"> </v>
      </c>
      <c r="BN490" s="175" t="str">
        <f t="shared" si="276"/>
        <v/>
      </c>
      <c r="BO490" s="176" t="str">
        <f t="shared" si="277"/>
        <v/>
      </c>
      <c r="BP490" s="240" t="str">
        <f t="shared" si="278"/>
        <v xml:space="preserve"> </v>
      </c>
      <c r="BQ490" s="175" t="str">
        <f t="shared" si="279"/>
        <v/>
      </c>
      <c r="BR490" s="176" t="str">
        <f t="shared" si="280"/>
        <v/>
      </c>
      <c r="BS490" s="224" t="str">
        <f t="shared" si="281"/>
        <v xml:space="preserve"> </v>
      </c>
      <c r="BT490" s="318" t="str">
        <f t="shared" si="282"/>
        <v/>
      </c>
      <c r="BU490" s="319" t="str">
        <f t="shared" si="283"/>
        <v/>
      </c>
      <c r="BV490" s="320" t="str">
        <f t="shared" si="284"/>
        <v xml:space="preserve"> </v>
      </c>
      <c r="BW490" s="175" t="str">
        <f t="shared" si="285"/>
        <v/>
      </c>
      <c r="BX490" s="176" t="str">
        <f t="shared" si="286"/>
        <v/>
      </c>
      <c r="BY490" s="240" t="str">
        <f t="shared" si="287"/>
        <v xml:space="preserve"> </v>
      </c>
      <c r="BZ490" s="175" t="str">
        <f>IF(COUNT(#REF!,#REF!,#REF!,#REF!)=4,(3-#REF!)+(3-#REF!)+#REF!+#REF!,"")</f>
        <v/>
      </c>
      <c r="CA490" s="176" t="str">
        <f>IF(COUNT(#REF!,#REF!,#REF!,#REF!)=4,(3-#REF!)+(3-#REF!)+#REF!+#REF!,"")</f>
        <v/>
      </c>
      <c r="CB490" s="240" t="str">
        <f t="shared" si="288"/>
        <v xml:space="preserve"> </v>
      </c>
      <c r="CC490" s="175" t="str">
        <f>IF(COUNT(#REF!,#REF!,#REF!)=3,(3-#REF!)+#REF!+(3-#REF!),"")</f>
        <v/>
      </c>
      <c r="CD490" s="176" t="str">
        <f>IF(COUNT(#REF!,#REF!,#REF!)=3,(3-#REF!)+#REF!+(3-#REF!),"")</f>
        <v/>
      </c>
      <c r="CE490" s="240" t="str">
        <f t="shared" si="289"/>
        <v xml:space="preserve"> </v>
      </c>
      <c r="CF490" s="185" t="str">
        <f t="shared" si="305"/>
        <v/>
      </c>
      <c r="CG490" s="186" t="str">
        <f t="shared" si="305"/>
        <v/>
      </c>
      <c r="CH490" s="181" t="str">
        <f t="shared" si="290"/>
        <v xml:space="preserve"> </v>
      </c>
      <c r="CI490" s="240">
        <f>'Session Tracking'!P489</f>
        <v>0</v>
      </c>
      <c r="CJ490" s="172"/>
      <c r="CK490" s="172">
        <f>COUNTIF('Session Tracking'!F489:O489,"Yes")</f>
        <v>0</v>
      </c>
      <c r="CL490" s="240">
        <f>COUNTIF('Session Tracking'!F489:O489,"No")</f>
        <v>0</v>
      </c>
      <c r="CM490" s="211">
        <f t="shared" si="291"/>
        <v>0</v>
      </c>
      <c r="CN490" s="240" t="str">
        <f t="shared" si="268"/>
        <v/>
      </c>
      <c r="CO490" s="240" t="str">
        <f t="shared" si="269"/>
        <v/>
      </c>
      <c r="CP490" s="240" t="str">
        <f t="shared" si="292"/>
        <v/>
      </c>
      <c r="CQ490" s="240" t="str">
        <f t="shared" si="293"/>
        <v/>
      </c>
      <c r="CR490" s="240" t="str">
        <f t="shared" si="294"/>
        <v/>
      </c>
      <c r="CS490" s="240" t="str">
        <f t="shared" si="295"/>
        <v/>
      </c>
      <c r="CT490" s="172" t="str">
        <f t="shared" si="296"/>
        <v/>
      </c>
      <c r="CU490" s="240" t="str">
        <f t="shared" si="297"/>
        <v/>
      </c>
      <c r="CV490" s="240" t="str">
        <f t="shared" si="298"/>
        <v/>
      </c>
      <c r="CW490" s="240" t="str">
        <f t="shared" si="299"/>
        <v/>
      </c>
      <c r="CX490" s="240" t="str">
        <f t="shared" si="300"/>
        <v/>
      </c>
      <c r="CY490" s="240" t="str">
        <f t="shared" si="301"/>
        <v/>
      </c>
      <c r="CZ490" s="240" t="str">
        <f t="shared" si="302"/>
        <v/>
      </c>
      <c r="DA490" s="240" t="str">
        <f t="shared" si="303"/>
        <v/>
      </c>
      <c r="DB490" s="173" t="str">
        <f t="shared" si="304"/>
        <v/>
      </c>
    </row>
    <row r="491" spans="1:106" x14ac:dyDescent="0.35">
      <c r="A491" s="182">
        <f>'Session Tracking'!A490</f>
        <v>0</v>
      </c>
      <c r="B491" s="183">
        <f>'Session Tracking'!T490</f>
        <v>0</v>
      </c>
      <c r="C491" s="183">
        <f>'Session Tracking'!C490</f>
        <v>0</v>
      </c>
      <c r="D491" s="184" t="str">
        <f>IF('Session Tracking'!D490,'Session Tracking'!D490,"")</f>
        <v/>
      </c>
      <c r="E491" s="184" t="str">
        <f>IF('Session Tracking'!E490,'Session Tracking'!E490,"")</f>
        <v/>
      </c>
      <c r="F491" s="123"/>
      <c r="G491" s="123"/>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3"/>
      <c r="AH491" s="124"/>
      <c r="AI491" s="124"/>
      <c r="AJ491" s="124"/>
      <c r="AK491" s="124"/>
      <c r="AL491" s="124"/>
      <c r="AM491" s="124"/>
      <c r="AN491" s="124"/>
      <c r="AO491" s="124"/>
      <c r="AP491" s="124"/>
      <c r="AQ491" s="124"/>
      <c r="AR491" s="124"/>
      <c r="AS491" s="124"/>
      <c r="AT491" s="124"/>
      <c r="AU491" s="124"/>
      <c r="AV491" s="124"/>
      <c r="AW491" s="124"/>
      <c r="AX491" s="124"/>
      <c r="AY491" s="124"/>
      <c r="AZ491" s="124"/>
      <c r="BA491" s="124"/>
      <c r="BB491" s="124"/>
      <c r="BC491" s="124"/>
      <c r="BD491" s="124"/>
      <c r="BE491" s="124"/>
      <c r="BF491" s="124"/>
      <c r="BH491" s="175" t="str">
        <f t="shared" si="270"/>
        <v/>
      </c>
      <c r="BI491" s="176" t="str">
        <f t="shared" si="271"/>
        <v/>
      </c>
      <c r="BJ491" s="240" t="str">
        <f t="shared" si="272"/>
        <v xml:space="preserve"> </v>
      </c>
      <c r="BK491" s="175" t="str">
        <f t="shared" si="273"/>
        <v/>
      </c>
      <c r="BL491" s="176" t="str">
        <f t="shared" si="274"/>
        <v/>
      </c>
      <c r="BM491" s="240" t="str">
        <f t="shared" si="275"/>
        <v xml:space="preserve"> </v>
      </c>
      <c r="BN491" s="175" t="str">
        <f t="shared" si="276"/>
        <v/>
      </c>
      <c r="BO491" s="176" t="str">
        <f t="shared" si="277"/>
        <v/>
      </c>
      <c r="BP491" s="240" t="str">
        <f t="shared" si="278"/>
        <v xml:space="preserve"> </v>
      </c>
      <c r="BQ491" s="175" t="str">
        <f t="shared" si="279"/>
        <v/>
      </c>
      <c r="BR491" s="176" t="str">
        <f t="shared" si="280"/>
        <v/>
      </c>
      <c r="BS491" s="224" t="str">
        <f t="shared" si="281"/>
        <v xml:space="preserve"> </v>
      </c>
      <c r="BT491" s="318" t="str">
        <f t="shared" si="282"/>
        <v/>
      </c>
      <c r="BU491" s="319" t="str">
        <f t="shared" si="283"/>
        <v/>
      </c>
      <c r="BV491" s="320" t="str">
        <f t="shared" si="284"/>
        <v xml:space="preserve"> </v>
      </c>
      <c r="BW491" s="175" t="str">
        <f t="shared" si="285"/>
        <v/>
      </c>
      <c r="BX491" s="176" t="str">
        <f t="shared" si="286"/>
        <v/>
      </c>
      <c r="BY491" s="240" t="str">
        <f t="shared" si="287"/>
        <v xml:space="preserve"> </v>
      </c>
      <c r="BZ491" s="175" t="str">
        <f>IF(COUNT(#REF!,#REF!,#REF!,#REF!)=4,(3-#REF!)+(3-#REF!)+#REF!+#REF!,"")</f>
        <v/>
      </c>
      <c r="CA491" s="176" t="str">
        <f>IF(COUNT(#REF!,#REF!,#REF!,#REF!)=4,(3-#REF!)+(3-#REF!)+#REF!+#REF!,"")</f>
        <v/>
      </c>
      <c r="CB491" s="240" t="str">
        <f t="shared" si="288"/>
        <v xml:space="preserve"> </v>
      </c>
      <c r="CC491" s="175" t="str">
        <f>IF(COUNT(#REF!,#REF!,#REF!)=3,(3-#REF!)+#REF!+(3-#REF!),"")</f>
        <v/>
      </c>
      <c r="CD491" s="176" t="str">
        <f>IF(COUNT(#REF!,#REF!,#REF!)=3,(3-#REF!)+#REF!+(3-#REF!),"")</f>
        <v/>
      </c>
      <c r="CE491" s="240" t="str">
        <f t="shared" si="289"/>
        <v xml:space="preserve"> </v>
      </c>
      <c r="CF491" s="185" t="str">
        <f t="shared" si="305"/>
        <v/>
      </c>
      <c r="CG491" s="186" t="str">
        <f t="shared" si="305"/>
        <v/>
      </c>
      <c r="CH491" s="181" t="str">
        <f t="shared" si="290"/>
        <v xml:space="preserve"> </v>
      </c>
      <c r="CI491" s="240">
        <f>'Session Tracking'!P490</f>
        <v>0</v>
      </c>
      <c r="CJ491" s="172"/>
      <c r="CK491" s="172">
        <f>COUNTIF('Session Tracking'!F490:O490,"Yes")</f>
        <v>0</v>
      </c>
      <c r="CL491" s="240">
        <f>COUNTIF('Session Tracking'!F490:O490,"No")</f>
        <v>0</v>
      </c>
      <c r="CM491" s="211">
        <f t="shared" si="291"/>
        <v>0</v>
      </c>
      <c r="CN491" s="240" t="str">
        <f t="shared" si="268"/>
        <v/>
      </c>
      <c r="CO491" s="240" t="str">
        <f t="shared" si="269"/>
        <v/>
      </c>
      <c r="CP491" s="240" t="str">
        <f t="shared" si="292"/>
        <v/>
      </c>
      <c r="CQ491" s="240" t="str">
        <f t="shared" si="293"/>
        <v/>
      </c>
      <c r="CR491" s="240" t="str">
        <f t="shared" si="294"/>
        <v/>
      </c>
      <c r="CS491" s="240" t="str">
        <f t="shared" si="295"/>
        <v/>
      </c>
      <c r="CT491" s="172" t="str">
        <f t="shared" si="296"/>
        <v/>
      </c>
      <c r="CU491" s="240" t="str">
        <f t="shared" si="297"/>
        <v/>
      </c>
      <c r="CV491" s="240" t="str">
        <f t="shared" si="298"/>
        <v/>
      </c>
      <c r="CW491" s="240" t="str">
        <f t="shared" si="299"/>
        <v/>
      </c>
      <c r="CX491" s="240" t="str">
        <f t="shared" si="300"/>
        <v/>
      </c>
      <c r="CY491" s="240" t="str">
        <f t="shared" si="301"/>
        <v/>
      </c>
      <c r="CZ491" s="240" t="str">
        <f t="shared" si="302"/>
        <v/>
      </c>
      <c r="DA491" s="240" t="str">
        <f t="shared" si="303"/>
        <v/>
      </c>
      <c r="DB491" s="173" t="str">
        <f t="shared" si="304"/>
        <v/>
      </c>
    </row>
    <row r="492" spans="1:106" x14ac:dyDescent="0.35">
      <c r="A492" s="182">
        <f>'Session Tracking'!A491</f>
        <v>0</v>
      </c>
      <c r="B492" s="183">
        <f>'Session Tracking'!T491</f>
        <v>0</v>
      </c>
      <c r="C492" s="183">
        <f>'Session Tracking'!C491</f>
        <v>0</v>
      </c>
      <c r="D492" s="184" t="str">
        <f>IF('Session Tracking'!D491,'Session Tracking'!D491,"")</f>
        <v/>
      </c>
      <c r="E492" s="184" t="str">
        <f>IF('Session Tracking'!E491,'Session Tracking'!E491,"")</f>
        <v/>
      </c>
      <c r="F492" s="121"/>
      <c r="G492" s="121"/>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1"/>
      <c r="AH492" s="122"/>
      <c r="AI492" s="122"/>
      <c r="AJ492" s="122"/>
      <c r="AK492" s="122"/>
      <c r="AL492" s="122"/>
      <c r="AM492" s="122"/>
      <c r="AN492" s="122"/>
      <c r="AO492" s="122"/>
      <c r="AP492" s="122"/>
      <c r="AQ492" s="122"/>
      <c r="AR492" s="122"/>
      <c r="AS492" s="122"/>
      <c r="AT492" s="122"/>
      <c r="AU492" s="122"/>
      <c r="AV492" s="122"/>
      <c r="AW492" s="122"/>
      <c r="AX492" s="122"/>
      <c r="AY492" s="122"/>
      <c r="AZ492" s="122"/>
      <c r="BA492" s="122"/>
      <c r="BB492" s="122"/>
      <c r="BC492" s="122"/>
      <c r="BD492" s="122"/>
      <c r="BE492" s="122"/>
      <c r="BF492" s="122"/>
      <c r="BH492" s="175" t="str">
        <f t="shared" si="270"/>
        <v/>
      </c>
      <c r="BI492" s="176" t="str">
        <f t="shared" si="271"/>
        <v/>
      </c>
      <c r="BJ492" s="240" t="str">
        <f t="shared" si="272"/>
        <v xml:space="preserve"> </v>
      </c>
      <c r="BK492" s="175" t="str">
        <f t="shared" si="273"/>
        <v/>
      </c>
      <c r="BL492" s="176" t="str">
        <f t="shared" si="274"/>
        <v/>
      </c>
      <c r="BM492" s="240" t="str">
        <f t="shared" si="275"/>
        <v xml:space="preserve"> </v>
      </c>
      <c r="BN492" s="175" t="str">
        <f t="shared" si="276"/>
        <v/>
      </c>
      <c r="BO492" s="176" t="str">
        <f t="shared" si="277"/>
        <v/>
      </c>
      <c r="BP492" s="240" t="str">
        <f t="shared" si="278"/>
        <v xml:space="preserve"> </v>
      </c>
      <c r="BQ492" s="175" t="str">
        <f t="shared" si="279"/>
        <v/>
      </c>
      <c r="BR492" s="176" t="str">
        <f t="shared" si="280"/>
        <v/>
      </c>
      <c r="BS492" s="224" t="str">
        <f t="shared" si="281"/>
        <v xml:space="preserve"> </v>
      </c>
      <c r="BT492" s="318" t="str">
        <f t="shared" si="282"/>
        <v/>
      </c>
      <c r="BU492" s="319" t="str">
        <f t="shared" si="283"/>
        <v/>
      </c>
      <c r="BV492" s="320" t="str">
        <f t="shared" si="284"/>
        <v xml:space="preserve"> </v>
      </c>
      <c r="BW492" s="175" t="str">
        <f t="shared" si="285"/>
        <v/>
      </c>
      <c r="BX492" s="176" t="str">
        <f t="shared" si="286"/>
        <v/>
      </c>
      <c r="BY492" s="240" t="str">
        <f t="shared" si="287"/>
        <v xml:space="preserve"> </v>
      </c>
      <c r="BZ492" s="175" t="str">
        <f>IF(COUNT(#REF!,#REF!,#REF!,#REF!)=4,(3-#REF!)+(3-#REF!)+#REF!+#REF!,"")</f>
        <v/>
      </c>
      <c r="CA492" s="176" t="str">
        <f>IF(COUNT(#REF!,#REF!,#REF!,#REF!)=4,(3-#REF!)+(3-#REF!)+#REF!+#REF!,"")</f>
        <v/>
      </c>
      <c r="CB492" s="240" t="str">
        <f t="shared" si="288"/>
        <v xml:space="preserve"> </v>
      </c>
      <c r="CC492" s="175" t="str">
        <f>IF(COUNT(#REF!,#REF!,#REF!)=3,(3-#REF!)+#REF!+(3-#REF!),"")</f>
        <v/>
      </c>
      <c r="CD492" s="176" t="str">
        <f>IF(COUNT(#REF!,#REF!,#REF!)=3,(3-#REF!)+#REF!+(3-#REF!),"")</f>
        <v/>
      </c>
      <c r="CE492" s="240" t="str">
        <f t="shared" si="289"/>
        <v xml:space="preserve"> </v>
      </c>
      <c r="CF492" s="185" t="str">
        <f t="shared" si="305"/>
        <v/>
      </c>
      <c r="CG492" s="186" t="str">
        <f t="shared" si="305"/>
        <v/>
      </c>
      <c r="CH492" s="181" t="str">
        <f t="shared" si="290"/>
        <v xml:space="preserve"> </v>
      </c>
      <c r="CI492" s="240">
        <f>'Session Tracking'!P491</f>
        <v>0</v>
      </c>
      <c r="CJ492" s="172"/>
      <c r="CK492" s="172">
        <f>COUNTIF('Session Tracking'!F491:O491,"Yes")</f>
        <v>0</v>
      </c>
      <c r="CL492" s="240">
        <f>COUNTIF('Session Tracking'!F491:O491,"No")</f>
        <v>0</v>
      </c>
      <c r="CM492" s="211">
        <f t="shared" si="291"/>
        <v>0</v>
      </c>
      <c r="CN492" s="240" t="str">
        <f t="shared" si="268"/>
        <v/>
      </c>
      <c r="CO492" s="240" t="str">
        <f t="shared" si="269"/>
        <v/>
      </c>
      <c r="CP492" s="240" t="str">
        <f t="shared" si="292"/>
        <v/>
      </c>
      <c r="CQ492" s="240" t="str">
        <f t="shared" si="293"/>
        <v/>
      </c>
      <c r="CR492" s="240" t="str">
        <f t="shared" si="294"/>
        <v/>
      </c>
      <c r="CS492" s="240" t="str">
        <f t="shared" si="295"/>
        <v/>
      </c>
      <c r="CT492" s="172" t="str">
        <f t="shared" si="296"/>
        <v/>
      </c>
      <c r="CU492" s="240" t="str">
        <f t="shared" si="297"/>
        <v/>
      </c>
      <c r="CV492" s="240" t="str">
        <f t="shared" si="298"/>
        <v/>
      </c>
      <c r="CW492" s="240" t="str">
        <f t="shared" si="299"/>
        <v/>
      </c>
      <c r="CX492" s="240" t="str">
        <f t="shared" si="300"/>
        <v/>
      </c>
      <c r="CY492" s="240" t="str">
        <f t="shared" si="301"/>
        <v/>
      </c>
      <c r="CZ492" s="240" t="str">
        <f t="shared" si="302"/>
        <v/>
      </c>
      <c r="DA492" s="240" t="str">
        <f t="shared" si="303"/>
        <v/>
      </c>
      <c r="DB492" s="173" t="str">
        <f t="shared" si="304"/>
        <v/>
      </c>
    </row>
    <row r="493" spans="1:106" x14ac:dyDescent="0.35">
      <c r="A493" s="182">
        <f>'Session Tracking'!A492</f>
        <v>0</v>
      </c>
      <c r="B493" s="183">
        <f>'Session Tracking'!T492</f>
        <v>0</v>
      </c>
      <c r="C493" s="183">
        <f>'Session Tracking'!C492</f>
        <v>0</v>
      </c>
      <c r="D493" s="184" t="str">
        <f>IF('Session Tracking'!D492,'Session Tracking'!D492,"")</f>
        <v/>
      </c>
      <c r="E493" s="184" t="str">
        <f>IF('Session Tracking'!E492,'Session Tracking'!E492,"")</f>
        <v/>
      </c>
      <c r="F493" s="123"/>
      <c r="G493" s="123"/>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3"/>
      <c r="AH493" s="124"/>
      <c r="AI493" s="124"/>
      <c r="AJ493" s="124"/>
      <c r="AK493" s="124"/>
      <c r="AL493" s="124"/>
      <c r="AM493" s="124"/>
      <c r="AN493" s="124"/>
      <c r="AO493" s="124"/>
      <c r="AP493" s="124"/>
      <c r="AQ493" s="124"/>
      <c r="AR493" s="124"/>
      <c r="AS493" s="124"/>
      <c r="AT493" s="124"/>
      <c r="AU493" s="124"/>
      <c r="AV493" s="124"/>
      <c r="AW493" s="124"/>
      <c r="AX493" s="124"/>
      <c r="AY493" s="124"/>
      <c r="AZ493" s="124"/>
      <c r="BA493" s="124"/>
      <c r="BB493" s="124"/>
      <c r="BC493" s="124"/>
      <c r="BD493" s="124"/>
      <c r="BE493" s="124"/>
      <c r="BF493" s="124"/>
      <c r="BH493" s="175" t="str">
        <f t="shared" si="270"/>
        <v/>
      </c>
      <c r="BI493" s="176" t="str">
        <f t="shared" si="271"/>
        <v/>
      </c>
      <c r="BJ493" s="240" t="str">
        <f t="shared" si="272"/>
        <v xml:space="preserve"> </v>
      </c>
      <c r="BK493" s="175" t="str">
        <f t="shared" si="273"/>
        <v/>
      </c>
      <c r="BL493" s="176" t="str">
        <f t="shared" si="274"/>
        <v/>
      </c>
      <c r="BM493" s="240" t="str">
        <f t="shared" si="275"/>
        <v xml:space="preserve"> </v>
      </c>
      <c r="BN493" s="175" t="str">
        <f t="shared" si="276"/>
        <v/>
      </c>
      <c r="BO493" s="176" t="str">
        <f t="shared" si="277"/>
        <v/>
      </c>
      <c r="BP493" s="240" t="str">
        <f t="shared" si="278"/>
        <v xml:space="preserve"> </v>
      </c>
      <c r="BQ493" s="175" t="str">
        <f t="shared" si="279"/>
        <v/>
      </c>
      <c r="BR493" s="176" t="str">
        <f t="shared" si="280"/>
        <v/>
      </c>
      <c r="BS493" s="224" t="str">
        <f t="shared" si="281"/>
        <v xml:space="preserve"> </v>
      </c>
      <c r="BT493" s="318" t="str">
        <f t="shared" si="282"/>
        <v/>
      </c>
      <c r="BU493" s="319" t="str">
        <f t="shared" si="283"/>
        <v/>
      </c>
      <c r="BV493" s="320" t="str">
        <f t="shared" si="284"/>
        <v xml:space="preserve"> </v>
      </c>
      <c r="BW493" s="175" t="str">
        <f t="shared" si="285"/>
        <v/>
      </c>
      <c r="BX493" s="176" t="str">
        <f t="shared" si="286"/>
        <v/>
      </c>
      <c r="BY493" s="240" t="str">
        <f t="shared" si="287"/>
        <v xml:space="preserve"> </v>
      </c>
      <c r="BZ493" s="175" t="str">
        <f>IF(COUNT(#REF!,#REF!,#REF!,#REF!)=4,(3-#REF!)+(3-#REF!)+#REF!+#REF!,"")</f>
        <v/>
      </c>
      <c r="CA493" s="176" t="str">
        <f>IF(COUNT(#REF!,#REF!,#REF!,#REF!)=4,(3-#REF!)+(3-#REF!)+#REF!+#REF!,"")</f>
        <v/>
      </c>
      <c r="CB493" s="240" t="str">
        <f t="shared" si="288"/>
        <v xml:space="preserve"> </v>
      </c>
      <c r="CC493" s="175" t="str">
        <f>IF(COUNT(#REF!,#REF!,#REF!)=3,(3-#REF!)+#REF!+(3-#REF!),"")</f>
        <v/>
      </c>
      <c r="CD493" s="176" t="str">
        <f>IF(COUNT(#REF!,#REF!,#REF!)=3,(3-#REF!)+#REF!+(3-#REF!),"")</f>
        <v/>
      </c>
      <c r="CE493" s="240" t="str">
        <f t="shared" si="289"/>
        <v xml:space="preserve"> </v>
      </c>
      <c r="CF493" s="185" t="str">
        <f t="shared" si="305"/>
        <v/>
      </c>
      <c r="CG493" s="186" t="str">
        <f t="shared" si="305"/>
        <v/>
      </c>
      <c r="CH493" s="181" t="str">
        <f t="shared" si="290"/>
        <v xml:space="preserve"> </v>
      </c>
      <c r="CI493" s="240">
        <f>'Session Tracking'!P492</f>
        <v>0</v>
      </c>
      <c r="CJ493" s="172"/>
      <c r="CK493" s="172">
        <f>COUNTIF('Session Tracking'!F492:O492,"Yes")</f>
        <v>0</v>
      </c>
      <c r="CL493" s="240">
        <f>COUNTIF('Session Tracking'!F492:O492,"No")</f>
        <v>0</v>
      </c>
      <c r="CM493" s="211">
        <f t="shared" si="291"/>
        <v>0</v>
      </c>
      <c r="CN493" s="240" t="str">
        <f t="shared" si="268"/>
        <v/>
      </c>
      <c r="CO493" s="240" t="str">
        <f t="shared" si="269"/>
        <v/>
      </c>
      <c r="CP493" s="240" t="str">
        <f t="shared" si="292"/>
        <v/>
      </c>
      <c r="CQ493" s="240" t="str">
        <f t="shared" si="293"/>
        <v/>
      </c>
      <c r="CR493" s="240" t="str">
        <f t="shared" si="294"/>
        <v/>
      </c>
      <c r="CS493" s="240" t="str">
        <f t="shared" si="295"/>
        <v/>
      </c>
      <c r="CT493" s="172" t="str">
        <f t="shared" si="296"/>
        <v/>
      </c>
      <c r="CU493" s="240" t="str">
        <f t="shared" si="297"/>
        <v/>
      </c>
      <c r="CV493" s="240" t="str">
        <f t="shared" si="298"/>
        <v/>
      </c>
      <c r="CW493" s="240" t="str">
        <f t="shared" si="299"/>
        <v/>
      </c>
      <c r="CX493" s="240" t="str">
        <f t="shared" si="300"/>
        <v/>
      </c>
      <c r="CY493" s="240" t="str">
        <f t="shared" si="301"/>
        <v/>
      </c>
      <c r="CZ493" s="240" t="str">
        <f t="shared" si="302"/>
        <v/>
      </c>
      <c r="DA493" s="240" t="str">
        <f t="shared" si="303"/>
        <v/>
      </c>
      <c r="DB493" s="173" t="str">
        <f t="shared" si="304"/>
        <v/>
      </c>
    </row>
    <row r="494" spans="1:106" x14ac:dyDescent="0.35">
      <c r="A494" s="182">
        <f>'Session Tracking'!A493</f>
        <v>0</v>
      </c>
      <c r="B494" s="183">
        <f>'Session Tracking'!T493</f>
        <v>0</v>
      </c>
      <c r="C494" s="183">
        <f>'Session Tracking'!C493</f>
        <v>0</v>
      </c>
      <c r="D494" s="184" t="str">
        <f>IF('Session Tracking'!D493,'Session Tracking'!D493,"")</f>
        <v/>
      </c>
      <c r="E494" s="184" t="str">
        <f>IF('Session Tracking'!E493,'Session Tracking'!E493,"")</f>
        <v/>
      </c>
      <c r="F494" s="121"/>
      <c r="G494" s="121"/>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1"/>
      <c r="AH494" s="122"/>
      <c r="AI494" s="122"/>
      <c r="AJ494" s="122"/>
      <c r="AK494" s="122"/>
      <c r="AL494" s="122"/>
      <c r="AM494" s="122"/>
      <c r="AN494" s="122"/>
      <c r="AO494" s="122"/>
      <c r="AP494" s="122"/>
      <c r="AQ494" s="122"/>
      <c r="AR494" s="122"/>
      <c r="AS494" s="122"/>
      <c r="AT494" s="122"/>
      <c r="AU494" s="122"/>
      <c r="AV494" s="122"/>
      <c r="AW494" s="122"/>
      <c r="AX494" s="122"/>
      <c r="AY494" s="122"/>
      <c r="AZ494" s="122"/>
      <c r="BA494" s="122"/>
      <c r="BB494" s="122"/>
      <c r="BC494" s="122"/>
      <c r="BD494" s="122"/>
      <c r="BE494" s="122"/>
      <c r="BF494" s="122"/>
      <c r="BH494" s="175" t="str">
        <f t="shared" si="270"/>
        <v/>
      </c>
      <c r="BI494" s="176" t="str">
        <f t="shared" si="271"/>
        <v/>
      </c>
      <c r="BJ494" s="240" t="str">
        <f t="shared" si="272"/>
        <v xml:space="preserve"> </v>
      </c>
      <c r="BK494" s="175" t="str">
        <f t="shared" si="273"/>
        <v/>
      </c>
      <c r="BL494" s="176" t="str">
        <f t="shared" si="274"/>
        <v/>
      </c>
      <c r="BM494" s="240" t="str">
        <f t="shared" si="275"/>
        <v xml:space="preserve"> </v>
      </c>
      <c r="BN494" s="175" t="str">
        <f t="shared" si="276"/>
        <v/>
      </c>
      <c r="BO494" s="176" t="str">
        <f t="shared" si="277"/>
        <v/>
      </c>
      <c r="BP494" s="240" t="str">
        <f t="shared" si="278"/>
        <v xml:space="preserve"> </v>
      </c>
      <c r="BQ494" s="175" t="str">
        <f t="shared" si="279"/>
        <v/>
      </c>
      <c r="BR494" s="176" t="str">
        <f t="shared" si="280"/>
        <v/>
      </c>
      <c r="BS494" s="224" t="str">
        <f t="shared" si="281"/>
        <v xml:space="preserve"> </v>
      </c>
      <c r="BT494" s="318" t="str">
        <f t="shared" si="282"/>
        <v/>
      </c>
      <c r="BU494" s="319" t="str">
        <f t="shared" si="283"/>
        <v/>
      </c>
      <c r="BV494" s="320" t="str">
        <f t="shared" si="284"/>
        <v xml:space="preserve"> </v>
      </c>
      <c r="BW494" s="175" t="str">
        <f t="shared" si="285"/>
        <v/>
      </c>
      <c r="BX494" s="176" t="str">
        <f t="shared" si="286"/>
        <v/>
      </c>
      <c r="BY494" s="240" t="str">
        <f t="shared" si="287"/>
        <v xml:space="preserve"> </v>
      </c>
      <c r="BZ494" s="175" t="str">
        <f>IF(COUNT(#REF!,#REF!,#REF!,#REF!)=4,(3-#REF!)+(3-#REF!)+#REF!+#REF!,"")</f>
        <v/>
      </c>
      <c r="CA494" s="176" t="str">
        <f>IF(COUNT(#REF!,#REF!,#REF!,#REF!)=4,(3-#REF!)+(3-#REF!)+#REF!+#REF!,"")</f>
        <v/>
      </c>
      <c r="CB494" s="240" t="str">
        <f t="shared" si="288"/>
        <v xml:space="preserve"> </v>
      </c>
      <c r="CC494" s="175" t="str">
        <f>IF(COUNT(#REF!,#REF!,#REF!)=3,(3-#REF!)+#REF!+(3-#REF!),"")</f>
        <v/>
      </c>
      <c r="CD494" s="176" t="str">
        <f>IF(COUNT(#REF!,#REF!,#REF!)=3,(3-#REF!)+#REF!+(3-#REF!),"")</f>
        <v/>
      </c>
      <c r="CE494" s="240" t="str">
        <f t="shared" si="289"/>
        <v xml:space="preserve"> </v>
      </c>
      <c r="CF494" s="185" t="str">
        <f t="shared" si="305"/>
        <v/>
      </c>
      <c r="CG494" s="186" t="str">
        <f t="shared" si="305"/>
        <v/>
      </c>
      <c r="CH494" s="181" t="str">
        <f t="shared" si="290"/>
        <v xml:space="preserve"> </v>
      </c>
      <c r="CI494" s="240">
        <f>'Session Tracking'!P493</f>
        <v>0</v>
      </c>
      <c r="CJ494" s="172"/>
      <c r="CK494" s="172">
        <f>COUNTIF('Session Tracking'!F493:O493,"Yes")</f>
        <v>0</v>
      </c>
      <c r="CL494" s="240">
        <f>COUNTIF('Session Tracking'!F493:O493,"No")</f>
        <v>0</v>
      </c>
      <c r="CM494" s="211">
        <f t="shared" si="291"/>
        <v>0</v>
      </c>
      <c r="CN494" s="240" t="str">
        <f t="shared" si="268"/>
        <v/>
      </c>
      <c r="CO494" s="240" t="str">
        <f t="shared" si="269"/>
        <v/>
      </c>
      <c r="CP494" s="240" t="str">
        <f t="shared" si="292"/>
        <v/>
      </c>
      <c r="CQ494" s="240" t="str">
        <f t="shared" si="293"/>
        <v/>
      </c>
      <c r="CR494" s="240" t="str">
        <f t="shared" si="294"/>
        <v/>
      </c>
      <c r="CS494" s="240" t="str">
        <f t="shared" si="295"/>
        <v/>
      </c>
      <c r="CT494" s="172" t="str">
        <f t="shared" si="296"/>
        <v/>
      </c>
      <c r="CU494" s="240" t="str">
        <f t="shared" si="297"/>
        <v/>
      </c>
      <c r="CV494" s="240" t="str">
        <f t="shared" si="298"/>
        <v/>
      </c>
      <c r="CW494" s="240" t="str">
        <f t="shared" si="299"/>
        <v/>
      </c>
      <c r="CX494" s="240" t="str">
        <f t="shared" si="300"/>
        <v/>
      </c>
      <c r="CY494" s="240" t="str">
        <f t="shared" si="301"/>
        <v/>
      </c>
      <c r="CZ494" s="240" t="str">
        <f t="shared" si="302"/>
        <v/>
      </c>
      <c r="DA494" s="240" t="str">
        <f t="shared" si="303"/>
        <v/>
      </c>
      <c r="DB494" s="173" t="str">
        <f t="shared" si="304"/>
        <v/>
      </c>
    </row>
    <row r="495" spans="1:106" x14ac:dyDescent="0.35">
      <c r="A495" s="182">
        <f>'Session Tracking'!A494</f>
        <v>0</v>
      </c>
      <c r="B495" s="183">
        <f>'Session Tracking'!T494</f>
        <v>0</v>
      </c>
      <c r="C495" s="183">
        <f>'Session Tracking'!C494</f>
        <v>0</v>
      </c>
      <c r="D495" s="184" t="str">
        <f>IF('Session Tracking'!D494,'Session Tracking'!D494,"")</f>
        <v/>
      </c>
      <c r="E495" s="184" t="str">
        <f>IF('Session Tracking'!E494,'Session Tracking'!E494,"")</f>
        <v/>
      </c>
      <c r="F495" s="123"/>
      <c r="G495" s="123"/>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3"/>
      <c r="AH495" s="124"/>
      <c r="AI495" s="124"/>
      <c r="AJ495" s="124"/>
      <c r="AK495" s="124"/>
      <c r="AL495" s="124"/>
      <c r="AM495" s="124"/>
      <c r="AN495" s="124"/>
      <c r="AO495" s="124"/>
      <c r="AP495" s="124"/>
      <c r="AQ495" s="124"/>
      <c r="AR495" s="124"/>
      <c r="AS495" s="124"/>
      <c r="AT495" s="124"/>
      <c r="AU495" s="124"/>
      <c r="AV495" s="124"/>
      <c r="AW495" s="124"/>
      <c r="AX495" s="124"/>
      <c r="AY495" s="124"/>
      <c r="AZ495" s="124"/>
      <c r="BA495" s="124"/>
      <c r="BB495" s="124"/>
      <c r="BC495" s="124"/>
      <c r="BD495" s="124"/>
      <c r="BE495" s="124"/>
      <c r="BF495" s="124"/>
      <c r="BH495" s="175" t="str">
        <f t="shared" si="270"/>
        <v/>
      </c>
      <c r="BI495" s="176" t="str">
        <f t="shared" si="271"/>
        <v/>
      </c>
      <c r="BJ495" s="240" t="str">
        <f t="shared" si="272"/>
        <v xml:space="preserve"> </v>
      </c>
      <c r="BK495" s="175" t="str">
        <f t="shared" si="273"/>
        <v/>
      </c>
      <c r="BL495" s="176" t="str">
        <f t="shared" si="274"/>
        <v/>
      </c>
      <c r="BM495" s="240" t="str">
        <f t="shared" si="275"/>
        <v xml:space="preserve"> </v>
      </c>
      <c r="BN495" s="175" t="str">
        <f t="shared" si="276"/>
        <v/>
      </c>
      <c r="BO495" s="176" t="str">
        <f t="shared" si="277"/>
        <v/>
      </c>
      <c r="BP495" s="240" t="str">
        <f t="shared" si="278"/>
        <v xml:space="preserve"> </v>
      </c>
      <c r="BQ495" s="175" t="str">
        <f t="shared" si="279"/>
        <v/>
      </c>
      <c r="BR495" s="176" t="str">
        <f t="shared" si="280"/>
        <v/>
      </c>
      <c r="BS495" s="224" t="str">
        <f t="shared" si="281"/>
        <v xml:space="preserve"> </v>
      </c>
      <c r="BT495" s="318" t="str">
        <f t="shared" si="282"/>
        <v/>
      </c>
      <c r="BU495" s="319" t="str">
        <f t="shared" si="283"/>
        <v/>
      </c>
      <c r="BV495" s="320" t="str">
        <f t="shared" si="284"/>
        <v xml:space="preserve"> </v>
      </c>
      <c r="BW495" s="175" t="str">
        <f t="shared" si="285"/>
        <v/>
      </c>
      <c r="BX495" s="176" t="str">
        <f t="shared" si="286"/>
        <v/>
      </c>
      <c r="BY495" s="240" t="str">
        <f t="shared" si="287"/>
        <v xml:space="preserve"> </v>
      </c>
      <c r="BZ495" s="175" t="str">
        <f>IF(COUNT(#REF!,#REF!,#REF!,#REF!)=4,(3-#REF!)+(3-#REF!)+#REF!+#REF!,"")</f>
        <v/>
      </c>
      <c r="CA495" s="176" t="str">
        <f>IF(COUNT(#REF!,#REF!,#REF!,#REF!)=4,(3-#REF!)+(3-#REF!)+#REF!+#REF!,"")</f>
        <v/>
      </c>
      <c r="CB495" s="240" t="str">
        <f t="shared" si="288"/>
        <v xml:space="preserve"> </v>
      </c>
      <c r="CC495" s="175" t="str">
        <f>IF(COUNT(#REF!,#REF!,#REF!)=3,(3-#REF!)+#REF!+(3-#REF!),"")</f>
        <v/>
      </c>
      <c r="CD495" s="176" t="str">
        <f>IF(COUNT(#REF!,#REF!,#REF!)=3,(3-#REF!)+#REF!+(3-#REF!),"")</f>
        <v/>
      </c>
      <c r="CE495" s="240" t="str">
        <f t="shared" si="289"/>
        <v xml:space="preserve"> </v>
      </c>
      <c r="CF495" s="185" t="str">
        <f t="shared" si="305"/>
        <v/>
      </c>
      <c r="CG495" s="186" t="str">
        <f t="shared" si="305"/>
        <v/>
      </c>
      <c r="CH495" s="181" t="str">
        <f t="shared" si="290"/>
        <v xml:space="preserve"> </v>
      </c>
      <c r="CI495" s="240">
        <f>'Session Tracking'!P494</f>
        <v>0</v>
      </c>
      <c r="CJ495" s="172"/>
      <c r="CK495" s="172">
        <f>COUNTIF('Session Tracking'!F494:O494,"Yes")</f>
        <v>0</v>
      </c>
      <c r="CL495" s="240">
        <f>COUNTIF('Session Tracking'!F494:O494,"No")</f>
        <v>0</v>
      </c>
      <c r="CM495" s="211">
        <f t="shared" si="291"/>
        <v>0</v>
      </c>
      <c r="CN495" s="240" t="str">
        <f t="shared" si="268"/>
        <v/>
      </c>
      <c r="CO495" s="240" t="str">
        <f t="shared" si="269"/>
        <v/>
      </c>
      <c r="CP495" s="240" t="str">
        <f t="shared" si="292"/>
        <v/>
      </c>
      <c r="CQ495" s="240" t="str">
        <f t="shared" si="293"/>
        <v/>
      </c>
      <c r="CR495" s="240" t="str">
        <f t="shared" si="294"/>
        <v/>
      </c>
      <c r="CS495" s="240" t="str">
        <f t="shared" si="295"/>
        <v/>
      </c>
      <c r="CT495" s="172" t="str">
        <f t="shared" si="296"/>
        <v/>
      </c>
      <c r="CU495" s="240" t="str">
        <f t="shared" si="297"/>
        <v/>
      </c>
      <c r="CV495" s="240" t="str">
        <f t="shared" si="298"/>
        <v/>
      </c>
      <c r="CW495" s="240" t="str">
        <f t="shared" si="299"/>
        <v/>
      </c>
      <c r="CX495" s="240" t="str">
        <f t="shared" si="300"/>
        <v/>
      </c>
      <c r="CY495" s="240" t="str">
        <f t="shared" si="301"/>
        <v/>
      </c>
      <c r="CZ495" s="240" t="str">
        <f t="shared" si="302"/>
        <v/>
      </c>
      <c r="DA495" s="240" t="str">
        <f t="shared" si="303"/>
        <v/>
      </c>
      <c r="DB495" s="173" t="str">
        <f t="shared" si="304"/>
        <v/>
      </c>
    </row>
    <row r="496" spans="1:106" x14ac:dyDescent="0.35">
      <c r="A496" s="182">
        <f>'Session Tracking'!A495</f>
        <v>0</v>
      </c>
      <c r="B496" s="183">
        <f>'Session Tracking'!T495</f>
        <v>0</v>
      </c>
      <c r="C496" s="183">
        <f>'Session Tracking'!C495</f>
        <v>0</v>
      </c>
      <c r="D496" s="184" t="str">
        <f>IF('Session Tracking'!D495,'Session Tracking'!D495,"")</f>
        <v/>
      </c>
      <c r="E496" s="184" t="str">
        <f>IF('Session Tracking'!E495,'Session Tracking'!E495,"")</f>
        <v/>
      </c>
      <c r="F496" s="121"/>
      <c r="G496" s="121"/>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1"/>
      <c r="AH496" s="122"/>
      <c r="AI496" s="122"/>
      <c r="AJ496" s="122"/>
      <c r="AK496" s="122"/>
      <c r="AL496" s="122"/>
      <c r="AM496" s="122"/>
      <c r="AN496" s="122"/>
      <c r="AO496" s="122"/>
      <c r="AP496" s="122"/>
      <c r="AQ496" s="122"/>
      <c r="AR496" s="122"/>
      <c r="AS496" s="122"/>
      <c r="AT496" s="122"/>
      <c r="AU496" s="122"/>
      <c r="AV496" s="122"/>
      <c r="AW496" s="122"/>
      <c r="AX496" s="122"/>
      <c r="AY496" s="122"/>
      <c r="AZ496" s="122"/>
      <c r="BA496" s="122"/>
      <c r="BB496" s="122"/>
      <c r="BC496" s="122"/>
      <c r="BD496" s="122"/>
      <c r="BE496" s="122"/>
      <c r="BF496" s="122"/>
      <c r="BH496" s="175" t="str">
        <f t="shared" si="270"/>
        <v/>
      </c>
      <c r="BI496" s="176" t="str">
        <f t="shared" si="271"/>
        <v/>
      </c>
      <c r="BJ496" s="240" t="str">
        <f t="shared" si="272"/>
        <v xml:space="preserve"> </v>
      </c>
      <c r="BK496" s="175" t="str">
        <f t="shared" si="273"/>
        <v/>
      </c>
      <c r="BL496" s="176" t="str">
        <f t="shared" si="274"/>
        <v/>
      </c>
      <c r="BM496" s="240" t="str">
        <f t="shared" si="275"/>
        <v xml:space="preserve"> </v>
      </c>
      <c r="BN496" s="175" t="str">
        <f t="shared" si="276"/>
        <v/>
      </c>
      <c r="BO496" s="176" t="str">
        <f t="shared" si="277"/>
        <v/>
      </c>
      <c r="BP496" s="240" t="str">
        <f t="shared" si="278"/>
        <v xml:space="preserve"> </v>
      </c>
      <c r="BQ496" s="175" t="str">
        <f t="shared" si="279"/>
        <v/>
      </c>
      <c r="BR496" s="176" t="str">
        <f t="shared" si="280"/>
        <v/>
      </c>
      <c r="BS496" s="224" t="str">
        <f t="shared" si="281"/>
        <v xml:space="preserve"> </v>
      </c>
      <c r="BT496" s="318" t="str">
        <f t="shared" si="282"/>
        <v/>
      </c>
      <c r="BU496" s="319" t="str">
        <f t="shared" si="283"/>
        <v/>
      </c>
      <c r="BV496" s="320" t="str">
        <f t="shared" si="284"/>
        <v xml:space="preserve"> </v>
      </c>
      <c r="BW496" s="175" t="str">
        <f t="shared" si="285"/>
        <v/>
      </c>
      <c r="BX496" s="176" t="str">
        <f t="shared" si="286"/>
        <v/>
      </c>
      <c r="BY496" s="240" t="str">
        <f t="shared" si="287"/>
        <v xml:space="preserve"> </v>
      </c>
      <c r="BZ496" s="175" t="str">
        <f>IF(COUNT(#REF!,#REF!,#REF!,#REF!)=4,(3-#REF!)+(3-#REF!)+#REF!+#REF!,"")</f>
        <v/>
      </c>
      <c r="CA496" s="176" t="str">
        <f>IF(COUNT(#REF!,#REF!,#REF!,#REF!)=4,(3-#REF!)+(3-#REF!)+#REF!+#REF!,"")</f>
        <v/>
      </c>
      <c r="CB496" s="240" t="str">
        <f t="shared" si="288"/>
        <v xml:space="preserve"> </v>
      </c>
      <c r="CC496" s="175" t="str">
        <f>IF(COUNT(#REF!,#REF!,#REF!)=3,(3-#REF!)+#REF!+(3-#REF!),"")</f>
        <v/>
      </c>
      <c r="CD496" s="176" t="str">
        <f>IF(COUNT(#REF!,#REF!,#REF!)=3,(3-#REF!)+#REF!+(3-#REF!),"")</f>
        <v/>
      </c>
      <c r="CE496" s="240" t="str">
        <f t="shared" si="289"/>
        <v xml:space="preserve"> </v>
      </c>
      <c r="CF496" s="185" t="str">
        <f t="shared" si="305"/>
        <v/>
      </c>
      <c r="CG496" s="186" t="str">
        <f t="shared" si="305"/>
        <v/>
      </c>
      <c r="CH496" s="181" t="str">
        <f t="shared" si="290"/>
        <v xml:space="preserve"> </v>
      </c>
      <c r="CI496" s="240">
        <f>'Session Tracking'!P495</f>
        <v>0</v>
      </c>
      <c r="CJ496" s="172"/>
      <c r="CK496" s="172">
        <f>COUNTIF('Session Tracking'!F495:O495,"Yes")</f>
        <v>0</v>
      </c>
      <c r="CL496" s="240">
        <f>COUNTIF('Session Tracking'!F495:O495,"No")</f>
        <v>0</v>
      </c>
      <c r="CM496" s="211">
        <f t="shared" si="291"/>
        <v>0</v>
      </c>
      <c r="CN496" s="240" t="str">
        <f t="shared" si="268"/>
        <v/>
      </c>
      <c r="CO496" s="240" t="str">
        <f t="shared" si="269"/>
        <v/>
      </c>
      <c r="CP496" s="240" t="str">
        <f t="shared" si="292"/>
        <v/>
      </c>
      <c r="CQ496" s="240" t="str">
        <f t="shared" si="293"/>
        <v/>
      </c>
      <c r="CR496" s="240" t="str">
        <f t="shared" si="294"/>
        <v/>
      </c>
      <c r="CS496" s="240" t="str">
        <f t="shared" si="295"/>
        <v/>
      </c>
      <c r="CT496" s="172" t="str">
        <f t="shared" si="296"/>
        <v/>
      </c>
      <c r="CU496" s="240" t="str">
        <f t="shared" si="297"/>
        <v/>
      </c>
      <c r="CV496" s="240" t="str">
        <f t="shared" si="298"/>
        <v/>
      </c>
      <c r="CW496" s="240" t="str">
        <f t="shared" si="299"/>
        <v/>
      </c>
      <c r="CX496" s="240" t="str">
        <f t="shared" si="300"/>
        <v/>
      </c>
      <c r="CY496" s="240" t="str">
        <f t="shared" si="301"/>
        <v/>
      </c>
      <c r="CZ496" s="240" t="str">
        <f t="shared" si="302"/>
        <v/>
      </c>
      <c r="DA496" s="240" t="str">
        <f t="shared" si="303"/>
        <v/>
      </c>
      <c r="DB496" s="173" t="str">
        <f t="shared" si="304"/>
        <v/>
      </c>
    </row>
    <row r="497" spans="1:106" x14ac:dyDescent="0.35">
      <c r="A497" s="182">
        <f>'Session Tracking'!A496</f>
        <v>0</v>
      </c>
      <c r="B497" s="183">
        <f>'Session Tracking'!T496</f>
        <v>0</v>
      </c>
      <c r="C497" s="183">
        <f>'Session Tracking'!C496</f>
        <v>0</v>
      </c>
      <c r="D497" s="184" t="str">
        <f>IF('Session Tracking'!D496,'Session Tracking'!D496,"")</f>
        <v/>
      </c>
      <c r="E497" s="184" t="str">
        <f>IF('Session Tracking'!E496,'Session Tracking'!E496,"")</f>
        <v/>
      </c>
      <c r="F497" s="123"/>
      <c r="G497" s="123"/>
      <c r="H497" s="124"/>
      <c r="I497" s="124"/>
      <c r="J497" s="124"/>
      <c r="K497" s="124"/>
      <c r="L497" s="124"/>
      <c r="M497" s="124"/>
      <c r="N497" s="124"/>
      <c r="O497" s="124"/>
      <c r="P497" s="124"/>
      <c r="Q497" s="124"/>
      <c r="R497" s="124"/>
      <c r="S497" s="124"/>
      <c r="T497" s="124"/>
      <c r="U497" s="124"/>
      <c r="V497" s="124"/>
      <c r="W497" s="124"/>
      <c r="X497" s="124"/>
      <c r="Y497" s="124"/>
      <c r="Z497" s="124"/>
      <c r="AA497" s="124"/>
      <c r="AB497" s="124"/>
      <c r="AC497" s="124"/>
      <c r="AD497" s="124"/>
      <c r="AE497" s="124"/>
      <c r="AF497" s="124"/>
      <c r="AG497" s="123"/>
      <c r="AH497" s="124"/>
      <c r="AI497" s="124"/>
      <c r="AJ497" s="124"/>
      <c r="AK497" s="124"/>
      <c r="AL497" s="124"/>
      <c r="AM497" s="124"/>
      <c r="AN497" s="124"/>
      <c r="AO497" s="124"/>
      <c r="AP497" s="124"/>
      <c r="AQ497" s="124"/>
      <c r="AR497" s="124"/>
      <c r="AS497" s="124"/>
      <c r="AT497" s="124"/>
      <c r="AU497" s="124"/>
      <c r="AV497" s="124"/>
      <c r="AW497" s="124"/>
      <c r="AX497" s="124"/>
      <c r="AY497" s="124"/>
      <c r="AZ497" s="124"/>
      <c r="BA497" s="124"/>
      <c r="BB497" s="124"/>
      <c r="BC497" s="124"/>
      <c r="BD497" s="124"/>
      <c r="BE497" s="124"/>
      <c r="BF497" s="124"/>
      <c r="BH497" s="175" t="str">
        <f t="shared" si="270"/>
        <v/>
      </c>
      <c r="BI497" s="176" t="str">
        <f t="shared" si="271"/>
        <v/>
      </c>
      <c r="BJ497" s="240" t="str">
        <f t="shared" si="272"/>
        <v xml:space="preserve"> </v>
      </c>
      <c r="BK497" s="175" t="str">
        <f t="shared" si="273"/>
        <v/>
      </c>
      <c r="BL497" s="176" t="str">
        <f t="shared" si="274"/>
        <v/>
      </c>
      <c r="BM497" s="240" t="str">
        <f t="shared" si="275"/>
        <v xml:space="preserve"> </v>
      </c>
      <c r="BN497" s="175" t="str">
        <f t="shared" si="276"/>
        <v/>
      </c>
      <c r="BO497" s="176" t="str">
        <f t="shared" si="277"/>
        <v/>
      </c>
      <c r="BP497" s="240" t="str">
        <f t="shared" si="278"/>
        <v xml:space="preserve"> </v>
      </c>
      <c r="BQ497" s="175" t="str">
        <f t="shared" si="279"/>
        <v/>
      </c>
      <c r="BR497" s="176" t="str">
        <f t="shared" si="280"/>
        <v/>
      </c>
      <c r="BS497" s="224" t="str">
        <f t="shared" si="281"/>
        <v xml:space="preserve"> </v>
      </c>
      <c r="BT497" s="318" t="str">
        <f t="shared" si="282"/>
        <v/>
      </c>
      <c r="BU497" s="319" t="str">
        <f t="shared" si="283"/>
        <v/>
      </c>
      <c r="BV497" s="320" t="str">
        <f t="shared" si="284"/>
        <v xml:space="preserve"> </v>
      </c>
      <c r="BW497" s="175" t="str">
        <f t="shared" si="285"/>
        <v/>
      </c>
      <c r="BX497" s="176" t="str">
        <f t="shared" si="286"/>
        <v/>
      </c>
      <c r="BY497" s="240" t="str">
        <f t="shared" si="287"/>
        <v xml:space="preserve"> </v>
      </c>
      <c r="BZ497" s="175" t="str">
        <f>IF(COUNT(#REF!,#REF!,#REF!,#REF!)=4,(3-#REF!)+(3-#REF!)+#REF!+#REF!,"")</f>
        <v/>
      </c>
      <c r="CA497" s="176" t="str">
        <f>IF(COUNT(#REF!,#REF!,#REF!,#REF!)=4,(3-#REF!)+(3-#REF!)+#REF!+#REF!,"")</f>
        <v/>
      </c>
      <c r="CB497" s="240" t="str">
        <f t="shared" si="288"/>
        <v xml:space="preserve"> </v>
      </c>
      <c r="CC497" s="175" t="str">
        <f>IF(COUNT(#REF!,#REF!,#REF!)=3,(3-#REF!)+#REF!+(3-#REF!),"")</f>
        <v/>
      </c>
      <c r="CD497" s="176" t="str">
        <f>IF(COUNT(#REF!,#REF!,#REF!)=3,(3-#REF!)+#REF!+(3-#REF!),"")</f>
        <v/>
      </c>
      <c r="CE497" s="240" t="str">
        <f t="shared" si="289"/>
        <v xml:space="preserve"> </v>
      </c>
      <c r="CF497" s="185" t="str">
        <f t="shared" si="305"/>
        <v/>
      </c>
      <c r="CG497" s="186" t="str">
        <f t="shared" si="305"/>
        <v/>
      </c>
      <c r="CH497" s="181" t="str">
        <f t="shared" si="290"/>
        <v xml:space="preserve"> </v>
      </c>
      <c r="CI497" s="240">
        <f>'Session Tracking'!P496</f>
        <v>0</v>
      </c>
      <c r="CJ497" s="172"/>
      <c r="CK497" s="172">
        <f>COUNTIF('Session Tracking'!F496:O496,"Yes")</f>
        <v>0</v>
      </c>
      <c r="CL497" s="240">
        <f>COUNTIF('Session Tracking'!F496:O496,"No")</f>
        <v>0</v>
      </c>
      <c r="CM497" s="211">
        <f t="shared" si="291"/>
        <v>0</v>
      </c>
      <c r="CN497" s="240" t="str">
        <f t="shared" si="268"/>
        <v/>
      </c>
      <c r="CO497" s="240" t="str">
        <f t="shared" si="269"/>
        <v/>
      </c>
      <c r="CP497" s="240" t="str">
        <f t="shared" si="292"/>
        <v/>
      </c>
      <c r="CQ497" s="240" t="str">
        <f t="shared" si="293"/>
        <v/>
      </c>
      <c r="CR497" s="240" t="str">
        <f t="shared" si="294"/>
        <v/>
      </c>
      <c r="CS497" s="240" t="str">
        <f t="shared" si="295"/>
        <v/>
      </c>
      <c r="CT497" s="172" t="str">
        <f t="shared" si="296"/>
        <v/>
      </c>
      <c r="CU497" s="240" t="str">
        <f t="shared" si="297"/>
        <v/>
      </c>
      <c r="CV497" s="240" t="str">
        <f t="shared" si="298"/>
        <v/>
      </c>
      <c r="CW497" s="240" t="str">
        <f t="shared" si="299"/>
        <v/>
      </c>
      <c r="CX497" s="240" t="str">
        <f t="shared" si="300"/>
        <v/>
      </c>
      <c r="CY497" s="240" t="str">
        <f t="shared" si="301"/>
        <v/>
      </c>
      <c r="CZ497" s="240" t="str">
        <f t="shared" si="302"/>
        <v/>
      </c>
      <c r="DA497" s="240" t="str">
        <f t="shared" si="303"/>
        <v/>
      </c>
      <c r="DB497" s="173" t="str">
        <f t="shared" si="304"/>
        <v/>
      </c>
    </row>
    <row r="498" spans="1:106" x14ac:dyDescent="0.35">
      <c r="A498" s="182">
        <f>'Session Tracking'!A497</f>
        <v>0</v>
      </c>
      <c r="B498" s="183">
        <f>'Session Tracking'!T497</f>
        <v>0</v>
      </c>
      <c r="C498" s="183">
        <f>'Session Tracking'!C497</f>
        <v>0</v>
      </c>
      <c r="D498" s="184" t="str">
        <f>IF('Session Tracking'!D497,'Session Tracking'!D497,"")</f>
        <v/>
      </c>
      <c r="E498" s="184" t="str">
        <f>IF('Session Tracking'!E497,'Session Tracking'!E497,"")</f>
        <v/>
      </c>
      <c r="F498" s="121"/>
      <c r="G498" s="121"/>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1"/>
      <c r="AH498" s="122"/>
      <c r="AI498" s="122"/>
      <c r="AJ498" s="122"/>
      <c r="AK498" s="122"/>
      <c r="AL498" s="122"/>
      <c r="AM498" s="122"/>
      <c r="AN498" s="122"/>
      <c r="AO498" s="122"/>
      <c r="AP498" s="122"/>
      <c r="AQ498" s="122"/>
      <c r="AR498" s="122"/>
      <c r="AS498" s="122"/>
      <c r="AT498" s="122"/>
      <c r="AU498" s="122"/>
      <c r="AV498" s="122"/>
      <c r="AW498" s="122"/>
      <c r="AX498" s="122"/>
      <c r="AY498" s="122"/>
      <c r="AZ498" s="122"/>
      <c r="BA498" s="122"/>
      <c r="BB498" s="122"/>
      <c r="BC498" s="122"/>
      <c r="BD498" s="122"/>
      <c r="BE498" s="122"/>
      <c r="BF498" s="122"/>
      <c r="BH498" s="175" t="str">
        <f t="shared" si="270"/>
        <v/>
      </c>
      <c r="BI498" s="176" t="str">
        <f t="shared" si="271"/>
        <v/>
      </c>
      <c r="BJ498" s="240" t="str">
        <f t="shared" si="272"/>
        <v xml:space="preserve"> </v>
      </c>
      <c r="BK498" s="175" t="str">
        <f t="shared" si="273"/>
        <v/>
      </c>
      <c r="BL498" s="176" t="str">
        <f t="shared" si="274"/>
        <v/>
      </c>
      <c r="BM498" s="240" t="str">
        <f t="shared" si="275"/>
        <v xml:space="preserve"> </v>
      </c>
      <c r="BN498" s="175" t="str">
        <f t="shared" si="276"/>
        <v/>
      </c>
      <c r="BO498" s="176" t="str">
        <f t="shared" si="277"/>
        <v/>
      </c>
      <c r="BP498" s="240" t="str">
        <f t="shared" si="278"/>
        <v xml:space="preserve"> </v>
      </c>
      <c r="BQ498" s="175" t="str">
        <f t="shared" si="279"/>
        <v/>
      </c>
      <c r="BR498" s="176" t="str">
        <f t="shared" si="280"/>
        <v/>
      </c>
      <c r="BS498" s="224" t="str">
        <f t="shared" si="281"/>
        <v xml:space="preserve"> </v>
      </c>
      <c r="BT498" s="318" t="str">
        <f t="shared" si="282"/>
        <v/>
      </c>
      <c r="BU498" s="319" t="str">
        <f t="shared" si="283"/>
        <v/>
      </c>
      <c r="BV498" s="320" t="str">
        <f t="shared" si="284"/>
        <v xml:space="preserve"> </v>
      </c>
      <c r="BW498" s="175" t="str">
        <f t="shared" si="285"/>
        <v/>
      </c>
      <c r="BX498" s="176" t="str">
        <f t="shared" si="286"/>
        <v/>
      </c>
      <c r="BY498" s="240" t="str">
        <f t="shared" si="287"/>
        <v xml:space="preserve"> </v>
      </c>
      <c r="BZ498" s="175" t="str">
        <f>IF(COUNT(#REF!,#REF!,#REF!,#REF!)=4,(3-#REF!)+(3-#REF!)+#REF!+#REF!,"")</f>
        <v/>
      </c>
      <c r="CA498" s="176" t="str">
        <f>IF(COUNT(#REF!,#REF!,#REF!,#REF!)=4,(3-#REF!)+(3-#REF!)+#REF!+#REF!,"")</f>
        <v/>
      </c>
      <c r="CB498" s="240" t="str">
        <f t="shared" si="288"/>
        <v xml:space="preserve"> </v>
      </c>
      <c r="CC498" s="175" t="str">
        <f>IF(COUNT(#REF!,#REF!,#REF!)=3,(3-#REF!)+#REF!+(3-#REF!),"")</f>
        <v/>
      </c>
      <c r="CD498" s="176" t="str">
        <f>IF(COUNT(#REF!,#REF!,#REF!)=3,(3-#REF!)+#REF!+(3-#REF!),"")</f>
        <v/>
      </c>
      <c r="CE498" s="240" t="str">
        <f t="shared" si="289"/>
        <v xml:space="preserve"> </v>
      </c>
      <c r="CF498" s="185" t="str">
        <f t="shared" si="305"/>
        <v/>
      </c>
      <c r="CG498" s="186" t="str">
        <f t="shared" si="305"/>
        <v/>
      </c>
      <c r="CH498" s="181" t="str">
        <f t="shared" si="290"/>
        <v xml:space="preserve"> </v>
      </c>
      <c r="CI498" s="240">
        <f>'Session Tracking'!P497</f>
        <v>0</v>
      </c>
      <c r="CJ498" s="172"/>
      <c r="CK498" s="172">
        <f>COUNTIF('Session Tracking'!F497:O497,"Yes")</f>
        <v>0</v>
      </c>
      <c r="CL498" s="240">
        <f>COUNTIF('Session Tracking'!F497:O497,"No")</f>
        <v>0</v>
      </c>
      <c r="CM498" s="211">
        <f t="shared" si="291"/>
        <v>0</v>
      </c>
      <c r="CN498" s="240" t="str">
        <f t="shared" si="268"/>
        <v/>
      </c>
      <c r="CO498" s="240" t="str">
        <f t="shared" si="269"/>
        <v/>
      </c>
      <c r="CP498" s="240" t="str">
        <f t="shared" si="292"/>
        <v/>
      </c>
      <c r="CQ498" s="240" t="str">
        <f t="shared" si="293"/>
        <v/>
      </c>
      <c r="CR498" s="240" t="str">
        <f t="shared" si="294"/>
        <v/>
      </c>
      <c r="CS498" s="240" t="str">
        <f t="shared" si="295"/>
        <v/>
      </c>
      <c r="CT498" s="172" t="str">
        <f t="shared" si="296"/>
        <v/>
      </c>
      <c r="CU498" s="240" t="str">
        <f t="shared" si="297"/>
        <v/>
      </c>
      <c r="CV498" s="240" t="str">
        <f t="shared" si="298"/>
        <v/>
      </c>
      <c r="CW498" s="240" t="str">
        <f t="shared" si="299"/>
        <v/>
      </c>
      <c r="CX498" s="240" t="str">
        <f t="shared" si="300"/>
        <v/>
      </c>
      <c r="CY498" s="240" t="str">
        <f t="shared" si="301"/>
        <v/>
      </c>
      <c r="CZ498" s="240" t="str">
        <f t="shared" si="302"/>
        <v/>
      </c>
      <c r="DA498" s="240" t="str">
        <f t="shared" si="303"/>
        <v/>
      </c>
      <c r="DB498" s="173" t="str">
        <f t="shared" si="304"/>
        <v/>
      </c>
    </row>
    <row r="499" spans="1:106" x14ac:dyDescent="0.35">
      <c r="A499" s="182">
        <f>'Session Tracking'!A498</f>
        <v>0</v>
      </c>
      <c r="B499" s="183">
        <f>'Session Tracking'!T498</f>
        <v>0</v>
      </c>
      <c r="C499" s="183">
        <f>'Session Tracking'!C498</f>
        <v>0</v>
      </c>
      <c r="D499" s="184" t="str">
        <f>IF('Session Tracking'!D498,'Session Tracking'!D498,"")</f>
        <v/>
      </c>
      <c r="E499" s="184" t="str">
        <f>IF('Session Tracking'!E498,'Session Tracking'!E498,"")</f>
        <v/>
      </c>
      <c r="F499" s="123"/>
      <c r="G499" s="123"/>
      <c r="H499" s="124"/>
      <c r="I499" s="124"/>
      <c r="J499" s="124"/>
      <c r="K499" s="124"/>
      <c r="L499" s="124"/>
      <c r="M499" s="124"/>
      <c r="N499" s="124"/>
      <c r="O499" s="124"/>
      <c r="P499" s="124"/>
      <c r="Q499" s="124"/>
      <c r="R499" s="124"/>
      <c r="S499" s="124"/>
      <c r="T499" s="124"/>
      <c r="U499" s="124"/>
      <c r="V499" s="124"/>
      <c r="W499" s="124"/>
      <c r="X499" s="124"/>
      <c r="Y499" s="124"/>
      <c r="Z499" s="124"/>
      <c r="AA499" s="124"/>
      <c r="AB499" s="124"/>
      <c r="AC499" s="124"/>
      <c r="AD499" s="124"/>
      <c r="AE499" s="124"/>
      <c r="AF499" s="124"/>
      <c r="AG499" s="123"/>
      <c r="AH499" s="124"/>
      <c r="AI499" s="124"/>
      <c r="AJ499" s="124"/>
      <c r="AK499" s="124"/>
      <c r="AL499" s="124"/>
      <c r="AM499" s="124"/>
      <c r="AN499" s="124"/>
      <c r="AO499" s="124"/>
      <c r="AP499" s="124"/>
      <c r="AQ499" s="124"/>
      <c r="AR499" s="124"/>
      <c r="AS499" s="124"/>
      <c r="AT499" s="124"/>
      <c r="AU499" s="124"/>
      <c r="AV499" s="124"/>
      <c r="AW499" s="124"/>
      <c r="AX499" s="124"/>
      <c r="AY499" s="124"/>
      <c r="AZ499" s="124"/>
      <c r="BA499" s="124"/>
      <c r="BB499" s="124"/>
      <c r="BC499" s="124"/>
      <c r="BD499" s="124"/>
      <c r="BE499" s="124"/>
      <c r="BF499" s="124"/>
      <c r="BH499" s="175" t="str">
        <f t="shared" si="270"/>
        <v/>
      </c>
      <c r="BI499" s="176" t="str">
        <f t="shared" si="271"/>
        <v/>
      </c>
      <c r="BJ499" s="240" t="str">
        <f t="shared" si="272"/>
        <v xml:space="preserve"> </v>
      </c>
      <c r="BK499" s="175" t="str">
        <f t="shared" si="273"/>
        <v/>
      </c>
      <c r="BL499" s="176" t="str">
        <f t="shared" si="274"/>
        <v/>
      </c>
      <c r="BM499" s="240" t="str">
        <f t="shared" si="275"/>
        <v xml:space="preserve"> </v>
      </c>
      <c r="BN499" s="175" t="str">
        <f t="shared" si="276"/>
        <v/>
      </c>
      <c r="BO499" s="176" t="str">
        <f t="shared" si="277"/>
        <v/>
      </c>
      <c r="BP499" s="240" t="str">
        <f t="shared" si="278"/>
        <v xml:space="preserve"> </v>
      </c>
      <c r="BQ499" s="175" t="str">
        <f t="shared" si="279"/>
        <v/>
      </c>
      <c r="BR499" s="176" t="str">
        <f t="shared" si="280"/>
        <v/>
      </c>
      <c r="BS499" s="224" t="str">
        <f t="shared" si="281"/>
        <v xml:space="preserve"> </v>
      </c>
      <c r="BT499" s="318" t="str">
        <f t="shared" si="282"/>
        <v/>
      </c>
      <c r="BU499" s="319" t="str">
        <f t="shared" si="283"/>
        <v/>
      </c>
      <c r="BV499" s="320" t="str">
        <f t="shared" si="284"/>
        <v xml:space="preserve"> </v>
      </c>
      <c r="BW499" s="175" t="str">
        <f t="shared" si="285"/>
        <v/>
      </c>
      <c r="BX499" s="176" t="str">
        <f t="shared" si="286"/>
        <v/>
      </c>
      <c r="BY499" s="240" t="str">
        <f t="shared" si="287"/>
        <v xml:space="preserve"> </v>
      </c>
      <c r="BZ499" s="175" t="str">
        <f>IF(COUNT(#REF!,#REF!,#REF!,#REF!)=4,(3-#REF!)+(3-#REF!)+#REF!+#REF!,"")</f>
        <v/>
      </c>
      <c r="CA499" s="176" t="str">
        <f>IF(COUNT(#REF!,#REF!,#REF!,#REF!)=4,(3-#REF!)+(3-#REF!)+#REF!+#REF!,"")</f>
        <v/>
      </c>
      <c r="CB499" s="240" t="str">
        <f t="shared" si="288"/>
        <v xml:space="preserve"> </v>
      </c>
      <c r="CC499" s="175" t="str">
        <f>IF(COUNT(#REF!,#REF!,#REF!)=3,(3-#REF!)+#REF!+(3-#REF!),"")</f>
        <v/>
      </c>
      <c r="CD499" s="176" t="str">
        <f>IF(COUNT(#REF!,#REF!,#REF!)=3,(3-#REF!)+#REF!+(3-#REF!),"")</f>
        <v/>
      </c>
      <c r="CE499" s="240" t="str">
        <f t="shared" si="289"/>
        <v xml:space="preserve"> </v>
      </c>
      <c r="CF499" s="185" t="str">
        <f t="shared" si="305"/>
        <v/>
      </c>
      <c r="CG499" s="186" t="str">
        <f t="shared" si="305"/>
        <v/>
      </c>
      <c r="CH499" s="181" t="str">
        <f t="shared" si="290"/>
        <v xml:space="preserve"> </v>
      </c>
      <c r="CI499" s="240">
        <f>'Session Tracking'!P498</f>
        <v>0</v>
      </c>
      <c r="CJ499" s="172"/>
      <c r="CK499" s="172">
        <f>COUNTIF('Session Tracking'!F498:O498,"Yes")</f>
        <v>0</v>
      </c>
      <c r="CL499" s="240">
        <f>COUNTIF('Session Tracking'!F498:O498,"No")</f>
        <v>0</v>
      </c>
      <c r="CM499" s="211">
        <f t="shared" si="291"/>
        <v>0</v>
      </c>
      <c r="CN499" s="240" t="str">
        <f t="shared" si="268"/>
        <v/>
      </c>
      <c r="CO499" s="240" t="str">
        <f t="shared" si="269"/>
        <v/>
      </c>
      <c r="CP499" s="240" t="str">
        <f t="shared" si="292"/>
        <v/>
      </c>
      <c r="CQ499" s="240" t="str">
        <f t="shared" si="293"/>
        <v/>
      </c>
      <c r="CR499" s="240" t="str">
        <f t="shared" si="294"/>
        <v/>
      </c>
      <c r="CS499" s="240" t="str">
        <f t="shared" si="295"/>
        <v/>
      </c>
      <c r="CT499" s="172" t="str">
        <f t="shared" si="296"/>
        <v/>
      </c>
      <c r="CU499" s="240" t="str">
        <f t="shared" si="297"/>
        <v/>
      </c>
      <c r="CV499" s="240" t="str">
        <f t="shared" si="298"/>
        <v/>
      </c>
      <c r="CW499" s="240" t="str">
        <f t="shared" si="299"/>
        <v/>
      </c>
      <c r="CX499" s="240" t="str">
        <f t="shared" si="300"/>
        <v/>
      </c>
      <c r="CY499" s="240" t="str">
        <f t="shared" si="301"/>
        <v/>
      </c>
      <c r="CZ499" s="240" t="str">
        <f t="shared" si="302"/>
        <v/>
      </c>
      <c r="DA499" s="240" t="str">
        <f t="shared" si="303"/>
        <v/>
      </c>
      <c r="DB499" s="173" t="str">
        <f t="shared" si="304"/>
        <v/>
      </c>
    </row>
    <row r="500" spans="1:106" x14ac:dyDescent="0.35">
      <c r="A500" s="182">
        <f>'Session Tracking'!A499</f>
        <v>0</v>
      </c>
      <c r="B500" s="183">
        <f>'Session Tracking'!T499</f>
        <v>0</v>
      </c>
      <c r="C500" s="183">
        <f>'Session Tracking'!C499</f>
        <v>0</v>
      </c>
      <c r="D500" s="184" t="str">
        <f>IF('Session Tracking'!D499,'Session Tracking'!D499,"")</f>
        <v/>
      </c>
      <c r="E500" s="184" t="str">
        <f>IF('Session Tracking'!E499,'Session Tracking'!E499,"")</f>
        <v/>
      </c>
      <c r="F500" s="121"/>
      <c r="G500" s="121"/>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1"/>
      <c r="AH500" s="122"/>
      <c r="AI500" s="122"/>
      <c r="AJ500" s="122"/>
      <c r="AK500" s="122"/>
      <c r="AL500" s="122"/>
      <c r="AM500" s="122"/>
      <c r="AN500" s="122"/>
      <c r="AO500" s="122"/>
      <c r="AP500" s="122"/>
      <c r="AQ500" s="122"/>
      <c r="AR500" s="122"/>
      <c r="AS500" s="122"/>
      <c r="AT500" s="122"/>
      <c r="AU500" s="122"/>
      <c r="AV500" s="122"/>
      <c r="AW500" s="122"/>
      <c r="AX500" s="122"/>
      <c r="AY500" s="122"/>
      <c r="AZ500" s="122"/>
      <c r="BA500" s="122"/>
      <c r="BB500" s="122"/>
      <c r="BC500" s="122"/>
      <c r="BD500" s="122"/>
      <c r="BE500" s="122"/>
      <c r="BF500" s="122"/>
      <c r="BH500" s="175" t="str">
        <f t="shared" si="270"/>
        <v/>
      </c>
      <c r="BI500" s="176" t="str">
        <f t="shared" si="271"/>
        <v/>
      </c>
      <c r="BJ500" s="240" t="str">
        <f t="shared" si="272"/>
        <v xml:space="preserve"> </v>
      </c>
      <c r="BK500" s="175" t="str">
        <f t="shared" si="273"/>
        <v/>
      </c>
      <c r="BL500" s="176" t="str">
        <f t="shared" si="274"/>
        <v/>
      </c>
      <c r="BM500" s="240" t="str">
        <f t="shared" si="275"/>
        <v xml:space="preserve"> </v>
      </c>
      <c r="BN500" s="175" t="str">
        <f t="shared" si="276"/>
        <v/>
      </c>
      <c r="BO500" s="176" t="str">
        <f t="shared" si="277"/>
        <v/>
      </c>
      <c r="BP500" s="240" t="str">
        <f t="shared" si="278"/>
        <v xml:space="preserve"> </v>
      </c>
      <c r="BQ500" s="175" t="str">
        <f t="shared" si="279"/>
        <v/>
      </c>
      <c r="BR500" s="176" t="str">
        <f t="shared" si="280"/>
        <v/>
      </c>
      <c r="BS500" s="224" t="str">
        <f t="shared" si="281"/>
        <v xml:space="preserve"> </v>
      </c>
      <c r="BT500" s="318" t="str">
        <f t="shared" si="282"/>
        <v/>
      </c>
      <c r="BU500" s="319" t="str">
        <f t="shared" si="283"/>
        <v/>
      </c>
      <c r="BV500" s="320" t="str">
        <f t="shared" si="284"/>
        <v xml:space="preserve"> </v>
      </c>
      <c r="BW500" s="175" t="str">
        <f t="shared" si="285"/>
        <v/>
      </c>
      <c r="BX500" s="176" t="str">
        <f t="shared" si="286"/>
        <v/>
      </c>
      <c r="BY500" s="240" t="str">
        <f t="shared" si="287"/>
        <v xml:space="preserve"> </v>
      </c>
      <c r="BZ500" s="175" t="str">
        <f>IF(COUNT(#REF!,#REF!,#REF!,#REF!)=4,(3-#REF!)+(3-#REF!)+#REF!+#REF!,"")</f>
        <v/>
      </c>
      <c r="CA500" s="176" t="str">
        <f>IF(COUNT(#REF!,#REF!,#REF!,#REF!)=4,(3-#REF!)+(3-#REF!)+#REF!+#REF!,"")</f>
        <v/>
      </c>
      <c r="CB500" s="240" t="str">
        <f t="shared" si="288"/>
        <v xml:space="preserve"> </v>
      </c>
      <c r="CC500" s="175" t="str">
        <f>IF(COUNT(#REF!,#REF!,#REF!)=3,(3-#REF!)+#REF!+(3-#REF!),"")</f>
        <v/>
      </c>
      <c r="CD500" s="176" t="str">
        <f>IF(COUNT(#REF!,#REF!,#REF!)=3,(3-#REF!)+#REF!+(3-#REF!),"")</f>
        <v/>
      </c>
      <c r="CE500" s="240" t="str">
        <f t="shared" si="289"/>
        <v xml:space="preserve"> </v>
      </c>
      <c r="CF500" s="185" t="str">
        <f t="shared" si="305"/>
        <v/>
      </c>
      <c r="CG500" s="186" t="str">
        <f t="shared" si="305"/>
        <v/>
      </c>
      <c r="CH500" s="181" t="str">
        <f t="shared" si="290"/>
        <v xml:space="preserve"> </v>
      </c>
      <c r="CI500" s="240">
        <f>'Session Tracking'!P499</f>
        <v>0</v>
      </c>
      <c r="CJ500" s="172"/>
      <c r="CK500" s="172">
        <f>COUNTIF('Session Tracking'!F499:O499,"Yes")</f>
        <v>0</v>
      </c>
      <c r="CL500" s="240">
        <f>COUNTIF('Session Tracking'!F499:O499,"No")</f>
        <v>0</v>
      </c>
      <c r="CM500" s="211">
        <f t="shared" si="291"/>
        <v>0</v>
      </c>
      <c r="CN500" s="240" t="str">
        <f t="shared" si="268"/>
        <v/>
      </c>
      <c r="CO500" s="240" t="str">
        <f t="shared" si="269"/>
        <v/>
      </c>
      <c r="CP500" s="240" t="str">
        <f t="shared" si="292"/>
        <v/>
      </c>
      <c r="CQ500" s="240" t="str">
        <f t="shared" si="293"/>
        <v/>
      </c>
      <c r="CR500" s="240" t="str">
        <f t="shared" si="294"/>
        <v/>
      </c>
      <c r="CS500" s="240" t="str">
        <f t="shared" si="295"/>
        <v/>
      </c>
      <c r="CT500" s="172" t="str">
        <f t="shared" si="296"/>
        <v/>
      </c>
      <c r="CU500" s="240" t="str">
        <f t="shared" si="297"/>
        <v/>
      </c>
      <c r="CV500" s="240" t="str">
        <f t="shared" si="298"/>
        <v/>
      </c>
      <c r="CW500" s="240" t="str">
        <f t="shared" si="299"/>
        <v/>
      </c>
      <c r="CX500" s="240" t="str">
        <f t="shared" si="300"/>
        <v/>
      </c>
      <c r="CY500" s="240" t="str">
        <f t="shared" si="301"/>
        <v/>
      </c>
      <c r="CZ500" s="240" t="str">
        <f t="shared" si="302"/>
        <v/>
      </c>
      <c r="DA500" s="240" t="str">
        <f t="shared" si="303"/>
        <v/>
      </c>
      <c r="DB500" s="173" t="str">
        <f t="shared" si="304"/>
        <v/>
      </c>
    </row>
    <row r="501" spans="1:106" x14ac:dyDescent="0.35">
      <c r="A501" s="182">
        <f>'Session Tracking'!A500</f>
        <v>0</v>
      </c>
      <c r="B501" s="183">
        <f>'Session Tracking'!T500</f>
        <v>0</v>
      </c>
      <c r="C501" s="183">
        <f>'Session Tracking'!C500</f>
        <v>0</v>
      </c>
      <c r="D501" s="184" t="str">
        <f>IF('Session Tracking'!D500,'Session Tracking'!D500,"")</f>
        <v/>
      </c>
      <c r="E501" s="184" t="str">
        <f>IF('Session Tracking'!E500,'Session Tracking'!E500,"")</f>
        <v/>
      </c>
      <c r="F501" s="123"/>
      <c r="G501" s="123"/>
      <c r="H501" s="124"/>
      <c r="I501" s="124"/>
      <c r="J501" s="124"/>
      <c r="K501" s="124"/>
      <c r="L501" s="124"/>
      <c r="M501" s="124"/>
      <c r="N501" s="124"/>
      <c r="O501" s="124"/>
      <c r="P501" s="124"/>
      <c r="Q501" s="124"/>
      <c r="R501" s="124"/>
      <c r="S501" s="124"/>
      <c r="T501" s="124"/>
      <c r="U501" s="124"/>
      <c r="V501" s="124"/>
      <c r="W501" s="124"/>
      <c r="X501" s="124"/>
      <c r="Y501" s="124"/>
      <c r="Z501" s="124"/>
      <c r="AA501" s="124"/>
      <c r="AB501" s="124"/>
      <c r="AC501" s="124"/>
      <c r="AD501" s="124"/>
      <c r="AE501" s="124"/>
      <c r="AF501" s="124"/>
      <c r="AG501" s="123"/>
      <c r="AH501" s="124"/>
      <c r="AI501" s="124"/>
      <c r="AJ501" s="124"/>
      <c r="AK501" s="124"/>
      <c r="AL501" s="124"/>
      <c r="AM501" s="124"/>
      <c r="AN501" s="124"/>
      <c r="AO501" s="124"/>
      <c r="AP501" s="124"/>
      <c r="AQ501" s="124"/>
      <c r="AR501" s="124"/>
      <c r="AS501" s="124"/>
      <c r="AT501" s="124"/>
      <c r="AU501" s="124"/>
      <c r="AV501" s="124"/>
      <c r="AW501" s="124"/>
      <c r="AX501" s="124"/>
      <c r="AY501" s="124"/>
      <c r="AZ501" s="124"/>
      <c r="BA501" s="124"/>
      <c r="BB501" s="124"/>
      <c r="BC501" s="124"/>
      <c r="BD501" s="124"/>
      <c r="BE501" s="124"/>
      <c r="BF501" s="124"/>
      <c r="BH501" s="175" t="str">
        <f t="shared" si="270"/>
        <v/>
      </c>
      <c r="BI501" s="176" t="str">
        <f t="shared" si="271"/>
        <v/>
      </c>
      <c r="BJ501" s="240" t="str">
        <f t="shared" si="272"/>
        <v xml:space="preserve"> </v>
      </c>
      <c r="BK501" s="175" t="str">
        <f t="shared" si="273"/>
        <v/>
      </c>
      <c r="BL501" s="176" t="str">
        <f t="shared" si="274"/>
        <v/>
      </c>
      <c r="BM501" s="240" t="str">
        <f t="shared" si="275"/>
        <v xml:space="preserve"> </v>
      </c>
      <c r="BN501" s="175" t="str">
        <f t="shared" si="276"/>
        <v/>
      </c>
      <c r="BO501" s="176" t="str">
        <f t="shared" si="277"/>
        <v/>
      </c>
      <c r="BP501" s="240" t="str">
        <f t="shared" si="278"/>
        <v xml:space="preserve"> </v>
      </c>
      <c r="BQ501" s="175" t="str">
        <f t="shared" si="279"/>
        <v/>
      </c>
      <c r="BR501" s="176" t="str">
        <f t="shared" si="280"/>
        <v/>
      </c>
      <c r="BS501" s="224" t="str">
        <f t="shared" si="281"/>
        <v xml:space="preserve"> </v>
      </c>
      <c r="BT501" s="318" t="str">
        <f t="shared" si="282"/>
        <v/>
      </c>
      <c r="BU501" s="319" t="str">
        <f t="shared" si="283"/>
        <v/>
      </c>
      <c r="BV501" s="320" t="str">
        <f t="shared" si="284"/>
        <v xml:space="preserve"> </v>
      </c>
      <c r="BW501" s="175" t="str">
        <f t="shared" si="285"/>
        <v/>
      </c>
      <c r="BX501" s="176" t="str">
        <f t="shared" si="286"/>
        <v/>
      </c>
      <c r="BY501" s="240" t="str">
        <f t="shared" si="287"/>
        <v xml:space="preserve"> </v>
      </c>
      <c r="BZ501" s="175" t="str">
        <f>IF(COUNT(#REF!,#REF!,#REF!,#REF!)=4,(3-#REF!)+(3-#REF!)+#REF!+#REF!,"")</f>
        <v/>
      </c>
      <c r="CA501" s="176" t="str">
        <f>IF(COUNT(#REF!,#REF!,#REF!,#REF!)=4,(3-#REF!)+(3-#REF!)+#REF!+#REF!,"")</f>
        <v/>
      </c>
      <c r="CB501" s="240" t="str">
        <f t="shared" si="288"/>
        <v xml:space="preserve"> </v>
      </c>
      <c r="CC501" s="175" t="str">
        <f>IF(COUNT(#REF!,#REF!,#REF!)=3,(3-#REF!)+#REF!+(3-#REF!),"")</f>
        <v/>
      </c>
      <c r="CD501" s="176" t="str">
        <f>IF(COUNT(#REF!,#REF!,#REF!)=3,(3-#REF!)+#REF!+(3-#REF!),"")</f>
        <v/>
      </c>
      <c r="CE501" s="240" t="str">
        <f t="shared" si="289"/>
        <v xml:space="preserve"> </v>
      </c>
      <c r="CF501" s="185" t="str">
        <f t="shared" si="305"/>
        <v/>
      </c>
      <c r="CG501" s="186" t="str">
        <f t="shared" si="305"/>
        <v/>
      </c>
      <c r="CH501" s="181" t="str">
        <f t="shared" si="290"/>
        <v xml:space="preserve"> </v>
      </c>
      <c r="CI501" s="240">
        <f>'Session Tracking'!P500</f>
        <v>0</v>
      </c>
      <c r="CJ501" s="172"/>
      <c r="CK501" s="172">
        <f>COUNTIF('Session Tracking'!F500:O500,"Yes")</f>
        <v>0</v>
      </c>
      <c r="CL501" s="240">
        <f>COUNTIF('Session Tracking'!F500:O500,"No")</f>
        <v>0</v>
      </c>
      <c r="CM501" s="211">
        <f t="shared" si="291"/>
        <v>0</v>
      </c>
      <c r="CN501" s="240" t="str">
        <f t="shared" si="268"/>
        <v/>
      </c>
      <c r="CO501" s="240" t="str">
        <f t="shared" si="269"/>
        <v/>
      </c>
      <c r="CP501" s="240" t="str">
        <f t="shared" si="292"/>
        <v/>
      </c>
      <c r="CQ501" s="240" t="str">
        <f t="shared" si="293"/>
        <v/>
      </c>
      <c r="CR501" s="240" t="str">
        <f t="shared" si="294"/>
        <v/>
      </c>
      <c r="CS501" s="240" t="str">
        <f t="shared" si="295"/>
        <v/>
      </c>
      <c r="CT501" s="172" t="str">
        <f t="shared" si="296"/>
        <v/>
      </c>
      <c r="CU501" s="240" t="str">
        <f t="shared" si="297"/>
        <v/>
      </c>
      <c r="CV501" s="240" t="str">
        <f t="shared" si="298"/>
        <v/>
      </c>
      <c r="CW501" s="240" t="str">
        <f t="shared" si="299"/>
        <v/>
      </c>
      <c r="CX501" s="240" t="str">
        <f t="shared" si="300"/>
        <v/>
      </c>
      <c r="CY501" s="240" t="str">
        <f t="shared" si="301"/>
        <v/>
      </c>
      <c r="CZ501" s="240" t="str">
        <f t="shared" si="302"/>
        <v/>
      </c>
      <c r="DA501" s="240" t="str">
        <f t="shared" si="303"/>
        <v/>
      </c>
      <c r="DB501" s="173" t="str">
        <f t="shared" si="304"/>
        <v/>
      </c>
    </row>
    <row r="502" spans="1:106" x14ac:dyDescent="0.35">
      <c r="A502" s="182">
        <f>'Session Tracking'!A501</f>
        <v>0</v>
      </c>
      <c r="B502" s="183">
        <f>'Session Tracking'!T501</f>
        <v>0</v>
      </c>
      <c r="C502" s="183">
        <f>'Session Tracking'!C501</f>
        <v>0</v>
      </c>
      <c r="D502" s="184" t="str">
        <f>IF('Session Tracking'!D501,'Session Tracking'!D501,"")</f>
        <v/>
      </c>
      <c r="E502" s="184" t="str">
        <f>IF('Session Tracking'!E501,'Session Tracking'!E501,"")</f>
        <v/>
      </c>
      <c r="F502" s="121"/>
      <c r="G502" s="121"/>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1"/>
      <c r="AH502" s="122"/>
      <c r="AI502" s="122"/>
      <c r="AJ502" s="122"/>
      <c r="AK502" s="122"/>
      <c r="AL502" s="122"/>
      <c r="AM502" s="122"/>
      <c r="AN502" s="122"/>
      <c r="AO502" s="122"/>
      <c r="AP502" s="122"/>
      <c r="AQ502" s="122"/>
      <c r="AR502" s="122"/>
      <c r="AS502" s="122"/>
      <c r="AT502" s="122"/>
      <c r="AU502" s="122"/>
      <c r="AV502" s="122"/>
      <c r="AW502" s="122"/>
      <c r="AX502" s="122"/>
      <c r="AY502" s="122"/>
      <c r="AZ502" s="122"/>
      <c r="BA502" s="122"/>
      <c r="BB502" s="122"/>
      <c r="BC502" s="122"/>
      <c r="BD502" s="122"/>
      <c r="BE502" s="122"/>
      <c r="BF502" s="122"/>
      <c r="BH502" s="175" t="str">
        <f t="shared" si="270"/>
        <v/>
      </c>
      <c r="BI502" s="176" t="str">
        <f t="shared" si="271"/>
        <v/>
      </c>
      <c r="BJ502" s="240" t="str">
        <f t="shared" si="272"/>
        <v xml:space="preserve"> </v>
      </c>
      <c r="BK502" s="175" t="str">
        <f t="shared" si="273"/>
        <v/>
      </c>
      <c r="BL502" s="176" t="str">
        <f t="shared" si="274"/>
        <v/>
      </c>
      <c r="BM502" s="240" t="str">
        <f t="shared" si="275"/>
        <v xml:space="preserve"> </v>
      </c>
      <c r="BN502" s="175" t="str">
        <f t="shared" si="276"/>
        <v/>
      </c>
      <c r="BO502" s="176" t="str">
        <f t="shared" si="277"/>
        <v/>
      </c>
      <c r="BP502" s="240" t="str">
        <f t="shared" si="278"/>
        <v xml:space="preserve"> </v>
      </c>
      <c r="BQ502" s="175" t="str">
        <f t="shared" si="279"/>
        <v/>
      </c>
      <c r="BR502" s="176" t="str">
        <f t="shared" si="280"/>
        <v/>
      </c>
      <c r="BS502" s="224" t="str">
        <f t="shared" si="281"/>
        <v xml:space="preserve"> </v>
      </c>
      <c r="BT502" s="318" t="str">
        <f t="shared" si="282"/>
        <v/>
      </c>
      <c r="BU502" s="319" t="str">
        <f t="shared" si="283"/>
        <v/>
      </c>
      <c r="BV502" s="320" t="str">
        <f t="shared" si="284"/>
        <v xml:space="preserve"> </v>
      </c>
      <c r="BW502" s="175" t="str">
        <f t="shared" si="285"/>
        <v/>
      </c>
      <c r="BX502" s="176" t="str">
        <f t="shared" si="286"/>
        <v/>
      </c>
      <c r="BY502" s="240" t="str">
        <f t="shared" si="287"/>
        <v xml:space="preserve"> </v>
      </c>
      <c r="BZ502" s="175" t="str">
        <f>IF(COUNT(#REF!,#REF!,#REF!,#REF!)=4,(3-#REF!)+(3-#REF!)+#REF!+#REF!,"")</f>
        <v/>
      </c>
      <c r="CA502" s="176" t="str">
        <f>IF(COUNT(#REF!,#REF!,#REF!,#REF!)=4,(3-#REF!)+(3-#REF!)+#REF!+#REF!,"")</f>
        <v/>
      </c>
      <c r="CB502" s="240" t="str">
        <f t="shared" si="288"/>
        <v xml:space="preserve"> </v>
      </c>
      <c r="CC502" s="175" t="str">
        <f>IF(COUNT(#REF!,#REF!,#REF!)=3,(3-#REF!)+#REF!+(3-#REF!),"")</f>
        <v/>
      </c>
      <c r="CD502" s="176" t="str">
        <f>IF(COUNT(#REF!,#REF!,#REF!)=3,(3-#REF!)+#REF!+(3-#REF!),"")</f>
        <v/>
      </c>
      <c r="CE502" s="240" t="str">
        <f t="shared" si="289"/>
        <v xml:space="preserve"> </v>
      </c>
      <c r="CF502" s="185" t="str">
        <f t="shared" si="305"/>
        <v/>
      </c>
      <c r="CG502" s="186" t="str">
        <f t="shared" si="305"/>
        <v/>
      </c>
      <c r="CH502" s="181" t="str">
        <f t="shared" si="290"/>
        <v xml:space="preserve"> </v>
      </c>
      <c r="CI502" s="240">
        <f>'Session Tracking'!P501</f>
        <v>0</v>
      </c>
      <c r="CJ502" s="172"/>
      <c r="CK502" s="172">
        <f>COUNTIF('Session Tracking'!F501:O501,"Yes")</f>
        <v>0</v>
      </c>
      <c r="CL502" s="240">
        <f>COUNTIF('Session Tracking'!F501:O501,"No")</f>
        <v>0</v>
      </c>
      <c r="CM502" s="211">
        <f t="shared" si="291"/>
        <v>0</v>
      </c>
      <c r="CN502" s="240" t="str">
        <f t="shared" si="268"/>
        <v/>
      </c>
      <c r="CO502" s="240" t="str">
        <f t="shared" si="269"/>
        <v/>
      </c>
      <c r="CP502" s="240" t="str">
        <f t="shared" si="292"/>
        <v/>
      </c>
      <c r="CQ502" s="240" t="str">
        <f t="shared" si="293"/>
        <v/>
      </c>
      <c r="CR502" s="240" t="str">
        <f t="shared" si="294"/>
        <v/>
      </c>
      <c r="CS502" s="240" t="str">
        <f t="shared" si="295"/>
        <v/>
      </c>
      <c r="CT502" s="172" t="str">
        <f t="shared" si="296"/>
        <v/>
      </c>
      <c r="CU502" s="240" t="str">
        <f t="shared" si="297"/>
        <v/>
      </c>
      <c r="CV502" s="240" t="str">
        <f t="shared" si="298"/>
        <v/>
      </c>
      <c r="CW502" s="240" t="str">
        <f t="shared" si="299"/>
        <v/>
      </c>
      <c r="CX502" s="240" t="str">
        <f t="shared" si="300"/>
        <v/>
      </c>
      <c r="CY502" s="240" t="str">
        <f t="shared" si="301"/>
        <v/>
      </c>
      <c r="CZ502" s="240" t="str">
        <f t="shared" si="302"/>
        <v/>
      </c>
      <c r="DA502" s="240" t="str">
        <f t="shared" si="303"/>
        <v/>
      </c>
      <c r="DB502" s="173" t="str">
        <f t="shared" si="304"/>
        <v/>
      </c>
    </row>
    <row r="503" spans="1:106" x14ac:dyDescent="0.35">
      <c r="A503" s="182">
        <f>'Session Tracking'!A502</f>
        <v>0</v>
      </c>
      <c r="B503" s="183">
        <f>'Session Tracking'!T502</f>
        <v>0</v>
      </c>
      <c r="C503" s="183">
        <f>'Session Tracking'!C502</f>
        <v>0</v>
      </c>
      <c r="D503" s="184" t="str">
        <f>IF('Session Tracking'!D502,'Session Tracking'!D502,"")</f>
        <v/>
      </c>
      <c r="E503" s="184" t="str">
        <f>IF('Session Tracking'!E502,'Session Tracking'!E502,"")</f>
        <v/>
      </c>
      <c r="F503" s="123"/>
      <c r="G503" s="123"/>
      <c r="H503" s="124"/>
      <c r="I503" s="124"/>
      <c r="J503" s="124"/>
      <c r="K503" s="124"/>
      <c r="L503" s="124"/>
      <c r="M503" s="124"/>
      <c r="N503" s="124"/>
      <c r="O503" s="124"/>
      <c r="P503" s="124"/>
      <c r="Q503" s="124"/>
      <c r="R503" s="124"/>
      <c r="S503" s="124"/>
      <c r="T503" s="124"/>
      <c r="U503" s="124"/>
      <c r="V503" s="124"/>
      <c r="W503" s="124"/>
      <c r="X503" s="124"/>
      <c r="Y503" s="124"/>
      <c r="Z503" s="124"/>
      <c r="AA503" s="124"/>
      <c r="AB503" s="124"/>
      <c r="AC503" s="124"/>
      <c r="AD503" s="124"/>
      <c r="AE503" s="124"/>
      <c r="AF503" s="124"/>
      <c r="AG503" s="123"/>
      <c r="AH503" s="124"/>
      <c r="AI503" s="124"/>
      <c r="AJ503" s="124"/>
      <c r="AK503" s="124"/>
      <c r="AL503" s="124"/>
      <c r="AM503" s="124"/>
      <c r="AN503" s="124"/>
      <c r="AO503" s="124"/>
      <c r="AP503" s="124"/>
      <c r="AQ503" s="124"/>
      <c r="AR503" s="124"/>
      <c r="AS503" s="124"/>
      <c r="AT503" s="124"/>
      <c r="AU503" s="124"/>
      <c r="AV503" s="124"/>
      <c r="AW503" s="124"/>
      <c r="AX503" s="124"/>
      <c r="AY503" s="124"/>
      <c r="AZ503" s="124"/>
      <c r="BA503" s="124"/>
      <c r="BB503" s="124"/>
      <c r="BC503" s="124"/>
      <c r="BD503" s="124"/>
      <c r="BE503" s="124"/>
      <c r="BF503" s="124"/>
      <c r="BH503" s="175" t="str">
        <f t="shared" si="270"/>
        <v/>
      </c>
      <c r="BI503" s="176" t="str">
        <f t="shared" si="271"/>
        <v/>
      </c>
      <c r="BJ503" s="240" t="str">
        <f t="shared" si="272"/>
        <v xml:space="preserve"> </v>
      </c>
      <c r="BK503" s="175" t="str">
        <f t="shared" si="273"/>
        <v/>
      </c>
      <c r="BL503" s="176" t="str">
        <f t="shared" si="274"/>
        <v/>
      </c>
      <c r="BM503" s="240" t="str">
        <f t="shared" si="275"/>
        <v xml:space="preserve"> </v>
      </c>
      <c r="BN503" s="175" t="str">
        <f t="shared" si="276"/>
        <v/>
      </c>
      <c r="BO503" s="176" t="str">
        <f t="shared" si="277"/>
        <v/>
      </c>
      <c r="BP503" s="240" t="str">
        <f t="shared" si="278"/>
        <v xml:space="preserve"> </v>
      </c>
      <c r="BQ503" s="175" t="str">
        <f t="shared" si="279"/>
        <v/>
      </c>
      <c r="BR503" s="176" t="str">
        <f t="shared" si="280"/>
        <v/>
      </c>
      <c r="BS503" s="224" t="str">
        <f t="shared" si="281"/>
        <v xml:space="preserve"> </v>
      </c>
      <c r="BT503" s="321" t="str">
        <f t="shared" si="282"/>
        <v/>
      </c>
      <c r="BU503" s="322" t="str">
        <f t="shared" si="283"/>
        <v/>
      </c>
      <c r="BV503" s="323" t="str">
        <f t="shared" si="284"/>
        <v xml:space="preserve"> </v>
      </c>
      <c r="BW503" s="175" t="str">
        <f t="shared" si="285"/>
        <v/>
      </c>
      <c r="BX503" s="176" t="str">
        <f t="shared" si="286"/>
        <v/>
      </c>
      <c r="BY503" s="240" t="str">
        <f t="shared" si="287"/>
        <v xml:space="preserve"> </v>
      </c>
      <c r="BZ503" s="175" t="str">
        <f>IF(COUNT(#REF!,#REF!,#REF!,#REF!)=4,(3-#REF!)+(3-#REF!)+#REF!+#REF!,"")</f>
        <v/>
      </c>
      <c r="CA503" s="176" t="str">
        <f>IF(COUNT(#REF!,#REF!,#REF!,#REF!)=4,(3-#REF!)+(3-#REF!)+#REF!+#REF!,"")</f>
        <v/>
      </c>
      <c r="CB503" s="240" t="str">
        <f t="shared" si="288"/>
        <v xml:space="preserve"> </v>
      </c>
      <c r="CC503" s="175" t="str">
        <f>IF(COUNT(#REF!,#REF!,#REF!)=3,(3-#REF!)+#REF!+(3-#REF!),"")</f>
        <v/>
      </c>
      <c r="CD503" s="176" t="str">
        <f>IF(COUNT(#REF!,#REF!,#REF!)=3,(3-#REF!)+#REF!+(3-#REF!),"")</f>
        <v/>
      </c>
      <c r="CE503" s="240" t="str">
        <f t="shared" si="289"/>
        <v xml:space="preserve"> </v>
      </c>
      <c r="CF503" s="187" t="str">
        <f t="shared" si="305"/>
        <v/>
      </c>
      <c r="CG503" s="188" t="str">
        <f t="shared" si="305"/>
        <v/>
      </c>
      <c r="CH503" s="189" t="str">
        <f t="shared" si="290"/>
        <v xml:space="preserve"> </v>
      </c>
      <c r="CI503" s="240">
        <f>'Session Tracking'!P502</f>
        <v>0</v>
      </c>
      <c r="CJ503" s="172"/>
      <c r="CK503" s="172">
        <f>COUNTIF('Session Tracking'!F502:O502,"Yes")</f>
        <v>0</v>
      </c>
      <c r="CL503" s="240">
        <f>COUNTIF('Session Tracking'!F502:O502,"No")</f>
        <v>0</v>
      </c>
      <c r="CM503" s="211">
        <f t="shared" si="291"/>
        <v>0</v>
      </c>
      <c r="CN503" s="240" t="str">
        <f t="shared" si="268"/>
        <v/>
      </c>
      <c r="CO503" s="240" t="str">
        <f t="shared" si="269"/>
        <v/>
      </c>
      <c r="CP503" s="240" t="str">
        <f t="shared" si="292"/>
        <v/>
      </c>
      <c r="CQ503" s="240" t="str">
        <f t="shared" si="293"/>
        <v/>
      </c>
      <c r="CR503" s="240" t="str">
        <f t="shared" si="294"/>
        <v/>
      </c>
      <c r="CS503" s="240" t="str">
        <f t="shared" si="295"/>
        <v/>
      </c>
      <c r="CT503" s="172" t="str">
        <f t="shared" si="296"/>
        <v/>
      </c>
      <c r="CU503" s="240" t="str">
        <f t="shared" si="297"/>
        <v/>
      </c>
      <c r="CV503" s="240" t="str">
        <f t="shared" si="298"/>
        <v/>
      </c>
      <c r="CW503" s="240" t="str">
        <f t="shared" si="299"/>
        <v/>
      </c>
      <c r="CX503" s="240" t="str">
        <f t="shared" si="300"/>
        <v/>
      </c>
      <c r="CY503" s="240" t="str">
        <f t="shared" si="301"/>
        <v/>
      </c>
      <c r="CZ503" s="240" t="str">
        <f t="shared" si="302"/>
        <v/>
      </c>
      <c r="DA503" s="240" t="str">
        <f t="shared" si="303"/>
        <v/>
      </c>
      <c r="DB503" s="173" t="str">
        <f t="shared" si="304"/>
        <v/>
      </c>
    </row>
  </sheetData>
  <sheetProtection password="F3E3" sheet="1"/>
  <mergeCells count="7">
    <mergeCell ref="BH1:BV1"/>
    <mergeCell ref="CI1:CI3"/>
    <mergeCell ref="CN1:CO1"/>
    <mergeCell ref="A2:A3"/>
    <mergeCell ref="B2:B3"/>
    <mergeCell ref="CK2:CM2"/>
    <mergeCell ref="CN2:CO2"/>
  </mergeCells>
  <conditionalFormatting sqref="BJ4:BJ503 BM4:BM503 BP4:BP503 BS4:BS503 BV4:BV503 BY4:BY503 CB4:CB503 CE4:CE503 CH4:CI503">
    <cfRule type="cellIs" dxfId="2" priority="1" stopIfTrue="1" operator="equal">
      <formula>" "</formula>
    </cfRule>
    <cfRule type="cellIs" dxfId="1" priority="2" operator="equal">
      <formula>"No"</formula>
    </cfRule>
    <cfRule type="cellIs" dxfId="0" priority="3" operator="equal">
      <formula>"Yes"</formula>
    </cfRule>
  </conditionalFormatting>
  <dataValidations count="4">
    <dataValidation type="date" allowBlank="1" showInputMessage="1" showErrorMessage="1" sqref="AG1:AG2 AG504:AG1048576 F1 G1:G3 F504:G1048576" xr:uid="{8DF3D8FF-B00E-424A-A7F9-B77EFEAC0636}">
      <formula1>42005</formula1>
      <formula2>46022</formula2>
    </dataValidation>
    <dataValidation type="list" allowBlank="1" showInputMessage="1" showErrorMessage="1" sqref="F4:F503" xr:uid="{25586F75-CBD8-402D-88AB-C1605F5F4E79}">
      <formula1>"P2-4,P4-10,P11-17"</formula1>
    </dataValidation>
    <dataValidation type="whole" allowBlank="1" showInputMessage="1" showErrorMessage="1" errorTitle="Enter participant's response #" error="0 - Not true_x000a_1 - Somewnat True_x000a_2 - Certainly True" sqref="AH4:BF503 H4:AF503" xr:uid="{BA3D9E2D-2AE2-49B2-903E-E038BA39EACF}">
      <formula1>0</formula1>
      <formula2>2</formula2>
    </dataValidation>
    <dataValidation type="date" allowBlank="1" showInputMessage="1" showErrorMessage="1" sqref="AG4:AG503 G4:G503" xr:uid="{7AF464A0-9E46-4583-BDB5-9AE55AE6BFA6}">
      <formula1>42005</formula1>
      <formula2>47848</formula2>
    </dataValidation>
  </dataValidations>
  <hyperlinks>
    <hyperlink ref="A1" location="Navigate!A1" display="&lt;Navigate&gt;" xr:uid="{1B1074CE-3C33-47BE-84F5-A1B6A35A6B57}"/>
  </hyperlinks>
  <pageMargins left="0.5" right="0.5" top="0.5" bottom="0.5" header="0.3" footer="0.3"/>
  <pageSetup paperSize="5" scale="75" pageOrder="overThenDown" orientation="landscape" r:id="rId1"/>
  <colBreaks count="3" manualBreakCount="3">
    <brk id="32" max="1048575" man="1"/>
    <brk id="58" max="1048575" man="1"/>
    <brk id="74" max="104857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A35ED-55B4-4EF1-8212-04F448C3F793}">
  <sheetPr codeName="Sheet11"/>
  <dimension ref="A1:J32"/>
  <sheetViews>
    <sheetView workbookViewId="0">
      <selection activeCell="C23" sqref="C23"/>
    </sheetView>
  </sheetViews>
  <sheetFormatPr defaultColWidth="9.08984375" defaultRowHeight="14.5" x14ac:dyDescent="0.35"/>
  <cols>
    <col min="1" max="1" width="9.08984375" style="244"/>
    <col min="2" max="4" width="42.453125" style="244" customWidth="1"/>
    <col min="5" max="7" width="10.36328125" style="244" customWidth="1"/>
    <col min="8" max="8" width="9.08984375" style="244"/>
    <col min="9" max="9" width="5.6328125" style="262" customWidth="1"/>
    <col min="10" max="10" width="76" style="260" bestFit="1" customWidth="1"/>
    <col min="11" max="16384" width="9.08984375" style="244"/>
  </cols>
  <sheetData>
    <row r="1" spans="1:10" ht="29" x14ac:dyDescent="0.35">
      <c r="A1" s="241"/>
      <c r="B1" s="242" t="s">
        <v>272</v>
      </c>
      <c r="C1" s="241" t="s">
        <v>273</v>
      </c>
      <c r="D1" s="241" t="s">
        <v>274</v>
      </c>
      <c r="E1" s="243" t="s">
        <v>291</v>
      </c>
      <c r="F1" s="243" t="s">
        <v>292</v>
      </c>
      <c r="G1" s="243" t="s">
        <v>293</v>
      </c>
    </row>
    <row r="2" spans="1:10" s="248" customFormat="1" x14ac:dyDescent="0.35">
      <c r="A2" s="245">
        <v>1</v>
      </c>
      <c r="B2" s="246" t="s">
        <v>247</v>
      </c>
      <c r="C2" s="246" t="s">
        <v>247</v>
      </c>
      <c r="D2" s="246" t="s">
        <v>247</v>
      </c>
      <c r="E2" s="247">
        <v>0</v>
      </c>
      <c r="F2" s="247">
        <v>1</v>
      </c>
      <c r="G2" s="247">
        <v>2</v>
      </c>
      <c r="I2" s="263" t="s">
        <v>75</v>
      </c>
      <c r="J2" s="261" t="s">
        <v>247</v>
      </c>
    </row>
    <row r="3" spans="1:10" s="248" customFormat="1" x14ac:dyDescent="0.35">
      <c r="A3" s="249">
        <v>2</v>
      </c>
      <c r="B3" s="246" t="s">
        <v>248</v>
      </c>
      <c r="C3" s="246" t="s">
        <v>248</v>
      </c>
      <c r="D3" s="246" t="s">
        <v>248</v>
      </c>
      <c r="E3" s="250">
        <v>0</v>
      </c>
      <c r="F3" s="250">
        <v>1</v>
      </c>
      <c r="G3" s="250">
        <v>2</v>
      </c>
      <c r="I3" s="263" t="s">
        <v>76</v>
      </c>
      <c r="J3" s="261" t="s">
        <v>248</v>
      </c>
    </row>
    <row r="4" spans="1:10" s="248" customFormat="1" ht="29" x14ac:dyDescent="0.35">
      <c r="A4" s="251">
        <v>3</v>
      </c>
      <c r="B4" s="246" t="s">
        <v>249</v>
      </c>
      <c r="C4" s="246" t="s">
        <v>249</v>
      </c>
      <c r="D4" s="246" t="s">
        <v>249</v>
      </c>
      <c r="E4" s="252">
        <v>0</v>
      </c>
      <c r="F4" s="252">
        <v>1</v>
      </c>
      <c r="G4" s="252">
        <v>2</v>
      </c>
      <c r="I4" s="263" t="s">
        <v>77</v>
      </c>
      <c r="J4" s="261" t="s">
        <v>249</v>
      </c>
    </row>
    <row r="5" spans="1:10" s="248" customFormat="1" ht="29" x14ac:dyDescent="0.35">
      <c r="A5" s="245">
        <v>4</v>
      </c>
      <c r="B5" s="246" t="s">
        <v>250</v>
      </c>
      <c r="C5" s="246" t="s">
        <v>250</v>
      </c>
      <c r="D5" s="253" t="s">
        <v>278</v>
      </c>
      <c r="E5" s="247">
        <v>0</v>
      </c>
      <c r="F5" s="247">
        <v>1</v>
      </c>
      <c r="G5" s="247">
        <v>2</v>
      </c>
      <c r="I5" s="263" t="s">
        <v>78</v>
      </c>
      <c r="J5" s="261" t="s">
        <v>294</v>
      </c>
    </row>
    <row r="6" spans="1:10" s="248" customFormat="1" x14ac:dyDescent="0.35">
      <c r="A6" s="254">
        <v>5</v>
      </c>
      <c r="B6" s="246" t="s">
        <v>251</v>
      </c>
      <c r="C6" s="246" t="s">
        <v>251</v>
      </c>
      <c r="D6" s="246" t="s">
        <v>251</v>
      </c>
      <c r="E6" s="255">
        <v>0</v>
      </c>
      <c r="F6" s="255">
        <v>1</v>
      </c>
      <c r="G6" s="255">
        <v>2</v>
      </c>
      <c r="I6" s="263" t="s">
        <v>79</v>
      </c>
      <c r="J6" s="261" t="s">
        <v>251</v>
      </c>
    </row>
    <row r="7" spans="1:10" s="248" customFormat="1" x14ac:dyDescent="0.35">
      <c r="A7" s="256">
        <v>6</v>
      </c>
      <c r="B7" s="246" t="s">
        <v>252</v>
      </c>
      <c r="C7" s="246" t="s">
        <v>252</v>
      </c>
      <c r="D7" s="246" t="s">
        <v>279</v>
      </c>
      <c r="E7" s="257">
        <v>0</v>
      </c>
      <c r="F7" s="257">
        <v>1</v>
      </c>
      <c r="G7" s="257">
        <v>2</v>
      </c>
      <c r="I7" s="263" t="s">
        <v>80</v>
      </c>
      <c r="J7" s="261" t="s">
        <v>279</v>
      </c>
    </row>
    <row r="8" spans="1:10" s="248" customFormat="1" ht="29" x14ac:dyDescent="0.35">
      <c r="A8" s="254" t="s">
        <v>286</v>
      </c>
      <c r="B8" s="246" t="s">
        <v>253</v>
      </c>
      <c r="C8" s="246" t="s">
        <v>253</v>
      </c>
      <c r="D8" s="246" t="s">
        <v>253</v>
      </c>
      <c r="E8" s="255">
        <v>2</v>
      </c>
      <c r="F8" s="255">
        <v>1</v>
      </c>
      <c r="G8" s="255">
        <v>0</v>
      </c>
      <c r="I8" s="263" t="s">
        <v>81</v>
      </c>
      <c r="J8" s="261" t="s">
        <v>253</v>
      </c>
    </row>
    <row r="9" spans="1:10" s="248" customFormat="1" x14ac:dyDescent="0.35">
      <c r="A9" s="251">
        <v>8</v>
      </c>
      <c r="B9" s="246" t="s">
        <v>254</v>
      </c>
      <c r="C9" s="246" t="s">
        <v>254</v>
      </c>
      <c r="D9" s="246" t="s">
        <v>254</v>
      </c>
      <c r="E9" s="252">
        <v>0</v>
      </c>
      <c r="F9" s="252">
        <v>1</v>
      </c>
      <c r="G9" s="252">
        <v>2</v>
      </c>
      <c r="I9" s="263" t="s">
        <v>82</v>
      </c>
      <c r="J9" s="261" t="s">
        <v>254</v>
      </c>
    </row>
    <row r="10" spans="1:10" s="248" customFormat="1" x14ac:dyDescent="0.35">
      <c r="A10" s="245">
        <v>9</v>
      </c>
      <c r="B10" s="246" t="s">
        <v>255</v>
      </c>
      <c r="C10" s="246" t="s">
        <v>255</v>
      </c>
      <c r="D10" s="246" t="s">
        <v>255</v>
      </c>
      <c r="E10" s="247">
        <v>0</v>
      </c>
      <c r="F10" s="247">
        <v>1</v>
      </c>
      <c r="G10" s="247">
        <v>2</v>
      </c>
      <c r="I10" s="263" t="s">
        <v>83</v>
      </c>
      <c r="J10" s="261" t="s">
        <v>255</v>
      </c>
    </row>
    <row r="11" spans="1:10" s="248" customFormat="1" x14ac:dyDescent="0.35">
      <c r="A11" s="249">
        <v>10</v>
      </c>
      <c r="B11" s="246" t="s">
        <v>256</v>
      </c>
      <c r="C11" s="246" t="s">
        <v>256</v>
      </c>
      <c r="D11" s="246" t="s">
        <v>256</v>
      </c>
      <c r="E11" s="250">
        <v>0</v>
      </c>
      <c r="F11" s="250">
        <v>1</v>
      </c>
      <c r="G11" s="250">
        <v>2</v>
      </c>
      <c r="I11" s="263" t="s">
        <v>84</v>
      </c>
      <c r="J11" s="261" t="s">
        <v>256</v>
      </c>
    </row>
    <row r="12" spans="1:10" s="248" customFormat="1" x14ac:dyDescent="0.35">
      <c r="A12" s="256" t="s">
        <v>287</v>
      </c>
      <c r="B12" s="246" t="s">
        <v>257</v>
      </c>
      <c r="C12" s="246" t="s">
        <v>257</v>
      </c>
      <c r="D12" s="246" t="s">
        <v>257</v>
      </c>
      <c r="E12" s="257">
        <v>2</v>
      </c>
      <c r="F12" s="257">
        <v>1</v>
      </c>
      <c r="G12" s="257">
        <v>0</v>
      </c>
      <c r="I12" s="263" t="s">
        <v>85</v>
      </c>
      <c r="J12" s="261" t="s">
        <v>257</v>
      </c>
    </row>
    <row r="13" spans="1:10" s="248" customFormat="1" x14ac:dyDescent="0.35">
      <c r="A13" s="254">
        <v>12</v>
      </c>
      <c r="B13" s="246" t="s">
        <v>258</v>
      </c>
      <c r="C13" s="246" t="s">
        <v>258</v>
      </c>
      <c r="D13" s="253" t="s">
        <v>280</v>
      </c>
      <c r="E13" s="255">
        <v>0</v>
      </c>
      <c r="F13" s="255">
        <v>1</v>
      </c>
      <c r="G13" s="255">
        <v>2</v>
      </c>
      <c r="I13" s="263" t="s">
        <v>86</v>
      </c>
      <c r="J13" s="261" t="s">
        <v>295</v>
      </c>
    </row>
    <row r="14" spans="1:10" s="248" customFormat="1" x14ac:dyDescent="0.35">
      <c r="A14" s="251">
        <v>13</v>
      </c>
      <c r="B14" s="246" t="s">
        <v>259</v>
      </c>
      <c r="C14" s="246" t="s">
        <v>259</v>
      </c>
      <c r="D14" s="246" t="s">
        <v>259</v>
      </c>
      <c r="E14" s="252">
        <v>0</v>
      </c>
      <c r="F14" s="252">
        <v>1</v>
      </c>
      <c r="G14" s="252">
        <v>2</v>
      </c>
      <c r="I14" s="263" t="s">
        <v>87</v>
      </c>
      <c r="J14" s="261" t="s">
        <v>259</v>
      </c>
    </row>
    <row r="15" spans="1:10" s="248" customFormat="1" x14ac:dyDescent="0.35">
      <c r="A15" s="256" t="s">
        <v>288</v>
      </c>
      <c r="B15" s="246" t="s">
        <v>260</v>
      </c>
      <c r="C15" s="246" t="s">
        <v>260</v>
      </c>
      <c r="D15" s="246" t="s">
        <v>281</v>
      </c>
      <c r="E15" s="257">
        <v>2</v>
      </c>
      <c r="F15" s="257">
        <v>1</v>
      </c>
      <c r="G15" s="257">
        <v>0</v>
      </c>
      <c r="I15" s="263" t="s">
        <v>88</v>
      </c>
      <c r="J15" s="261" t="s">
        <v>281</v>
      </c>
    </row>
    <row r="16" spans="1:10" s="248" customFormat="1" x14ac:dyDescent="0.35">
      <c r="A16" s="249">
        <v>15</v>
      </c>
      <c r="B16" s="246" t="s">
        <v>261</v>
      </c>
      <c r="C16" s="246" t="s">
        <v>261</v>
      </c>
      <c r="D16" s="246" t="s">
        <v>261</v>
      </c>
      <c r="E16" s="250">
        <v>0</v>
      </c>
      <c r="F16" s="250">
        <v>1</v>
      </c>
      <c r="G16" s="250">
        <v>2</v>
      </c>
      <c r="I16" s="263" t="s">
        <v>89</v>
      </c>
      <c r="J16" s="261" t="s">
        <v>261</v>
      </c>
    </row>
    <row r="17" spans="1:10" s="248" customFormat="1" ht="29" x14ac:dyDescent="0.35">
      <c r="A17" s="251">
        <v>16</v>
      </c>
      <c r="B17" s="246" t="s">
        <v>262</v>
      </c>
      <c r="C17" s="246" t="s">
        <v>262</v>
      </c>
      <c r="D17" s="253" t="s">
        <v>282</v>
      </c>
      <c r="E17" s="252">
        <v>0</v>
      </c>
      <c r="F17" s="252">
        <v>1</v>
      </c>
      <c r="G17" s="252">
        <v>2</v>
      </c>
      <c r="I17" s="263" t="s">
        <v>90</v>
      </c>
      <c r="J17" s="261" t="s">
        <v>296</v>
      </c>
    </row>
    <row r="18" spans="1:10" s="248" customFormat="1" x14ac:dyDescent="0.35">
      <c r="A18" s="245">
        <v>17</v>
      </c>
      <c r="B18" s="246" t="s">
        <v>263</v>
      </c>
      <c r="C18" s="246" t="s">
        <v>263</v>
      </c>
      <c r="D18" s="246" t="s">
        <v>263</v>
      </c>
      <c r="E18" s="247">
        <v>0</v>
      </c>
      <c r="F18" s="247">
        <v>1</v>
      </c>
      <c r="G18" s="247">
        <v>2</v>
      </c>
      <c r="I18" s="263" t="s">
        <v>91</v>
      </c>
      <c r="J18" s="261" t="s">
        <v>263</v>
      </c>
    </row>
    <row r="19" spans="1:10" s="248" customFormat="1" x14ac:dyDescent="0.35">
      <c r="A19" s="254">
        <v>18</v>
      </c>
      <c r="B19" s="259" t="s">
        <v>264</v>
      </c>
      <c r="C19" s="246" t="s">
        <v>275</v>
      </c>
      <c r="D19" s="246" t="s">
        <v>275</v>
      </c>
      <c r="E19" s="255">
        <v>0</v>
      </c>
      <c r="F19" s="255">
        <v>1</v>
      </c>
      <c r="G19" s="255">
        <v>2</v>
      </c>
      <c r="I19" s="263" t="s">
        <v>92</v>
      </c>
      <c r="J19" s="261" t="s">
        <v>297</v>
      </c>
    </row>
    <row r="20" spans="1:10" s="248" customFormat="1" x14ac:dyDescent="0.35">
      <c r="A20" s="256">
        <v>19</v>
      </c>
      <c r="B20" s="246" t="s">
        <v>265</v>
      </c>
      <c r="C20" s="246" t="s">
        <v>265</v>
      </c>
      <c r="D20" s="253" t="s">
        <v>283</v>
      </c>
      <c r="E20" s="257">
        <v>0</v>
      </c>
      <c r="F20" s="257">
        <v>1</v>
      </c>
      <c r="G20" s="257">
        <v>2</v>
      </c>
      <c r="I20" s="263" t="s">
        <v>93</v>
      </c>
      <c r="J20" s="261" t="s">
        <v>283</v>
      </c>
    </row>
    <row r="21" spans="1:10" s="248" customFormat="1" ht="29" x14ac:dyDescent="0.35">
      <c r="A21" s="245">
        <v>20</v>
      </c>
      <c r="B21" s="246" t="s">
        <v>266</v>
      </c>
      <c r="C21" s="246" t="s">
        <v>266</v>
      </c>
      <c r="D21" s="246" t="s">
        <v>284</v>
      </c>
      <c r="E21" s="247">
        <v>0</v>
      </c>
      <c r="F21" s="247">
        <v>1</v>
      </c>
      <c r="G21" s="247">
        <v>2</v>
      </c>
      <c r="I21" s="263" t="s">
        <v>94</v>
      </c>
      <c r="J21" s="261" t="s">
        <v>284</v>
      </c>
    </row>
    <row r="22" spans="1:10" s="248" customFormat="1" x14ac:dyDescent="0.35">
      <c r="A22" s="249" t="s">
        <v>289</v>
      </c>
      <c r="B22" s="259" t="s">
        <v>267</v>
      </c>
      <c r="C22" s="258" t="s">
        <v>276</v>
      </c>
      <c r="D22" s="258" t="s">
        <v>276</v>
      </c>
      <c r="E22" s="250">
        <v>2</v>
      </c>
      <c r="F22" s="250">
        <v>1</v>
      </c>
      <c r="G22" s="250">
        <v>0</v>
      </c>
      <c r="I22" s="263" t="s">
        <v>95</v>
      </c>
      <c r="J22" s="261" t="s">
        <v>299</v>
      </c>
    </row>
    <row r="23" spans="1:10" s="248" customFormat="1" x14ac:dyDescent="0.35">
      <c r="A23" s="254">
        <v>22</v>
      </c>
      <c r="B23" s="259" t="s">
        <v>268</v>
      </c>
      <c r="C23" s="258" t="s">
        <v>277</v>
      </c>
      <c r="D23" s="258" t="s">
        <v>277</v>
      </c>
      <c r="E23" s="255">
        <v>0</v>
      </c>
      <c r="F23" s="255">
        <v>1</v>
      </c>
      <c r="G23" s="255">
        <v>2</v>
      </c>
      <c r="I23" s="263" t="s">
        <v>96</v>
      </c>
      <c r="J23" s="261" t="s">
        <v>298</v>
      </c>
    </row>
    <row r="24" spans="1:10" s="248" customFormat="1" ht="29" x14ac:dyDescent="0.35">
      <c r="A24" s="256">
        <v>23</v>
      </c>
      <c r="B24" s="246" t="s">
        <v>269</v>
      </c>
      <c r="C24" s="246" t="s">
        <v>269</v>
      </c>
      <c r="D24" s="253" t="s">
        <v>285</v>
      </c>
      <c r="E24" s="257">
        <v>0</v>
      </c>
      <c r="F24" s="257">
        <v>1</v>
      </c>
      <c r="G24" s="257">
        <v>2</v>
      </c>
      <c r="I24" s="263" t="s">
        <v>97</v>
      </c>
      <c r="J24" s="261" t="s">
        <v>285</v>
      </c>
    </row>
    <row r="25" spans="1:10" s="248" customFormat="1" x14ac:dyDescent="0.35">
      <c r="A25" s="251">
        <v>24</v>
      </c>
      <c r="B25" s="246" t="s">
        <v>270</v>
      </c>
      <c r="C25" s="246" t="s">
        <v>270</v>
      </c>
      <c r="D25" s="246" t="s">
        <v>270</v>
      </c>
      <c r="E25" s="252">
        <v>0</v>
      </c>
      <c r="F25" s="252">
        <v>1</v>
      </c>
      <c r="G25" s="252">
        <v>2</v>
      </c>
      <c r="I25" s="263" t="s">
        <v>98</v>
      </c>
      <c r="J25" s="261" t="s">
        <v>270</v>
      </c>
    </row>
    <row r="26" spans="1:10" s="248" customFormat="1" ht="29" x14ac:dyDescent="0.35">
      <c r="A26" s="249" t="s">
        <v>290</v>
      </c>
      <c r="B26" s="246" t="s">
        <v>271</v>
      </c>
      <c r="C26" s="246" t="s">
        <v>271</v>
      </c>
      <c r="D26" s="246" t="s">
        <v>271</v>
      </c>
      <c r="E26" s="250">
        <v>2</v>
      </c>
      <c r="F26" s="250">
        <v>1</v>
      </c>
      <c r="G26" s="250">
        <v>0</v>
      </c>
      <c r="I26" s="263" t="s">
        <v>99</v>
      </c>
      <c r="J26" s="261" t="s">
        <v>271</v>
      </c>
    </row>
    <row r="28" spans="1:10" x14ac:dyDescent="0.35">
      <c r="B28" s="269" t="s">
        <v>240</v>
      </c>
    </row>
    <row r="29" spans="1:10" x14ac:dyDescent="0.35">
      <c r="B29" s="270" t="s">
        <v>300</v>
      </c>
    </row>
    <row r="30" spans="1:10" x14ac:dyDescent="0.35">
      <c r="B30" s="271" t="s">
        <v>242</v>
      </c>
    </row>
    <row r="31" spans="1:10" x14ac:dyDescent="0.35">
      <c r="B31" s="272" t="s">
        <v>301</v>
      </c>
    </row>
    <row r="32" spans="1:10" x14ac:dyDescent="0.35">
      <c r="B32" s="273" t="s">
        <v>302</v>
      </c>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Q501"/>
  <sheetViews>
    <sheetView workbookViewId="0">
      <selection activeCell="B2" sqref="B2"/>
    </sheetView>
  </sheetViews>
  <sheetFormatPr defaultColWidth="9.08984375" defaultRowHeight="14.5" x14ac:dyDescent="0.35"/>
  <cols>
    <col min="1" max="1" width="6.08984375" style="135" customWidth="1"/>
    <col min="2" max="3" width="19.90625" style="20" customWidth="1"/>
    <col min="4" max="4" width="15.453125" style="20" customWidth="1"/>
    <col min="5" max="5" width="21.54296875" style="20" customWidth="1"/>
    <col min="6" max="6" width="17.453125" style="20" customWidth="1"/>
    <col min="7" max="8" width="10.36328125" style="20" customWidth="1"/>
    <col min="9" max="9" width="11.08984375" style="20" customWidth="1"/>
    <col min="10" max="10" width="56.453125" style="20" customWidth="1"/>
    <col min="11" max="11" width="9.08984375" style="20"/>
    <col min="12" max="13" width="0" style="135" hidden="1" customWidth="1"/>
    <col min="14" max="17" width="0" style="20" hidden="1" customWidth="1"/>
    <col min="18" max="16384" width="9.08984375" style="20"/>
  </cols>
  <sheetData>
    <row r="1" spans="1:17" ht="52" x14ac:dyDescent="0.35">
      <c r="A1" s="103" t="s">
        <v>34</v>
      </c>
      <c r="B1" s="104" t="s">
        <v>123</v>
      </c>
      <c r="C1" s="105" t="s">
        <v>125</v>
      </c>
      <c r="D1" s="105" t="s">
        <v>142</v>
      </c>
      <c r="E1" s="105" t="s">
        <v>388</v>
      </c>
      <c r="F1" s="105" t="s">
        <v>389</v>
      </c>
      <c r="G1" s="105" t="s">
        <v>160</v>
      </c>
      <c r="H1" s="105" t="s">
        <v>161</v>
      </c>
      <c r="I1" s="106" t="s">
        <v>144</v>
      </c>
      <c r="J1" s="105" t="s">
        <v>126</v>
      </c>
      <c r="L1" s="192" t="s">
        <v>203</v>
      </c>
      <c r="M1" s="192" t="s">
        <v>189</v>
      </c>
      <c r="N1" s="467">
        <f>'Process PMs'!$J$4</f>
        <v>44562</v>
      </c>
      <c r="O1" s="467"/>
      <c r="P1" s="193" t="s">
        <v>52</v>
      </c>
      <c r="Q1" s="158"/>
    </row>
    <row r="2" spans="1:17" x14ac:dyDescent="0.35">
      <c r="A2" s="110">
        <v>1</v>
      </c>
      <c r="B2" s="107"/>
      <c r="C2" s="108"/>
      <c r="D2" s="109"/>
      <c r="E2" s="108"/>
      <c r="F2" s="108"/>
      <c r="G2" s="110" t="str">
        <f t="shared" ref="G2:G65" si="0">IF(E2&amp;F2="","",IFERROR(VLOOKUP((E2&amp;F2),Checks,2,FALSE),"Not Valid"))</f>
        <v/>
      </c>
      <c r="H2" s="111"/>
      <c r="I2" s="112" t="str">
        <f>IF(H2="","",IFERROR(H2/G2,""))</f>
        <v/>
      </c>
      <c r="J2" s="108"/>
      <c r="L2" s="135" t="str">
        <f>IF(H2="","",INT((((YEAR(D2)-YEAR($N$1))*12+MONTH(D2)-MONTH($N$1)+1)+2)/3))</f>
        <v/>
      </c>
      <c r="M2" s="135" t="str">
        <f>IF(AND(L2&gt;0,H2&lt;&gt;"",I2&gt;=0.75),L2,"")</f>
        <v/>
      </c>
    </row>
    <row r="3" spans="1:17" x14ac:dyDescent="0.35">
      <c r="A3" s="116">
        <v>2</v>
      </c>
      <c r="B3" s="113"/>
      <c r="C3" s="114"/>
      <c r="D3" s="115"/>
      <c r="E3" s="114"/>
      <c r="F3" s="114"/>
      <c r="G3" s="116" t="str">
        <f t="shared" si="0"/>
        <v/>
      </c>
      <c r="H3" s="117"/>
      <c r="I3" s="118" t="str">
        <f>IF(H3="","",IFERROR(H3/G3,""))</f>
        <v/>
      </c>
      <c r="J3" s="114"/>
      <c r="L3" s="197" t="str">
        <f t="shared" ref="L3:L66" si="1">IF(H3="","",INT((((YEAR(D3)-YEAR($N$1))*12+MONTH(D3)-MONTH($N$1)+1)+2)/3))</f>
        <v/>
      </c>
      <c r="M3" s="196" t="str">
        <f t="shared" ref="M3:M66" si="2">IF(AND(L3&gt;0,H3&lt;&gt;"",I3&gt;=0.75),L3,"")</f>
        <v/>
      </c>
      <c r="O3" s="194" t="s">
        <v>191</v>
      </c>
    </row>
    <row r="4" spans="1:17" x14ac:dyDescent="0.35">
      <c r="A4" s="110">
        <v>3</v>
      </c>
      <c r="B4" s="107"/>
      <c r="C4" s="108"/>
      <c r="D4" s="109"/>
      <c r="E4" s="108"/>
      <c r="F4" s="108"/>
      <c r="G4" s="110" t="str">
        <f t="shared" si="0"/>
        <v/>
      </c>
      <c r="H4" s="111"/>
      <c r="I4" s="112" t="str">
        <f t="shared" ref="I4:I36" si="3">IF(H4="","",IFERROR(H4/G4,""))</f>
        <v/>
      </c>
      <c r="J4" s="108"/>
      <c r="L4" s="197" t="str">
        <f t="shared" si="1"/>
        <v/>
      </c>
      <c r="M4" s="196" t="str">
        <f t="shared" si="2"/>
        <v/>
      </c>
    </row>
    <row r="5" spans="1:17" x14ac:dyDescent="0.35">
      <c r="A5" s="116">
        <v>4</v>
      </c>
      <c r="B5" s="113"/>
      <c r="C5" s="114"/>
      <c r="D5" s="115"/>
      <c r="E5" s="114"/>
      <c r="F5" s="114"/>
      <c r="G5" s="116" t="str">
        <f t="shared" si="0"/>
        <v/>
      </c>
      <c r="H5" s="117"/>
      <c r="I5" s="118" t="str">
        <f t="shared" si="3"/>
        <v/>
      </c>
      <c r="J5" s="114"/>
      <c r="L5" s="197" t="str">
        <f t="shared" si="1"/>
        <v/>
      </c>
      <c r="M5" s="196" t="str">
        <f t="shared" si="2"/>
        <v/>
      </c>
    </row>
    <row r="6" spans="1:17" x14ac:dyDescent="0.35">
      <c r="A6" s="110">
        <v>5</v>
      </c>
      <c r="B6" s="107"/>
      <c r="C6" s="108"/>
      <c r="D6" s="109"/>
      <c r="E6" s="108"/>
      <c r="F6" s="108"/>
      <c r="G6" s="110" t="str">
        <f t="shared" si="0"/>
        <v/>
      </c>
      <c r="H6" s="111"/>
      <c r="I6" s="112" t="str">
        <f t="shared" si="3"/>
        <v/>
      </c>
      <c r="J6" s="108"/>
      <c r="L6" s="197" t="str">
        <f t="shared" si="1"/>
        <v/>
      </c>
      <c r="M6" s="196" t="str">
        <f t="shared" si="2"/>
        <v/>
      </c>
    </row>
    <row r="7" spans="1:17" x14ac:dyDescent="0.35">
      <c r="A7" s="116">
        <v>6</v>
      </c>
      <c r="B7" s="113"/>
      <c r="C7" s="114"/>
      <c r="D7" s="115"/>
      <c r="E7" s="114"/>
      <c r="F7" s="114"/>
      <c r="G7" s="116" t="str">
        <f t="shared" si="0"/>
        <v/>
      </c>
      <c r="H7" s="117"/>
      <c r="I7" s="118" t="str">
        <f t="shared" si="3"/>
        <v/>
      </c>
      <c r="J7" s="114"/>
      <c r="L7" s="197" t="str">
        <f t="shared" si="1"/>
        <v/>
      </c>
      <c r="M7" s="196" t="str">
        <f t="shared" si="2"/>
        <v/>
      </c>
    </row>
    <row r="8" spans="1:17" x14ac:dyDescent="0.35">
      <c r="A8" s="110">
        <v>7</v>
      </c>
      <c r="B8" s="107"/>
      <c r="C8" s="108"/>
      <c r="D8" s="109"/>
      <c r="E8" s="108"/>
      <c r="F8" s="108"/>
      <c r="G8" s="110" t="str">
        <f t="shared" si="0"/>
        <v/>
      </c>
      <c r="H8" s="111"/>
      <c r="I8" s="112" t="str">
        <f t="shared" si="3"/>
        <v/>
      </c>
      <c r="J8" s="108"/>
      <c r="L8" s="197" t="str">
        <f t="shared" si="1"/>
        <v/>
      </c>
      <c r="M8" s="196" t="str">
        <f t="shared" si="2"/>
        <v/>
      </c>
    </row>
    <row r="9" spans="1:17" x14ac:dyDescent="0.35">
      <c r="A9" s="116">
        <v>8</v>
      </c>
      <c r="B9" s="113"/>
      <c r="C9" s="114"/>
      <c r="D9" s="115"/>
      <c r="E9" s="114"/>
      <c r="F9" s="114"/>
      <c r="G9" s="116" t="str">
        <f t="shared" si="0"/>
        <v/>
      </c>
      <c r="H9" s="117"/>
      <c r="I9" s="118" t="str">
        <f t="shared" si="3"/>
        <v/>
      </c>
      <c r="J9" s="114"/>
      <c r="L9" s="197" t="str">
        <f t="shared" si="1"/>
        <v/>
      </c>
      <c r="M9" s="196" t="str">
        <f t="shared" si="2"/>
        <v/>
      </c>
    </row>
    <row r="10" spans="1:17" x14ac:dyDescent="0.35">
      <c r="A10" s="110">
        <v>9</v>
      </c>
      <c r="B10" s="107"/>
      <c r="C10" s="108"/>
      <c r="D10" s="109"/>
      <c r="E10" s="108"/>
      <c r="F10" s="108"/>
      <c r="G10" s="110" t="str">
        <f t="shared" si="0"/>
        <v/>
      </c>
      <c r="H10" s="111"/>
      <c r="I10" s="112" t="str">
        <f t="shared" si="3"/>
        <v/>
      </c>
      <c r="J10" s="108"/>
      <c r="L10" s="197" t="str">
        <f t="shared" si="1"/>
        <v/>
      </c>
      <c r="M10" s="196" t="str">
        <f t="shared" si="2"/>
        <v/>
      </c>
    </row>
    <row r="11" spans="1:17" x14ac:dyDescent="0.35">
      <c r="A11" s="116">
        <v>10</v>
      </c>
      <c r="B11" s="113"/>
      <c r="C11" s="114"/>
      <c r="D11" s="115"/>
      <c r="E11" s="114"/>
      <c r="F11" s="114"/>
      <c r="G11" s="116" t="str">
        <f t="shared" si="0"/>
        <v/>
      </c>
      <c r="H11" s="117"/>
      <c r="I11" s="118" t="str">
        <f t="shared" si="3"/>
        <v/>
      </c>
      <c r="J11" s="114"/>
      <c r="L11" s="197" t="str">
        <f t="shared" si="1"/>
        <v/>
      </c>
      <c r="M11" s="196" t="str">
        <f t="shared" si="2"/>
        <v/>
      </c>
    </row>
    <row r="12" spans="1:17" x14ac:dyDescent="0.35">
      <c r="A12" s="110">
        <v>11</v>
      </c>
      <c r="B12" s="107"/>
      <c r="C12" s="108"/>
      <c r="D12" s="109"/>
      <c r="E12" s="108"/>
      <c r="F12" s="108"/>
      <c r="G12" s="110" t="str">
        <f t="shared" si="0"/>
        <v/>
      </c>
      <c r="H12" s="111"/>
      <c r="I12" s="112" t="str">
        <f t="shared" si="3"/>
        <v/>
      </c>
      <c r="J12" s="108"/>
      <c r="L12" s="197" t="str">
        <f t="shared" si="1"/>
        <v/>
      </c>
      <c r="M12" s="196" t="str">
        <f t="shared" si="2"/>
        <v/>
      </c>
    </row>
    <row r="13" spans="1:17" x14ac:dyDescent="0.35">
      <c r="A13" s="116">
        <v>12</v>
      </c>
      <c r="B13" s="113"/>
      <c r="C13" s="114"/>
      <c r="D13" s="115"/>
      <c r="E13" s="114"/>
      <c r="F13" s="114"/>
      <c r="G13" s="116" t="str">
        <f t="shared" si="0"/>
        <v/>
      </c>
      <c r="H13" s="117"/>
      <c r="I13" s="118" t="str">
        <f t="shared" si="3"/>
        <v/>
      </c>
      <c r="J13" s="114"/>
      <c r="L13" s="197" t="str">
        <f t="shared" si="1"/>
        <v/>
      </c>
      <c r="M13" s="196" t="str">
        <f t="shared" si="2"/>
        <v/>
      </c>
    </row>
    <row r="14" spans="1:17" x14ac:dyDescent="0.35">
      <c r="A14" s="110">
        <v>13</v>
      </c>
      <c r="B14" s="107"/>
      <c r="C14" s="108"/>
      <c r="D14" s="109"/>
      <c r="E14" s="108"/>
      <c r="F14" s="108"/>
      <c r="G14" s="110" t="str">
        <f t="shared" si="0"/>
        <v/>
      </c>
      <c r="H14" s="111"/>
      <c r="I14" s="112" t="str">
        <f t="shared" si="3"/>
        <v/>
      </c>
      <c r="J14" s="108"/>
      <c r="L14" s="197" t="str">
        <f t="shared" si="1"/>
        <v/>
      </c>
      <c r="M14" s="196" t="str">
        <f t="shared" si="2"/>
        <v/>
      </c>
    </row>
    <row r="15" spans="1:17" x14ac:dyDescent="0.35">
      <c r="A15" s="116">
        <v>14</v>
      </c>
      <c r="B15" s="113"/>
      <c r="C15" s="114"/>
      <c r="D15" s="115"/>
      <c r="E15" s="114"/>
      <c r="F15" s="114"/>
      <c r="G15" s="116" t="str">
        <f t="shared" si="0"/>
        <v/>
      </c>
      <c r="H15" s="117"/>
      <c r="I15" s="118" t="str">
        <f t="shared" si="3"/>
        <v/>
      </c>
      <c r="J15" s="114"/>
      <c r="L15" s="197" t="str">
        <f t="shared" si="1"/>
        <v/>
      </c>
      <c r="M15" s="196" t="str">
        <f t="shared" si="2"/>
        <v/>
      </c>
    </row>
    <row r="16" spans="1:17" x14ac:dyDescent="0.35">
      <c r="A16" s="110">
        <v>15</v>
      </c>
      <c r="B16" s="107"/>
      <c r="C16" s="108"/>
      <c r="D16" s="109"/>
      <c r="E16" s="108"/>
      <c r="F16" s="108"/>
      <c r="G16" s="110" t="str">
        <f t="shared" si="0"/>
        <v/>
      </c>
      <c r="H16" s="111"/>
      <c r="I16" s="112" t="str">
        <f t="shared" si="3"/>
        <v/>
      </c>
      <c r="J16" s="108"/>
      <c r="L16" s="197" t="str">
        <f t="shared" si="1"/>
        <v/>
      </c>
      <c r="M16" s="196" t="str">
        <f t="shared" si="2"/>
        <v/>
      </c>
    </row>
    <row r="17" spans="1:13" x14ac:dyDescent="0.35">
      <c r="A17" s="116">
        <v>16</v>
      </c>
      <c r="B17" s="113"/>
      <c r="C17" s="114"/>
      <c r="D17" s="115"/>
      <c r="E17" s="114"/>
      <c r="F17" s="114"/>
      <c r="G17" s="116" t="str">
        <f t="shared" si="0"/>
        <v/>
      </c>
      <c r="H17" s="117"/>
      <c r="I17" s="118" t="str">
        <f t="shared" si="3"/>
        <v/>
      </c>
      <c r="J17" s="114"/>
      <c r="L17" s="197" t="str">
        <f t="shared" si="1"/>
        <v/>
      </c>
      <c r="M17" s="196" t="str">
        <f t="shared" si="2"/>
        <v/>
      </c>
    </row>
    <row r="18" spans="1:13" x14ac:dyDescent="0.35">
      <c r="A18" s="110">
        <v>17</v>
      </c>
      <c r="B18" s="107"/>
      <c r="C18" s="108"/>
      <c r="D18" s="109"/>
      <c r="E18" s="108"/>
      <c r="F18" s="108"/>
      <c r="G18" s="110" t="str">
        <f t="shared" si="0"/>
        <v/>
      </c>
      <c r="H18" s="111"/>
      <c r="I18" s="112" t="str">
        <f t="shared" si="3"/>
        <v/>
      </c>
      <c r="J18" s="108"/>
      <c r="L18" s="197" t="str">
        <f t="shared" si="1"/>
        <v/>
      </c>
      <c r="M18" s="196" t="str">
        <f t="shared" si="2"/>
        <v/>
      </c>
    </row>
    <row r="19" spans="1:13" x14ac:dyDescent="0.35">
      <c r="A19" s="116">
        <v>18</v>
      </c>
      <c r="B19" s="113"/>
      <c r="C19" s="114"/>
      <c r="D19" s="115"/>
      <c r="E19" s="114"/>
      <c r="F19" s="114"/>
      <c r="G19" s="116" t="str">
        <f t="shared" si="0"/>
        <v/>
      </c>
      <c r="H19" s="117"/>
      <c r="I19" s="118" t="str">
        <f t="shared" si="3"/>
        <v/>
      </c>
      <c r="J19" s="114"/>
      <c r="L19" s="197" t="str">
        <f t="shared" si="1"/>
        <v/>
      </c>
      <c r="M19" s="196" t="str">
        <f t="shared" si="2"/>
        <v/>
      </c>
    </row>
    <row r="20" spans="1:13" x14ac:dyDescent="0.35">
      <c r="A20" s="110">
        <v>19</v>
      </c>
      <c r="B20" s="107"/>
      <c r="C20" s="108"/>
      <c r="D20" s="109"/>
      <c r="E20" s="108"/>
      <c r="F20" s="108"/>
      <c r="G20" s="110" t="str">
        <f t="shared" si="0"/>
        <v/>
      </c>
      <c r="H20" s="111"/>
      <c r="I20" s="112" t="str">
        <f t="shared" si="3"/>
        <v/>
      </c>
      <c r="J20" s="108"/>
      <c r="L20" s="197" t="str">
        <f t="shared" si="1"/>
        <v/>
      </c>
      <c r="M20" s="196" t="str">
        <f t="shared" si="2"/>
        <v/>
      </c>
    </row>
    <row r="21" spans="1:13" x14ac:dyDescent="0.35">
      <c r="A21" s="116">
        <v>20</v>
      </c>
      <c r="B21" s="113"/>
      <c r="C21" s="114"/>
      <c r="D21" s="115"/>
      <c r="E21" s="114"/>
      <c r="F21" s="114"/>
      <c r="G21" s="116" t="str">
        <f t="shared" si="0"/>
        <v/>
      </c>
      <c r="H21" s="117"/>
      <c r="I21" s="118" t="str">
        <f t="shared" si="3"/>
        <v/>
      </c>
      <c r="J21" s="114"/>
      <c r="L21" s="197" t="str">
        <f t="shared" si="1"/>
        <v/>
      </c>
      <c r="M21" s="196" t="str">
        <f t="shared" si="2"/>
        <v/>
      </c>
    </row>
    <row r="22" spans="1:13" x14ac:dyDescent="0.35">
      <c r="A22" s="110">
        <v>21</v>
      </c>
      <c r="B22" s="107"/>
      <c r="C22" s="108"/>
      <c r="D22" s="109"/>
      <c r="E22" s="108"/>
      <c r="F22" s="108"/>
      <c r="G22" s="110" t="str">
        <f t="shared" si="0"/>
        <v/>
      </c>
      <c r="H22" s="111"/>
      <c r="I22" s="112" t="str">
        <f t="shared" si="3"/>
        <v/>
      </c>
      <c r="J22" s="108"/>
      <c r="L22" s="197" t="str">
        <f t="shared" si="1"/>
        <v/>
      </c>
      <c r="M22" s="196" t="str">
        <f t="shared" si="2"/>
        <v/>
      </c>
    </row>
    <row r="23" spans="1:13" x14ac:dyDescent="0.35">
      <c r="A23" s="116">
        <v>22</v>
      </c>
      <c r="B23" s="113"/>
      <c r="C23" s="114"/>
      <c r="D23" s="115"/>
      <c r="E23" s="114"/>
      <c r="F23" s="114"/>
      <c r="G23" s="116" t="str">
        <f t="shared" si="0"/>
        <v/>
      </c>
      <c r="H23" s="117"/>
      <c r="I23" s="118" t="str">
        <f t="shared" si="3"/>
        <v/>
      </c>
      <c r="J23" s="114"/>
      <c r="L23" s="197" t="str">
        <f t="shared" si="1"/>
        <v/>
      </c>
      <c r="M23" s="196" t="str">
        <f t="shared" si="2"/>
        <v/>
      </c>
    </row>
    <row r="24" spans="1:13" x14ac:dyDescent="0.35">
      <c r="A24" s="110">
        <v>23</v>
      </c>
      <c r="B24" s="107"/>
      <c r="C24" s="108"/>
      <c r="D24" s="109"/>
      <c r="E24" s="108"/>
      <c r="F24" s="108"/>
      <c r="G24" s="110" t="str">
        <f t="shared" si="0"/>
        <v/>
      </c>
      <c r="H24" s="111"/>
      <c r="I24" s="112" t="str">
        <f t="shared" si="3"/>
        <v/>
      </c>
      <c r="J24" s="108"/>
      <c r="L24" s="197" t="str">
        <f t="shared" si="1"/>
        <v/>
      </c>
      <c r="M24" s="196" t="str">
        <f t="shared" si="2"/>
        <v/>
      </c>
    </row>
    <row r="25" spans="1:13" x14ac:dyDescent="0.35">
      <c r="A25" s="116">
        <v>24</v>
      </c>
      <c r="B25" s="113"/>
      <c r="C25" s="114"/>
      <c r="D25" s="115"/>
      <c r="E25" s="114"/>
      <c r="F25" s="114"/>
      <c r="G25" s="116" t="str">
        <f t="shared" si="0"/>
        <v/>
      </c>
      <c r="H25" s="117"/>
      <c r="I25" s="118" t="str">
        <f t="shared" si="3"/>
        <v/>
      </c>
      <c r="J25" s="114"/>
      <c r="L25" s="197" t="str">
        <f t="shared" si="1"/>
        <v/>
      </c>
      <c r="M25" s="196" t="str">
        <f t="shared" si="2"/>
        <v/>
      </c>
    </row>
    <row r="26" spans="1:13" x14ac:dyDescent="0.35">
      <c r="A26" s="110">
        <v>25</v>
      </c>
      <c r="B26" s="107"/>
      <c r="C26" s="108"/>
      <c r="D26" s="109"/>
      <c r="E26" s="108"/>
      <c r="F26" s="108"/>
      <c r="G26" s="110" t="str">
        <f t="shared" si="0"/>
        <v/>
      </c>
      <c r="H26" s="111"/>
      <c r="I26" s="112" t="str">
        <f t="shared" si="3"/>
        <v/>
      </c>
      <c r="J26" s="108"/>
      <c r="L26" s="197" t="str">
        <f t="shared" si="1"/>
        <v/>
      </c>
      <c r="M26" s="196" t="str">
        <f t="shared" si="2"/>
        <v/>
      </c>
    </row>
    <row r="27" spans="1:13" x14ac:dyDescent="0.35">
      <c r="A27" s="116">
        <v>26</v>
      </c>
      <c r="B27" s="113"/>
      <c r="C27" s="114"/>
      <c r="D27" s="115"/>
      <c r="E27" s="114"/>
      <c r="F27" s="114"/>
      <c r="G27" s="116" t="str">
        <f t="shared" si="0"/>
        <v/>
      </c>
      <c r="H27" s="117"/>
      <c r="I27" s="118" t="str">
        <f t="shared" si="3"/>
        <v/>
      </c>
      <c r="J27" s="114"/>
      <c r="L27" s="197" t="str">
        <f t="shared" si="1"/>
        <v/>
      </c>
      <c r="M27" s="196" t="str">
        <f t="shared" si="2"/>
        <v/>
      </c>
    </row>
    <row r="28" spans="1:13" x14ac:dyDescent="0.35">
      <c r="A28" s="110">
        <v>27</v>
      </c>
      <c r="B28" s="107"/>
      <c r="C28" s="108"/>
      <c r="D28" s="109"/>
      <c r="E28" s="108"/>
      <c r="F28" s="108"/>
      <c r="G28" s="110" t="str">
        <f t="shared" si="0"/>
        <v/>
      </c>
      <c r="H28" s="111"/>
      <c r="I28" s="112" t="str">
        <f t="shared" si="3"/>
        <v/>
      </c>
      <c r="J28" s="108"/>
      <c r="L28" s="197" t="str">
        <f t="shared" si="1"/>
        <v/>
      </c>
      <c r="M28" s="196" t="str">
        <f t="shared" si="2"/>
        <v/>
      </c>
    </row>
    <row r="29" spans="1:13" x14ac:dyDescent="0.35">
      <c r="A29" s="116">
        <v>28</v>
      </c>
      <c r="B29" s="113"/>
      <c r="C29" s="114"/>
      <c r="D29" s="115"/>
      <c r="E29" s="114"/>
      <c r="F29" s="114"/>
      <c r="G29" s="116" t="str">
        <f t="shared" si="0"/>
        <v/>
      </c>
      <c r="H29" s="117"/>
      <c r="I29" s="118" t="str">
        <f t="shared" si="3"/>
        <v/>
      </c>
      <c r="J29" s="114"/>
      <c r="L29" s="197" t="str">
        <f t="shared" si="1"/>
        <v/>
      </c>
      <c r="M29" s="196" t="str">
        <f t="shared" si="2"/>
        <v/>
      </c>
    </row>
    <row r="30" spans="1:13" x14ac:dyDescent="0.35">
      <c r="A30" s="110">
        <v>29</v>
      </c>
      <c r="B30" s="107"/>
      <c r="C30" s="108"/>
      <c r="D30" s="109"/>
      <c r="E30" s="108"/>
      <c r="F30" s="108"/>
      <c r="G30" s="110" t="str">
        <f t="shared" si="0"/>
        <v/>
      </c>
      <c r="H30" s="111"/>
      <c r="I30" s="112" t="str">
        <f t="shared" si="3"/>
        <v/>
      </c>
      <c r="J30" s="108"/>
      <c r="L30" s="197" t="str">
        <f t="shared" si="1"/>
        <v/>
      </c>
      <c r="M30" s="196" t="str">
        <f t="shared" si="2"/>
        <v/>
      </c>
    </row>
    <row r="31" spans="1:13" x14ac:dyDescent="0.35">
      <c r="A31" s="116">
        <v>30</v>
      </c>
      <c r="B31" s="113"/>
      <c r="C31" s="114"/>
      <c r="D31" s="115"/>
      <c r="E31" s="114"/>
      <c r="F31" s="114"/>
      <c r="G31" s="116" t="str">
        <f t="shared" si="0"/>
        <v/>
      </c>
      <c r="H31" s="117"/>
      <c r="I31" s="118" t="str">
        <f t="shared" si="3"/>
        <v/>
      </c>
      <c r="J31" s="114"/>
      <c r="L31" s="197" t="str">
        <f t="shared" si="1"/>
        <v/>
      </c>
      <c r="M31" s="196" t="str">
        <f t="shared" si="2"/>
        <v/>
      </c>
    </row>
    <row r="32" spans="1:13" x14ac:dyDescent="0.35">
      <c r="A32" s="110">
        <v>31</v>
      </c>
      <c r="B32" s="107"/>
      <c r="C32" s="108"/>
      <c r="D32" s="109"/>
      <c r="E32" s="108"/>
      <c r="F32" s="108"/>
      <c r="G32" s="110" t="str">
        <f t="shared" si="0"/>
        <v/>
      </c>
      <c r="H32" s="111"/>
      <c r="I32" s="112" t="str">
        <f t="shared" si="3"/>
        <v/>
      </c>
      <c r="J32" s="108"/>
      <c r="L32" s="197" t="str">
        <f t="shared" si="1"/>
        <v/>
      </c>
      <c r="M32" s="196" t="str">
        <f t="shared" si="2"/>
        <v/>
      </c>
    </row>
    <row r="33" spans="1:13" x14ac:dyDescent="0.35">
      <c r="A33" s="116">
        <v>32</v>
      </c>
      <c r="B33" s="113"/>
      <c r="C33" s="114"/>
      <c r="D33" s="115"/>
      <c r="E33" s="114"/>
      <c r="F33" s="114"/>
      <c r="G33" s="116" t="str">
        <f t="shared" si="0"/>
        <v/>
      </c>
      <c r="H33" s="117"/>
      <c r="I33" s="118" t="str">
        <f t="shared" si="3"/>
        <v/>
      </c>
      <c r="J33" s="114"/>
      <c r="L33" s="197" t="str">
        <f t="shared" si="1"/>
        <v/>
      </c>
      <c r="M33" s="196" t="str">
        <f t="shared" si="2"/>
        <v/>
      </c>
    </row>
    <row r="34" spans="1:13" x14ac:dyDescent="0.35">
      <c r="A34" s="110">
        <v>33</v>
      </c>
      <c r="B34" s="107"/>
      <c r="C34" s="108"/>
      <c r="D34" s="109"/>
      <c r="E34" s="108"/>
      <c r="F34" s="108"/>
      <c r="G34" s="110" t="str">
        <f t="shared" si="0"/>
        <v/>
      </c>
      <c r="H34" s="111"/>
      <c r="I34" s="112" t="str">
        <f t="shared" si="3"/>
        <v/>
      </c>
      <c r="J34" s="108"/>
      <c r="L34" s="197" t="str">
        <f t="shared" si="1"/>
        <v/>
      </c>
      <c r="M34" s="196" t="str">
        <f t="shared" si="2"/>
        <v/>
      </c>
    </row>
    <row r="35" spans="1:13" x14ac:dyDescent="0.35">
      <c r="A35" s="116">
        <v>34</v>
      </c>
      <c r="B35" s="113"/>
      <c r="C35" s="114"/>
      <c r="D35" s="115"/>
      <c r="E35" s="114"/>
      <c r="F35" s="114"/>
      <c r="G35" s="116" t="str">
        <f t="shared" si="0"/>
        <v/>
      </c>
      <c r="H35" s="117"/>
      <c r="I35" s="118" t="str">
        <f t="shared" si="3"/>
        <v/>
      </c>
      <c r="J35" s="114"/>
      <c r="L35" s="197" t="str">
        <f t="shared" si="1"/>
        <v/>
      </c>
      <c r="M35" s="196" t="str">
        <f t="shared" si="2"/>
        <v/>
      </c>
    </row>
    <row r="36" spans="1:13" x14ac:dyDescent="0.35">
      <c r="A36" s="110">
        <v>35</v>
      </c>
      <c r="B36" s="107"/>
      <c r="C36" s="108"/>
      <c r="D36" s="109"/>
      <c r="E36" s="108"/>
      <c r="F36" s="108"/>
      <c r="G36" s="110" t="str">
        <f t="shared" si="0"/>
        <v/>
      </c>
      <c r="H36" s="111"/>
      <c r="I36" s="112" t="str">
        <f t="shared" si="3"/>
        <v/>
      </c>
      <c r="J36" s="108"/>
      <c r="L36" s="197" t="str">
        <f t="shared" si="1"/>
        <v/>
      </c>
      <c r="M36" s="196" t="str">
        <f t="shared" si="2"/>
        <v/>
      </c>
    </row>
    <row r="37" spans="1:13" x14ac:dyDescent="0.35">
      <c r="A37" s="116">
        <v>36</v>
      </c>
      <c r="B37" s="113"/>
      <c r="C37" s="114"/>
      <c r="D37" s="115"/>
      <c r="E37" s="114"/>
      <c r="F37" s="114"/>
      <c r="G37" s="116" t="str">
        <f t="shared" si="0"/>
        <v/>
      </c>
      <c r="H37" s="117"/>
      <c r="I37" s="118" t="str">
        <f t="shared" ref="I37:I100" si="4">IF(H37="","",IFERROR(H37/G37,""))</f>
        <v/>
      </c>
      <c r="J37" s="114"/>
      <c r="L37" s="197" t="str">
        <f t="shared" si="1"/>
        <v/>
      </c>
      <c r="M37" s="196" t="str">
        <f t="shared" si="2"/>
        <v/>
      </c>
    </row>
    <row r="38" spans="1:13" x14ac:dyDescent="0.35">
      <c r="A38" s="110">
        <v>37</v>
      </c>
      <c r="B38" s="107"/>
      <c r="C38" s="108"/>
      <c r="D38" s="109"/>
      <c r="E38" s="108"/>
      <c r="F38" s="108"/>
      <c r="G38" s="110" t="str">
        <f t="shared" si="0"/>
        <v/>
      </c>
      <c r="H38" s="111"/>
      <c r="I38" s="112" t="str">
        <f t="shared" si="4"/>
        <v/>
      </c>
      <c r="J38" s="108"/>
      <c r="L38" s="197" t="str">
        <f t="shared" si="1"/>
        <v/>
      </c>
      <c r="M38" s="196" t="str">
        <f t="shared" si="2"/>
        <v/>
      </c>
    </row>
    <row r="39" spans="1:13" x14ac:dyDescent="0.35">
      <c r="A39" s="116">
        <v>38</v>
      </c>
      <c r="B39" s="113"/>
      <c r="C39" s="114"/>
      <c r="D39" s="115"/>
      <c r="E39" s="114"/>
      <c r="F39" s="114"/>
      <c r="G39" s="116" t="str">
        <f t="shared" si="0"/>
        <v/>
      </c>
      <c r="H39" s="117"/>
      <c r="I39" s="118" t="str">
        <f t="shared" si="4"/>
        <v/>
      </c>
      <c r="J39" s="114"/>
      <c r="L39" s="197" t="str">
        <f t="shared" si="1"/>
        <v/>
      </c>
      <c r="M39" s="196" t="str">
        <f t="shared" si="2"/>
        <v/>
      </c>
    </row>
    <row r="40" spans="1:13" x14ac:dyDescent="0.35">
      <c r="A40" s="110">
        <v>39</v>
      </c>
      <c r="B40" s="107"/>
      <c r="C40" s="108"/>
      <c r="D40" s="109"/>
      <c r="E40" s="108"/>
      <c r="F40" s="108"/>
      <c r="G40" s="110" t="str">
        <f t="shared" si="0"/>
        <v/>
      </c>
      <c r="H40" s="111"/>
      <c r="I40" s="112" t="str">
        <f t="shared" si="4"/>
        <v/>
      </c>
      <c r="J40" s="108"/>
      <c r="L40" s="197" t="str">
        <f t="shared" si="1"/>
        <v/>
      </c>
      <c r="M40" s="196" t="str">
        <f t="shared" si="2"/>
        <v/>
      </c>
    </row>
    <row r="41" spans="1:13" x14ac:dyDescent="0.35">
      <c r="A41" s="116">
        <v>40</v>
      </c>
      <c r="B41" s="113"/>
      <c r="C41" s="114"/>
      <c r="D41" s="115"/>
      <c r="E41" s="114"/>
      <c r="F41" s="114"/>
      <c r="G41" s="116" t="str">
        <f t="shared" si="0"/>
        <v/>
      </c>
      <c r="H41" s="117"/>
      <c r="I41" s="118" t="str">
        <f t="shared" si="4"/>
        <v/>
      </c>
      <c r="J41" s="114"/>
      <c r="L41" s="197" t="str">
        <f t="shared" si="1"/>
        <v/>
      </c>
      <c r="M41" s="196" t="str">
        <f t="shared" si="2"/>
        <v/>
      </c>
    </row>
    <row r="42" spans="1:13" x14ac:dyDescent="0.35">
      <c r="A42" s="110">
        <v>41</v>
      </c>
      <c r="B42" s="107"/>
      <c r="C42" s="108"/>
      <c r="D42" s="109"/>
      <c r="E42" s="108"/>
      <c r="F42" s="108"/>
      <c r="G42" s="110" t="str">
        <f t="shared" si="0"/>
        <v/>
      </c>
      <c r="H42" s="111"/>
      <c r="I42" s="112" t="str">
        <f t="shared" si="4"/>
        <v/>
      </c>
      <c r="J42" s="108"/>
      <c r="L42" s="197" t="str">
        <f t="shared" si="1"/>
        <v/>
      </c>
      <c r="M42" s="196" t="str">
        <f t="shared" si="2"/>
        <v/>
      </c>
    </row>
    <row r="43" spans="1:13" x14ac:dyDescent="0.35">
      <c r="A43" s="116">
        <v>42</v>
      </c>
      <c r="B43" s="113"/>
      <c r="C43" s="114"/>
      <c r="D43" s="115"/>
      <c r="E43" s="114"/>
      <c r="F43" s="114"/>
      <c r="G43" s="116" t="str">
        <f t="shared" si="0"/>
        <v/>
      </c>
      <c r="H43" s="117"/>
      <c r="I43" s="118" t="str">
        <f t="shared" si="4"/>
        <v/>
      </c>
      <c r="J43" s="114"/>
      <c r="L43" s="197" t="str">
        <f t="shared" si="1"/>
        <v/>
      </c>
      <c r="M43" s="196" t="str">
        <f t="shared" si="2"/>
        <v/>
      </c>
    </row>
    <row r="44" spans="1:13" x14ac:dyDescent="0.35">
      <c r="A44" s="110">
        <v>43</v>
      </c>
      <c r="B44" s="107"/>
      <c r="C44" s="108"/>
      <c r="D44" s="109"/>
      <c r="E44" s="108"/>
      <c r="F44" s="108"/>
      <c r="G44" s="110" t="str">
        <f t="shared" si="0"/>
        <v/>
      </c>
      <c r="H44" s="111"/>
      <c r="I44" s="112" t="str">
        <f t="shared" si="4"/>
        <v/>
      </c>
      <c r="J44" s="108"/>
      <c r="L44" s="197" t="str">
        <f t="shared" si="1"/>
        <v/>
      </c>
      <c r="M44" s="196" t="str">
        <f t="shared" si="2"/>
        <v/>
      </c>
    </row>
    <row r="45" spans="1:13" x14ac:dyDescent="0.35">
      <c r="A45" s="116">
        <v>44</v>
      </c>
      <c r="B45" s="113"/>
      <c r="C45" s="114"/>
      <c r="D45" s="115"/>
      <c r="E45" s="114"/>
      <c r="F45" s="114"/>
      <c r="G45" s="116" t="str">
        <f t="shared" si="0"/>
        <v/>
      </c>
      <c r="H45" s="117"/>
      <c r="I45" s="118" t="str">
        <f t="shared" si="4"/>
        <v/>
      </c>
      <c r="J45" s="114"/>
      <c r="L45" s="197" t="str">
        <f t="shared" si="1"/>
        <v/>
      </c>
      <c r="M45" s="196" t="str">
        <f t="shared" si="2"/>
        <v/>
      </c>
    </row>
    <row r="46" spans="1:13" x14ac:dyDescent="0.35">
      <c r="A46" s="110">
        <v>45</v>
      </c>
      <c r="B46" s="107"/>
      <c r="C46" s="108"/>
      <c r="D46" s="109"/>
      <c r="E46" s="108"/>
      <c r="F46" s="108"/>
      <c r="G46" s="110" t="str">
        <f t="shared" si="0"/>
        <v/>
      </c>
      <c r="H46" s="111"/>
      <c r="I46" s="112" t="str">
        <f t="shared" si="4"/>
        <v/>
      </c>
      <c r="J46" s="108"/>
      <c r="L46" s="197" t="str">
        <f t="shared" si="1"/>
        <v/>
      </c>
      <c r="M46" s="196" t="str">
        <f t="shared" si="2"/>
        <v/>
      </c>
    </row>
    <row r="47" spans="1:13" x14ac:dyDescent="0.35">
      <c r="A47" s="116">
        <v>46</v>
      </c>
      <c r="B47" s="113"/>
      <c r="C47" s="114"/>
      <c r="D47" s="115"/>
      <c r="E47" s="114"/>
      <c r="F47" s="114"/>
      <c r="G47" s="116" t="str">
        <f t="shared" si="0"/>
        <v/>
      </c>
      <c r="H47" s="117"/>
      <c r="I47" s="118" t="str">
        <f t="shared" si="4"/>
        <v/>
      </c>
      <c r="J47" s="114"/>
      <c r="L47" s="197" t="str">
        <f t="shared" si="1"/>
        <v/>
      </c>
      <c r="M47" s="196" t="str">
        <f t="shared" si="2"/>
        <v/>
      </c>
    </row>
    <row r="48" spans="1:13" x14ac:dyDescent="0.35">
      <c r="A48" s="110">
        <v>47</v>
      </c>
      <c r="B48" s="107"/>
      <c r="C48" s="108"/>
      <c r="D48" s="109"/>
      <c r="E48" s="108"/>
      <c r="F48" s="108"/>
      <c r="G48" s="110" t="str">
        <f t="shared" si="0"/>
        <v/>
      </c>
      <c r="H48" s="111"/>
      <c r="I48" s="112" t="str">
        <f t="shared" si="4"/>
        <v/>
      </c>
      <c r="J48" s="108"/>
      <c r="L48" s="197" t="str">
        <f t="shared" si="1"/>
        <v/>
      </c>
      <c r="M48" s="196" t="str">
        <f t="shared" si="2"/>
        <v/>
      </c>
    </row>
    <row r="49" spans="1:13" x14ac:dyDescent="0.35">
      <c r="A49" s="116">
        <v>48</v>
      </c>
      <c r="B49" s="113"/>
      <c r="C49" s="114"/>
      <c r="D49" s="115"/>
      <c r="E49" s="114"/>
      <c r="F49" s="114"/>
      <c r="G49" s="116" t="str">
        <f t="shared" si="0"/>
        <v/>
      </c>
      <c r="H49" s="117"/>
      <c r="I49" s="118" t="str">
        <f t="shared" si="4"/>
        <v/>
      </c>
      <c r="J49" s="114"/>
      <c r="L49" s="197" t="str">
        <f t="shared" si="1"/>
        <v/>
      </c>
      <c r="M49" s="196" t="str">
        <f t="shared" si="2"/>
        <v/>
      </c>
    </row>
    <row r="50" spans="1:13" x14ac:dyDescent="0.35">
      <c r="A50" s="110">
        <v>49</v>
      </c>
      <c r="B50" s="107"/>
      <c r="C50" s="108"/>
      <c r="D50" s="109"/>
      <c r="E50" s="108"/>
      <c r="F50" s="108"/>
      <c r="G50" s="110" t="str">
        <f t="shared" si="0"/>
        <v/>
      </c>
      <c r="H50" s="111"/>
      <c r="I50" s="112" t="str">
        <f t="shared" si="4"/>
        <v/>
      </c>
      <c r="J50" s="108"/>
      <c r="L50" s="197" t="str">
        <f t="shared" si="1"/>
        <v/>
      </c>
      <c r="M50" s="196" t="str">
        <f t="shared" si="2"/>
        <v/>
      </c>
    </row>
    <row r="51" spans="1:13" x14ac:dyDescent="0.35">
      <c r="A51" s="116">
        <v>50</v>
      </c>
      <c r="B51" s="113"/>
      <c r="C51" s="114"/>
      <c r="D51" s="115"/>
      <c r="E51" s="114"/>
      <c r="F51" s="114"/>
      <c r="G51" s="116" t="str">
        <f t="shared" si="0"/>
        <v/>
      </c>
      <c r="H51" s="117"/>
      <c r="I51" s="118" t="str">
        <f t="shared" si="4"/>
        <v/>
      </c>
      <c r="J51" s="114"/>
      <c r="L51" s="197" t="str">
        <f t="shared" si="1"/>
        <v/>
      </c>
      <c r="M51" s="196" t="str">
        <f t="shared" si="2"/>
        <v/>
      </c>
    </row>
    <row r="52" spans="1:13" x14ac:dyDescent="0.35">
      <c r="A52" s="110">
        <v>51</v>
      </c>
      <c r="B52" s="107"/>
      <c r="C52" s="108"/>
      <c r="D52" s="109"/>
      <c r="E52" s="108"/>
      <c r="F52" s="108"/>
      <c r="G52" s="110" t="str">
        <f t="shared" si="0"/>
        <v/>
      </c>
      <c r="H52" s="111"/>
      <c r="I52" s="112" t="str">
        <f t="shared" si="4"/>
        <v/>
      </c>
      <c r="J52" s="108"/>
      <c r="L52" s="197" t="str">
        <f t="shared" si="1"/>
        <v/>
      </c>
      <c r="M52" s="196" t="str">
        <f t="shared" si="2"/>
        <v/>
      </c>
    </row>
    <row r="53" spans="1:13" x14ac:dyDescent="0.35">
      <c r="A53" s="116">
        <v>52</v>
      </c>
      <c r="B53" s="113"/>
      <c r="C53" s="114"/>
      <c r="D53" s="115"/>
      <c r="E53" s="114"/>
      <c r="F53" s="114"/>
      <c r="G53" s="116" t="str">
        <f t="shared" si="0"/>
        <v/>
      </c>
      <c r="H53" s="117"/>
      <c r="I53" s="118" t="str">
        <f t="shared" si="4"/>
        <v/>
      </c>
      <c r="J53" s="114"/>
      <c r="L53" s="197" t="str">
        <f t="shared" si="1"/>
        <v/>
      </c>
      <c r="M53" s="196" t="str">
        <f t="shared" si="2"/>
        <v/>
      </c>
    </row>
    <row r="54" spans="1:13" x14ac:dyDescent="0.35">
      <c r="A54" s="110">
        <v>53</v>
      </c>
      <c r="B54" s="107"/>
      <c r="C54" s="108"/>
      <c r="D54" s="109"/>
      <c r="E54" s="108"/>
      <c r="F54" s="108"/>
      <c r="G54" s="110" t="str">
        <f t="shared" si="0"/>
        <v/>
      </c>
      <c r="H54" s="111"/>
      <c r="I54" s="112" t="str">
        <f t="shared" si="4"/>
        <v/>
      </c>
      <c r="J54" s="108"/>
      <c r="L54" s="197" t="str">
        <f t="shared" si="1"/>
        <v/>
      </c>
      <c r="M54" s="196" t="str">
        <f t="shared" si="2"/>
        <v/>
      </c>
    </row>
    <row r="55" spans="1:13" x14ac:dyDescent="0.35">
      <c r="A55" s="116">
        <v>54</v>
      </c>
      <c r="B55" s="113"/>
      <c r="C55" s="114"/>
      <c r="D55" s="115"/>
      <c r="E55" s="114"/>
      <c r="F55" s="114"/>
      <c r="G55" s="116" t="str">
        <f t="shared" si="0"/>
        <v/>
      </c>
      <c r="H55" s="117"/>
      <c r="I55" s="118" t="str">
        <f t="shared" si="4"/>
        <v/>
      </c>
      <c r="J55" s="114"/>
      <c r="L55" s="197" t="str">
        <f t="shared" si="1"/>
        <v/>
      </c>
      <c r="M55" s="196" t="str">
        <f t="shared" si="2"/>
        <v/>
      </c>
    </row>
    <row r="56" spans="1:13" x14ac:dyDescent="0.35">
      <c r="A56" s="110">
        <v>55</v>
      </c>
      <c r="B56" s="107"/>
      <c r="C56" s="108"/>
      <c r="D56" s="109"/>
      <c r="E56" s="108"/>
      <c r="F56" s="108"/>
      <c r="G56" s="110" t="str">
        <f t="shared" si="0"/>
        <v/>
      </c>
      <c r="H56" s="111"/>
      <c r="I56" s="112" t="str">
        <f t="shared" si="4"/>
        <v/>
      </c>
      <c r="J56" s="108"/>
      <c r="L56" s="197" t="str">
        <f t="shared" si="1"/>
        <v/>
      </c>
      <c r="M56" s="196" t="str">
        <f t="shared" si="2"/>
        <v/>
      </c>
    </row>
    <row r="57" spans="1:13" x14ac:dyDescent="0.35">
      <c r="A57" s="116">
        <v>56</v>
      </c>
      <c r="B57" s="113"/>
      <c r="C57" s="114"/>
      <c r="D57" s="115"/>
      <c r="E57" s="114"/>
      <c r="F57" s="114"/>
      <c r="G57" s="116" t="str">
        <f t="shared" si="0"/>
        <v/>
      </c>
      <c r="H57" s="117"/>
      <c r="I57" s="118" t="str">
        <f t="shared" si="4"/>
        <v/>
      </c>
      <c r="J57" s="114"/>
      <c r="L57" s="197" t="str">
        <f t="shared" si="1"/>
        <v/>
      </c>
      <c r="M57" s="196" t="str">
        <f t="shared" si="2"/>
        <v/>
      </c>
    </row>
    <row r="58" spans="1:13" x14ac:dyDescent="0.35">
      <c r="A58" s="110">
        <v>57</v>
      </c>
      <c r="B58" s="107"/>
      <c r="C58" s="108"/>
      <c r="D58" s="109"/>
      <c r="E58" s="108"/>
      <c r="F58" s="108"/>
      <c r="G58" s="110" t="str">
        <f t="shared" si="0"/>
        <v/>
      </c>
      <c r="H58" s="111"/>
      <c r="I58" s="112" t="str">
        <f t="shared" si="4"/>
        <v/>
      </c>
      <c r="J58" s="108"/>
      <c r="L58" s="197" t="str">
        <f t="shared" si="1"/>
        <v/>
      </c>
      <c r="M58" s="196" t="str">
        <f t="shared" si="2"/>
        <v/>
      </c>
    </row>
    <row r="59" spans="1:13" x14ac:dyDescent="0.35">
      <c r="A59" s="116">
        <v>58</v>
      </c>
      <c r="B59" s="113"/>
      <c r="C59" s="114"/>
      <c r="D59" s="115"/>
      <c r="E59" s="114"/>
      <c r="F59" s="114"/>
      <c r="G59" s="116" t="str">
        <f t="shared" si="0"/>
        <v/>
      </c>
      <c r="H59" s="117"/>
      <c r="I59" s="118" t="str">
        <f t="shared" si="4"/>
        <v/>
      </c>
      <c r="J59" s="114"/>
      <c r="L59" s="197" t="str">
        <f t="shared" si="1"/>
        <v/>
      </c>
      <c r="M59" s="196" t="str">
        <f t="shared" si="2"/>
        <v/>
      </c>
    </row>
    <row r="60" spans="1:13" x14ac:dyDescent="0.35">
      <c r="A60" s="110">
        <v>59</v>
      </c>
      <c r="B60" s="107"/>
      <c r="C60" s="108"/>
      <c r="D60" s="109"/>
      <c r="E60" s="108"/>
      <c r="F60" s="108"/>
      <c r="G60" s="110" t="str">
        <f t="shared" si="0"/>
        <v/>
      </c>
      <c r="H60" s="111"/>
      <c r="I60" s="112" t="str">
        <f t="shared" si="4"/>
        <v/>
      </c>
      <c r="J60" s="108"/>
      <c r="L60" s="197" t="str">
        <f t="shared" si="1"/>
        <v/>
      </c>
      <c r="M60" s="196" t="str">
        <f t="shared" si="2"/>
        <v/>
      </c>
    </row>
    <row r="61" spans="1:13" x14ac:dyDescent="0.35">
      <c r="A61" s="116">
        <v>60</v>
      </c>
      <c r="B61" s="113"/>
      <c r="C61" s="114"/>
      <c r="D61" s="115"/>
      <c r="E61" s="114"/>
      <c r="F61" s="114"/>
      <c r="G61" s="116" t="str">
        <f t="shared" si="0"/>
        <v/>
      </c>
      <c r="H61" s="117"/>
      <c r="I61" s="118" t="str">
        <f t="shared" si="4"/>
        <v/>
      </c>
      <c r="J61" s="114"/>
      <c r="L61" s="197" t="str">
        <f t="shared" si="1"/>
        <v/>
      </c>
      <c r="M61" s="196" t="str">
        <f t="shared" si="2"/>
        <v/>
      </c>
    </row>
    <row r="62" spans="1:13" x14ac:dyDescent="0.35">
      <c r="A62" s="110">
        <v>61</v>
      </c>
      <c r="B62" s="107"/>
      <c r="C62" s="108"/>
      <c r="D62" s="109"/>
      <c r="E62" s="108"/>
      <c r="F62" s="108"/>
      <c r="G62" s="110" t="str">
        <f t="shared" si="0"/>
        <v/>
      </c>
      <c r="H62" s="111"/>
      <c r="I62" s="112" t="str">
        <f t="shared" si="4"/>
        <v/>
      </c>
      <c r="J62" s="108"/>
      <c r="L62" s="197" t="str">
        <f t="shared" si="1"/>
        <v/>
      </c>
      <c r="M62" s="196" t="str">
        <f t="shared" si="2"/>
        <v/>
      </c>
    </row>
    <row r="63" spans="1:13" x14ac:dyDescent="0.35">
      <c r="A63" s="116">
        <v>62</v>
      </c>
      <c r="B63" s="113"/>
      <c r="C63" s="114"/>
      <c r="D63" s="115"/>
      <c r="E63" s="114"/>
      <c r="F63" s="114"/>
      <c r="G63" s="116" t="str">
        <f t="shared" si="0"/>
        <v/>
      </c>
      <c r="H63" s="117"/>
      <c r="I63" s="118" t="str">
        <f t="shared" si="4"/>
        <v/>
      </c>
      <c r="J63" s="114"/>
      <c r="L63" s="197" t="str">
        <f t="shared" si="1"/>
        <v/>
      </c>
      <c r="M63" s="196" t="str">
        <f t="shared" si="2"/>
        <v/>
      </c>
    </row>
    <row r="64" spans="1:13" x14ac:dyDescent="0.35">
      <c r="A64" s="110">
        <v>63</v>
      </c>
      <c r="B64" s="107"/>
      <c r="C64" s="108"/>
      <c r="D64" s="109"/>
      <c r="E64" s="108"/>
      <c r="F64" s="108"/>
      <c r="G64" s="110" t="str">
        <f t="shared" si="0"/>
        <v/>
      </c>
      <c r="H64" s="111"/>
      <c r="I64" s="112" t="str">
        <f t="shared" si="4"/>
        <v/>
      </c>
      <c r="J64" s="108"/>
      <c r="L64" s="197" t="str">
        <f t="shared" si="1"/>
        <v/>
      </c>
      <c r="M64" s="196" t="str">
        <f t="shared" si="2"/>
        <v/>
      </c>
    </row>
    <row r="65" spans="1:13" x14ac:dyDescent="0.35">
      <c r="A65" s="116">
        <v>64</v>
      </c>
      <c r="B65" s="113"/>
      <c r="C65" s="114"/>
      <c r="D65" s="115"/>
      <c r="E65" s="114"/>
      <c r="F65" s="114"/>
      <c r="G65" s="116" t="str">
        <f t="shared" si="0"/>
        <v/>
      </c>
      <c r="H65" s="117"/>
      <c r="I65" s="118" t="str">
        <f t="shared" si="4"/>
        <v/>
      </c>
      <c r="J65" s="114"/>
      <c r="L65" s="197" t="str">
        <f t="shared" si="1"/>
        <v/>
      </c>
      <c r="M65" s="196" t="str">
        <f t="shared" si="2"/>
        <v/>
      </c>
    </row>
    <row r="66" spans="1:13" x14ac:dyDescent="0.35">
      <c r="A66" s="110">
        <v>65</v>
      </c>
      <c r="B66" s="107"/>
      <c r="C66" s="108"/>
      <c r="D66" s="109"/>
      <c r="E66" s="108"/>
      <c r="F66" s="108"/>
      <c r="G66" s="110" t="str">
        <f t="shared" ref="G66:G129" si="5">IF(E66&amp;F66="","",IFERROR(VLOOKUP((E66&amp;F66),Checks,2,FALSE),"Not Valid"))</f>
        <v/>
      </c>
      <c r="H66" s="111"/>
      <c r="I66" s="112" t="str">
        <f t="shared" si="4"/>
        <v/>
      </c>
      <c r="J66" s="108"/>
      <c r="L66" s="197" t="str">
        <f t="shared" si="1"/>
        <v/>
      </c>
      <c r="M66" s="196" t="str">
        <f t="shared" si="2"/>
        <v/>
      </c>
    </row>
    <row r="67" spans="1:13" x14ac:dyDescent="0.35">
      <c r="A67" s="116">
        <v>66</v>
      </c>
      <c r="B67" s="113"/>
      <c r="C67" s="114"/>
      <c r="D67" s="115"/>
      <c r="E67" s="114"/>
      <c r="F67" s="114"/>
      <c r="G67" s="116" t="str">
        <f t="shared" si="5"/>
        <v/>
      </c>
      <c r="H67" s="117"/>
      <c r="I67" s="118" t="str">
        <f t="shared" si="4"/>
        <v/>
      </c>
      <c r="J67" s="114"/>
      <c r="L67" s="197" t="str">
        <f t="shared" ref="L67:L130" si="6">IF(H67="","",INT((((YEAR(D67)-YEAR($N$1))*12+MONTH(D67)-MONTH($N$1)+1)+2)/3))</f>
        <v/>
      </c>
      <c r="M67" s="196" t="str">
        <f t="shared" ref="M67:M130" si="7">IF(AND(L67&gt;0,H67&lt;&gt;"",I67&gt;=0.75),L67,"")</f>
        <v/>
      </c>
    </row>
    <row r="68" spans="1:13" x14ac:dyDescent="0.35">
      <c r="A68" s="110">
        <v>67</v>
      </c>
      <c r="B68" s="107"/>
      <c r="C68" s="108"/>
      <c r="D68" s="109"/>
      <c r="E68" s="108"/>
      <c r="F68" s="108"/>
      <c r="G68" s="110" t="str">
        <f t="shared" si="5"/>
        <v/>
      </c>
      <c r="H68" s="111"/>
      <c r="I68" s="112" t="str">
        <f t="shared" si="4"/>
        <v/>
      </c>
      <c r="J68" s="108"/>
      <c r="L68" s="197" t="str">
        <f t="shared" si="6"/>
        <v/>
      </c>
      <c r="M68" s="196" t="str">
        <f t="shared" si="7"/>
        <v/>
      </c>
    </row>
    <row r="69" spans="1:13" x14ac:dyDescent="0.35">
      <c r="A69" s="116">
        <v>68</v>
      </c>
      <c r="B69" s="113"/>
      <c r="C69" s="114"/>
      <c r="D69" s="115"/>
      <c r="E69" s="114"/>
      <c r="F69" s="114"/>
      <c r="G69" s="116" t="str">
        <f t="shared" si="5"/>
        <v/>
      </c>
      <c r="H69" s="117"/>
      <c r="I69" s="118" t="str">
        <f t="shared" si="4"/>
        <v/>
      </c>
      <c r="J69" s="114"/>
      <c r="L69" s="197" t="str">
        <f t="shared" si="6"/>
        <v/>
      </c>
      <c r="M69" s="196" t="str">
        <f t="shared" si="7"/>
        <v/>
      </c>
    </row>
    <row r="70" spans="1:13" x14ac:dyDescent="0.35">
      <c r="A70" s="110">
        <v>69</v>
      </c>
      <c r="B70" s="107"/>
      <c r="C70" s="108"/>
      <c r="D70" s="109"/>
      <c r="E70" s="108"/>
      <c r="F70" s="108"/>
      <c r="G70" s="110" t="str">
        <f t="shared" si="5"/>
        <v/>
      </c>
      <c r="H70" s="111"/>
      <c r="I70" s="112" t="str">
        <f t="shared" si="4"/>
        <v/>
      </c>
      <c r="J70" s="108"/>
      <c r="L70" s="197" t="str">
        <f t="shared" si="6"/>
        <v/>
      </c>
      <c r="M70" s="196" t="str">
        <f t="shared" si="7"/>
        <v/>
      </c>
    </row>
    <row r="71" spans="1:13" x14ac:dyDescent="0.35">
      <c r="A71" s="116">
        <v>70</v>
      </c>
      <c r="B71" s="113"/>
      <c r="C71" s="114"/>
      <c r="D71" s="115"/>
      <c r="E71" s="114"/>
      <c r="F71" s="114"/>
      <c r="G71" s="116" t="str">
        <f t="shared" si="5"/>
        <v/>
      </c>
      <c r="H71" s="117"/>
      <c r="I71" s="118" t="str">
        <f t="shared" si="4"/>
        <v/>
      </c>
      <c r="J71" s="114"/>
      <c r="L71" s="197" t="str">
        <f t="shared" si="6"/>
        <v/>
      </c>
      <c r="M71" s="196" t="str">
        <f t="shared" si="7"/>
        <v/>
      </c>
    </row>
    <row r="72" spans="1:13" x14ac:dyDescent="0.35">
      <c r="A72" s="110">
        <v>71</v>
      </c>
      <c r="B72" s="107"/>
      <c r="C72" s="108"/>
      <c r="D72" s="109"/>
      <c r="E72" s="108"/>
      <c r="F72" s="108"/>
      <c r="G72" s="110" t="str">
        <f t="shared" si="5"/>
        <v/>
      </c>
      <c r="H72" s="111"/>
      <c r="I72" s="112" t="str">
        <f t="shared" si="4"/>
        <v/>
      </c>
      <c r="J72" s="108"/>
      <c r="L72" s="197" t="str">
        <f t="shared" si="6"/>
        <v/>
      </c>
      <c r="M72" s="196" t="str">
        <f t="shared" si="7"/>
        <v/>
      </c>
    </row>
    <row r="73" spans="1:13" x14ac:dyDescent="0.35">
      <c r="A73" s="116">
        <v>72</v>
      </c>
      <c r="B73" s="113"/>
      <c r="C73" s="114"/>
      <c r="D73" s="115"/>
      <c r="E73" s="114"/>
      <c r="F73" s="114"/>
      <c r="G73" s="116" t="str">
        <f t="shared" si="5"/>
        <v/>
      </c>
      <c r="H73" s="117"/>
      <c r="I73" s="118" t="str">
        <f t="shared" si="4"/>
        <v/>
      </c>
      <c r="J73" s="114"/>
      <c r="L73" s="197" t="str">
        <f t="shared" si="6"/>
        <v/>
      </c>
      <c r="M73" s="196" t="str">
        <f t="shared" si="7"/>
        <v/>
      </c>
    </row>
    <row r="74" spans="1:13" x14ac:dyDescent="0.35">
      <c r="A74" s="110">
        <v>73</v>
      </c>
      <c r="B74" s="107"/>
      <c r="C74" s="108"/>
      <c r="D74" s="109"/>
      <c r="E74" s="108"/>
      <c r="F74" s="108"/>
      <c r="G74" s="110" t="str">
        <f t="shared" si="5"/>
        <v/>
      </c>
      <c r="H74" s="111"/>
      <c r="I74" s="112" t="str">
        <f t="shared" si="4"/>
        <v/>
      </c>
      <c r="J74" s="108"/>
      <c r="L74" s="197" t="str">
        <f t="shared" si="6"/>
        <v/>
      </c>
      <c r="M74" s="196" t="str">
        <f t="shared" si="7"/>
        <v/>
      </c>
    </row>
    <row r="75" spans="1:13" x14ac:dyDescent="0.35">
      <c r="A75" s="116">
        <v>74</v>
      </c>
      <c r="B75" s="113"/>
      <c r="C75" s="114"/>
      <c r="D75" s="115"/>
      <c r="E75" s="114"/>
      <c r="F75" s="114"/>
      <c r="G75" s="116" t="str">
        <f t="shared" si="5"/>
        <v/>
      </c>
      <c r="H75" s="117"/>
      <c r="I75" s="118" t="str">
        <f t="shared" si="4"/>
        <v/>
      </c>
      <c r="J75" s="114"/>
      <c r="L75" s="197" t="str">
        <f t="shared" si="6"/>
        <v/>
      </c>
      <c r="M75" s="196" t="str">
        <f t="shared" si="7"/>
        <v/>
      </c>
    </row>
    <row r="76" spans="1:13" x14ac:dyDescent="0.35">
      <c r="A76" s="110">
        <v>75</v>
      </c>
      <c r="B76" s="107"/>
      <c r="C76" s="108"/>
      <c r="D76" s="109"/>
      <c r="E76" s="108"/>
      <c r="F76" s="108"/>
      <c r="G76" s="110" t="str">
        <f t="shared" si="5"/>
        <v/>
      </c>
      <c r="H76" s="111"/>
      <c r="I76" s="112" t="str">
        <f t="shared" si="4"/>
        <v/>
      </c>
      <c r="J76" s="108"/>
      <c r="L76" s="197" t="str">
        <f t="shared" si="6"/>
        <v/>
      </c>
      <c r="M76" s="196" t="str">
        <f t="shared" si="7"/>
        <v/>
      </c>
    </row>
    <row r="77" spans="1:13" x14ac:dyDescent="0.35">
      <c r="A77" s="116">
        <v>76</v>
      </c>
      <c r="B77" s="113"/>
      <c r="C77" s="114"/>
      <c r="D77" s="115"/>
      <c r="E77" s="114"/>
      <c r="F77" s="114"/>
      <c r="G77" s="116" t="str">
        <f t="shared" si="5"/>
        <v/>
      </c>
      <c r="H77" s="117"/>
      <c r="I77" s="118" t="str">
        <f t="shared" si="4"/>
        <v/>
      </c>
      <c r="J77" s="114"/>
      <c r="L77" s="197" t="str">
        <f t="shared" si="6"/>
        <v/>
      </c>
      <c r="M77" s="196" t="str">
        <f t="shared" si="7"/>
        <v/>
      </c>
    </row>
    <row r="78" spans="1:13" x14ac:dyDescent="0.35">
      <c r="A78" s="110">
        <v>77</v>
      </c>
      <c r="B78" s="107"/>
      <c r="C78" s="108"/>
      <c r="D78" s="109"/>
      <c r="E78" s="108"/>
      <c r="F78" s="108"/>
      <c r="G78" s="110" t="str">
        <f t="shared" si="5"/>
        <v/>
      </c>
      <c r="H78" s="111"/>
      <c r="I78" s="112" t="str">
        <f t="shared" si="4"/>
        <v/>
      </c>
      <c r="J78" s="108"/>
      <c r="L78" s="197" t="str">
        <f t="shared" si="6"/>
        <v/>
      </c>
      <c r="M78" s="196" t="str">
        <f t="shared" si="7"/>
        <v/>
      </c>
    </row>
    <row r="79" spans="1:13" x14ac:dyDescent="0.35">
      <c r="A79" s="116">
        <v>78</v>
      </c>
      <c r="B79" s="113"/>
      <c r="C79" s="114"/>
      <c r="D79" s="115"/>
      <c r="E79" s="114"/>
      <c r="F79" s="114"/>
      <c r="G79" s="116" t="str">
        <f t="shared" si="5"/>
        <v/>
      </c>
      <c r="H79" s="117"/>
      <c r="I79" s="118" t="str">
        <f t="shared" si="4"/>
        <v/>
      </c>
      <c r="J79" s="114"/>
      <c r="L79" s="197" t="str">
        <f t="shared" si="6"/>
        <v/>
      </c>
      <c r="M79" s="196" t="str">
        <f t="shared" si="7"/>
        <v/>
      </c>
    </row>
    <row r="80" spans="1:13" x14ac:dyDescent="0.35">
      <c r="A80" s="110">
        <v>79</v>
      </c>
      <c r="B80" s="107"/>
      <c r="C80" s="108"/>
      <c r="D80" s="109"/>
      <c r="E80" s="108"/>
      <c r="F80" s="108"/>
      <c r="G80" s="110" t="str">
        <f t="shared" si="5"/>
        <v/>
      </c>
      <c r="H80" s="111"/>
      <c r="I80" s="112" t="str">
        <f t="shared" si="4"/>
        <v/>
      </c>
      <c r="J80" s="108"/>
      <c r="L80" s="197" t="str">
        <f t="shared" si="6"/>
        <v/>
      </c>
      <c r="M80" s="196" t="str">
        <f t="shared" si="7"/>
        <v/>
      </c>
    </row>
    <row r="81" spans="1:13" x14ac:dyDescent="0.35">
      <c r="A81" s="116">
        <v>80</v>
      </c>
      <c r="B81" s="113"/>
      <c r="C81" s="114"/>
      <c r="D81" s="115"/>
      <c r="E81" s="114"/>
      <c r="F81" s="114"/>
      <c r="G81" s="116" t="str">
        <f t="shared" si="5"/>
        <v/>
      </c>
      <c r="H81" s="117"/>
      <c r="I81" s="118" t="str">
        <f t="shared" si="4"/>
        <v/>
      </c>
      <c r="J81" s="114"/>
      <c r="L81" s="197" t="str">
        <f t="shared" si="6"/>
        <v/>
      </c>
      <c r="M81" s="196" t="str">
        <f t="shared" si="7"/>
        <v/>
      </c>
    </row>
    <row r="82" spans="1:13" x14ac:dyDescent="0.35">
      <c r="A82" s="110">
        <v>81</v>
      </c>
      <c r="B82" s="107"/>
      <c r="C82" s="108"/>
      <c r="D82" s="109"/>
      <c r="E82" s="108"/>
      <c r="F82" s="108"/>
      <c r="G82" s="110" t="str">
        <f t="shared" si="5"/>
        <v/>
      </c>
      <c r="H82" s="111"/>
      <c r="I82" s="112" t="str">
        <f t="shared" si="4"/>
        <v/>
      </c>
      <c r="J82" s="108"/>
      <c r="L82" s="197" t="str">
        <f t="shared" si="6"/>
        <v/>
      </c>
      <c r="M82" s="196" t="str">
        <f t="shared" si="7"/>
        <v/>
      </c>
    </row>
    <row r="83" spans="1:13" x14ac:dyDescent="0.35">
      <c r="A83" s="116">
        <v>82</v>
      </c>
      <c r="B83" s="113"/>
      <c r="C83" s="114"/>
      <c r="D83" s="115"/>
      <c r="E83" s="114"/>
      <c r="F83" s="114"/>
      <c r="G83" s="116" t="str">
        <f t="shared" si="5"/>
        <v/>
      </c>
      <c r="H83" s="117"/>
      <c r="I83" s="118" t="str">
        <f t="shared" si="4"/>
        <v/>
      </c>
      <c r="J83" s="114"/>
      <c r="L83" s="197" t="str">
        <f t="shared" si="6"/>
        <v/>
      </c>
      <c r="M83" s="196" t="str">
        <f t="shared" si="7"/>
        <v/>
      </c>
    </row>
    <row r="84" spans="1:13" x14ac:dyDescent="0.35">
      <c r="A84" s="110">
        <v>83</v>
      </c>
      <c r="B84" s="107"/>
      <c r="C84" s="108"/>
      <c r="D84" s="109"/>
      <c r="E84" s="108"/>
      <c r="F84" s="108"/>
      <c r="G84" s="110" t="str">
        <f t="shared" si="5"/>
        <v/>
      </c>
      <c r="H84" s="111"/>
      <c r="I84" s="112" t="str">
        <f t="shared" si="4"/>
        <v/>
      </c>
      <c r="J84" s="108"/>
      <c r="L84" s="197" t="str">
        <f t="shared" si="6"/>
        <v/>
      </c>
      <c r="M84" s="196" t="str">
        <f t="shared" si="7"/>
        <v/>
      </c>
    </row>
    <row r="85" spans="1:13" x14ac:dyDescent="0.35">
      <c r="A85" s="116">
        <v>84</v>
      </c>
      <c r="B85" s="113"/>
      <c r="C85" s="114"/>
      <c r="D85" s="115"/>
      <c r="E85" s="114"/>
      <c r="F85" s="114"/>
      <c r="G85" s="116" t="str">
        <f t="shared" si="5"/>
        <v/>
      </c>
      <c r="H85" s="117"/>
      <c r="I85" s="118" t="str">
        <f t="shared" si="4"/>
        <v/>
      </c>
      <c r="J85" s="114"/>
      <c r="L85" s="197" t="str">
        <f t="shared" si="6"/>
        <v/>
      </c>
      <c r="M85" s="196" t="str">
        <f t="shared" si="7"/>
        <v/>
      </c>
    </row>
    <row r="86" spans="1:13" x14ac:dyDescent="0.35">
      <c r="A86" s="110">
        <v>85</v>
      </c>
      <c r="B86" s="107"/>
      <c r="C86" s="108"/>
      <c r="D86" s="109"/>
      <c r="E86" s="108"/>
      <c r="F86" s="108"/>
      <c r="G86" s="110" t="str">
        <f t="shared" si="5"/>
        <v/>
      </c>
      <c r="H86" s="111"/>
      <c r="I86" s="112" t="str">
        <f t="shared" si="4"/>
        <v/>
      </c>
      <c r="J86" s="108"/>
      <c r="L86" s="197" t="str">
        <f t="shared" si="6"/>
        <v/>
      </c>
      <c r="M86" s="196" t="str">
        <f t="shared" si="7"/>
        <v/>
      </c>
    </row>
    <row r="87" spans="1:13" x14ac:dyDescent="0.35">
      <c r="A87" s="116">
        <v>86</v>
      </c>
      <c r="B87" s="113"/>
      <c r="C87" s="114"/>
      <c r="D87" s="115"/>
      <c r="E87" s="114"/>
      <c r="F87" s="114"/>
      <c r="G87" s="116" t="str">
        <f t="shared" si="5"/>
        <v/>
      </c>
      <c r="H87" s="117"/>
      <c r="I87" s="118" t="str">
        <f t="shared" si="4"/>
        <v/>
      </c>
      <c r="J87" s="114"/>
      <c r="L87" s="197" t="str">
        <f t="shared" si="6"/>
        <v/>
      </c>
      <c r="M87" s="196" t="str">
        <f t="shared" si="7"/>
        <v/>
      </c>
    </row>
    <row r="88" spans="1:13" x14ac:dyDescent="0.35">
      <c r="A88" s="110">
        <v>87</v>
      </c>
      <c r="B88" s="107"/>
      <c r="C88" s="108"/>
      <c r="D88" s="109"/>
      <c r="E88" s="108"/>
      <c r="F88" s="108"/>
      <c r="G88" s="110" t="str">
        <f t="shared" si="5"/>
        <v/>
      </c>
      <c r="H88" s="111"/>
      <c r="I88" s="112" t="str">
        <f t="shared" si="4"/>
        <v/>
      </c>
      <c r="J88" s="108"/>
      <c r="L88" s="197" t="str">
        <f t="shared" si="6"/>
        <v/>
      </c>
      <c r="M88" s="196" t="str">
        <f t="shared" si="7"/>
        <v/>
      </c>
    </row>
    <row r="89" spans="1:13" x14ac:dyDescent="0.35">
      <c r="A89" s="116">
        <v>88</v>
      </c>
      <c r="B89" s="113"/>
      <c r="C89" s="114"/>
      <c r="D89" s="115"/>
      <c r="E89" s="114"/>
      <c r="F89" s="114"/>
      <c r="G89" s="116" t="str">
        <f t="shared" si="5"/>
        <v/>
      </c>
      <c r="H89" s="117"/>
      <c r="I89" s="118" t="str">
        <f t="shared" si="4"/>
        <v/>
      </c>
      <c r="J89" s="114"/>
      <c r="L89" s="197" t="str">
        <f t="shared" si="6"/>
        <v/>
      </c>
      <c r="M89" s="196" t="str">
        <f t="shared" si="7"/>
        <v/>
      </c>
    </row>
    <row r="90" spans="1:13" x14ac:dyDescent="0.35">
      <c r="A90" s="110">
        <v>89</v>
      </c>
      <c r="B90" s="107"/>
      <c r="C90" s="108"/>
      <c r="D90" s="109"/>
      <c r="E90" s="108"/>
      <c r="F90" s="108"/>
      <c r="G90" s="110" t="str">
        <f t="shared" si="5"/>
        <v/>
      </c>
      <c r="H90" s="111"/>
      <c r="I90" s="112" t="str">
        <f t="shared" si="4"/>
        <v/>
      </c>
      <c r="J90" s="108"/>
      <c r="L90" s="197" t="str">
        <f t="shared" si="6"/>
        <v/>
      </c>
      <c r="M90" s="196" t="str">
        <f t="shared" si="7"/>
        <v/>
      </c>
    </row>
    <row r="91" spans="1:13" x14ac:dyDescent="0.35">
      <c r="A91" s="116">
        <v>90</v>
      </c>
      <c r="B91" s="113"/>
      <c r="C91" s="114"/>
      <c r="D91" s="115"/>
      <c r="E91" s="114"/>
      <c r="F91" s="114"/>
      <c r="G91" s="116" t="str">
        <f t="shared" si="5"/>
        <v/>
      </c>
      <c r="H91" s="117"/>
      <c r="I91" s="118" t="str">
        <f t="shared" si="4"/>
        <v/>
      </c>
      <c r="J91" s="114"/>
      <c r="L91" s="197" t="str">
        <f t="shared" si="6"/>
        <v/>
      </c>
      <c r="M91" s="196" t="str">
        <f t="shared" si="7"/>
        <v/>
      </c>
    </row>
    <row r="92" spans="1:13" x14ac:dyDescent="0.35">
      <c r="A92" s="110">
        <v>91</v>
      </c>
      <c r="B92" s="107"/>
      <c r="C92" s="108"/>
      <c r="D92" s="109"/>
      <c r="E92" s="108"/>
      <c r="F92" s="108"/>
      <c r="G92" s="110" t="str">
        <f t="shared" si="5"/>
        <v/>
      </c>
      <c r="H92" s="111"/>
      <c r="I92" s="112" t="str">
        <f t="shared" si="4"/>
        <v/>
      </c>
      <c r="J92" s="108"/>
      <c r="L92" s="197" t="str">
        <f t="shared" si="6"/>
        <v/>
      </c>
      <c r="M92" s="196" t="str">
        <f t="shared" si="7"/>
        <v/>
      </c>
    </row>
    <row r="93" spans="1:13" x14ac:dyDescent="0.35">
      <c r="A93" s="116">
        <v>92</v>
      </c>
      <c r="B93" s="113"/>
      <c r="C93" s="114"/>
      <c r="D93" s="115"/>
      <c r="E93" s="114"/>
      <c r="F93" s="114"/>
      <c r="G93" s="116" t="str">
        <f t="shared" si="5"/>
        <v/>
      </c>
      <c r="H93" s="117"/>
      <c r="I93" s="118" t="str">
        <f t="shared" si="4"/>
        <v/>
      </c>
      <c r="J93" s="114"/>
      <c r="L93" s="197" t="str">
        <f t="shared" si="6"/>
        <v/>
      </c>
      <c r="M93" s="196" t="str">
        <f t="shared" si="7"/>
        <v/>
      </c>
    </row>
    <row r="94" spans="1:13" x14ac:dyDescent="0.35">
      <c r="A94" s="110">
        <v>93</v>
      </c>
      <c r="B94" s="107"/>
      <c r="C94" s="108"/>
      <c r="D94" s="109"/>
      <c r="E94" s="108"/>
      <c r="F94" s="108"/>
      <c r="G94" s="110" t="str">
        <f t="shared" si="5"/>
        <v/>
      </c>
      <c r="H94" s="111"/>
      <c r="I94" s="112" t="str">
        <f t="shared" si="4"/>
        <v/>
      </c>
      <c r="J94" s="108"/>
      <c r="L94" s="197" t="str">
        <f t="shared" si="6"/>
        <v/>
      </c>
      <c r="M94" s="196" t="str">
        <f t="shared" si="7"/>
        <v/>
      </c>
    </row>
    <row r="95" spans="1:13" x14ac:dyDescent="0.35">
      <c r="A95" s="116">
        <v>94</v>
      </c>
      <c r="B95" s="113"/>
      <c r="C95" s="114"/>
      <c r="D95" s="115"/>
      <c r="E95" s="114"/>
      <c r="F95" s="114"/>
      <c r="G95" s="116" t="str">
        <f t="shared" si="5"/>
        <v/>
      </c>
      <c r="H95" s="117"/>
      <c r="I95" s="118" t="str">
        <f t="shared" si="4"/>
        <v/>
      </c>
      <c r="J95" s="114"/>
      <c r="L95" s="197" t="str">
        <f t="shared" si="6"/>
        <v/>
      </c>
      <c r="M95" s="196" t="str">
        <f t="shared" si="7"/>
        <v/>
      </c>
    </row>
    <row r="96" spans="1:13" x14ac:dyDescent="0.35">
      <c r="A96" s="110">
        <v>95</v>
      </c>
      <c r="B96" s="107"/>
      <c r="C96" s="108"/>
      <c r="D96" s="109"/>
      <c r="E96" s="108"/>
      <c r="F96" s="108"/>
      <c r="G96" s="110" t="str">
        <f t="shared" si="5"/>
        <v/>
      </c>
      <c r="H96" s="111"/>
      <c r="I96" s="112" t="str">
        <f t="shared" si="4"/>
        <v/>
      </c>
      <c r="J96" s="108"/>
      <c r="L96" s="197" t="str">
        <f t="shared" si="6"/>
        <v/>
      </c>
      <c r="M96" s="196" t="str">
        <f t="shared" si="7"/>
        <v/>
      </c>
    </row>
    <row r="97" spans="1:13" x14ac:dyDescent="0.35">
      <c r="A97" s="116">
        <v>96</v>
      </c>
      <c r="B97" s="113"/>
      <c r="C97" s="114"/>
      <c r="D97" s="115"/>
      <c r="E97" s="114"/>
      <c r="F97" s="114"/>
      <c r="G97" s="116" t="str">
        <f t="shared" si="5"/>
        <v/>
      </c>
      <c r="H97" s="117"/>
      <c r="I97" s="118" t="str">
        <f t="shared" si="4"/>
        <v/>
      </c>
      <c r="J97" s="114"/>
      <c r="L97" s="197" t="str">
        <f t="shared" si="6"/>
        <v/>
      </c>
      <c r="M97" s="196" t="str">
        <f t="shared" si="7"/>
        <v/>
      </c>
    </row>
    <row r="98" spans="1:13" x14ac:dyDescent="0.35">
      <c r="A98" s="110">
        <v>97</v>
      </c>
      <c r="B98" s="107"/>
      <c r="C98" s="108"/>
      <c r="D98" s="109"/>
      <c r="E98" s="108"/>
      <c r="F98" s="108"/>
      <c r="G98" s="110" t="str">
        <f t="shared" si="5"/>
        <v/>
      </c>
      <c r="H98" s="111"/>
      <c r="I98" s="112" t="str">
        <f t="shared" si="4"/>
        <v/>
      </c>
      <c r="J98" s="108"/>
      <c r="L98" s="197" t="str">
        <f t="shared" si="6"/>
        <v/>
      </c>
      <c r="M98" s="196" t="str">
        <f t="shared" si="7"/>
        <v/>
      </c>
    </row>
    <row r="99" spans="1:13" x14ac:dyDescent="0.35">
      <c r="A99" s="116">
        <v>98</v>
      </c>
      <c r="B99" s="113"/>
      <c r="C99" s="114"/>
      <c r="D99" s="115"/>
      <c r="E99" s="114"/>
      <c r="F99" s="114"/>
      <c r="G99" s="116" t="str">
        <f t="shared" si="5"/>
        <v/>
      </c>
      <c r="H99" s="117"/>
      <c r="I99" s="118" t="str">
        <f t="shared" si="4"/>
        <v/>
      </c>
      <c r="J99" s="114"/>
      <c r="L99" s="197" t="str">
        <f t="shared" si="6"/>
        <v/>
      </c>
      <c r="M99" s="196" t="str">
        <f t="shared" si="7"/>
        <v/>
      </c>
    </row>
    <row r="100" spans="1:13" x14ac:dyDescent="0.35">
      <c r="A100" s="110">
        <v>99</v>
      </c>
      <c r="B100" s="107"/>
      <c r="C100" s="108"/>
      <c r="D100" s="109"/>
      <c r="E100" s="108"/>
      <c r="F100" s="108"/>
      <c r="G100" s="110" t="str">
        <f t="shared" si="5"/>
        <v/>
      </c>
      <c r="H100" s="111"/>
      <c r="I100" s="112" t="str">
        <f t="shared" si="4"/>
        <v/>
      </c>
      <c r="J100" s="108"/>
      <c r="L100" s="197" t="str">
        <f t="shared" si="6"/>
        <v/>
      </c>
      <c r="M100" s="196" t="str">
        <f t="shared" si="7"/>
        <v/>
      </c>
    </row>
    <row r="101" spans="1:13" x14ac:dyDescent="0.35">
      <c r="A101" s="116">
        <v>100</v>
      </c>
      <c r="B101" s="113"/>
      <c r="C101" s="114"/>
      <c r="D101" s="115"/>
      <c r="E101" s="114"/>
      <c r="F101" s="114"/>
      <c r="G101" s="116" t="str">
        <f t="shared" si="5"/>
        <v/>
      </c>
      <c r="H101" s="117"/>
      <c r="I101" s="118" t="str">
        <f t="shared" ref="I101:I164" si="8">IF(H101="","",IFERROR(H101/G101,""))</f>
        <v/>
      </c>
      <c r="J101" s="114"/>
      <c r="L101" s="197" t="str">
        <f t="shared" si="6"/>
        <v/>
      </c>
      <c r="M101" s="196" t="str">
        <f t="shared" si="7"/>
        <v/>
      </c>
    </row>
    <row r="102" spans="1:13" x14ac:dyDescent="0.35">
      <c r="A102" s="110">
        <v>101</v>
      </c>
      <c r="B102" s="107"/>
      <c r="C102" s="108"/>
      <c r="D102" s="109"/>
      <c r="E102" s="108"/>
      <c r="F102" s="108"/>
      <c r="G102" s="110" t="str">
        <f t="shared" si="5"/>
        <v/>
      </c>
      <c r="H102" s="111"/>
      <c r="I102" s="112" t="str">
        <f t="shared" si="8"/>
        <v/>
      </c>
      <c r="J102" s="108"/>
      <c r="L102" s="197" t="str">
        <f t="shared" si="6"/>
        <v/>
      </c>
      <c r="M102" s="196" t="str">
        <f t="shared" si="7"/>
        <v/>
      </c>
    </row>
    <row r="103" spans="1:13" x14ac:dyDescent="0.35">
      <c r="A103" s="116">
        <v>102</v>
      </c>
      <c r="B103" s="113"/>
      <c r="C103" s="114"/>
      <c r="D103" s="115"/>
      <c r="E103" s="114"/>
      <c r="F103" s="114"/>
      <c r="G103" s="116" t="str">
        <f t="shared" si="5"/>
        <v/>
      </c>
      <c r="H103" s="117"/>
      <c r="I103" s="118" t="str">
        <f t="shared" si="8"/>
        <v/>
      </c>
      <c r="J103" s="114"/>
      <c r="L103" s="197" t="str">
        <f t="shared" si="6"/>
        <v/>
      </c>
      <c r="M103" s="196" t="str">
        <f t="shared" si="7"/>
        <v/>
      </c>
    </row>
    <row r="104" spans="1:13" x14ac:dyDescent="0.35">
      <c r="A104" s="110">
        <v>103</v>
      </c>
      <c r="B104" s="107"/>
      <c r="C104" s="108"/>
      <c r="D104" s="109"/>
      <c r="E104" s="108"/>
      <c r="F104" s="108"/>
      <c r="G104" s="110" t="str">
        <f t="shared" si="5"/>
        <v/>
      </c>
      <c r="H104" s="111"/>
      <c r="I104" s="112" t="str">
        <f t="shared" si="8"/>
        <v/>
      </c>
      <c r="J104" s="108"/>
      <c r="L104" s="197" t="str">
        <f t="shared" si="6"/>
        <v/>
      </c>
      <c r="M104" s="196" t="str">
        <f t="shared" si="7"/>
        <v/>
      </c>
    </row>
    <row r="105" spans="1:13" x14ac:dyDescent="0.35">
      <c r="A105" s="116">
        <v>104</v>
      </c>
      <c r="B105" s="113"/>
      <c r="C105" s="114"/>
      <c r="D105" s="115"/>
      <c r="E105" s="114"/>
      <c r="F105" s="114"/>
      <c r="G105" s="116" t="str">
        <f t="shared" si="5"/>
        <v/>
      </c>
      <c r="H105" s="117"/>
      <c r="I105" s="118" t="str">
        <f t="shared" si="8"/>
        <v/>
      </c>
      <c r="J105" s="114"/>
      <c r="L105" s="197" t="str">
        <f t="shared" si="6"/>
        <v/>
      </c>
      <c r="M105" s="196" t="str">
        <f t="shared" si="7"/>
        <v/>
      </c>
    </row>
    <row r="106" spans="1:13" x14ac:dyDescent="0.35">
      <c r="A106" s="110">
        <v>105</v>
      </c>
      <c r="B106" s="107"/>
      <c r="C106" s="108"/>
      <c r="D106" s="109"/>
      <c r="E106" s="108"/>
      <c r="F106" s="108"/>
      <c r="G106" s="110" t="str">
        <f t="shared" si="5"/>
        <v/>
      </c>
      <c r="H106" s="111"/>
      <c r="I106" s="112" t="str">
        <f t="shared" si="8"/>
        <v/>
      </c>
      <c r="J106" s="108"/>
      <c r="L106" s="197" t="str">
        <f t="shared" si="6"/>
        <v/>
      </c>
      <c r="M106" s="196" t="str">
        <f t="shared" si="7"/>
        <v/>
      </c>
    </row>
    <row r="107" spans="1:13" x14ac:dyDescent="0.35">
      <c r="A107" s="116">
        <v>106</v>
      </c>
      <c r="B107" s="113"/>
      <c r="C107" s="114"/>
      <c r="D107" s="115"/>
      <c r="E107" s="114"/>
      <c r="F107" s="114"/>
      <c r="G107" s="116" t="str">
        <f t="shared" si="5"/>
        <v/>
      </c>
      <c r="H107" s="117"/>
      <c r="I107" s="118" t="str">
        <f t="shared" si="8"/>
        <v/>
      </c>
      <c r="J107" s="114"/>
      <c r="L107" s="197" t="str">
        <f t="shared" si="6"/>
        <v/>
      </c>
      <c r="M107" s="196" t="str">
        <f t="shared" si="7"/>
        <v/>
      </c>
    </row>
    <row r="108" spans="1:13" x14ac:dyDescent="0.35">
      <c r="A108" s="110">
        <v>107</v>
      </c>
      <c r="B108" s="107"/>
      <c r="C108" s="108"/>
      <c r="D108" s="109"/>
      <c r="E108" s="108"/>
      <c r="F108" s="108"/>
      <c r="G108" s="110" t="str">
        <f t="shared" si="5"/>
        <v/>
      </c>
      <c r="H108" s="111"/>
      <c r="I108" s="112" t="str">
        <f t="shared" si="8"/>
        <v/>
      </c>
      <c r="J108" s="108"/>
      <c r="L108" s="197" t="str">
        <f t="shared" si="6"/>
        <v/>
      </c>
      <c r="M108" s="196" t="str">
        <f t="shared" si="7"/>
        <v/>
      </c>
    </row>
    <row r="109" spans="1:13" x14ac:dyDescent="0.35">
      <c r="A109" s="116">
        <v>108</v>
      </c>
      <c r="B109" s="113"/>
      <c r="C109" s="114"/>
      <c r="D109" s="115"/>
      <c r="E109" s="114"/>
      <c r="F109" s="114"/>
      <c r="G109" s="116" t="str">
        <f t="shared" si="5"/>
        <v/>
      </c>
      <c r="H109" s="117"/>
      <c r="I109" s="118" t="str">
        <f t="shared" si="8"/>
        <v/>
      </c>
      <c r="J109" s="114"/>
      <c r="L109" s="197" t="str">
        <f t="shared" si="6"/>
        <v/>
      </c>
      <c r="M109" s="196" t="str">
        <f t="shared" si="7"/>
        <v/>
      </c>
    </row>
    <row r="110" spans="1:13" x14ac:dyDescent="0.35">
      <c r="A110" s="110">
        <v>109</v>
      </c>
      <c r="B110" s="107"/>
      <c r="C110" s="108"/>
      <c r="D110" s="109"/>
      <c r="E110" s="108"/>
      <c r="F110" s="108"/>
      <c r="G110" s="110" t="str">
        <f t="shared" si="5"/>
        <v/>
      </c>
      <c r="H110" s="111"/>
      <c r="I110" s="112" t="str">
        <f t="shared" si="8"/>
        <v/>
      </c>
      <c r="J110" s="108"/>
      <c r="L110" s="197" t="str">
        <f t="shared" si="6"/>
        <v/>
      </c>
      <c r="M110" s="196" t="str">
        <f t="shared" si="7"/>
        <v/>
      </c>
    </row>
    <row r="111" spans="1:13" x14ac:dyDescent="0.35">
      <c r="A111" s="116">
        <v>110</v>
      </c>
      <c r="B111" s="113"/>
      <c r="C111" s="114"/>
      <c r="D111" s="115"/>
      <c r="E111" s="114"/>
      <c r="F111" s="114"/>
      <c r="G111" s="116" t="str">
        <f t="shared" si="5"/>
        <v/>
      </c>
      <c r="H111" s="117"/>
      <c r="I111" s="118" t="str">
        <f t="shared" si="8"/>
        <v/>
      </c>
      <c r="J111" s="114"/>
      <c r="L111" s="197" t="str">
        <f t="shared" si="6"/>
        <v/>
      </c>
      <c r="M111" s="196" t="str">
        <f t="shared" si="7"/>
        <v/>
      </c>
    </row>
    <row r="112" spans="1:13" x14ac:dyDescent="0.35">
      <c r="A112" s="110">
        <v>111</v>
      </c>
      <c r="B112" s="107"/>
      <c r="C112" s="108"/>
      <c r="D112" s="109"/>
      <c r="E112" s="108"/>
      <c r="F112" s="108"/>
      <c r="G112" s="110" t="str">
        <f t="shared" si="5"/>
        <v/>
      </c>
      <c r="H112" s="111"/>
      <c r="I112" s="112" t="str">
        <f t="shared" si="8"/>
        <v/>
      </c>
      <c r="J112" s="108"/>
      <c r="L112" s="197" t="str">
        <f t="shared" si="6"/>
        <v/>
      </c>
      <c r="M112" s="196" t="str">
        <f t="shared" si="7"/>
        <v/>
      </c>
    </row>
    <row r="113" spans="1:13" x14ac:dyDescent="0.35">
      <c r="A113" s="116">
        <v>112</v>
      </c>
      <c r="B113" s="113"/>
      <c r="C113" s="114"/>
      <c r="D113" s="115"/>
      <c r="E113" s="114"/>
      <c r="F113" s="114"/>
      <c r="G113" s="116" t="str">
        <f t="shared" si="5"/>
        <v/>
      </c>
      <c r="H113" s="117"/>
      <c r="I113" s="118" t="str">
        <f t="shared" si="8"/>
        <v/>
      </c>
      <c r="J113" s="114"/>
      <c r="L113" s="197" t="str">
        <f t="shared" si="6"/>
        <v/>
      </c>
      <c r="M113" s="196" t="str">
        <f t="shared" si="7"/>
        <v/>
      </c>
    </row>
    <row r="114" spans="1:13" x14ac:dyDescent="0.35">
      <c r="A114" s="110">
        <v>113</v>
      </c>
      <c r="B114" s="107"/>
      <c r="C114" s="108"/>
      <c r="D114" s="109"/>
      <c r="E114" s="108"/>
      <c r="F114" s="108"/>
      <c r="G114" s="110" t="str">
        <f t="shared" si="5"/>
        <v/>
      </c>
      <c r="H114" s="111"/>
      <c r="I114" s="112" t="str">
        <f t="shared" si="8"/>
        <v/>
      </c>
      <c r="J114" s="108"/>
      <c r="L114" s="197" t="str">
        <f t="shared" si="6"/>
        <v/>
      </c>
      <c r="M114" s="196" t="str">
        <f t="shared" si="7"/>
        <v/>
      </c>
    </row>
    <row r="115" spans="1:13" x14ac:dyDescent="0.35">
      <c r="A115" s="116">
        <v>114</v>
      </c>
      <c r="B115" s="113"/>
      <c r="C115" s="114"/>
      <c r="D115" s="115"/>
      <c r="E115" s="114"/>
      <c r="F115" s="114"/>
      <c r="G115" s="116" t="str">
        <f t="shared" si="5"/>
        <v/>
      </c>
      <c r="H115" s="117"/>
      <c r="I115" s="118" t="str">
        <f t="shared" si="8"/>
        <v/>
      </c>
      <c r="J115" s="114"/>
      <c r="L115" s="197" t="str">
        <f t="shared" si="6"/>
        <v/>
      </c>
      <c r="M115" s="196" t="str">
        <f t="shared" si="7"/>
        <v/>
      </c>
    </row>
    <row r="116" spans="1:13" x14ac:dyDescent="0.35">
      <c r="A116" s="110">
        <v>115</v>
      </c>
      <c r="B116" s="107"/>
      <c r="C116" s="108"/>
      <c r="D116" s="109"/>
      <c r="E116" s="108"/>
      <c r="F116" s="108"/>
      <c r="G116" s="110" t="str">
        <f t="shared" si="5"/>
        <v/>
      </c>
      <c r="H116" s="111"/>
      <c r="I116" s="112" t="str">
        <f t="shared" si="8"/>
        <v/>
      </c>
      <c r="J116" s="108"/>
      <c r="L116" s="197" t="str">
        <f t="shared" si="6"/>
        <v/>
      </c>
      <c r="M116" s="196" t="str">
        <f t="shared" si="7"/>
        <v/>
      </c>
    </row>
    <row r="117" spans="1:13" x14ac:dyDescent="0.35">
      <c r="A117" s="116">
        <v>116</v>
      </c>
      <c r="B117" s="113"/>
      <c r="C117" s="114"/>
      <c r="D117" s="115"/>
      <c r="E117" s="114"/>
      <c r="F117" s="114"/>
      <c r="G117" s="116" t="str">
        <f t="shared" si="5"/>
        <v/>
      </c>
      <c r="H117" s="117"/>
      <c r="I117" s="118" t="str">
        <f t="shared" si="8"/>
        <v/>
      </c>
      <c r="J117" s="114"/>
      <c r="L117" s="197" t="str">
        <f t="shared" si="6"/>
        <v/>
      </c>
      <c r="M117" s="196" t="str">
        <f t="shared" si="7"/>
        <v/>
      </c>
    </row>
    <row r="118" spans="1:13" x14ac:dyDescent="0.35">
      <c r="A118" s="110">
        <v>117</v>
      </c>
      <c r="B118" s="107"/>
      <c r="C118" s="108"/>
      <c r="D118" s="109"/>
      <c r="E118" s="108"/>
      <c r="F118" s="108"/>
      <c r="G118" s="110" t="str">
        <f t="shared" si="5"/>
        <v/>
      </c>
      <c r="H118" s="111"/>
      <c r="I118" s="112" t="str">
        <f t="shared" si="8"/>
        <v/>
      </c>
      <c r="J118" s="108"/>
      <c r="L118" s="197" t="str">
        <f t="shared" si="6"/>
        <v/>
      </c>
      <c r="M118" s="196" t="str">
        <f t="shared" si="7"/>
        <v/>
      </c>
    </row>
    <row r="119" spans="1:13" x14ac:dyDescent="0.35">
      <c r="A119" s="116">
        <v>118</v>
      </c>
      <c r="B119" s="113"/>
      <c r="C119" s="114"/>
      <c r="D119" s="115"/>
      <c r="E119" s="114"/>
      <c r="F119" s="114"/>
      <c r="G119" s="116" t="str">
        <f t="shared" si="5"/>
        <v/>
      </c>
      <c r="H119" s="117"/>
      <c r="I119" s="118" t="str">
        <f t="shared" si="8"/>
        <v/>
      </c>
      <c r="J119" s="114"/>
      <c r="L119" s="197" t="str">
        <f t="shared" si="6"/>
        <v/>
      </c>
      <c r="M119" s="196" t="str">
        <f t="shared" si="7"/>
        <v/>
      </c>
    </row>
    <row r="120" spans="1:13" x14ac:dyDescent="0.35">
      <c r="A120" s="110">
        <v>119</v>
      </c>
      <c r="B120" s="107"/>
      <c r="C120" s="108"/>
      <c r="D120" s="109"/>
      <c r="E120" s="108"/>
      <c r="F120" s="108"/>
      <c r="G120" s="110" t="str">
        <f t="shared" si="5"/>
        <v/>
      </c>
      <c r="H120" s="111"/>
      <c r="I120" s="112" t="str">
        <f t="shared" si="8"/>
        <v/>
      </c>
      <c r="J120" s="108"/>
      <c r="L120" s="197" t="str">
        <f t="shared" si="6"/>
        <v/>
      </c>
      <c r="M120" s="196" t="str">
        <f t="shared" si="7"/>
        <v/>
      </c>
    </row>
    <row r="121" spans="1:13" x14ac:dyDescent="0.35">
      <c r="A121" s="116">
        <v>120</v>
      </c>
      <c r="B121" s="113"/>
      <c r="C121" s="114"/>
      <c r="D121" s="115"/>
      <c r="E121" s="114"/>
      <c r="F121" s="114"/>
      <c r="G121" s="116" t="str">
        <f t="shared" si="5"/>
        <v/>
      </c>
      <c r="H121" s="117"/>
      <c r="I121" s="118" t="str">
        <f t="shared" si="8"/>
        <v/>
      </c>
      <c r="J121" s="114"/>
      <c r="L121" s="197" t="str">
        <f t="shared" si="6"/>
        <v/>
      </c>
      <c r="M121" s="196" t="str">
        <f t="shared" si="7"/>
        <v/>
      </c>
    </row>
    <row r="122" spans="1:13" x14ac:dyDescent="0.35">
      <c r="A122" s="110">
        <v>121</v>
      </c>
      <c r="B122" s="107"/>
      <c r="C122" s="108"/>
      <c r="D122" s="109"/>
      <c r="E122" s="108"/>
      <c r="F122" s="108"/>
      <c r="G122" s="110" t="str">
        <f t="shared" si="5"/>
        <v/>
      </c>
      <c r="H122" s="111"/>
      <c r="I122" s="112" t="str">
        <f t="shared" si="8"/>
        <v/>
      </c>
      <c r="J122" s="108"/>
      <c r="L122" s="197" t="str">
        <f t="shared" si="6"/>
        <v/>
      </c>
      <c r="M122" s="196" t="str">
        <f t="shared" si="7"/>
        <v/>
      </c>
    </row>
    <row r="123" spans="1:13" x14ac:dyDescent="0.35">
      <c r="A123" s="116">
        <v>122</v>
      </c>
      <c r="B123" s="113"/>
      <c r="C123" s="114"/>
      <c r="D123" s="115"/>
      <c r="E123" s="114"/>
      <c r="F123" s="114"/>
      <c r="G123" s="116" t="str">
        <f t="shared" si="5"/>
        <v/>
      </c>
      <c r="H123" s="117"/>
      <c r="I123" s="118" t="str">
        <f t="shared" si="8"/>
        <v/>
      </c>
      <c r="J123" s="114"/>
      <c r="L123" s="197" t="str">
        <f t="shared" si="6"/>
        <v/>
      </c>
      <c r="M123" s="196" t="str">
        <f t="shared" si="7"/>
        <v/>
      </c>
    </row>
    <row r="124" spans="1:13" x14ac:dyDescent="0.35">
      <c r="A124" s="110">
        <v>123</v>
      </c>
      <c r="B124" s="107"/>
      <c r="C124" s="108"/>
      <c r="D124" s="109"/>
      <c r="E124" s="108"/>
      <c r="F124" s="108"/>
      <c r="G124" s="110" t="str">
        <f t="shared" si="5"/>
        <v/>
      </c>
      <c r="H124" s="111"/>
      <c r="I124" s="112" t="str">
        <f t="shared" si="8"/>
        <v/>
      </c>
      <c r="J124" s="108"/>
      <c r="L124" s="197" t="str">
        <f t="shared" si="6"/>
        <v/>
      </c>
      <c r="M124" s="196" t="str">
        <f t="shared" si="7"/>
        <v/>
      </c>
    </row>
    <row r="125" spans="1:13" x14ac:dyDescent="0.35">
      <c r="A125" s="116">
        <v>124</v>
      </c>
      <c r="B125" s="113"/>
      <c r="C125" s="114"/>
      <c r="D125" s="115"/>
      <c r="E125" s="114"/>
      <c r="F125" s="114"/>
      <c r="G125" s="116" t="str">
        <f t="shared" si="5"/>
        <v/>
      </c>
      <c r="H125" s="117"/>
      <c r="I125" s="118" t="str">
        <f t="shared" si="8"/>
        <v/>
      </c>
      <c r="J125" s="114"/>
      <c r="L125" s="197" t="str">
        <f t="shared" si="6"/>
        <v/>
      </c>
      <c r="M125" s="196" t="str">
        <f t="shared" si="7"/>
        <v/>
      </c>
    </row>
    <row r="126" spans="1:13" x14ac:dyDescent="0.35">
      <c r="A126" s="110">
        <v>125</v>
      </c>
      <c r="B126" s="107"/>
      <c r="C126" s="108"/>
      <c r="D126" s="109"/>
      <c r="E126" s="108"/>
      <c r="F126" s="108"/>
      <c r="G126" s="110" t="str">
        <f t="shared" si="5"/>
        <v/>
      </c>
      <c r="H126" s="111"/>
      <c r="I126" s="112" t="str">
        <f t="shared" si="8"/>
        <v/>
      </c>
      <c r="J126" s="108"/>
      <c r="L126" s="197" t="str">
        <f t="shared" si="6"/>
        <v/>
      </c>
      <c r="M126" s="196" t="str">
        <f t="shared" si="7"/>
        <v/>
      </c>
    </row>
    <row r="127" spans="1:13" x14ac:dyDescent="0.35">
      <c r="A127" s="116">
        <v>126</v>
      </c>
      <c r="B127" s="113"/>
      <c r="C127" s="114"/>
      <c r="D127" s="115"/>
      <c r="E127" s="114"/>
      <c r="F127" s="114"/>
      <c r="G127" s="116" t="str">
        <f t="shared" si="5"/>
        <v/>
      </c>
      <c r="H127" s="117"/>
      <c r="I127" s="118" t="str">
        <f t="shared" si="8"/>
        <v/>
      </c>
      <c r="J127" s="114"/>
      <c r="L127" s="197" t="str">
        <f t="shared" si="6"/>
        <v/>
      </c>
      <c r="M127" s="196" t="str">
        <f t="shared" si="7"/>
        <v/>
      </c>
    </row>
    <row r="128" spans="1:13" x14ac:dyDescent="0.35">
      <c r="A128" s="110">
        <v>127</v>
      </c>
      <c r="B128" s="107"/>
      <c r="C128" s="108"/>
      <c r="D128" s="109"/>
      <c r="E128" s="108"/>
      <c r="F128" s="108"/>
      <c r="G128" s="110" t="str">
        <f t="shared" si="5"/>
        <v/>
      </c>
      <c r="H128" s="111"/>
      <c r="I128" s="112" t="str">
        <f t="shared" si="8"/>
        <v/>
      </c>
      <c r="J128" s="108"/>
      <c r="L128" s="197" t="str">
        <f t="shared" si="6"/>
        <v/>
      </c>
      <c r="M128" s="196" t="str">
        <f t="shared" si="7"/>
        <v/>
      </c>
    </row>
    <row r="129" spans="1:13" x14ac:dyDescent="0.35">
      <c r="A129" s="116">
        <v>128</v>
      </c>
      <c r="B129" s="113"/>
      <c r="C129" s="114"/>
      <c r="D129" s="115"/>
      <c r="E129" s="114"/>
      <c r="F129" s="114"/>
      <c r="G129" s="116" t="str">
        <f t="shared" si="5"/>
        <v/>
      </c>
      <c r="H129" s="117"/>
      <c r="I129" s="118" t="str">
        <f t="shared" si="8"/>
        <v/>
      </c>
      <c r="J129" s="114"/>
      <c r="L129" s="197" t="str">
        <f t="shared" si="6"/>
        <v/>
      </c>
      <c r="M129" s="196" t="str">
        <f t="shared" si="7"/>
        <v/>
      </c>
    </row>
    <row r="130" spans="1:13" x14ac:dyDescent="0.35">
      <c r="A130" s="110">
        <v>129</v>
      </c>
      <c r="B130" s="107"/>
      <c r="C130" s="108"/>
      <c r="D130" s="109"/>
      <c r="E130" s="108"/>
      <c r="F130" s="108"/>
      <c r="G130" s="110" t="str">
        <f t="shared" ref="G130:G193" si="9">IF(E130&amp;F130="","",IFERROR(VLOOKUP((E130&amp;F130),Checks,2,FALSE),"Not Valid"))</f>
        <v/>
      </c>
      <c r="H130" s="111"/>
      <c r="I130" s="112" t="str">
        <f t="shared" si="8"/>
        <v/>
      </c>
      <c r="J130" s="108"/>
      <c r="L130" s="197" t="str">
        <f t="shared" si="6"/>
        <v/>
      </c>
      <c r="M130" s="196" t="str">
        <f t="shared" si="7"/>
        <v/>
      </c>
    </row>
    <row r="131" spans="1:13" x14ac:dyDescent="0.35">
      <c r="A131" s="116">
        <v>130</v>
      </c>
      <c r="B131" s="113"/>
      <c r="C131" s="114"/>
      <c r="D131" s="115"/>
      <c r="E131" s="114"/>
      <c r="F131" s="114"/>
      <c r="G131" s="116" t="str">
        <f t="shared" si="9"/>
        <v/>
      </c>
      <c r="H131" s="117"/>
      <c r="I131" s="118" t="str">
        <f t="shared" si="8"/>
        <v/>
      </c>
      <c r="J131" s="114"/>
      <c r="L131" s="197" t="str">
        <f t="shared" ref="L131:L194" si="10">IF(H131="","",INT((((YEAR(D131)-YEAR($N$1))*12+MONTH(D131)-MONTH($N$1)+1)+2)/3))</f>
        <v/>
      </c>
      <c r="M131" s="196" t="str">
        <f t="shared" ref="M131:M194" si="11">IF(AND(L131&gt;0,H131&lt;&gt;"",I131&gt;=0.75),L131,"")</f>
        <v/>
      </c>
    </row>
    <row r="132" spans="1:13" x14ac:dyDescent="0.35">
      <c r="A132" s="110">
        <v>131</v>
      </c>
      <c r="B132" s="107"/>
      <c r="C132" s="108"/>
      <c r="D132" s="109"/>
      <c r="E132" s="108"/>
      <c r="F132" s="108"/>
      <c r="G132" s="110" t="str">
        <f t="shared" si="9"/>
        <v/>
      </c>
      <c r="H132" s="111"/>
      <c r="I132" s="112" t="str">
        <f t="shared" si="8"/>
        <v/>
      </c>
      <c r="J132" s="108"/>
      <c r="L132" s="197" t="str">
        <f t="shared" si="10"/>
        <v/>
      </c>
      <c r="M132" s="196" t="str">
        <f t="shared" si="11"/>
        <v/>
      </c>
    </row>
    <row r="133" spans="1:13" x14ac:dyDescent="0.35">
      <c r="A133" s="116">
        <v>132</v>
      </c>
      <c r="B133" s="113"/>
      <c r="C133" s="114"/>
      <c r="D133" s="115"/>
      <c r="E133" s="114"/>
      <c r="F133" s="114"/>
      <c r="G133" s="116" t="str">
        <f t="shared" si="9"/>
        <v/>
      </c>
      <c r="H133" s="117"/>
      <c r="I133" s="118" t="str">
        <f t="shared" si="8"/>
        <v/>
      </c>
      <c r="J133" s="114"/>
      <c r="L133" s="197" t="str">
        <f t="shared" si="10"/>
        <v/>
      </c>
      <c r="M133" s="196" t="str">
        <f t="shared" si="11"/>
        <v/>
      </c>
    </row>
    <row r="134" spans="1:13" x14ac:dyDescent="0.35">
      <c r="A134" s="110">
        <v>133</v>
      </c>
      <c r="B134" s="107"/>
      <c r="C134" s="108"/>
      <c r="D134" s="109"/>
      <c r="E134" s="108"/>
      <c r="F134" s="108"/>
      <c r="G134" s="110" t="str">
        <f t="shared" si="9"/>
        <v/>
      </c>
      <c r="H134" s="111"/>
      <c r="I134" s="112" t="str">
        <f t="shared" si="8"/>
        <v/>
      </c>
      <c r="J134" s="108"/>
      <c r="L134" s="197" t="str">
        <f t="shared" si="10"/>
        <v/>
      </c>
      <c r="M134" s="196" t="str">
        <f t="shared" si="11"/>
        <v/>
      </c>
    </row>
    <row r="135" spans="1:13" x14ac:dyDescent="0.35">
      <c r="A135" s="116">
        <v>134</v>
      </c>
      <c r="B135" s="113"/>
      <c r="C135" s="114"/>
      <c r="D135" s="115"/>
      <c r="E135" s="114"/>
      <c r="F135" s="114"/>
      <c r="G135" s="116" t="str">
        <f t="shared" si="9"/>
        <v/>
      </c>
      <c r="H135" s="117"/>
      <c r="I135" s="118" t="str">
        <f t="shared" si="8"/>
        <v/>
      </c>
      <c r="J135" s="114"/>
      <c r="L135" s="197" t="str">
        <f t="shared" si="10"/>
        <v/>
      </c>
      <c r="M135" s="196" t="str">
        <f t="shared" si="11"/>
        <v/>
      </c>
    </row>
    <row r="136" spans="1:13" x14ac:dyDescent="0.35">
      <c r="A136" s="110">
        <v>135</v>
      </c>
      <c r="B136" s="107"/>
      <c r="C136" s="108"/>
      <c r="D136" s="109"/>
      <c r="E136" s="108"/>
      <c r="F136" s="108"/>
      <c r="G136" s="110" t="str">
        <f t="shared" si="9"/>
        <v/>
      </c>
      <c r="H136" s="111"/>
      <c r="I136" s="112" t="str">
        <f t="shared" si="8"/>
        <v/>
      </c>
      <c r="J136" s="108"/>
      <c r="L136" s="197" t="str">
        <f t="shared" si="10"/>
        <v/>
      </c>
      <c r="M136" s="196" t="str">
        <f t="shared" si="11"/>
        <v/>
      </c>
    </row>
    <row r="137" spans="1:13" x14ac:dyDescent="0.35">
      <c r="A137" s="116">
        <v>136</v>
      </c>
      <c r="B137" s="113"/>
      <c r="C137" s="114"/>
      <c r="D137" s="115"/>
      <c r="E137" s="114"/>
      <c r="F137" s="114"/>
      <c r="G137" s="116" t="str">
        <f t="shared" si="9"/>
        <v/>
      </c>
      <c r="H137" s="117"/>
      <c r="I137" s="118" t="str">
        <f t="shared" si="8"/>
        <v/>
      </c>
      <c r="J137" s="114"/>
      <c r="L137" s="197" t="str">
        <f t="shared" si="10"/>
        <v/>
      </c>
      <c r="M137" s="196" t="str">
        <f t="shared" si="11"/>
        <v/>
      </c>
    </row>
    <row r="138" spans="1:13" x14ac:dyDescent="0.35">
      <c r="A138" s="110">
        <v>137</v>
      </c>
      <c r="B138" s="107"/>
      <c r="C138" s="108"/>
      <c r="D138" s="109"/>
      <c r="E138" s="108"/>
      <c r="F138" s="108"/>
      <c r="G138" s="110" t="str">
        <f t="shared" si="9"/>
        <v/>
      </c>
      <c r="H138" s="111"/>
      <c r="I138" s="112" t="str">
        <f t="shared" si="8"/>
        <v/>
      </c>
      <c r="J138" s="108"/>
      <c r="L138" s="197" t="str">
        <f t="shared" si="10"/>
        <v/>
      </c>
      <c r="M138" s="196" t="str">
        <f t="shared" si="11"/>
        <v/>
      </c>
    </row>
    <row r="139" spans="1:13" x14ac:dyDescent="0.35">
      <c r="A139" s="116">
        <v>138</v>
      </c>
      <c r="B139" s="113"/>
      <c r="C139" s="114"/>
      <c r="D139" s="115"/>
      <c r="E139" s="114"/>
      <c r="F139" s="114"/>
      <c r="G139" s="116" t="str">
        <f t="shared" si="9"/>
        <v/>
      </c>
      <c r="H139" s="117"/>
      <c r="I139" s="118" t="str">
        <f t="shared" si="8"/>
        <v/>
      </c>
      <c r="J139" s="114"/>
      <c r="L139" s="197" t="str">
        <f t="shared" si="10"/>
        <v/>
      </c>
      <c r="M139" s="196" t="str">
        <f t="shared" si="11"/>
        <v/>
      </c>
    </row>
    <row r="140" spans="1:13" x14ac:dyDescent="0.35">
      <c r="A140" s="110">
        <v>139</v>
      </c>
      <c r="B140" s="107"/>
      <c r="C140" s="108"/>
      <c r="D140" s="109"/>
      <c r="E140" s="108"/>
      <c r="F140" s="108"/>
      <c r="G140" s="110" t="str">
        <f t="shared" si="9"/>
        <v/>
      </c>
      <c r="H140" s="111"/>
      <c r="I140" s="112" t="str">
        <f t="shared" si="8"/>
        <v/>
      </c>
      <c r="J140" s="108"/>
      <c r="L140" s="197" t="str">
        <f t="shared" si="10"/>
        <v/>
      </c>
      <c r="M140" s="196" t="str">
        <f t="shared" si="11"/>
        <v/>
      </c>
    </row>
    <row r="141" spans="1:13" x14ac:dyDescent="0.35">
      <c r="A141" s="116">
        <v>140</v>
      </c>
      <c r="B141" s="113"/>
      <c r="C141" s="114"/>
      <c r="D141" s="115"/>
      <c r="E141" s="114"/>
      <c r="F141" s="114"/>
      <c r="G141" s="116" t="str">
        <f t="shared" si="9"/>
        <v/>
      </c>
      <c r="H141" s="117"/>
      <c r="I141" s="118" t="str">
        <f t="shared" si="8"/>
        <v/>
      </c>
      <c r="J141" s="114"/>
      <c r="L141" s="197" t="str">
        <f t="shared" si="10"/>
        <v/>
      </c>
      <c r="M141" s="196" t="str">
        <f t="shared" si="11"/>
        <v/>
      </c>
    </row>
    <row r="142" spans="1:13" x14ac:dyDescent="0.35">
      <c r="A142" s="110">
        <v>141</v>
      </c>
      <c r="B142" s="107"/>
      <c r="C142" s="108"/>
      <c r="D142" s="109"/>
      <c r="E142" s="108"/>
      <c r="F142" s="108"/>
      <c r="G142" s="110" t="str">
        <f t="shared" si="9"/>
        <v/>
      </c>
      <c r="H142" s="111"/>
      <c r="I142" s="112" t="str">
        <f t="shared" si="8"/>
        <v/>
      </c>
      <c r="J142" s="108"/>
      <c r="L142" s="197" t="str">
        <f t="shared" si="10"/>
        <v/>
      </c>
      <c r="M142" s="196" t="str">
        <f t="shared" si="11"/>
        <v/>
      </c>
    </row>
    <row r="143" spans="1:13" x14ac:dyDescent="0.35">
      <c r="A143" s="116">
        <v>142</v>
      </c>
      <c r="B143" s="113"/>
      <c r="C143" s="114"/>
      <c r="D143" s="115"/>
      <c r="E143" s="114"/>
      <c r="F143" s="114"/>
      <c r="G143" s="116" t="str">
        <f t="shared" si="9"/>
        <v/>
      </c>
      <c r="H143" s="117"/>
      <c r="I143" s="118" t="str">
        <f t="shared" si="8"/>
        <v/>
      </c>
      <c r="J143" s="114"/>
      <c r="L143" s="197" t="str">
        <f t="shared" si="10"/>
        <v/>
      </c>
      <c r="M143" s="196" t="str">
        <f t="shared" si="11"/>
        <v/>
      </c>
    </row>
    <row r="144" spans="1:13" x14ac:dyDescent="0.35">
      <c r="A144" s="110">
        <v>143</v>
      </c>
      <c r="B144" s="107"/>
      <c r="C144" s="108"/>
      <c r="D144" s="109"/>
      <c r="E144" s="108"/>
      <c r="F144" s="108"/>
      <c r="G144" s="110" t="str">
        <f t="shared" si="9"/>
        <v/>
      </c>
      <c r="H144" s="111"/>
      <c r="I144" s="112" t="str">
        <f t="shared" si="8"/>
        <v/>
      </c>
      <c r="J144" s="108"/>
      <c r="L144" s="197" t="str">
        <f t="shared" si="10"/>
        <v/>
      </c>
      <c r="M144" s="196" t="str">
        <f t="shared" si="11"/>
        <v/>
      </c>
    </row>
    <row r="145" spans="1:13" x14ac:dyDescent="0.35">
      <c r="A145" s="116">
        <v>144</v>
      </c>
      <c r="B145" s="113"/>
      <c r="C145" s="114"/>
      <c r="D145" s="115"/>
      <c r="E145" s="114"/>
      <c r="F145" s="114"/>
      <c r="G145" s="116" t="str">
        <f t="shared" si="9"/>
        <v/>
      </c>
      <c r="H145" s="117"/>
      <c r="I145" s="118" t="str">
        <f t="shared" si="8"/>
        <v/>
      </c>
      <c r="J145" s="114"/>
      <c r="L145" s="197" t="str">
        <f t="shared" si="10"/>
        <v/>
      </c>
      <c r="M145" s="196" t="str">
        <f t="shared" si="11"/>
        <v/>
      </c>
    </row>
    <row r="146" spans="1:13" x14ac:dyDescent="0.35">
      <c r="A146" s="110">
        <v>145</v>
      </c>
      <c r="B146" s="107"/>
      <c r="C146" s="108"/>
      <c r="D146" s="109"/>
      <c r="E146" s="108"/>
      <c r="F146" s="108"/>
      <c r="G146" s="110" t="str">
        <f t="shared" si="9"/>
        <v/>
      </c>
      <c r="H146" s="111"/>
      <c r="I146" s="112" t="str">
        <f t="shared" si="8"/>
        <v/>
      </c>
      <c r="J146" s="108"/>
      <c r="L146" s="197" t="str">
        <f t="shared" si="10"/>
        <v/>
      </c>
      <c r="M146" s="196" t="str">
        <f t="shared" si="11"/>
        <v/>
      </c>
    </row>
    <row r="147" spans="1:13" x14ac:dyDescent="0.35">
      <c r="A147" s="116">
        <v>146</v>
      </c>
      <c r="B147" s="113"/>
      <c r="C147" s="114"/>
      <c r="D147" s="115"/>
      <c r="E147" s="114"/>
      <c r="F147" s="114"/>
      <c r="G147" s="116" t="str">
        <f t="shared" si="9"/>
        <v/>
      </c>
      <c r="H147" s="117"/>
      <c r="I147" s="118" t="str">
        <f t="shared" si="8"/>
        <v/>
      </c>
      <c r="J147" s="114"/>
      <c r="L147" s="197" t="str">
        <f t="shared" si="10"/>
        <v/>
      </c>
      <c r="M147" s="196" t="str">
        <f t="shared" si="11"/>
        <v/>
      </c>
    </row>
    <row r="148" spans="1:13" x14ac:dyDescent="0.35">
      <c r="A148" s="110">
        <v>147</v>
      </c>
      <c r="B148" s="107"/>
      <c r="C148" s="108"/>
      <c r="D148" s="109"/>
      <c r="E148" s="108"/>
      <c r="F148" s="108"/>
      <c r="G148" s="110" t="str">
        <f t="shared" si="9"/>
        <v/>
      </c>
      <c r="H148" s="111"/>
      <c r="I148" s="112" t="str">
        <f t="shared" si="8"/>
        <v/>
      </c>
      <c r="J148" s="108"/>
      <c r="L148" s="197" t="str">
        <f t="shared" si="10"/>
        <v/>
      </c>
      <c r="M148" s="196" t="str">
        <f t="shared" si="11"/>
        <v/>
      </c>
    </row>
    <row r="149" spans="1:13" x14ac:dyDescent="0.35">
      <c r="A149" s="116">
        <v>148</v>
      </c>
      <c r="B149" s="113"/>
      <c r="C149" s="114"/>
      <c r="D149" s="115"/>
      <c r="E149" s="114"/>
      <c r="F149" s="114"/>
      <c r="G149" s="116" t="str">
        <f t="shared" si="9"/>
        <v/>
      </c>
      <c r="H149" s="117"/>
      <c r="I149" s="118" t="str">
        <f t="shared" si="8"/>
        <v/>
      </c>
      <c r="J149" s="114"/>
      <c r="L149" s="197" t="str">
        <f t="shared" si="10"/>
        <v/>
      </c>
      <c r="M149" s="196" t="str">
        <f t="shared" si="11"/>
        <v/>
      </c>
    </row>
    <row r="150" spans="1:13" x14ac:dyDescent="0.35">
      <c r="A150" s="110">
        <v>149</v>
      </c>
      <c r="B150" s="107"/>
      <c r="C150" s="108"/>
      <c r="D150" s="109"/>
      <c r="E150" s="108"/>
      <c r="F150" s="108"/>
      <c r="G150" s="110" t="str">
        <f t="shared" si="9"/>
        <v/>
      </c>
      <c r="H150" s="111"/>
      <c r="I150" s="112" t="str">
        <f t="shared" si="8"/>
        <v/>
      </c>
      <c r="J150" s="108"/>
      <c r="L150" s="197" t="str">
        <f t="shared" si="10"/>
        <v/>
      </c>
      <c r="M150" s="196" t="str">
        <f t="shared" si="11"/>
        <v/>
      </c>
    </row>
    <row r="151" spans="1:13" x14ac:dyDescent="0.35">
      <c r="A151" s="116">
        <v>150</v>
      </c>
      <c r="B151" s="113"/>
      <c r="C151" s="114"/>
      <c r="D151" s="115"/>
      <c r="E151" s="114"/>
      <c r="F151" s="114"/>
      <c r="G151" s="116" t="str">
        <f t="shared" si="9"/>
        <v/>
      </c>
      <c r="H151" s="117"/>
      <c r="I151" s="118" t="str">
        <f t="shared" si="8"/>
        <v/>
      </c>
      <c r="J151" s="114"/>
      <c r="L151" s="197" t="str">
        <f t="shared" si="10"/>
        <v/>
      </c>
      <c r="M151" s="196" t="str">
        <f t="shared" si="11"/>
        <v/>
      </c>
    </row>
    <row r="152" spans="1:13" x14ac:dyDescent="0.35">
      <c r="A152" s="110">
        <v>151</v>
      </c>
      <c r="B152" s="107"/>
      <c r="C152" s="108"/>
      <c r="D152" s="109"/>
      <c r="E152" s="108"/>
      <c r="F152" s="108"/>
      <c r="G152" s="110" t="str">
        <f t="shared" si="9"/>
        <v/>
      </c>
      <c r="H152" s="111"/>
      <c r="I152" s="112" t="str">
        <f t="shared" si="8"/>
        <v/>
      </c>
      <c r="J152" s="108"/>
      <c r="L152" s="197" t="str">
        <f t="shared" si="10"/>
        <v/>
      </c>
      <c r="M152" s="196" t="str">
        <f t="shared" si="11"/>
        <v/>
      </c>
    </row>
    <row r="153" spans="1:13" x14ac:dyDescent="0.35">
      <c r="A153" s="116">
        <v>152</v>
      </c>
      <c r="B153" s="113"/>
      <c r="C153" s="114"/>
      <c r="D153" s="115"/>
      <c r="E153" s="114"/>
      <c r="F153" s="114"/>
      <c r="G153" s="116" t="str">
        <f t="shared" si="9"/>
        <v/>
      </c>
      <c r="H153" s="117"/>
      <c r="I153" s="118" t="str">
        <f t="shared" si="8"/>
        <v/>
      </c>
      <c r="J153" s="114"/>
      <c r="L153" s="197" t="str">
        <f t="shared" si="10"/>
        <v/>
      </c>
      <c r="M153" s="196" t="str">
        <f t="shared" si="11"/>
        <v/>
      </c>
    </row>
    <row r="154" spans="1:13" x14ac:dyDescent="0.35">
      <c r="A154" s="110">
        <v>153</v>
      </c>
      <c r="B154" s="107"/>
      <c r="C154" s="108"/>
      <c r="D154" s="109"/>
      <c r="E154" s="108"/>
      <c r="F154" s="108"/>
      <c r="G154" s="110" t="str">
        <f t="shared" si="9"/>
        <v/>
      </c>
      <c r="H154" s="111"/>
      <c r="I154" s="112" t="str">
        <f t="shared" si="8"/>
        <v/>
      </c>
      <c r="J154" s="108"/>
      <c r="L154" s="197" t="str">
        <f t="shared" si="10"/>
        <v/>
      </c>
      <c r="M154" s="196" t="str">
        <f t="shared" si="11"/>
        <v/>
      </c>
    </row>
    <row r="155" spans="1:13" x14ac:dyDescent="0.35">
      <c r="A155" s="116">
        <v>154</v>
      </c>
      <c r="B155" s="113"/>
      <c r="C155" s="114"/>
      <c r="D155" s="115"/>
      <c r="E155" s="114"/>
      <c r="F155" s="114"/>
      <c r="G155" s="116" t="str">
        <f t="shared" si="9"/>
        <v/>
      </c>
      <c r="H155" s="117"/>
      <c r="I155" s="118" t="str">
        <f t="shared" si="8"/>
        <v/>
      </c>
      <c r="J155" s="114"/>
      <c r="L155" s="197" t="str">
        <f t="shared" si="10"/>
        <v/>
      </c>
      <c r="M155" s="196" t="str">
        <f t="shared" si="11"/>
        <v/>
      </c>
    </row>
    <row r="156" spans="1:13" x14ac:dyDescent="0.35">
      <c r="A156" s="110">
        <v>155</v>
      </c>
      <c r="B156" s="107"/>
      <c r="C156" s="108"/>
      <c r="D156" s="109"/>
      <c r="E156" s="108"/>
      <c r="F156" s="108"/>
      <c r="G156" s="110" t="str">
        <f t="shared" si="9"/>
        <v/>
      </c>
      <c r="H156" s="111"/>
      <c r="I156" s="112" t="str">
        <f t="shared" si="8"/>
        <v/>
      </c>
      <c r="J156" s="108"/>
      <c r="L156" s="197" t="str">
        <f t="shared" si="10"/>
        <v/>
      </c>
      <c r="M156" s="196" t="str">
        <f t="shared" si="11"/>
        <v/>
      </c>
    </row>
    <row r="157" spans="1:13" x14ac:dyDescent="0.35">
      <c r="A157" s="116">
        <v>156</v>
      </c>
      <c r="B157" s="113"/>
      <c r="C157" s="114"/>
      <c r="D157" s="115"/>
      <c r="E157" s="114"/>
      <c r="F157" s="114"/>
      <c r="G157" s="116" t="str">
        <f t="shared" si="9"/>
        <v/>
      </c>
      <c r="H157" s="117"/>
      <c r="I157" s="118" t="str">
        <f t="shared" si="8"/>
        <v/>
      </c>
      <c r="J157" s="114"/>
      <c r="L157" s="197" t="str">
        <f t="shared" si="10"/>
        <v/>
      </c>
      <c r="M157" s="196" t="str">
        <f t="shared" si="11"/>
        <v/>
      </c>
    </row>
    <row r="158" spans="1:13" x14ac:dyDescent="0.35">
      <c r="A158" s="110">
        <v>157</v>
      </c>
      <c r="B158" s="107"/>
      <c r="C158" s="108"/>
      <c r="D158" s="109"/>
      <c r="E158" s="108"/>
      <c r="F158" s="108"/>
      <c r="G158" s="110" t="str">
        <f t="shared" si="9"/>
        <v/>
      </c>
      <c r="H158" s="111"/>
      <c r="I158" s="112" t="str">
        <f t="shared" si="8"/>
        <v/>
      </c>
      <c r="J158" s="108"/>
      <c r="L158" s="197" t="str">
        <f t="shared" si="10"/>
        <v/>
      </c>
      <c r="M158" s="196" t="str">
        <f t="shared" si="11"/>
        <v/>
      </c>
    </row>
    <row r="159" spans="1:13" x14ac:dyDescent="0.35">
      <c r="A159" s="116">
        <v>158</v>
      </c>
      <c r="B159" s="113"/>
      <c r="C159" s="114"/>
      <c r="D159" s="115"/>
      <c r="E159" s="114"/>
      <c r="F159" s="114"/>
      <c r="G159" s="116" t="str">
        <f t="shared" si="9"/>
        <v/>
      </c>
      <c r="H159" s="117"/>
      <c r="I159" s="118" t="str">
        <f t="shared" si="8"/>
        <v/>
      </c>
      <c r="J159" s="114"/>
      <c r="L159" s="197" t="str">
        <f t="shared" si="10"/>
        <v/>
      </c>
      <c r="M159" s="196" t="str">
        <f t="shared" si="11"/>
        <v/>
      </c>
    </row>
    <row r="160" spans="1:13" x14ac:dyDescent="0.35">
      <c r="A160" s="110">
        <v>159</v>
      </c>
      <c r="B160" s="107"/>
      <c r="C160" s="108"/>
      <c r="D160" s="109"/>
      <c r="E160" s="108"/>
      <c r="F160" s="108"/>
      <c r="G160" s="110" t="str">
        <f t="shared" si="9"/>
        <v/>
      </c>
      <c r="H160" s="111"/>
      <c r="I160" s="112" t="str">
        <f t="shared" si="8"/>
        <v/>
      </c>
      <c r="J160" s="108"/>
      <c r="L160" s="197" t="str">
        <f t="shared" si="10"/>
        <v/>
      </c>
      <c r="M160" s="196" t="str">
        <f t="shared" si="11"/>
        <v/>
      </c>
    </row>
    <row r="161" spans="1:13" x14ac:dyDescent="0.35">
      <c r="A161" s="116">
        <v>160</v>
      </c>
      <c r="B161" s="113"/>
      <c r="C161" s="114"/>
      <c r="D161" s="115"/>
      <c r="E161" s="114"/>
      <c r="F161" s="114"/>
      <c r="G161" s="116" t="str">
        <f t="shared" si="9"/>
        <v/>
      </c>
      <c r="H161" s="117"/>
      <c r="I161" s="118" t="str">
        <f t="shared" si="8"/>
        <v/>
      </c>
      <c r="J161" s="114"/>
      <c r="L161" s="197" t="str">
        <f t="shared" si="10"/>
        <v/>
      </c>
      <c r="M161" s="196" t="str">
        <f t="shared" si="11"/>
        <v/>
      </c>
    </row>
    <row r="162" spans="1:13" x14ac:dyDescent="0.35">
      <c r="A162" s="110">
        <v>161</v>
      </c>
      <c r="B162" s="107"/>
      <c r="C162" s="108"/>
      <c r="D162" s="109"/>
      <c r="E162" s="108"/>
      <c r="F162" s="108"/>
      <c r="G162" s="110" t="str">
        <f t="shared" si="9"/>
        <v/>
      </c>
      <c r="H162" s="111"/>
      <c r="I162" s="112" t="str">
        <f t="shared" si="8"/>
        <v/>
      </c>
      <c r="J162" s="108"/>
      <c r="L162" s="197" t="str">
        <f t="shared" si="10"/>
        <v/>
      </c>
      <c r="M162" s="196" t="str">
        <f t="shared" si="11"/>
        <v/>
      </c>
    </row>
    <row r="163" spans="1:13" x14ac:dyDescent="0.35">
      <c r="A163" s="116">
        <v>162</v>
      </c>
      <c r="B163" s="113"/>
      <c r="C163" s="114"/>
      <c r="D163" s="115"/>
      <c r="E163" s="114"/>
      <c r="F163" s="114"/>
      <c r="G163" s="116" t="str">
        <f t="shared" si="9"/>
        <v/>
      </c>
      <c r="H163" s="117"/>
      <c r="I163" s="118" t="str">
        <f t="shared" si="8"/>
        <v/>
      </c>
      <c r="J163" s="114"/>
      <c r="L163" s="197" t="str">
        <f t="shared" si="10"/>
        <v/>
      </c>
      <c r="M163" s="196" t="str">
        <f t="shared" si="11"/>
        <v/>
      </c>
    </row>
    <row r="164" spans="1:13" x14ac:dyDescent="0.35">
      <c r="A164" s="110">
        <v>163</v>
      </c>
      <c r="B164" s="107"/>
      <c r="C164" s="108"/>
      <c r="D164" s="109"/>
      <c r="E164" s="108"/>
      <c r="F164" s="108"/>
      <c r="G164" s="110" t="str">
        <f t="shared" si="9"/>
        <v/>
      </c>
      <c r="H164" s="111"/>
      <c r="I164" s="112" t="str">
        <f t="shared" si="8"/>
        <v/>
      </c>
      <c r="J164" s="108"/>
      <c r="L164" s="197" t="str">
        <f t="shared" si="10"/>
        <v/>
      </c>
      <c r="M164" s="196" t="str">
        <f t="shared" si="11"/>
        <v/>
      </c>
    </row>
    <row r="165" spans="1:13" x14ac:dyDescent="0.35">
      <c r="A165" s="116">
        <v>164</v>
      </c>
      <c r="B165" s="113"/>
      <c r="C165" s="114"/>
      <c r="D165" s="115"/>
      <c r="E165" s="114"/>
      <c r="F165" s="114"/>
      <c r="G165" s="116" t="str">
        <f t="shared" si="9"/>
        <v/>
      </c>
      <c r="H165" s="117"/>
      <c r="I165" s="118" t="str">
        <f t="shared" ref="I165:I228" si="12">IF(H165="","",IFERROR(H165/G165,""))</f>
        <v/>
      </c>
      <c r="J165" s="114"/>
      <c r="L165" s="197" t="str">
        <f t="shared" si="10"/>
        <v/>
      </c>
      <c r="M165" s="196" t="str">
        <f t="shared" si="11"/>
        <v/>
      </c>
    </row>
    <row r="166" spans="1:13" x14ac:dyDescent="0.35">
      <c r="A166" s="110">
        <v>165</v>
      </c>
      <c r="B166" s="107"/>
      <c r="C166" s="108"/>
      <c r="D166" s="109"/>
      <c r="E166" s="108"/>
      <c r="F166" s="108"/>
      <c r="G166" s="110" t="str">
        <f t="shared" si="9"/>
        <v/>
      </c>
      <c r="H166" s="111"/>
      <c r="I166" s="112" t="str">
        <f t="shared" si="12"/>
        <v/>
      </c>
      <c r="J166" s="108"/>
      <c r="L166" s="197" t="str">
        <f t="shared" si="10"/>
        <v/>
      </c>
      <c r="M166" s="196" t="str">
        <f t="shared" si="11"/>
        <v/>
      </c>
    </row>
    <row r="167" spans="1:13" x14ac:dyDescent="0.35">
      <c r="A167" s="116">
        <v>166</v>
      </c>
      <c r="B167" s="113"/>
      <c r="C167" s="114"/>
      <c r="D167" s="115"/>
      <c r="E167" s="114"/>
      <c r="F167" s="114"/>
      <c r="G167" s="116" t="str">
        <f t="shared" si="9"/>
        <v/>
      </c>
      <c r="H167" s="117"/>
      <c r="I167" s="118" t="str">
        <f t="shared" si="12"/>
        <v/>
      </c>
      <c r="J167" s="114"/>
      <c r="L167" s="197" t="str">
        <f t="shared" si="10"/>
        <v/>
      </c>
      <c r="M167" s="196" t="str">
        <f t="shared" si="11"/>
        <v/>
      </c>
    </row>
    <row r="168" spans="1:13" x14ac:dyDescent="0.35">
      <c r="A168" s="110">
        <v>167</v>
      </c>
      <c r="B168" s="107"/>
      <c r="C168" s="108"/>
      <c r="D168" s="109"/>
      <c r="E168" s="108"/>
      <c r="F168" s="108"/>
      <c r="G168" s="110" t="str">
        <f t="shared" si="9"/>
        <v/>
      </c>
      <c r="H168" s="111"/>
      <c r="I168" s="112" t="str">
        <f t="shared" si="12"/>
        <v/>
      </c>
      <c r="J168" s="108"/>
      <c r="L168" s="197" t="str">
        <f t="shared" si="10"/>
        <v/>
      </c>
      <c r="M168" s="196" t="str">
        <f t="shared" si="11"/>
        <v/>
      </c>
    </row>
    <row r="169" spans="1:13" x14ac:dyDescent="0.35">
      <c r="A169" s="116">
        <v>168</v>
      </c>
      <c r="B169" s="113"/>
      <c r="C169" s="114"/>
      <c r="D169" s="115"/>
      <c r="E169" s="114"/>
      <c r="F169" s="114"/>
      <c r="G169" s="116" t="str">
        <f t="shared" si="9"/>
        <v/>
      </c>
      <c r="H169" s="117"/>
      <c r="I169" s="118" t="str">
        <f t="shared" si="12"/>
        <v/>
      </c>
      <c r="J169" s="114"/>
      <c r="L169" s="197" t="str">
        <f t="shared" si="10"/>
        <v/>
      </c>
      <c r="M169" s="196" t="str">
        <f t="shared" si="11"/>
        <v/>
      </c>
    </row>
    <row r="170" spans="1:13" x14ac:dyDescent="0.35">
      <c r="A170" s="110">
        <v>169</v>
      </c>
      <c r="B170" s="107"/>
      <c r="C170" s="108"/>
      <c r="D170" s="109"/>
      <c r="E170" s="108"/>
      <c r="F170" s="108"/>
      <c r="G170" s="110" t="str">
        <f t="shared" si="9"/>
        <v/>
      </c>
      <c r="H170" s="111"/>
      <c r="I170" s="112" t="str">
        <f t="shared" si="12"/>
        <v/>
      </c>
      <c r="J170" s="108"/>
      <c r="L170" s="197" t="str">
        <f t="shared" si="10"/>
        <v/>
      </c>
      <c r="M170" s="196" t="str">
        <f t="shared" si="11"/>
        <v/>
      </c>
    </row>
    <row r="171" spans="1:13" x14ac:dyDescent="0.35">
      <c r="A171" s="116">
        <v>170</v>
      </c>
      <c r="B171" s="113"/>
      <c r="C171" s="114"/>
      <c r="D171" s="115"/>
      <c r="E171" s="114"/>
      <c r="F171" s="114"/>
      <c r="G171" s="116" t="str">
        <f t="shared" si="9"/>
        <v/>
      </c>
      <c r="H171" s="117"/>
      <c r="I171" s="118" t="str">
        <f t="shared" si="12"/>
        <v/>
      </c>
      <c r="J171" s="114"/>
      <c r="L171" s="197" t="str">
        <f t="shared" si="10"/>
        <v/>
      </c>
      <c r="M171" s="196" t="str">
        <f t="shared" si="11"/>
        <v/>
      </c>
    </row>
    <row r="172" spans="1:13" x14ac:dyDescent="0.35">
      <c r="A172" s="110">
        <v>171</v>
      </c>
      <c r="B172" s="107"/>
      <c r="C172" s="108"/>
      <c r="D172" s="109"/>
      <c r="E172" s="108"/>
      <c r="F172" s="108"/>
      <c r="G172" s="110" t="str">
        <f t="shared" si="9"/>
        <v/>
      </c>
      <c r="H172" s="111"/>
      <c r="I172" s="112" t="str">
        <f t="shared" si="12"/>
        <v/>
      </c>
      <c r="J172" s="108"/>
      <c r="L172" s="197" t="str">
        <f t="shared" si="10"/>
        <v/>
      </c>
      <c r="M172" s="196" t="str">
        <f t="shared" si="11"/>
        <v/>
      </c>
    </row>
    <row r="173" spans="1:13" x14ac:dyDescent="0.35">
      <c r="A173" s="116">
        <v>172</v>
      </c>
      <c r="B173" s="113"/>
      <c r="C173" s="114"/>
      <c r="D173" s="115"/>
      <c r="E173" s="114"/>
      <c r="F173" s="114"/>
      <c r="G173" s="116" t="str">
        <f t="shared" si="9"/>
        <v/>
      </c>
      <c r="H173" s="117"/>
      <c r="I173" s="118" t="str">
        <f t="shared" si="12"/>
        <v/>
      </c>
      <c r="J173" s="114"/>
      <c r="L173" s="197" t="str">
        <f t="shared" si="10"/>
        <v/>
      </c>
      <c r="M173" s="196" t="str">
        <f t="shared" si="11"/>
        <v/>
      </c>
    </row>
    <row r="174" spans="1:13" x14ac:dyDescent="0.35">
      <c r="A174" s="110">
        <v>173</v>
      </c>
      <c r="B174" s="107"/>
      <c r="C174" s="108"/>
      <c r="D174" s="109"/>
      <c r="E174" s="108"/>
      <c r="F174" s="108"/>
      <c r="G174" s="110" t="str">
        <f t="shared" si="9"/>
        <v/>
      </c>
      <c r="H174" s="111"/>
      <c r="I174" s="112" t="str">
        <f t="shared" si="12"/>
        <v/>
      </c>
      <c r="J174" s="108"/>
      <c r="L174" s="197" t="str">
        <f t="shared" si="10"/>
        <v/>
      </c>
      <c r="M174" s="196" t="str">
        <f t="shared" si="11"/>
        <v/>
      </c>
    </row>
    <row r="175" spans="1:13" x14ac:dyDescent="0.35">
      <c r="A175" s="116">
        <v>174</v>
      </c>
      <c r="B175" s="113"/>
      <c r="C175" s="114"/>
      <c r="D175" s="115"/>
      <c r="E175" s="114"/>
      <c r="F175" s="114"/>
      <c r="G175" s="116" t="str">
        <f t="shared" si="9"/>
        <v/>
      </c>
      <c r="H175" s="117"/>
      <c r="I175" s="118" t="str">
        <f t="shared" si="12"/>
        <v/>
      </c>
      <c r="J175" s="114"/>
      <c r="L175" s="197" t="str">
        <f t="shared" si="10"/>
        <v/>
      </c>
      <c r="M175" s="196" t="str">
        <f t="shared" si="11"/>
        <v/>
      </c>
    </row>
    <row r="176" spans="1:13" x14ac:dyDescent="0.35">
      <c r="A176" s="110">
        <v>175</v>
      </c>
      <c r="B176" s="107"/>
      <c r="C176" s="108"/>
      <c r="D176" s="109"/>
      <c r="E176" s="108"/>
      <c r="F176" s="108"/>
      <c r="G176" s="110" t="str">
        <f t="shared" si="9"/>
        <v/>
      </c>
      <c r="H176" s="111"/>
      <c r="I176" s="112" t="str">
        <f t="shared" si="12"/>
        <v/>
      </c>
      <c r="J176" s="108"/>
      <c r="L176" s="197" t="str">
        <f t="shared" si="10"/>
        <v/>
      </c>
      <c r="M176" s="196" t="str">
        <f t="shared" si="11"/>
        <v/>
      </c>
    </row>
    <row r="177" spans="1:13" x14ac:dyDescent="0.35">
      <c r="A177" s="116">
        <v>176</v>
      </c>
      <c r="B177" s="113"/>
      <c r="C177" s="114"/>
      <c r="D177" s="115"/>
      <c r="E177" s="114"/>
      <c r="F177" s="114"/>
      <c r="G177" s="116" t="str">
        <f t="shared" si="9"/>
        <v/>
      </c>
      <c r="H177" s="117"/>
      <c r="I177" s="118" t="str">
        <f t="shared" si="12"/>
        <v/>
      </c>
      <c r="J177" s="114"/>
      <c r="L177" s="197" t="str">
        <f t="shared" si="10"/>
        <v/>
      </c>
      <c r="M177" s="196" t="str">
        <f t="shared" si="11"/>
        <v/>
      </c>
    </row>
    <row r="178" spans="1:13" x14ac:dyDescent="0.35">
      <c r="A178" s="110">
        <v>177</v>
      </c>
      <c r="B178" s="107"/>
      <c r="C178" s="108"/>
      <c r="D178" s="109"/>
      <c r="E178" s="108"/>
      <c r="F178" s="108"/>
      <c r="G178" s="110" t="str">
        <f t="shared" si="9"/>
        <v/>
      </c>
      <c r="H178" s="111"/>
      <c r="I178" s="112" t="str">
        <f t="shared" si="12"/>
        <v/>
      </c>
      <c r="J178" s="108"/>
      <c r="L178" s="197" t="str">
        <f t="shared" si="10"/>
        <v/>
      </c>
      <c r="M178" s="196" t="str">
        <f t="shared" si="11"/>
        <v/>
      </c>
    </row>
    <row r="179" spans="1:13" x14ac:dyDescent="0.35">
      <c r="A179" s="116">
        <v>178</v>
      </c>
      <c r="B179" s="113"/>
      <c r="C179" s="114"/>
      <c r="D179" s="115"/>
      <c r="E179" s="114"/>
      <c r="F179" s="114"/>
      <c r="G179" s="116" t="str">
        <f t="shared" si="9"/>
        <v/>
      </c>
      <c r="H179" s="117"/>
      <c r="I179" s="118" t="str">
        <f t="shared" si="12"/>
        <v/>
      </c>
      <c r="J179" s="114"/>
      <c r="L179" s="197" t="str">
        <f t="shared" si="10"/>
        <v/>
      </c>
      <c r="M179" s="196" t="str">
        <f t="shared" si="11"/>
        <v/>
      </c>
    </row>
    <row r="180" spans="1:13" x14ac:dyDescent="0.35">
      <c r="A180" s="110">
        <v>179</v>
      </c>
      <c r="B180" s="107"/>
      <c r="C180" s="108"/>
      <c r="D180" s="109"/>
      <c r="E180" s="108"/>
      <c r="F180" s="108"/>
      <c r="G180" s="110" t="str">
        <f t="shared" si="9"/>
        <v/>
      </c>
      <c r="H180" s="111"/>
      <c r="I180" s="112" t="str">
        <f t="shared" si="12"/>
        <v/>
      </c>
      <c r="J180" s="108"/>
      <c r="L180" s="197" t="str">
        <f t="shared" si="10"/>
        <v/>
      </c>
      <c r="M180" s="196" t="str">
        <f t="shared" si="11"/>
        <v/>
      </c>
    </row>
    <row r="181" spans="1:13" x14ac:dyDescent="0.35">
      <c r="A181" s="116">
        <v>180</v>
      </c>
      <c r="B181" s="113"/>
      <c r="C181" s="114"/>
      <c r="D181" s="115"/>
      <c r="E181" s="114"/>
      <c r="F181" s="114"/>
      <c r="G181" s="116" t="str">
        <f t="shared" si="9"/>
        <v/>
      </c>
      <c r="H181" s="117"/>
      <c r="I181" s="118" t="str">
        <f t="shared" si="12"/>
        <v/>
      </c>
      <c r="J181" s="114"/>
      <c r="L181" s="197" t="str">
        <f t="shared" si="10"/>
        <v/>
      </c>
      <c r="M181" s="196" t="str">
        <f t="shared" si="11"/>
        <v/>
      </c>
    </row>
    <row r="182" spans="1:13" x14ac:dyDescent="0.35">
      <c r="A182" s="110">
        <v>181</v>
      </c>
      <c r="B182" s="107"/>
      <c r="C182" s="108"/>
      <c r="D182" s="109"/>
      <c r="E182" s="108"/>
      <c r="F182" s="108"/>
      <c r="G182" s="110" t="str">
        <f t="shared" si="9"/>
        <v/>
      </c>
      <c r="H182" s="111"/>
      <c r="I182" s="112" t="str">
        <f t="shared" si="12"/>
        <v/>
      </c>
      <c r="J182" s="108"/>
      <c r="L182" s="197" t="str">
        <f t="shared" si="10"/>
        <v/>
      </c>
      <c r="M182" s="196" t="str">
        <f t="shared" si="11"/>
        <v/>
      </c>
    </row>
    <row r="183" spans="1:13" x14ac:dyDescent="0.35">
      <c r="A183" s="116">
        <v>182</v>
      </c>
      <c r="B183" s="113"/>
      <c r="C183" s="114"/>
      <c r="D183" s="115"/>
      <c r="E183" s="114"/>
      <c r="F183" s="114"/>
      <c r="G183" s="116" t="str">
        <f t="shared" si="9"/>
        <v/>
      </c>
      <c r="H183" s="117"/>
      <c r="I183" s="118" t="str">
        <f t="shared" si="12"/>
        <v/>
      </c>
      <c r="J183" s="114"/>
      <c r="L183" s="197" t="str">
        <f t="shared" si="10"/>
        <v/>
      </c>
      <c r="M183" s="196" t="str">
        <f t="shared" si="11"/>
        <v/>
      </c>
    </row>
    <row r="184" spans="1:13" x14ac:dyDescent="0.35">
      <c r="A184" s="110">
        <v>183</v>
      </c>
      <c r="B184" s="107"/>
      <c r="C184" s="108"/>
      <c r="D184" s="109"/>
      <c r="E184" s="108"/>
      <c r="F184" s="108"/>
      <c r="G184" s="110" t="str">
        <f t="shared" si="9"/>
        <v/>
      </c>
      <c r="H184" s="111"/>
      <c r="I184" s="112" t="str">
        <f t="shared" si="12"/>
        <v/>
      </c>
      <c r="J184" s="108"/>
      <c r="L184" s="197" t="str">
        <f t="shared" si="10"/>
        <v/>
      </c>
      <c r="M184" s="196" t="str">
        <f t="shared" si="11"/>
        <v/>
      </c>
    </row>
    <row r="185" spans="1:13" x14ac:dyDescent="0.35">
      <c r="A185" s="116">
        <v>184</v>
      </c>
      <c r="B185" s="113"/>
      <c r="C185" s="114"/>
      <c r="D185" s="115"/>
      <c r="E185" s="114"/>
      <c r="F185" s="114"/>
      <c r="G185" s="116" t="str">
        <f t="shared" si="9"/>
        <v/>
      </c>
      <c r="H185" s="117"/>
      <c r="I185" s="118" t="str">
        <f t="shared" si="12"/>
        <v/>
      </c>
      <c r="J185" s="114"/>
      <c r="L185" s="197" t="str">
        <f t="shared" si="10"/>
        <v/>
      </c>
      <c r="M185" s="196" t="str">
        <f t="shared" si="11"/>
        <v/>
      </c>
    </row>
    <row r="186" spans="1:13" x14ac:dyDescent="0.35">
      <c r="A186" s="110">
        <v>185</v>
      </c>
      <c r="B186" s="107"/>
      <c r="C186" s="108"/>
      <c r="D186" s="109"/>
      <c r="E186" s="108"/>
      <c r="F186" s="108"/>
      <c r="G186" s="110" t="str">
        <f t="shared" si="9"/>
        <v/>
      </c>
      <c r="H186" s="111"/>
      <c r="I186" s="112" t="str">
        <f t="shared" si="12"/>
        <v/>
      </c>
      <c r="J186" s="108"/>
      <c r="L186" s="197" t="str">
        <f t="shared" si="10"/>
        <v/>
      </c>
      <c r="M186" s="196" t="str">
        <f t="shared" si="11"/>
        <v/>
      </c>
    </row>
    <row r="187" spans="1:13" x14ac:dyDescent="0.35">
      <c r="A187" s="116">
        <v>186</v>
      </c>
      <c r="B187" s="113"/>
      <c r="C187" s="114"/>
      <c r="D187" s="115"/>
      <c r="E187" s="114"/>
      <c r="F187" s="114"/>
      <c r="G187" s="116" t="str">
        <f t="shared" si="9"/>
        <v/>
      </c>
      <c r="H187" s="117"/>
      <c r="I187" s="118" t="str">
        <f t="shared" si="12"/>
        <v/>
      </c>
      <c r="J187" s="114"/>
      <c r="L187" s="197" t="str">
        <f t="shared" si="10"/>
        <v/>
      </c>
      <c r="M187" s="196" t="str">
        <f t="shared" si="11"/>
        <v/>
      </c>
    </row>
    <row r="188" spans="1:13" x14ac:dyDescent="0.35">
      <c r="A188" s="110">
        <v>187</v>
      </c>
      <c r="B188" s="107"/>
      <c r="C188" s="108"/>
      <c r="D188" s="109"/>
      <c r="E188" s="108"/>
      <c r="F188" s="108"/>
      <c r="G188" s="110" t="str">
        <f t="shared" si="9"/>
        <v/>
      </c>
      <c r="H188" s="111"/>
      <c r="I188" s="112" t="str">
        <f t="shared" si="12"/>
        <v/>
      </c>
      <c r="J188" s="108"/>
      <c r="L188" s="197" t="str">
        <f t="shared" si="10"/>
        <v/>
      </c>
      <c r="M188" s="196" t="str">
        <f t="shared" si="11"/>
        <v/>
      </c>
    </row>
    <row r="189" spans="1:13" x14ac:dyDescent="0.35">
      <c r="A189" s="116">
        <v>188</v>
      </c>
      <c r="B189" s="113"/>
      <c r="C189" s="114"/>
      <c r="D189" s="115"/>
      <c r="E189" s="114"/>
      <c r="F189" s="114"/>
      <c r="G189" s="116" t="str">
        <f t="shared" si="9"/>
        <v/>
      </c>
      <c r="H189" s="117"/>
      <c r="I189" s="118" t="str">
        <f t="shared" si="12"/>
        <v/>
      </c>
      <c r="J189" s="114"/>
      <c r="L189" s="197" t="str">
        <f t="shared" si="10"/>
        <v/>
      </c>
      <c r="M189" s="196" t="str">
        <f t="shared" si="11"/>
        <v/>
      </c>
    </row>
    <row r="190" spans="1:13" x14ac:dyDescent="0.35">
      <c r="A190" s="110">
        <v>189</v>
      </c>
      <c r="B190" s="107"/>
      <c r="C190" s="108"/>
      <c r="D190" s="109"/>
      <c r="E190" s="108"/>
      <c r="F190" s="108"/>
      <c r="G190" s="110" t="str">
        <f t="shared" si="9"/>
        <v/>
      </c>
      <c r="H190" s="111"/>
      <c r="I190" s="112" t="str">
        <f t="shared" si="12"/>
        <v/>
      </c>
      <c r="J190" s="108"/>
      <c r="L190" s="197" t="str">
        <f t="shared" si="10"/>
        <v/>
      </c>
      <c r="M190" s="196" t="str">
        <f t="shared" si="11"/>
        <v/>
      </c>
    </row>
    <row r="191" spans="1:13" x14ac:dyDescent="0.35">
      <c r="A191" s="116">
        <v>190</v>
      </c>
      <c r="B191" s="113"/>
      <c r="C191" s="114"/>
      <c r="D191" s="115"/>
      <c r="E191" s="114"/>
      <c r="F191" s="114"/>
      <c r="G191" s="116" t="str">
        <f t="shared" si="9"/>
        <v/>
      </c>
      <c r="H191" s="117"/>
      <c r="I191" s="118" t="str">
        <f t="shared" si="12"/>
        <v/>
      </c>
      <c r="J191" s="114"/>
      <c r="L191" s="197" t="str">
        <f t="shared" si="10"/>
        <v/>
      </c>
      <c r="M191" s="196" t="str">
        <f t="shared" si="11"/>
        <v/>
      </c>
    </row>
    <row r="192" spans="1:13" x14ac:dyDescent="0.35">
      <c r="A192" s="110">
        <v>191</v>
      </c>
      <c r="B192" s="107"/>
      <c r="C192" s="108"/>
      <c r="D192" s="109"/>
      <c r="E192" s="108"/>
      <c r="F192" s="108"/>
      <c r="G192" s="110" t="str">
        <f t="shared" si="9"/>
        <v/>
      </c>
      <c r="H192" s="111"/>
      <c r="I192" s="112" t="str">
        <f t="shared" si="12"/>
        <v/>
      </c>
      <c r="J192" s="108"/>
      <c r="L192" s="197" t="str">
        <f t="shared" si="10"/>
        <v/>
      </c>
      <c r="M192" s="196" t="str">
        <f t="shared" si="11"/>
        <v/>
      </c>
    </row>
    <row r="193" spans="1:13" x14ac:dyDescent="0.35">
      <c r="A193" s="116">
        <v>192</v>
      </c>
      <c r="B193" s="113"/>
      <c r="C193" s="114"/>
      <c r="D193" s="115"/>
      <c r="E193" s="114"/>
      <c r="F193" s="114"/>
      <c r="G193" s="116" t="str">
        <f t="shared" si="9"/>
        <v/>
      </c>
      <c r="H193" s="117"/>
      <c r="I193" s="118" t="str">
        <f t="shared" si="12"/>
        <v/>
      </c>
      <c r="J193" s="114"/>
      <c r="L193" s="197" t="str">
        <f t="shared" si="10"/>
        <v/>
      </c>
      <c r="M193" s="196" t="str">
        <f t="shared" si="11"/>
        <v/>
      </c>
    </row>
    <row r="194" spans="1:13" x14ac:dyDescent="0.35">
      <c r="A194" s="110">
        <v>193</v>
      </c>
      <c r="B194" s="107"/>
      <c r="C194" s="108"/>
      <c r="D194" s="109"/>
      <c r="E194" s="108"/>
      <c r="F194" s="108"/>
      <c r="G194" s="110" t="str">
        <f t="shared" ref="G194:G257" si="13">IF(E194&amp;F194="","",IFERROR(VLOOKUP((E194&amp;F194),Checks,2,FALSE),"Not Valid"))</f>
        <v/>
      </c>
      <c r="H194" s="111"/>
      <c r="I194" s="112" t="str">
        <f t="shared" si="12"/>
        <v/>
      </c>
      <c r="J194" s="108"/>
      <c r="L194" s="197" t="str">
        <f t="shared" si="10"/>
        <v/>
      </c>
      <c r="M194" s="196" t="str">
        <f t="shared" si="11"/>
        <v/>
      </c>
    </row>
    <row r="195" spans="1:13" x14ac:dyDescent="0.35">
      <c r="A195" s="116">
        <v>194</v>
      </c>
      <c r="B195" s="113"/>
      <c r="C195" s="114"/>
      <c r="D195" s="115"/>
      <c r="E195" s="114"/>
      <c r="F195" s="114"/>
      <c r="G195" s="116" t="str">
        <f t="shared" si="13"/>
        <v/>
      </c>
      <c r="H195" s="117"/>
      <c r="I195" s="118" t="str">
        <f t="shared" si="12"/>
        <v/>
      </c>
      <c r="J195" s="114"/>
      <c r="L195" s="197" t="str">
        <f t="shared" ref="L195:L258" si="14">IF(H195="","",INT((((YEAR(D195)-YEAR($N$1))*12+MONTH(D195)-MONTH($N$1)+1)+2)/3))</f>
        <v/>
      </c>
      <c r="M195" s="196" t="str">
        <f t="shared" ref="M195:M258" si="15">IF(AND(L195&gt;0,H195&lt;&gt;"",I195&gt;=0.75),L195,"")</f>
        <v/>
      </c>
    </row>
    <row r="196" spans="1:13" x14ac:dyDescent="0.35">
      <c r="A196" s="110">
        <v>195</v>
      </c>
      <c r="B196" s="107"/>
      <c r="C196" s="108"/>
      <c r="D196" s="109"/>
      <c r="E196" s="108"/>
      <c r="F196" s="108"/>
      <c r="G196" s="110" t="str">
        <f t="shared" si="13"/>
        <v/>
      </c>
      <c r="H196" s="111"/>
      <c r="I196" s="112" t="str">
        <f t="shared" si="12"/>
        <v/>
      </c>
      <c r="J196" s="108"/>
      <c r="L196" s="197" t="str">
        <f t="shared" si="14"/>
        <v/>
      </c>
      <c r="M196" s="196" t="str">
        <f t="shared" si="15"/>
        <v/>
      </c>
    </row>
    <row r="197" spans="1:13" x14ac:dyDescent="0.35">
      <c r="A197" s="116">
        <v>196</v>
      </c>
      <c r="B197" s="113"/>
      <c r="C197" s="114"/>
      <c r="D197" s="115"/>
      <c r="E197" s="114"/>
      <c r="F197" s="114"/>
      <c r="G197" s="116" t="str">
        <f t="shared" si="13"/>
        <v/>
      </c>
      <c r="H197" s="117"/>
      <c r="I197" s="118" t="str">
        <f t="shared" si="12"/>
        <v/>
      </c>
      <c r="J197" s="114"/>
      <c r="L197" s="197" t="str">
        <f t="shared" si="14"/>
        <v/>
      </c>
      <c r="M197" s="196" t="str">
        <f t="shared" si="15"/>
        <v/>
      </c>
    </row>
    <row r="198" spans="1:13" x14ac:dyDescent="0.35">
      <c r="A198" s="110">
        <v>197</v>
      </c>
      <c r="B198" s="107"/>
      <c r="C198" s="108"/>
      <c r="D198" s="109"/>
      <c r="E198" s="108"/>
      <c r="F198" s="108"/>
      <c r="G198" s="110" t="str">
        <f t="shared" si="13"/>
        <v/>
      </c>
      <c r="H198" s="111"/>
      <c r="I198" s="112" t="str">
        <f t="shared" si="12"/>
        <v/>
      </c>
      <c r="J198" s="108"/>
      <c r="L198" s="197" t="str">
        <f t="shared" si="14"/>
        <v/>
      </c>
      <c r="M198" s="196" t="str">
        <f t="shared" si="15"/>
        <v/>
      </c>
    </row>
    <row r="199" spans="1:13" x14ac:dyDescent="0.35">
      <c r="A199" s="116">
        <v>198</v>
      </c>
      <c r="B199" s="113"/>
      <c r="C199" s="114"/>
      <c r="D199" s="115"/>
      <c r="E199" s="114"/>
      <c r="F199" s="114"/>
      <c r="G199" s="116" t="str">
        <f t="shared" si="13"/>
        <v/>
      </c>
      <c r="H199" s="117"/>
      <c r="I199" s="118" t="str">
        <f t="shared" si="12"/>
        <v/>
      </c>
      <c r="J199" s="114"/>
      <c r="L199" s="197" t="str">
        <f t="shared" si="14"/>
        <v/>
      </c>
      <c r="M199" s="196" t="str">
        <f t="shared" si="15"/>
        <v/>
      </c>
    </row>
    <row r="200" spans="1:13" x14ac:dyDescent="0.35">
      <c r="A200" s="110">
        <v>199</v>
      </c>
      <c r="B200" s="107"/>
      <c r="C200" s="108"/>
      <c r="D200" s="109"/>
      <c r="E200" s="108"/>
      <c r="F200" s="108"/>
      <c r="G200" s="110" t="str">
        <f t="shared" si="13"/>
        <v/>
      </c>
      <c r="H200" s="111"/>
      <c r="I200" s="112" t="str">
        <f t="shared" si="12"/>
        <v/>
      </c>
      <c r="J200" s="108"/>
      <c r="L200" s="197" t="str">
        <f t="shared" si="14"/>
        <v/>
      </c>
      <c r="M200" s="196" t="str">
        <f t="shared" si="15"/>
        <v/>
      </c>
    </row>
    <row r="201" spans="1:13" x14ac:dyDescent="0.35">
      <c r="A201" s="116">
        <v>200</v>
      </c>
      <c r="B201" s="113"/>
      <c r="C201" s="114"/>
      <c r="D201" s="115"/>
      <c r="E201" s="114"/>
      <c r="F201" s="114"/>
      <c r="G201" s="116" t="str">
        <f t="shared" si="13"/>
        <v/>
      </c>
      <c r="H201" s="117"/>
      <c r="I201" s="118" t="str">
        <f t="shared" si="12"/>
        <v/>
      </c>
      <c r="J201" s="114"/>
      <c r="L201" s="197" t="str">
        <f t="shared" si="14"/>
        <v/>
      </c>
      <c r="M201" s="196" t="str">
        <f t="shared" si="15"/>
        <v/>
      </c>
    </row>
    <row r="202" spans="1:13" x14ac:dyDescent="0.35">
      <c r="A202" s="110">
        <v>201</v>
      </c>
      <c r="B202" s="107"/>
      <c r="C202" s="108"/>
      <c r="D202" s="109"/>
      <c r="E202" s="108"/>
      <c r="F202" s="108"/>
      <c r="G202" s="110" t="str">
        <f t="shared" si="13"/>
        <v/>
      </c>
      <c r="H202" s="111"/>
      <c r="I202" s="112" t="str">
        <f t="shared" si="12"/>
        <v/>
      </c>
      <c r="J202" s="108"/>
      <c r="L202" s="197" t="str">
        <f t="shared" si="14"/>
        <v/>
      </c>
      <c r="M202" s="196" t="str">
        <f t="shared" si="15"/>
        <v/>
      </c>
    </row>
    <row r="203" spans="1:13" x14ac:dyDescent="0.35">
      <c r="A203" s="116">
        <v>202</v>
      </c>
      <c r="B203" s="113"/>
      <c r="C203" s="114"/>
      <c r="D203" s="115"/>
      <c r="E203" s="114"/>
      <c r="F203" s="114"/>
      <c r="G203" s="116" t="str">
        <f t="shared" si="13"/>
        <v/>
      </c>
      <c r="H203" s="117"/>
      <c r="I203" s="118" t="str">
        <f t="shared" si="12"/>
        <v/>
      </c>
      <c r="J203" s="114"/>
      <c r="L203" s="197" t="str">
        <f t="shared" si="14"/>
        <v/>
      </c>
      <c r="M203" s="196" t="str">
        <f t="shared" si="15"/>
        <v/>
      </c>
    </row>
    <row r="204" spans="1:13" x14ac:dyDescent="0.35">
      <c r="A204" s="110">
        <v>203</v>
      </c>
      <c r="B204" s="107"/>
      <c r="C204" s="108"/>
      <c r="D204" s="109"/>
      <c r="E204" s="108"/>
      <c r="F204" s="108"/>
      <c r="G204" s="110" t="str">
        <f t="shared" si="13"/>
        <v/>
      </c>
      <c r="H204" s="111"/>
      <c r="I204" s="112" t="str">
        <f t="shared" si="12"/>
        <v/>
      </c>
      <c r="J204" s="108"/>
      <c r="L204" s="197" t="str">
        <f t="shared" si="14"/>
        <v/>
      </c>
      <c r="M204" s="196" t="str">
        <f t="shared" si="15"/>
        <v/>
      </c>
    </row>
    <row r="205" spans="1:13" x14ac:dyDescent="0.35">
      <c r="A205" s="116">
        <v>204</v>
      </c>
      <c r="B205" s="113"/>
      <c r="C205" s="114"/>
      <c r="D205" s="115"/>
      <c r="E205" s="114"/>
      <c r="F205" s="114"/>
      <c r="G205" s="116" t="str">
        <f t="shared" si="13"/>
        <v/>
      </c>
      <c r="H205" s="117"/>
      <c r="I205" s="118" t="str">
        <f t="shared" si="12"/>
        <v/>
      </c>
      <c r="J205" s="114"/>
      <c r="L205" s="197" t="str">
        <f t="shared" si="14"/>
        <v/>
      </c>
      <c r="M205" s="196" t="str">
        <f t="shared" si="15"/>
        <v/>
      </c>
    </row>
    <row r="206" spans="1:13" x14ac:dyDescent="0.35">
      <c r="A206" s="110">
        <v>205</v>
      </c>
      <c r="B206" s="107"/>
      <c r="C206" s="108"/>
      <c r="D206" s="109"/>
      <c r="E206" s="108"/>
      <c r="F206" s="108"/>
      <c r="G206" s="110" t="str">
        <f t="shared" si="13"/>
        <v/>
      </c>
      <c r="H206" s="111"/>
      <c r="I206" s="112" t="str">
        <f t="shared" si="12"/>
        <v/>
      </c>
      <c r="J206" s="108"/>
      <c r="L206" s="197" t="str">
        <f t="shared" si="14"/>
        <v/>
      </c>
      <c r="M206" s="196" t="str">
        <f t="shared" si="15"/>
        <v/>
      </c>
    </row>
    <row r="207" spans="1:13" x14ac:dyDescent="0.35">
      <c r="A207" s="116">
        <v>206</v>
      </c>
      <c r="B207" s="113"/>
      <c r="C207" s="114"/>
      <c r="D207" s="115"/>
      <c r="E207" s="114"/>
      <c r="F207" s="114"/>
      <c r="G207" s="116" t="str">
        <f t="shared" si="13"/>
        <v/>
      </c>
      <c r="H207" s="117"/>
      <c r="I207" s="118" t="str">
        <f t="shared" si="12"/>
        <v/>
      </c>
      <c r="J207" s="114"/>
      <c r="L207" s="197" t="str">
        <f t="shared" si="14"/>
        <v/>
      </c>
      <c r="M207" s="196" t="str">
        <f t="shared" si="15"/>
        <v/>
      </c>
    </row>
    <row r="208" spans="1:13" x14ac:dyDescent="0.35">
      <c r="A208" s="110">
        <v>207</v>
      </c>
      <c r="B208" s="107"/>
      <c r="C208" s="108"/>
      <c r="D208" s="109"/>
      <c r="E208" s="108"/>
      <c r="F208" s="108"/>
      <c r="G208" s="110" t="str">
        <f t="shared" si="13"/>
        <v/>
      </c>
      <c r="H208" s="111"/>
      <c r="I208" s="112" t="str">
        <f t="shared" si="12"/>
        <v/>
      </c>
      <c r="J208" s="108"/>
      <c r="L208" s="197" t="str">
        <f t="shared" si="14"/>
        <v/>
      </c>
      <c r="M208" s="196" t="str">
        <f t="shared" si="15"/>
        <v/>
      </c>
    </row>
    <row r="209" spans="1:13" x14ac:dyDescent="0.35">
      <c r="A209" s="116">
        <v>208</v>
      </c>
      <c r="B209" s="113"/>
      <c r="C209" s="114"/>
      <c r="D209" s="115"/>
      <c r="E209" s="114"/>
      <c r="F209" s="114"/>
      <c r="G209" s="116" t="str">
        <f t="shared" si="13"/>
        <v/>
      </c>
      <c r="H209" s="117"/>
      <c r="I209" s="118" t="str">
        <f t="shared" si="12"/>
        <v/>
      </c>
      <c r="J209" s="114"/>
      <c r="L209" s="197" t="str">
        <f t="shared" si="14"/>
        <v/>
      </c>
      <c r="M209" s="196" t="str">
        <f t="shared" si="15"/>
        <v/>
      </c>
    </row>
    <row r="210" spans="1:13" x14ac:dyDescent="0.35">
      <c r="A210" s="110">
        <v>209</v>
      </c>
      <c r="B210" s="107"/>
      <c r="C210" s="108"/>
      <c r="D210" s="109"/>
      <c r="E210" s="108"/>
      <c r="F210" s="108"/>
      <c r="G210" s="110" t="str">
        <f t="shared" si="13"/>
        <v/>
      </c>
      <c r="H210" s="111"/>
      <c r="I210" s="112" t="str">
        <f t="shared" si="12"/>
        <v/>
      </c>
      <c r="J210" s="108"/>
      <c r="L210" s="197" t="str">
        <f t="shared" si="14"/>
        <v/>
      </c>
      <c r="M210" s="196" t="str">
        <f t="shared" si="15"/>
        <v/>
      </c>
    </row>
    <row r="211" spans="1:13" x14ac:dyDescent="0.35">
      <c r="A211" s="116">
        <v>210</v>
      </c>
      <c r="B211" s="113"/>
      <c r="C211" s="114"/>
      <c r="D211" s="115"/>
      <c r="E211" s="114"/>
      <c r="F211" s="114"/>
      <c r="G211" s="116" t="str">
        <f t="shared" si="13"/>
        <v/>
      </c>
      <c r="H211" s="117"/>
      <c r="I211" s="118" t="str">
        <f t="shared" si="12"/>
        <v/>
      </c>
      <c r="J211" s="114"/>
      <c r="L211" s="197" t="str">
        <f t="shared" si="14"/>
        <v/>
      </c>
      <c r="M211" s="196" t="str">
        <f t="shared" si="15"/>
        <v/>
      </c>
    </row>
    <row r="212" spans="1:13" x14ac:dyDescent="0.35">
      <c r="A212" s="110">
        <v>211</v>
      </c>
      <c r="B212" s="107"/>
      <c r="C212" s="108"/>
      <c r="D212" s="109"/>
      <c r="E212" s="108"/>
      <c r="F212" s="108"/>
      <c r="G212" s="110" t="str">
        <f t="shared" si="13"/>
        <v/>
      </c>
      <c r="H212" s="111"/>
      <c r="I212" s="112" t="str">
        <f t="shared" si="12"/>
        <v/>
      </c>
      <c r="J212" s="108"/>
      <c r="L212" s="197" t="str">
        <f t="shared" si="14"/>
        <v/>
      </c>
      <c r="M212" s="196" t="str">
        <f t="shared" si="15"/>
        <v/>
      </c>
    </row>
    <row r="213" spans="1:13" x14ac:dyDescent="0.35">
      <c r="A213" s="116">
        <v>212</v>
      </c>
      <c r="B213" s="113"/>
      <c r="C213" s="114"/>
      <c r="D213" s="115"/>
      <c r="E213" s="114"/>
      <c r="F213" s="114"/>
      <c r="G213" s="116" t="str">
        <f t="shared" si="13"/>
        <v/>
      </c>
      <c r="H213" s="117"/>
      <c r="I213" s="118" t="str">
        <f t="shared" si="12"/>
        <v/>
      </c>
      <c r="J213" s="114"/>
      <c r="L213" s="197" t="str">
        <f t="shared" si="14"/>
        <v/>
      </c>
      <c r="M213" s="196" t="str">
        <f t="shared" si="15"/>
        <v/>
      </c>
    </row>
    <row r="214" spans="1:13" x14ac:dyDescent="0.35">
      <c r="A214" s="110">
        <v>213</v>
      </c>
      <c r="B214" s="107"/>
      <c r="C214" s="108"/>
      <c r="D214" s="109"/>
      <c r="E214" s="108"/>
      <c r="F214" s="108"/>
      <c r="G214" s="110" t="str">
        <f t="shared" si="13"/>
        <v/>
      </c>
      <c r="H214" s="111"/>
      <c r="I214" s="112" t="str">
        <f t="shared" si="12"/>
        <v/>
      </c>
      <c r="J214" s="108"/>
      <c r="L214" s="197" t="str">
        <f t="shared" si="14"/>
        <v/>
      </c>
      <c r="M214" s="196" t="str">
        <f t="shared" si="15"/>
        <v/>
      </c>
    </row>
    <row r="215" spans="1:13" x14ac:dyDescent="0.35">
      <c r="A215" s="116">
        <v>214</v>
      </c>
      <c r="B215" s="113"/>
      <c r="C215" s="114"/>
      <c r="D215" s="115"/>
      <c r="E215" s="114"/>
      <c r="F215" s="114"/>
      <c r="G215" s="116" t="str">
        <f t="shared" si="13"/>
        <v/>
      </c>
      <c r="H215" s="117"/>
      <c r="I215" s="118" t="str">
        <f t="shared" si="12"/>
        <v/>
      </c>
      <c r="J215" s="114"/>
      <c r="L215" s="197" t="str">
        <f t="shared" si="14"/>
        <v/>
      </c>
      <c r="M215" s="196" t="str">
        <f t="shared" si="15"/>
        <v/>
      </c>
    </row>
    <row r="216" spans="1:13" x14ac:dyDescent="0.35">
      <c r="A216" s="110">
        <v>215</v>
      </c>
      <c r="B216" s="107"/>
      <c r="C216" s="108"/>
      <c r="D216" s="109"/>
      <c r="E216" s="108"/>
      <c r="F216" s="108"/>
      <c r="G216" s="110" t="str">
        <f t="shared" si="13"/>
        <v/>
      </c>
      <c r="H216" s="111"/>
      <c r="I216" s="112" t="str">
        <f t="shared" si="12"/>
        <v/>
      </c>
      <c r="J216" s="108"/>
      <c r="L216" s="197" t="str">
        <f t="shared" si="14"/>
        <v/>
      </c>
      <c r="M216" s="196" t="str">
        <f t="shared" si="15"/>
        <v/>
      </c>
    </row>
    <row r="217" spans="1:13" x14ac:dyDescent="0.35">
      <c r="A217" s="116">
        <v>216</v>
      </c>
      <c r="B217" s="113"/>
      <c r="C217" s="114"/>
      <c r="D217" s="115"/>
      <c r="E217" s="114"/>
      <c r="F217" s="114"/>
      <c r="G217" s="116" t="str">
        <f t="shared" si="13"/>
        <v/>
      </c>
      <c r="H217" s="117"/>
      <c r="I217" s="118" t="str">
        <f t="shared" si="12"/>
        <v/>
      </c>
      <c r="J217" s="114"/>
      <c r="L217" s="197" t="str">
        <f t="shared" si="14"/>
        <v/>
      </c>
      <c r="M217" s="196" t="str">
        <f t="shared" si="15"/>
        <v/>
      </c>
    </row>
    <row r="218" spans="1:13" x14ac:dyDescent="0.35">
      <c r="A218" s="110">
        <v>217</v>
      </c>
      <c r="B218" s="107"/>
      <c r="C218" s="108"/>
      <c r="D218" s="109"/>
      <c r="E218" s="108"/>
      <c r="F218" s="108"/>
      <c r="G218" s="110" t="str">
        <f t="shared" si="13"/>
        <v/>
      </c>
      <c r="H218" s="111"/>
      <c r="I218" s="112" t="str">
        <f t="shared" si="12"/>
        <v/>
      </c>
      <c r="J218" s="108"/>
      <c r="L218" s="197" t="str">
        <f t="shared" si="14"/>
        <v/>
      </c>
      <c r="M218" s="196" t="str">
        <f t="shared" si="15"/>
        <v/>
      </c>
    </row>
    <row r="219" spans="1:13" x14ac:dyDescent="0.35">
      <c r="A219" s="116">
        <v>218</v>
      </c>
      <c r="B219" s="113"/>
      <c r="C219" s="114"/>
      <c r="D219" s="115"/>
      <c r="E219" s="114"/>
      <c r="F219" s="114"/>
      <c r="G219" s="116" t="str">
        <f t="shared" si="13"/>
        <v/>
      </c>
      <c r="H219" s="117"/>
      <c r="I219" s="118" t="str">
        <f t="shared" si="12"/>
        <v/>
      </c>
      <c r="J219" s="114"/>
      <c r="L219" s="197" t="str">
        <f t="shared" si="14"/>
        <v/>
      </c>
      <c r="M219" s="196" t="str">
        <f t="shared" si="15"/>
        <v/>
      </c>
    </row>
    <row r="220" spans="1:13" x14ac:dyDescent="0.35">
      <c r="A220" s="110">
        <v>219</v>
      </c>
      <c r="B220" s="107"/>
      <c r="C220" s="108"/>
      <c r="D220" s="109"/>
      <c r="E220" s="108"/>
      <c r="F220" s="108"/>
      <c r="G220" s="110" t="str">
        <f t="shared" si="13"/>
        <v/>
      </c>
      <c r="H220" s="111"/>
      <c r="I220" s="112" t="str">
        <f t="shared" si="12"/>
        <v/>
      </c>
      <c r="J220" s="108"/>
      <c r="L220" s="197" t="str">
        <f t="shared" si="14"/>
        <v/>
      </c>
      <c r="M220" s="196" t="str">
        <f t="shared" si="15"/>
        <v/>
      </c>
    </row>
    <row r="221" spans="1:13" x14ac:dyDescent="0.35">
      <c r="A221" s="116">
        <v>220</v>
      </c>
      <c r="B221" s="113"/>
      <c r="C221" s="114"/>
      <c r="D221" s="115"/>
      <c r="E221" s="114"/>
      <c r="F221" s="114"/>
      <c r="G221" s="116" t="str">
        <f t="shared" si="13"/>
        <v/>
      </c>
      <c r="H221" s="117"/>
      <c r="I221" s="118" t="str">
        <f t="shared" si="12"/>
        <v/>
      </c>
      <c r="J221" s="114"/>
      <c r="L221" s="197" t="str">
        <f t="shared" si="14"/>
        <v/>
      </c>
      <c r="M221" s="196" t="str">
        <f t="shared" si="15"/>
        <v/>
      </c>
    </row>
    <row r="222" spans="1:13" x14ac:dyDescent="0.35">
      <c r="A222" s="110">
        <v>221</v>
      </c>
      <c r="B222" s="107"/>
      <c r="C222" s="108"/>
      <c r="D222" s="109"/>
      <c r="E222" s="108"/>
      <c r="F222" s="108"/>
      <c r="G222" s="110" t="str">
        <f t="shared" si="13"/>
        <v/>
      </c>
      <c r="H222" s="111"/>
      <c r="I222" s="112" t="str">
        <f t="shared" si="12"/>
        <v/>
      </c>
      <c r="J222" s="108"/>
      <c r="L222" s="197" t="str">
        <f t="shared" si="14"/>
        <v/>
      </c>
      <c r="M222" s="196" t="str">
        <f t="shared" si="15"/>
        <v/>
      </c>
    </row>
    <row r="223" spans="1:13" x14ac:dyDescent="0.35">
      <c r="A223" s="116">
        <v>222</v>
      </c>
      <c r="B223" s="113"/>
      <c r="C223" s="114"/>
      <c r="D223" s="115"/>
      <c r="E223" s="114"/>
      <c r="F223" s="114"/>
      <c r="G223" s="116" t="str">
        <f t="shared" si="13"/>
        <v/>
      </c>
      <c r="H223" s="117"/>
      <c r="I223" s="118" t="str">
        <f t="shared" si="12"/>
        <v/>
      </c>
      <c r="J223" s="114"/>
      <c r="L223" s="197" t="str">
        <f t="shared" si="14"/>
        <v/>
      </c>
      <c r="M223" s="196" t="str">
        <f t="shared" si="15"/>
        <v/>
      </c>
    </row>
    <row r="224" spans="1:13" x14ac:dyDescent="0.35">
      <c r="A224" s="110">
        <v>223</v>
      </c>
      <c r="B224" s="107"/>
      <c r="C224" s="108"/>
      <c r="D224" s="109"/>
      <c r="E224" s="108"/>
      <c r="F224" s="108"/>
      <c r="G224" s="110" t="str">
        <f t="shared" si="13"/>
        <v/>
      </c>
      <c r="H224" s="111"/>
      <c r="I224" s="112" t="str">
        <f t="shared" si="12"/>
        <v/>
      </c>
      <c r="J224" s="108"/>
      <c r="L224" s="197" t="str">
        <f t="shared" si="14"/>
        <v/>
      </c>
      <c r="M224" s="196" t="str">
        <f t="shared" si="15"/>
        <v/>
      </c>
    </row>
    <row r="225" spans="1:13" x14ac:dyDescent="0.35">
      <c r="A225" s="116">
        <v>224</v>
      </c>
      <c r="B225" s="113"/>
      <c r="C225" s="114"/>
      <c r="D225" s="115"/>
      <c r="E225" s="114"/>
      <c r="F225" s="114"/>
      <c r="G225" s="116" t="str">
        <f t="shared" si="13"/>
        <v/>
      </c>
      <c r="H225" s="117"/>
      <c r="I225" s="118" t="str">
        <f t="shared" si="12"/>
        <v/>
      </c>
      <c r="J225" s="114"/>
      <c r="L225" s="197" t="str">
        <f t="shared" si="14"/>
        <v/>
      </c>
      <c r="M225" s="196" t="str">
        <f t="shared" si="15"/>
        <v/>
      </c>
    </row>
    <row r="226" spans="1:13" x14ac:dyDescent="0.35">
      <c r="A226" s="110">
        <v>225</v>
      </c>
      <c r="B226" s="107"/>
      <c r="C226" s="108"/>
      <c r="D226" s="109"/>
      <c r="E226" s="108"/>
      <c r="F226" s="108"/>
      <c r="G226" s="110" t="str">
        <f t="shared" si="13"/>
        <v/>
      </c>
      <c r="H226" s="111"/>
      <c r="I226" s="112" t="str">
        <f t="shared" si="12"/>
        <v/>
      </c>
      <c r="J226" s="108"/>
      <c r="L226" s="197" t="str">
        <f t="shared" si="14"/>
        <v/>
      </c>
      <c r="M226" s="196" t="str">
        <f t="shared" si="15"/>
        <v/>
      </c>
    </row>
    <row r="227" spans="1:13" x14ac:dyDescent="0.35">
      <c r="A227" s="116">
        <v>226</v>
      </c>
      <c r="B227" s="113"/>
      <c r="C227" s="114"/>
      <c r="D227" s="115"/>
      <c r="E227" s="114"/>
      <c r="F227" s="114"/>
      <c r="G227" s="116" t="str">
        <f t="shared" si="13"/>
        <v/>
      </c>
      <c r="H227" s="117"/>
      <c r="I227" s="118" t="str">
        <f t="shared" si="12"/>
        <v/>
      </c>
      <c r="J227" s="114"/>
      <c r="L227" s="197" t="str">
        <f t="shared" si="14"/>
        <v/>
      </c>
      <c r="M227" s="196" t="str">
        <f t="shared" si="15"/>
        <v/>
      </c>
    </row>
    <row r="228" spans="1:13" x14ac:dyDescent="0.35">
      <c r="A228" s="110">
        <v>227</v>
      </c>
      <c r="B228" s="107"/>
      <c r="C228" s="108"/>
      <c r="D228" s="109"/>
      <c r="E228" s="108"/>
      <c r="F228" s="108"/>
      <c r="G228" s="110" t="str">
        <f t="shared" si="13"/>
        <v/>
      </c>
      <c r="H228" s="111"/>
      <c r="I228" s="112" t="str">
        <f t="shared" si="12"/>
        <v/>
      </c>
      <c r="J228" s="108"/>
      <c r="L228" s="197" t="str">
        <f t="shared" si="14"/>
        <v/>
      </c>
      <c r="M228" s="196" t="str">
        <f t="shared" si="15"/>
        <v/>
      </c>
    </row>
    <row r="229" spans="1:13" x14ac:dyDescent="0.35">
      <c r="A229" s="116">
        <v>228</v>
      </c>
      <c r="B229" s="113"/>
      <c r="C229" s="114"/>
      <c r="D229" s="115"/>
      <c r="E229" s="114"/>
      <c r="F229" s="114"/>
      <c r="G229" s="116" t="str">
        <f t="shared" si="13"/>
        <v/>
      </c>
      <c r="H229" s="117"/>
      <c r="I229" s="118" t="str">
        <f t="shared" ref="I229:I292" si="16">IF(H229="","",IFERROR(H229/G229,""))</f>
        <v/>
      </c>
      <c r="J229" s="114"/>
      <c r="L229" s="197" t="str">
        <f t="shared" si="14"/>
        <v/>
      </c>
      <c r="M229" s="196" t="str">
        <f t="shared" si="15"/>
        <v/>
      </c>
    </row>
    <row r="230" spans="1:13" x14ac:dyDescent="0.35">
      <c r="A230" s="110">
        <v>229</v>
      </c>
      <c r="B230" s="107"/>
      <c r="C230" s="108"/>
      <c r="D230" s="109"/>
      <c r="E230" s="108"/>
      <c r="F230" s="108"/>
      <c r="G230" s="110" t="str">
        <f t="shared" si="13"/>
        <v/>
      </c>
      <c r="H230" s="111"/>
      <c r="I230" s="112" t="str">
        <f t="shared" si="16"/>
        <v/>
      </c>
      <c r="J230" s="108"/>
      <c r="L230" s="197" t="str">
        <f t="shared" si="14"/>
        <v/>
      </c>
      <c r="M230" s="196" t="str">
        <f t="shared" si="15"/>
        <v/>
      </c>
    </row>
    <row r="231" spans="1:13" x14ac:dyDescent="0.35">
      <c r="A231" s="116">
        <v>230</v>
      </c>
      <c r="B231" s="113"/>
      <c r="C231" s="114"/>
      <c r="D231" s="115"/>
      <c r="E231" s="114"/>
      <c r="F231" s="114"/>
      <c r="G231" s="116" t="str">
        <f t="shared" si="13"/>
        <v/>
      </c>
      <c r="H231" s="117"/>
      <c r="I231" s="118" t="str">
        <f t="shared" si="16"/>
        <v/>
      </c>
      <c r="J231" s="114"/>
      <c r="L231" s="197" t="str">
        <f t="shared" si="14"/>
        <v/>
      </c>
      <c r="M231" s="196" t="str">
        <f t="shared" si="15"/>
        <v/>
      </c>
    </row>
    <row r="232" spans="1:13" x14ac:dyDescent="0.35">
      <c r="A232" s="110">
        <v>231</v>
      </c>
      <c r="B232" s="107"/>
      <c r="C232" s="108"/>
      <c r="D232" s="109"/>
      <c r="E232" s="108"/>
      <c r="F232" s="108"/>
      <c r="G232" s="110" t="str">
        <f t="shared" si="13"/>
        <v/>
      </c>
      <c r="H232" s="111"/>
      <c r="I232" s="112" t="str">
        <f t="shared" si="16"/>
        <v/>
      </c>
      <c r="J232" s="108"/>
      <c r="L232" s="197" t="str">
        <f t="shared" si="14"/>
        <v/>
      </c>
      <c r="M232" s="196" t="str">
        <f t="shared" si="15"/>
        <v/>
      </c>
    </row>
    <row r="233" spans="1:13" x14ac:dyDescent="0.35">
      <c r="A233" s="116">
        <v>232</v>
      </c>
      <c r="B233" s="113"/>
      <c r="C233" s="114"/>
      <c r="D233" s="115"/>
      <c r="E233" s="114"/>
      <c r="F233" s="114"/>
      <c r="G233" s="116" t="str">
        <f t="shared" si="13"/>
        <v/>
      </c>
      <c r="H233" s="117"/>
      <c r="I233" s="118" t="str">
        <f t="shared" si="16"/>
        <v/>
      </c>
      <c r="J233" s="114"/>
      <c r="L233" s="197" t="str">
        <f t="shared" si="14"/>
        <v/>
      </c>
      <c r="M233" s="196" t="str">
        <f t="shared" si="15"/>
        <v/>
      </c>
    </row>
    <row r="234" spans="1:13" x14ac:dyDescent="0.35">
      <c r="A234" s="110">
        <v>233</v>
      </c>
      <c r="B234" s="107"/>
      <c r="C234" s="108"/>
      <c r="D234" s="109"/>
      <c r="E234" s="108"/>
      <c r="F234" s="108"/>
      <c r="G234" s="110" t="str">
        <f t="shared" si="13"/>
        <v/>
      </c>
      <c r="H234" s="111"/>
      <c r="I234" s="112" t="str">
        <f t="shared" si="16"/>
        <v/>
      </c>
      <c r="J234" s="108"/>
      <c r="L234" s="197" t="str">
        <f t="shared" si="14"/>
        <v/>
      </c>
      <c r="M234" s="196" t="str">
        <f t="shared" si="15"/>
        <v/>
      </c>
    </row>
    <row r="235" spans="1:13" x14ac:dyDescent="0.35">
      <c r="A235" s="116">
        <v>234</v>
      </c>
      <c r="B235" s="113"/>
      <c r="C235" s="114"/>
      <c r="D235" s="115"/>
      <c r="E235" s="114"/>
      <c r="F235" s="114"/>
      <c r="G235" s="116" t="str">
        <f t="shared" si="13"/>
        <v/>
      </c>
      <c r="H235" s="117"/>
      <c r="I235" s="118" t="str">
        <f t="shared" si="16"/>
        <v/>
      </c>
      <c r="J235" s="114"/>
      <c r="L235" s="197" t="str">
        <f t="shared" si="14"/>
        <v/>
      </c>
      <c r="M235" s="196" t="str">
        <f t="shared" si="15"/>
        <v/>
      </c>
    </row>
    <row r="236" spans="1:13" x14ac:dyDescent="0.35">
      <c r="A236" s="110">
        <v>235</v>
      </c>
      <c r="B236" s="107"/>
      <c r="C236" s="108"/>
      <c r="D236" s="109"/>
      <c r="E236" s="108"/>
      <c r="F236" s="108"/>
      <c r="G236" s="110" t="str">
        <f t="shared" si="13"/>
        <v/>
      </c>
      <c r="H236" s="111"/>
      <c r="I236" s="112" t="str">
        <f t="shared" si="16"/>
        <v/>
      </c>
      <c r="J236" s="108"/>
      <c r="L236" s="197" t="str">
        <f t="shared" si="14"/>
        <v/>
      </c>
      <c r="M236" s="196" t="str">
        <f t="shared" si="15"/>
        <v/>
      </c>
    </row>
    <row r="237" spans="1:13" x14ac:dyDescent="0.35">
      <c r="A237" s="116">
        <v>236</v>
      </c>
      <c r="B237" s="113"/>
      <c r="C237" s="114"/>
      <c r="D237" s="115"/>
      <c r="E237" s="114"/>
      <c r="F237" s="114"/>
      <c r="G237" s="116" t="str">
        <f t="shared" si="13"/>
        <v/>
      </c>
      <c r="H237" s="117"/>
      <c r="I237" s="118" t="str">
        <f t="shared" si="16"/>
        <v/>
      </c>
      <c r="J237" s="114"/>
      <c r="L237" s="197" t="str">
        <f t="shared" si="14"/>
        <v/>
      </c>
      <c r="M237" s="196" t="str">
        <f t="shared" si="15"/>
        <v/>
      </c>
    </row>
    <row r="238" spans="1:13" x14ac:dyDescent="0.35">
      <c r="A238" s="110">
        <v>237</v>
      </c>
      <c r="B238" s="107"/>
      <c r="C238" s="108"/>
      <c r="D238" s="109"/>
      <c r="E238" s="108"/>
      <c r="F238" s="108"/>
      <c r="G238" s="110" t="str">
        <f t="shared" si="13"/>
        <v/>
      </c>
      <c r="H238" s="111"/>
      <c r="I238" s="112" t="str">
        <f t="shared" si="16"/>
        <v/>
      </c>
      <c r="J238" s="108"/>
      <c r="L238" s="197" t="str">
        <f t="shared" si="14"/>
        <v/>
      </c>
      <c r="M238" s="196" t="str">
        <f t="shared" si="15"/>
        <v/>
      </c>
    </row>
    <row r="239" spans="1:13" x14ac:dyDescent="0.35">
      <c r="A239" s="116">
        <v>238</v>
      </c>
      <c r="B239" s="113"/>
      <c r="C239" s="114"/>
      <c r="D239" s="115"/>
      <c r="E239" s="114"/>
      <c r="F239" s="114"/>
      <c r="G239" s="116" t="str">
        <f t="shared" si="13"/>
        <v/>
      </c>
      <c r="H239" s="117"/>
      <c r="I239" s="118" t="str">
        <f t="shared" si="16"/>
        <v/>
      </c>
      <c r="J239" s="114"/>
      <c r="L239" s="197" t="str">
        <f t="shared" si="14"/>
        <v/>
      </c>
      <c r="M239" s="196" t="str">
        <f t="shared" si="15"/>
        <v/>
      </c>
    </row>
    <row r="240" spans="1:13" x14ac:dyDescent="0.35">
      <c r="A240" s="110">
        <v>239</v>
      </c>
      <c r="B240" s="107"/>
      <c r="C240" s="108"/>
      <c r="D240" s="109"/>
      <c r="E240" s="108"/>
      <c r="F240" s="108"/>
      <c r="G240" s="110" t="str">
        <f t="shared" si="13"/>
        <v/>
      </c>
      <c r="H240" s="111"/>
      <c r="I240" s="112" t="str">
        <f t="shared" si="16"/>
        <v/>
      </c>
      <c r="J240" s="108"/>
      <c r="L240" s="197" t="str">
        <f t="shared" si="14"/>
        <v/>
      </c>
      <c r="M240" s="196" t="str">
        <f t="shared" si="15"/>
        <v/>
      </c>
    </row>
    <row r="241" spans="1:13" x14ac:dyDescent="0.35">
      <c r="A241" s="116">
        <v>240</v>
      </c>
      <c r="B241" s="113"/>
      <c r="C241" s="114"/>
      <c r="D241" s="115"/>
      <c r="E241" s="114"/>
      <c r="F241" s="114"/>
      <c r="G241" s="116" t="str">
        <f t="shared" si="13"/>
        <v/>
      </c>
      <c r="H241" s="117"/>
      <c r="I241" s="118" t="str">
        <f t="shared" si="16"/>
        <v/>
      </c>
      <c r="J241" s="114"/>
      <c r="L241" s="197" t="str">
        <f t="shared" si="14"/>
        <v/>
      </c>
      <c r="M241" s="196" t="str">
        <f t="shared" si="15"/>
        <v/>
      </c>
    </row>
    <row r="242" spans="1:13" x14ac:dyDescent="0.35">
      <c r="A242" s="110">
        <v>241</v>
      </c>
      <c r="B242" s="107"/>
      <c r="C242" s="108"/>
      <c r="D242" s="109"/>
      <c r="E242" s="108"/>
      <c r="F242" s="108"/>
      <c r="G242" s="110" t="str">
        <f t="shared" si="13"/>
        <v/>
      </c>
      <c r="H242" s="111"/>
      <c r="I242" s="112" t="str">
        <f t="shared" si="16"/>
        <v/>
      </c>
      <c r="J242" s="108"/>
      <c r="L242" s="197" t="str">
        <f t="shared" si="14"/>
        <v/>
      </c>
      <c r="M242" s="196" t="str">
        <f t="shared" si="15"/>
        <v/>
      </c>
    </row>
    <row r="243" spans="1:13" x14ac:dyDescent="0.35">
      <c r="A243" s="116">
        <v>242</v>
      </c>
      <c r="B243" s="113"/>
      <c r="C243" s="114"/>
      <c r="D243" s="115"/>
      <c r="E243" s="114"/>
      <c r="F243" s="114"/>
      <c r="G243" s="116" t="str">
        <f t="shared" si="13"/>
        <v/>
      </c>
      <c r="H243" s="117"/>
      <c r="I243" s="118" t="str">
        <f t="shared" si="16"/>
        <v/>
      </c>
      <c r="J243" s="114"/>
      <c r="L243" s="197" t="str">
        <f t="shared" si="14"/>
        <v/>
      </c>
      <c r="M243" s="196" t="str">
        <f t="shared" si="15"/>
        <v/>
      </c>
    </row>
    <row r="244" spans="1:13" x14ac:dyDescent="0.35">
      <c r="A244" s="110">
        <v>243</v>
      </c>
      <c r="B244" s="107"/>
      <c r="C244" s="108"/>
      <c r="D244" s="109"/>
      <c r="E244" s="108"/>
      <c r="F244" s="108"/>
      <c r="G244" s="110" t="str">
        <f t="shared" si="13"/>
        <v/>
      </c>
      <c r="H244" s="111"/>
      <c r="I244" s="112" t="str">
        <f t="shared" si="16"/>
        <v/>
      </c>
      <c r="J244" s="108"/>
      <c r="L244" s="197" t="str">
        <f t="shared" si="14"/>
        <v/>
      </c>
      <c r="M244" s="196" t="str">
        <f t="shared" si="15"/>
        <v/>
      </c>
    </row>
    <row r="245" spans="1:13" x14ac:dyDescent="0.35">
      <c r="A245" s="116">
        <v>244</v>
      </c>
      <c r="B245" s="113"/>
      <c r="C245" s="114"/>
      <c r="D245" s="115"/>
      <c r="E245" s="114"/>
      <c r="F245" s="114"/>
      <c r="G245" s="116" t="str">
        <f t="shared" si="13"/>
        <v/>
      </c>
      <c r="H245" s="117"/>
      <c r="I245" s="118" t="str">
        <f t="shared" si="16"/>
        <v/>
      </c>
      <c r="J245" s="114"/>
      <c r="L245" s="197" t="str">
        <f t="shared" si="14"/>
        <v/>
      </c>
      <c r="M245" s="196" t="str">
        <f t="shared" si="15"/>
        <v/>
      </c>
    </row>
    <row r="246" spans="1:13" x14ac:dyDescent="0.35">
      <c r="A246" s="110">
        <v>245</v>
      </c>
      <c r="B246" s="107"/>
      <c r="C246" s="108"/>
      <c r="D246" s="109"/>
      <c r="E246" s="108"/>
      <c r="F246" s="108"/>
      <c r="G246" s="110" t="str">
        <f t="shared" si="13"/>
        <v/>
      </c>
      <c r="H246" s="111"/>
      <c r="I246" s="112" t="str">
        <f t="shared" si="16"/>
        <v/>
      </c>
      <c r="J246" s="108"/>
      <c r="L246" s="197" t="str">
        <f t="shared" si="14"/>
        <v/>
      </c>
      <c r="M246" s="196" t="str">
        <f t="shared" si="15"/>
        <v/>
      </c>
    </row>
    <row r="247" spans="1:13" x14ac:dyDescent="0.35">
      <c r="A247" s="116">
        <v>246</v>
      </c>
      <c r="B247" s="113"/>
      <c r="C247" s="114"/>
      <c r="D247" s="115"/>
      <c r="E247" s="114"/>
      <c r="F247" s="114"/>
      <c r="G247" s="116" t="str">
        <f t="shared" si="13"/>
        <v/>
      </c>
      <c r="H247" s="117"/>
      <c r="I247" s="118" t="str">
        <f t="shared" si="16"/>
        <v/>
      </c>
      <c r="J247" s="114"/>
      <c r="L247" s="197" t="str">
        <f t="shared" si="14"/>
        <v/>
      </c>
      <c r="M247" s="196" t="str">
        <f t="shared" si="15"/>
        <v/>
      </c>
    </row>
    <row r="248" spans="1:13" x14ac:dyDescent="0.35">
      <c r="A248" s="110">
        <v>247</v>
      </c>
      <c r="B248" s="107"/>
      <c r="C248" s="108"/>
      <c r="D248" s="109"/>
      <c r="E248" s="108"/>
      <c r="F248" s="108"/>
      <c r="G248" s="110" t="str">
        <f t="shared" si="13"/>
        <v/>
      </c>
      <c r="H248" s="111"/>
      <c r="I248" s="112" t="str">
        <f t="shared" si="16"/>
        <v/>
      </c>
      <c r="J248" s="108"/>
      <c r="L248" s="197" t="str">
        <f t="shared" si="14"/>
        <v/>
      </c>
      <c r="M248" s="196" t="str">
        <f t="shared" si="15"/>
        <v/>
      </c>
    </row>
    <row r="249" spans="1:13" x14ac:dyDescent="0.35">
      <c r="A249" s="116">
        <v>248</v>
      </c>
      <c r="B249" s="113"/>
      <c r="C249" s="114"/>
      <c r="D249" s="115"/>
      <c r="E249" s="114"/>
      <c r="F249" s="114"/>
      <c r="G249" s="116" t="str">
        <f t="shared" si="13"/>
        <v/>
      </c>
      <c r="H249" s="117"/>
      <c r="I249" s="118" t="str">
        <f t="shared" si="16"/>
        <v/>
      </c>
      <c r="J249" s="114"/>
      <c r="L249" s="197" t="str">
        <f t="shared" si="14"/>
        <v/>
      </c>
      <c r="M249" s="196" t="str">
        <f t="shared" si="15"/>
        <v/>
      </c>
    </row>
    <row r="250" spans="1:13" x14ac:dyDescent="0.35">
      <c r="A250" s="110">
        <v>249</v>
      </c>
      <c r="B250" s="107"/>
      <c r="C250" s="108"/>
      <c r="D250" s="109"/>
      <c r="E250" s="108"/>
      <c r="F250" s="108"/>
      <c r="G250" s="110" t="str">
        <f t="shared" si="13"/>
        <v/>
      </c>
      <c r="H250" s="111"/>
      <c r="I250" s="112" t="str">
        <f t="shared" si="16"/>
        <v/>
      </c>
      <c r="J250" s="108"/>
      <c r="L250" s="197" t="str">
        <f t="shared" si="14"/>
        <v/>
      </c>
      <c r="M250" s="196" t="str">
        <f t="shared" si="15"/>
        <v/>
      </c>
    </row>
    <row r="251" spans="1:13" x14ac:dyDescent="0.35">
      <c r="A251" s="116">
        <v>250</v>
      </c>
      <c r="B251" s="113"/>
      <c r="C251" s="114"/>
      <c r="D251" s="115"/>
      <c r="E251" s="114"/>
      <c r="F251" s="114"/>
      <c r="G251" s="116" t="str">
        <f t="shared" si="13"/>
        <v/>
      </c>
      <c r="H251" s="117"/>
      <c r="I251" s="118" t="str">
        <f t="shared" si="16"/>
        <v/>
      </c>
      <c r="J251" s="114"/>
      <c r="L251" s="197" t="str">
        <f t="shared" si="14"/>
        <v/>
      </c>
      <c r="M251" s="196" t="str">
        <f t="shared" si="15"/>
        <v/>
      </c>
    </row>
    <row r="252" spans="1:13" x14ac:dyDescent="0.35">
      <c r="A252" s="110">
        <v>251</v>
      </c>
      <c r="B252" s="107"/>
      <c r="C252" s="108"/>
      <c r="D252" s="109"/>
      <c r="E252" s="108"/>
      <c r="F252" s="108"/>
      <c r="G252" s="110" t="str">
        <f t="shared" si="13"/>
        <v/>
      </c>
      <c r="H252" s="111"/>
      <c r="I252" s="112" t="str">
        <f t="shared" si="16"/>
        <v/>
      </c>
      <c r="J252" s="108"/>
      <c r="L252" s="197" t="str">
        <f t="shared" si="14"/>
        <v/>
      </c>
      <c r="M252" s="196" t="str">
        <f t="shared" si="15"/>
        <v/>
      </c>
    </row>
    <row r="253" spans="1:13" x14ac:dyDescent="0.35">
      <c r="A253" s="116">
        <v>252</v>
      </c>
      <c r="B253" s="113"/>
      <c r="C253" s="114"/>
      <c r="D253" s="115"/>
      <c r="E253" s="114"/>
      <c r="F253" s="114"/>
      <c r="G253" s="116" t="str">
        <f t="shared" si="13"/>
        <v/>
      </c>
      <c r="H253" s="117"/>
      <c r="I253" s="118" t="str">
        <f t="shared" si="16"/>
        <v/>
      </c>
      <c r="J253" s="114"/>
      <c r="L253" s="197" t="str">
        <f t="shared" si="14"/>
        <v/>
      </c>
      <c r="M253" s="196" t="str">
        <f t="shared" si="15"/>
        <v/>
      </c>
    </row>
    <row r="254" spans="1:13" x14ac:dyDescent="0.35">
      <c r="A254" s="110">
        <v>253</v>
      </c>
      <c r="B254" s="107"/>
      <c r="C254" s="108"/>
      <c r="D254" s="109"/>
      <c r="E254" s="108"/>
      <c r="F254" s="108"/>
      <c r="G254" s="110" t="str">
        <f t="shared" si="13"/>
        <v/>
      </c>
      <c r="H254" s="111"/>
      <c r="I254" s="112" t="str">
        <f t="shared" si="16"/>
        <v/>
      </c>
      <c r="J254" s="108"/>
      <c r="L254" s="197" t="str">
        <f t="shared" si="14"/>
        <v/>
      </c>
      <c r="M254" s="196" t="str">
        <f t="shared" si="15"/>
        <v/>
      </c>
    </row>
    <row r="255" spans="1:13" x14ac:dyDescent="0.35">
      <c r="A255" s="116">
        <v>254</v>
      </c>
      <c r="B255" s="113"/>
      <c r="C255" s="114"/>
      <c r="D255" s="115"/>
      <c r="E255" s="114"/>
      <c r="F255" s="114"/>
      <c r="G255" s="116" t="str">
        <f t="shared" si="13"/>
        <v/>
      </c>
      <c r="H255" s="117"/>
      <c r="I255" s="118" t="str">
        <f t="shared" si="16"/>
        <v/>
      </c>
      <c r="J255" s="114"/>
      <c r="L255" s="197" t="str">
        <f t="shared" si="14"/>
        <v/>
      </c>
      <c r="M255" s="196" t="str">
        <f t="shared" si="15"/>
        <v/>
      </c>
    </row>
    <row r="256" spans="1:13" x14ac:dyDescent="0.35">
      <c r="A256" s="110">
        <v>255</v>
      </c>
      <c r="B256" s="107"/>
      <c r="C256" s="108"/>
      <c r="D256" s="109"/>
      <c r="E256" s="108"/>
      <c r="F256" s="108"/>
      <c r="G256" s="110" t="str">
        <f t="shared" si="13"/>
        <v/>
      </c>
      <c r="H256" s="111"/>
      <c r="I256" s="112" t="str">
        <f t="shared" si="16"/>
        <v/>
      </c>
      <c r="J256" s="108"/>
      <c r="L256" s="197" t="str">
        <f t="shared" si="14"/>
        <v/>
      </c>
      <c r="M256" s="196" t="str">
        <f t="shared" si="15"/>
        <v/>
      </c>
    </row>
    <row r="257" spans="1:13" x14ac:dyDescent="0.35">
      <c r="A257" s="116">
        <v>256</v>
      </c>
      <c r="B257" s="113"/>
      <c r="C257" s="114"/>
      <c r="D257" s="115"/>
      <c r="E257" s="114"/>
      <c r="F257" s="114"/>
      <c r="G257" s="116" t="str">
        <f t="shared" si="13"/>
        <v/>
      </c>
      <c r="H257" s="117"/>
      <c r="I257" s="118" t="str">
        <f t="shared" si="16"/>
        <v/>
      </c>
      <c r="J257" s="114"/>
      <c r="L257" s="197" t="str">
        <f t="shared" si="14"/>
        <v/>
      </c>
      <c r="M257" s="196" t="str">
        <f t="shared" si="15"/>
        <v/>
      </c>
    </row>
    <row r="258" spans="1:13" x14ac:dyDescent="0.35">
      <c r="A258" s="110">
        <v>257</v>
      </c>
      <c r="B258" s="107"/>
      <c r="C258" s="108"/>
      <c r="D258" s="109"/>
      <c r="E258" s="108"/>
      <c r="F258" s="108"/>
      <c r="G258" s="110" t="str">
        <f t="shared" ref="G258:G321" si="17">IF(E258&amp;F258="","",IFERROR(VLOOKUP((E258&amp;F258),Checks,2,FALSE),"Not Valid"))</f>
        <v/>
      </c>
      <c r="H258" s="111"/>
      <c r="I258" s="112" t="str">
        <f t="shared" si="16"/>
        <v/>
      </c>
      <c r="J258" s="108"/>
      <c r="L258" s="197" t="str">
        <f t="shared" si="14"/>
        <v/>
      </c>
      <c r="M258" s="196" t="str">
        <f t="shared" si="15"/>
        <v/>
      </c>
    </row>
    <row r="259" spans="1:13" x14ac:dyDescent="0.35">
      <c r="A259" s="116">
        <v>258</v>
      </c>
      <c r="B259" s="113"/>
      <c r="C259" s="114"/>
      <c r="D259" s="115"/>
      <c r="E259" s="114"/>
      <c r="F259" s="114"/>
      <c r="G259" s="116" t="str">
        <f t="shared" si="17"/>
        <v/>
      </c>
      <c r="H259" s="117"/>
      <c r="I259" s="118" t="str">
        <f t="shared" si="16"/>
        <v/>
      </c>
      <c r="J259" s="114"/>
      <c r="L259" s="197" t="str">
        <f t="shared" ref="L259:L322" si="18">IF(H259="","",INT((((YEAR(D259)-YEAR($N$1))*12+MONTH(D259)-MONTH($N$1)+1)+2)/3))</f>
        <v/>
      </c>
      <c r="M259" s="196" t="str">
        <f t="shared" ref="M259:M322" si="19">IF(AND(L259&gt;0,H259&lt;&gt;"",I259&gt;=0.75),L259,"")</f>
        <v/>
      </c>
    </row>
    <row r="260" spans="1:13" x14ac:dyDescent="0.35">
      <c r="A260" s="110">
        <v>259</v>
      </c>
      <c r="B260" s="107"/>
      <c r="C260" s="108"/>
      <c r="D260" s="109"/>
      <c r="E260" s="108"/>
      <c r="F260" s="108"/>
      <c r="G260" s="110" t="str">
        <f t="shared" si="17"/>
        <v/>
      </c>
      <c r="H260" s="111"/>
      <c r="I260" s="112" t="str">
        <f t="shared" si="16"/>
        <v/>
      </c>
      <c r="J260" s="108"/>
      <c r="L260" s="197" t="str">
        <f t="shared" si="18"/>
        <v/>
      </c>
      <c r="M260" s="196" t="str">
        <f t="shared" si="19"/>
        <v/>
      </c>
    </row>
    <row r="261" spans="1:13" x14ac:dyDescent="0.35">
      <c r="A261" s="116">
        <v>260</v>
      </c>
      <c r="B261" s="113"/>
      <c r="C261" s="114"/>
      <c r="D261" s="115"/>
      <c r="E261" s="114"/>
      <c r="F261" s="114"/>
      <c r="G261" s="116" t="str">
        <f t="shared" si="17"/>
        <v/>
      </c>
      <c r="H261" s="117"/>
      <c r="I261" s="118" t="str">
        <f t="shared" si="16"/>
        <v/>
      </c>
      <c r="J261" s="114"/>
      <c r="L261" s="197" t="str">
        <f t="shared" si="18"/>
        <v/>
      </c>
      <c r="M261" s="196" t="str">
        <f t="shared" si="19"/>
        <v/>
      </c>
    </row>
    <row r="262" spans="1:13" x14ac:dyDescent="0.35">
      <c r="A262" s="110">
        <v>261</v>
      </c>
      <c r="B262" s="107"/>
      <c r="C262" s="108"/>
      <c r="D262" s="109"/>
      <c r="E262" s="108"/>
      <c r="F262" s="108"/>
      <c r="G262" s="110" t="str">
        <f t="shared" si="17"/>
        <v/>
      </c>
      <c r="H262" s="111"/>
      <c r="I262" s="112" t="str">
        <f t="shared" si="16"/>
        <v/>
      </c>
      <c r="J262" s="108"/>
      <c r="L262" s="197" t="str">
        <f t="shared" si="18"/>
        <v/>
      </c>
      <c r="M262" s="196" t="str">
        <f t="shared" si="19"/>
        <v/>
      </c>
    </row>
    <row r="263" spans="1:13" x14ac:dyDescent="0.35">
      <c r="A263" s="116">
        <v>262</v>
      </c>
      <c r="B263" s="113"/>
      <c r="C263" s="114"/>
      <c r="D263" s="115"/>
      <c r="E263" s="114"/>
      <c r="F263" s="114"/>
      <c r="G263" s="116" t="str">
        <f t="shared" si="17"/>
        <v/>
      </c>
      <c r="H263" s="117"/>
      <c r="I263" s="118" t="str">
        <f t="shared" si="16"/>
        <v/>
      </c>
      <c r="J263" s="114"/>
      <c r="L263" s="197" t="str">
        <f t="shared" si="18"/>
        <v/>
      </c>
      <c r="M263" s="196" t="str">
        <f t="shared" si="19"/>
        <v/>
      </c>
    </row>
    <row r="264" spans="1:13" x14ac:dyDescent="0.35">
      <c r="A264" s="110">
        <v>263</v>
      </c>
      <c r="B264" s="107"/>
      <c r="C264" s="108"/>
      <c r="D264" s="109"/>
      <c r="E264" s="108"/>
      <c r="F264" s="108"/>
      <c r="G264" s="110" t="str">
        <f t="shared" si="17"/>
        <v/>
      </c>
      <c r="H264" s="111"/>
      <c r="I264" s="112" t="str">
        <f t="shared" si="16"/>
        <v/>
      </c>
      <c r="J264" s="108"/>
      <c r="L264" s="197" t="str">
        <f t="shared" si="18"/>
        <v/>
      </c>
      <c r="M264" s="196" t="str">
        <f t="shared" si="19"/>
        <v/>
      </c>
    </row>
    <row r="265" spans="1:13" x14ac:dyDescent="0.35">
      <c r="A265" s="116">
        <v>264</v>
      </c>
      <c r="B265" s="113"/>
      <c r="C265" s="114"/>
      <c r="D265" s="115"/>
      <c r="E265" s="114"/>
      <c r="F265" s="114"/>
      <c r="G265" s="116" t="str">
        <f t="shared" si="17"/>
        <v/>
      </c>
      <c r="H265" s="117"/>
      <c r="I265" s="118" t="str">
        <f t="shared" si="16"/>
        <v/>
      </c>
      <c r="J265" s="114"/>
      <c r="L265" s="197" t="str">
        <f t="shared" si="18"/>
        <v/>
      </c>
      <c r="M265" s="196" t="str">
        <f t="shared" si="19"/>
        <v/>
      </c>
    </row>
    <row r="266" spans="1:13" x14ac:dyDescent="0.35">
      <c r="A266" s="110">
        <v>265</v>
      </c>
      <c r="B266" s="107"/>
      <c r="C266" s="108"/>
      <c r="D266" s="109"/>
      <c r="E266" s="108"/>
      <c r="F266" s="108"/>
      <c r="G266" s="110" t="str">
        <f t="shared" si="17"/>
        <v/>
      </c>
      <c r="H266" s="111"/>
      <c r="I266" s="112" t="str">
        <f t="shared" si="16"/>
        <v/>
      </c>
      <c r="J266" s="108"/>
      <c r="L266" s="197" t="str">
        <f t="shared" si="18"/>
        <v/>
      </c>
      <c r="M266" s="196" t="str">
        <f t="shared" si="19"/>
        <v/>
      </c>
    </row>
    <row r="267" spans="1:13" x14ac:dyDescent="0.35">
      <c r="A267" s="116">
        <v>266</v>
      </c>
      <c r="B267" s="113"/>
      <c r="C267" s="114"/>
      <c r="D267" s="115"/>
      <c r="E267" s="114"/>
      <c r="F267" s="114"/>
      <c r="G267" s="116" t="str">
        <f t="shared" si="17"/>
        <v/>
      </c>
      <c r="H267" s="117"/>
      <c r="I267" s="118" t="str">
        <f t="shared" si="16"/>
        <v/>
      </c>
      <c r="J267" s="114"/>
      <c r="L267" s="197" t="str">
        <f t="shared" si="18"/>
        <v/>
      </c>
      <c r="M267" s="196" t="str">
        <f t="shared" si="19"/>
        <v/>
      </c>
    </row>
    <row r="268" spans="1:13" x14ac:dyDescent="0.35">
      <c r="A268" s="110">
        <v>267</v>
      </c>
      <c r="B268" s="107"/>
      <c r="C268" s="108"/>
      <c r="D268" s="109"/>
      <c r="E268" s="108"/>
      <c r="F268" s="108"/>
      <c r="G268" s="110" t="str">
        <f t="shared" si="17"/>
        <v/>
      </c>
      <c r="H268" s="111"/>
      <c r="I268" s="112" t="str">
        <f t="shared" si="16"/>
        <v/>
      </c>
      <c r="J268" s="108"/>
      <c r="L268" s="197" t="str">
        <f t="shared" si="18"/>
        <v/>
      </c>
      <c r="M268" s="196" t="str">
        <f t="shared" si="19"/>
        <v/>
      </c>
    </row>
    <row r="269" spans="1:13" x14ac:dyDescent="0.35">
      <c r="A269" s="116">
        <v>268</v>
      </c>
      <c r="B269" s="113"/>
      <c r="C269" s="114"/>
      <c r="D269" s="115"/>
      <c r="E269" s="114"/>
      <c r="F269" s="114"/>
      <c r="G269" s="116" t="str">
        <f t="shared" si="17"/>
        <v/>
      </c>
      <c r="H269" s="117"/>
      <c r="I269" s="118" t="str">
        <f t="shared" si="16"/>
        <v/>
      </c>
      <c r="J269" s="114"/>
      <c r="L269" s="197" t="str">
        <f t="shared" si="18"/>
        <v/>
      </c>
      <c r="M269" s="196" t="str">
        <f t="shared" si="19"/>
        <v/>
      </c>
    </row>
    <row r="270" spans="1:13" x14ac:dyDescent="0.35">
      <c r="A270" s="110">
        <v>269</v>
      </c>
      <c r="B270" s="107"/>
      <c r="C270" s="108"/>
      <c r="D270" s="109"/>
      <c r="E270" s="108"/>
      <c r="F270" s="108"/>
      <c r="G270" s="110" t="str">
        <f t="shared" si="17"/>
        <v/>
      </c>
      <c r="H270" s="111"/>
      <c r="I270" s="112" t="str">
        <f t="shared" si="16"/>
        <v/>
      </c>
      <c r="J270" s="108"/>
      <c r="L270" s="197" t="str">
        <f t="shared" si="18"/>
        <v/>
      </c>
      <c r="M270" s="196" t="str">
        <f t="shared" si="19"/>
        <v/>
      </c>
    </row>
    <row r="271" spans="1:13" x14ac:dyDescent="0.35">
      <c r="A271" s="116">
        <v>270</v>
      </c>
      <c r="B271" s="113"/>
      <c r="C271" s="114"/>
      <c r="D271" s="115"/>
      <c r="E271" s="114"/>
      <c r="F271" s="114"/>
      <c r="G271" s="116" t="str">
        <f t="shared" si="17"/>
        <v/>
      </c>
      <c r="H271" s="117"/>
      <c r="I271" s="118" t="str">
        <f t="shared" si="16"/>
        <v/>
      </c>
      <c r="J271" s="114"/>
      <c r="L271" s="197" t="str">
        <f t="shared" si="18"/>
        <v/>
      </c>
      <c r="M271" s="196" t="str">
        <f t="shared" si="19"/>
        <v/>
      </c>
    </row>
    <row r="272" spans="1:13" x14ac:dyDescent="0.35">
      <c r="A272" s="110">
        <v>271</v>
      </c>
      <c r="B272" s="107"/>
      <c r="C272" s="108"/>
      <c r="D272" s="109"/>
      <c r="E272" s="108"/>
      <c r="F272" s="108"/>
      <c r="G272" s="110" t="str">
        <f t="shared" si="17"/>
        <v/>
      </c>
      <c r="H272" s="111"/>
      <c r="I272" s="112" t="str">
        <f t="shared" si="16"/>
        <v/>
      </c>
      <c r="J272" s="108"/>
      <c r="L272" s="197" t="str">
        <f t="shared" si="18"/>
        <v/>
      </c>
      <c r="M272" s="196" t="str">
        <f t="shared" si="19"/>
        <v/>
      </c>
    </row>
    <row r="273" spans="1:13" x14ac:dyDescent="0.35">
      <c r="A273" s="116">
        <v>272</v>
      </c>
      <c r="B273" s="113"/>
      <c r="C273" s="114"/>
      <c r="D273" s="115"/>
      <c r="E273" s="114"/>
      <c r="F273" s="114"/>
      <c r="G273" s="116" t="str">
        <f t="shared" si="17"/>
        <v/>
      </c>
      <c r="H273" s="117"/>
      <c r="I273" s="118" t="str">
        <f t="shared" si="16"/>
        <v/>
      </c>
      <c r="J273" s="114"/>
      <c r="L273" s="197" t="str">
        <f t="shared" si="18"/>
        <v/>
      </c>
      <c r="M273" s="196" t="str">
        <f t="shared" si="19"/>
        <v/>
      </c>
    </row>
    <row r="274" spans="1:13" x14ac:dyDescent="0.35">
      <c r="A274" s="110">
        <v>273</v>
      </c>
      <c r="B274" s="107"/>
      <c r="C274" s="108"/>
      <c r="D274" s="109"/>
      <c r="E274" s="108"/>
      <c r="F274" s="108"/>
      <c r="G274" s="110" t="str">
        <f t="shared" si="17"/>
        <v/>
      </c>
      <c r="H274" s="111"/>
      <c r="I274" s="112" t="str">
        <f t="shared" si="16"/>
        <v/>
      </c>
      <c r="J274" s="108"/>
      <c r="L274" s="197" t="str">
        <f t="shared" si="18"/>
        <v/>
      </c>
      <c r="M274" s="196" t="str">
        <f t="shared" si="19"/>
        <v/>
      </c>
    </row>
    <row r="275" spans="1:13" x14ac:dyDescent="0.35">
      <c r="A275" s="116">
        <v>274</v>
      </c>
      <c r="B275" s="113"/>
      <c r="C275" s="114"/>
      <c r="D275" s="115"/>
      <c r="E275" s="114"/>
      <c r="F275" s="114"/>
      <c r="G275" s="116" t="str">
        <f t="shared" si="17"/>
        <v/>
      </c>
      <c r="H275" s="117"/>
      <c r="I275" s="118" t="str">
        <f t="shared" si="16"/>
        <v/>
      </c>
      <c r="J275" s="114"/>
      <c r="L275" s="197" t="str">
        <f t="shared" si="18"/>
        <v/>
      </c>
      <c r="M275" s="196" t="str">
        <f t="shared" si="19"/>
        <v/>
      </c>
    </row>
    <row r="276" spans="1:13" x14ac:dyDescent="0.35">
      <c r="A276" s="110">
        <v>275</v>
      </c>
      <c r="B276" s="107"/>
      <c r="C276" s="108"/>
      <c r="D276" s="109"/>
      <c r="E276" s="108"/>
      <c r="F276" s="108"/>
      <c r="G276" s="110" t="str">
        <f t="shared" si="17"/>
        <v/>
      </c>
      <c r="H276" s="111"/>
      <c r="I276" s="112" t="str">
        <f t="shared" si="16"/>
        <v/>
      </c>
      <c r="J276" s="108"/>
      <c r="L276" s="197" t="str">
        <f t="shared" si="18"/>
        <v/>
      </c>
      <c r="M276" s="196" t="str">
        <f t="shared" si="19"/>
        <v/>
      </c>
    </row>
    <row r="277" spans="1:13" x14ac:dyDescent="0.35">
      <c r="A277" s="116">
        <v>276</v>
      </c>
      <c r="B277" s="113"/>
      <c r="C277" s="114"/>
      <c r="D277" s="115"/>
      <c r="E277" s="114"/>
      <c r="F277" s="114"/>
      <c r="G277" s="116" t="str">
        <f t="shared" si="17"/>
        <v/>
      </c>
      <c r="H277" s="117"/>
      <c r="I277" s="118" t="str">
        <f t="shared" si="16"/>
        <v/>
      </c>
      <c r="J277" s="114"/>
      <c r="L277" s="197" t="str">
        <f t="shared" si="18"/>
        <v/>
      </c>
      <c r="M277" s="196" t="str">
        <f t="shared" si="19"/>
        <v/>
      </c>
    </row>
    <row r="278" spans="1:13" x14ac:dyDescent="0.35">
      <c r="A278" s="110">
        <v>277</v>
      </c>
      <c r="B278" s="107"/>
      <c r="C278" s="108"/>
      <c r="D278" s="109"/>
      <c r="E278" s="108"/>
      <c r="F278" s="108"/>
      <c r="G278" s="110" t="str">
        <f t="shared" si="17"/>
        <v/>
      </c>
      <c r="H278" s="111"/>
      <c r="I278" s="112" t="str">
        <f t="shared" si="16"/>
        <v/>
      </c>
      <c r="J278" s="108"/>
      <c r="L278" s="197" t="str">
        <f t="shared" si="18"/>
        <v/>
      </c>
      <c r="M278" s="196" t="str">
        <f t="shared" si="19"/>
        <v/>
      </c>
    </row>
    <row r="279" spans="1:13" x14ac:dyDescent="0.35">
      <c r="A279" s="116">
        <v>278</v>
      </c>
      <c r="B279" s="113"/>
      <c r="C279" s="114"/>
      <c r="D279" s="115"/>
      <c r="E279" s="114"/>
      <c r="F279" s="114"/>
      <c r="G279" s="116" t="str">
        <f t="shared" si="17"/>
        <v/>
      </c>
      <c r="H279" s="117"/>
      <c r="I279" s="118" t="str">
        <f t="shared" si="16"/>
        <v/>
      </c>
      <c r="J279" s="114"/>
      <c r="L279" s="197" t="str">
        <f t="shared" si="18"/>
        <v/>
      </c>
      <c r="M279" s="196" t="str">
        <f t="shared" si="19"/>
        <v/>
      </c>
    </row>
    <row r="280" spans="1:13" x14ac:dyDescent="0.35">
      <c r="A280" s="110">
        <v>279</v>
      </c>
      <c r="B280" s="107"/>
      <c r="C280" s="108"/>
      <c r="D280" s="109"/>
      <c r="E280" s="108"/>
      <c r="F280" s="108"/>
      <c r="G280" s="110" t="str">
        <f t="shared" si="17"/>
        <v/>
      </c>
      <c r="H280" s="111"/>
      <c r="I280" s="112" t="str">
        <f t="shared" si="16"/>
        <v/>
      </c>
      <c r="J280" s="108"/>
      <c r="L280" s="197" t="str">
        <f t="shared" si="18"/>
        <v/>
      </c>
      <c r="M280" s="196" t="str">
        <f t="shared" si="19"/>
        <v/>
      </c>
    </row>
    <row r="281" spans="1:13" x14ac:dyDescent="0.35">
      <c r="A281" s="116">
        <v>280</v>
      </c>
      <c r="B281" s="113"/>
      <c r="C281" s="114"/>
      <c r="D281" s="115"/>
      <c r="E281" s="114"/>
      <c r="F281" s="114"/>
      <c r="G281" s="116" t="str">
        <f t="shared" si="17"/>
        <v/>
      </c>
      <c r="H281" s="117"/>
      <c r="I281" s="118" t="str">
        <f t="shared" si="16"/>
        <v/>
      </c>
      <c r="J281" s="114"/>
      <c r="L281" s="197" t="str">
        <f t="shared" si="18"/>
        <v/>
      </c>
      <c r="M281" s="196" t="str">
        <f t="shared" si="19"/>
        <v/>
      </c>
    </row>
    <row r="282" spans="1:13" x14ac:dyDescent="0.35">
      <c r="A282" s="110">
        <v>281</v>
      </c>
      <c r="B282" s="107"/>
      <c r="C282" s="108"/>
      <c r="D282" s="109"/>
      <c r="E282" s="108"/>
      <c r="F282" s="108"/>
      <c r="G282" s="110" t="str">
        <f t="shared" si="17"/>
        <v/>
      </c>
      <c r="H282" s="111"/>
      <c r="I282" s="112" t="str">
        <f t="shared" si="16"/>
        <v/>
      </c>
      <c r="J282" s="108"/>
      <c r="L282" s="197" t="str">
        <f t="shared" si="18"/>
        <v/>
      </c>
      <c r="M282" s="196" t="str">
        <f t="shared" si="19"/>
        <v/>
      </c>
    </row>
    <row r="283" spans="1:13" x14ac:dyDescent="0.35">
      <c r="A283" s="116">
        <v>282</v>
      </c>
      <c r="B283" s="113"/>
      <c r="C283" s="114"/>
      <c r="D283" s="115"/>
      <c r="E283" s="114"/>
      <c r="F283" s="114"/>
      <c r="G283" s="116" t="str">
        <f t="shared" si="17"/>
        <v/>
      </c>
      <c r="H283" s="117"/>
      <c r="I283" s="118" t="str">
        <f t="shared" si="16"/>
        <v/>
      </c>
      <c r="J283" s="114"/>
      <c r="L283" s="197" t="str">
        <f t="shared" si="18"/>
        <v/>
      </c>
      <c r="M283" s="196" t="str">
        <f t="shared" si="19"/>
        <v/>
      </c>
    </row>
    <row r="284" spans="1:13" x14ac:dyDescent="0.35">
      <c r="A284" s="110">
        <v>283</v>
      </c>
      <c r="B284" s="107"/>
      <c r="C284" s="108"/>
      <c r="D284" s="109"/>
      <c r="E284" s="108"/>
      <c r="F284" s="108"/>
      <c r="G284" s="110" t="str">
        <f t="shared" si="17"/>
        <v/>
      </c>
      <c r="H284" s="111"/>
      <c r="I284" s="112" t="str">
        <f t="shared" si="16"/>
        <v/>
      </c>
      <c r="J284" s="108"/>
      <c r="L284" s="197" t="str">
        <f t="shared" si="18"/>
        <v/>
      </c>
      <c r="M284" s="196" t="str">
        <f t="shared" si="19"/>
        <v/>
      </c>
    </row>
    <row r="285" spans="1:13" x14ac:dyDescent="0.35">
      <c r="A285" s="116">
        <v>284</v>
      </c>
      <c r="B285" s="113"/>
      <c r="C285" s="114"/>
      <c r="D285" s="115"/>
      <c r="E285" s="114"/>
      <c r="F285" s="114"/>
      <c r="G285" s="116" t="str">
        <f t="shared" si="17"/>
        <v/>
      </c>
      <c r="H285" s="117"/>
      <c r="I285" s="118" t="str">
        <f t="shared" si="16"/>
        <v/>
      </c>
      <c r="J285" s="114"/>
      <c r="L285" s="197" t="str">
        <f t="shared" si="18"/>
        <v/>
      </c>
      <c r="M285" s="196" t="str">
        <f t="shared" si="19"/>
        <v/>
      </c>
    </row>
    <row r="286" spans="1:13" x14ac:dyDescent="0.35">
      <c r="A286" s="110">
        <v>285</v>
      </c>
      <c r="B286" s="107"/>
      <c r="C286" s="108"/>
      <c r="D286" s="109"/>
      <c r="E286" s="108"/>
      <c r="F286" s="108"/>
      <c r="G286" s="110" t="str">
        <f t="shared" si="17"/>
        <v/>
      </c>
      <c r="H286" s="111"/>
      <c r="I286" s="112" t="str">
        <f t="shared" si="16"/>
        <v/>
      </c>
      <c r="J286" s="108"/>
      <c r="L286" s="197" t="str">
        <f t="shared" si="18"/>
        <v/>
      </c>
      <c r="M286" s="196" t="str">
        <f t="shared" si="19"/>
        <v/>
      </c>
    </row>
    <row r="287" spans="1:13" x14ac:dyDescent="0.35">
      <c r="A287" s="116">
        <v>286</v>
      </c>
      <c r="B287" s="113"/>
      <c r="C287" s="114"/>
      <c r="D287" s="115"/>
      <c r="E287" s="114"/>
      <c r="F287" s="114"/>
      <c r="G287" s="116" t="str">
        <f t="shared" si="17"/>
        <v/>
      </c>
      <c r="H287" s="117"/>
      <c r="I287" s="118" t="str">
        <f t="shared" si="16"/>
        <v/>
      </c>
      <c r="J287" s="114"/>
      <c r="L287" s="197" t="str">
        <f t="shared" si="18"/>
        <v/>
      </c>
      <c r="M287" s="196" t="str">
        <f t="shared" si="19"/>
        <v/>
      </c>
    </row>
    <row r="288" spans="1:13" x14ac:dyDescent="0.35">
      <c r="A288" s="110">
        <v>287</v>
      </c>
      <c r="B288" s="107"/>
      <c r="C288" s="108"/>
      <c r="D288" s="109"/>
      <c r="E288" s="108"/>
      <c r="F288" s="108"/>
      <c r="G288" s="110" t="str">
        <f t="shared" si="17"/>
        <v/>
      </c>
      <c r="H288" s="111"/>
      <c r="I288" s="112" t="str">
        <f t="shared" si="16"/>
        <v/>
      </c>
      <c r="J288" s="108"/>
      <c r="L288" s="197" t="str">
        <f t="shared" si="18"/>
        <v/>
      </c>
      <c r="M288" s="196" t="str">
        <f t="shared" si="19"/>
        <v/>
      </c>
    </row>
    <row r="289" spans="1:13" x14ac:dyDescent="0.35">
      <c r="A289" s="116">
        <v>288</v>
      </c>
      <c r="B289" s="113"/>
      <c r="C289" s="114"/>
      <c r="D289" s="115"/>
      <c r="E289" s="114"/>
      <c r="F289" s="114"/>
      <c r="G289" s="116" t="str">
        <f t="shared" si="17"/>
        <v/>
      </c>
      <c r="H289" s="117"/>
      <c r="I289" s="118" t="str">
        <f t="shared" si="16"/>
        <v/>
      </c>
      <c r="J289" s="114"/>
      <c r="L289" s="197" t="str">
        <f t="shared" si="18"/>
        <v/>
      </c>
      <c r="M289" s="196" t="str">
        <f t="shared" si="19"/>
        <v/>
      </c>
    </row>
    <row r="290" spans="1:13" x14ac:dyDescent="0.35">
      <c r="A290" s="110">
        <v>289</v>
      </c>
      <c r="B290" s="107"/>
      <c r="C290" s="108"/>
      <c r="D290" s="109"/>
      <c r="E290" s="108"/>
      <c r="F290" s="108"/>
      <c r="G290" s="110" t="str">
        <f t="shared" si="17"/>
        <v/>
      </c>
      <c r="H290" s="111"/>
      <c r="I290" s="112" t="str">
        <f t="shared" si="16"/>
        <v/>
      </c>
      <c r="J290" s="108"/>
      <c r="L290" s="197" t="str">
        <f t="shared" si="18"/>
        <v/>
      </c>
      <c r="M290" s="196" t="str">
        <f t="shared" si="19"/>
        <v/>
      </c>
    </row>
    <row r="291" spans="1:13" x14ac:dyDescent="0.35">
      <c r="A291" s="116">
        <v>290</v>
      </c>
      <c r="B291" s="113"/>
      <c r="C291" s="114"/>
      <c r="D291" s="115"/>
      <c r="E291" s="114"/>
      <c r="F291" s="114"/>
      <c r="G291" s="116" t="str">
        <f t="shared" si="17"/>
        <v/>
      </c>
      <c r="H291" s="117"/>
      <c r="I291" s="118" t="str">
        <f t="shared" si="16"/>
        <v/>
      </c>
      <c r="J291" s="114"/>
      <c r="L291" s="197" t="str">
        <f t="shared" si="18"/>
        <v/>
      </c>
      <c r="M291" s="196" t="str">
        <f t="shared" si="19"/>
        <v/>
      </c>
    </row>
    <row r="292" spans="1:13" x14ac:dyDescent="0.35">
      <c r="A292" s="110">
        <v>291</v>
      </c>
      <c r="B292" s="107"/>
      <c r="C292" s="108"/>
      <c r="D292" s="109"/>
      <c r="E292" s="108"/>
      <c r="F292" s="108"/>
      <c r="G292" s="110" t="str">
        <f t="shared" si="17"/>
        <v/>
      </c>
      <c r="H292" s="111"/>
      <c r="I292" s="112" t="str">
        <f t="shared" si="16"/>
        <v/>
      </c>
      <c r="J292" s="108"/>
      <c r="L292" s="197" t="str">
        <f t="shared" si="18"/>
        <v/>
      </c>
      <c r="M292" s="196" t="str">
        <f t="shared" si="19"/>
        <v/>
      </c>
    </row>
    <row r="293" spans="1:13" x14ac:dyDescent="0.35">
      <c r="A293" s="116">
        <v>292</v>
      </c>
      <c r="B293" s="113"/>
      <c r="C293" s="114"/>
      <c r="D293" s="115"/>
      <c r="E293" s="114"/>
      <c r="F293" s="114"/>
      <c r="G293" s="116" t="str">
        <f t="shared" si="17"/>
        <v/>
      </c>
      <c r="H293" s="117"/>
      <c r="I293" s="118" t="str">
        <f t="shared" ref="I293:I356" si="20">IF(H293="","",IFERROR(H293/G293,""))</f>
        <v/>
      </c>
      <c r="J293" s="114"/>
      <c r="L293" s="197" t="str">
        <f t="shared" si="18"/>
        <v/>
      </c>
      <c r="M293" s="196" t="str">
        <f t="shared" si="19"/>
        <v/>
      </c>
    </row>
    <row r="294" spans="1:13" x14ac:dyDescent="0.35">
      <c r="A294" s="110">
        <v>293</v>
      </c>
      <c r="B294" s="107"/>
      <c r="C294" s="108"/>
      <c r="D294" s="109"/>
      <c r="E294" s="108"/>
      <c r="F294" s="108"/>
      <c r="G294" s="110" t="str">
        <f t="shared" si="17"/>
        <v/>
      </c>
      <c r="H294" s="111"/>
      <c r="I294" s="112" t="str">
        <f t="shared" si="20"/>
        <v/>
      </c>
      <c r="J294" s="108"/>
      <c r="L294" s="197" t="str">
        <f t="shared" si="18"/>
        <v/>
      </c>
      <c r="M294" s="196" t="str">
        <f t="shared" si="19"/>
        <v/>
      </c>
    </row>
    <row r="295" spans="1:13" x14ac:dyDescent="0.35">
      <c r="A295" s="116">
        <v>294</v>
      </c>
      <c r="B295" s="113"/>
      <c r="C295" s="114"/>
      <c r="D295" s="115"/>
      <c r="E295" s="114"/>
      <c r="F295" s="114"/>
      <c r="G295" s="116" t="str">
        <f t="shared" si="17"/>
        <v/>
      </c>
      <c r="H295" s="117"/>
      <c r="I295" s="118" t="str">
        <f t="shared" si="20"/>
        <v/>
      </c>
      <c r="J295" s="114"/>
      <c r="L295" s="197" t="str">
        <f t="shared" si="18"/>
        <v/>
      </c>
      <c r="M295" s="196" t="str">
        <f t="shared" si="19"/>
        <v/>
      </c>
    </row>
    <row r="296" spans="1:13" x14ac:dyDescent="0.35">
      <c r="A296" s="110">
        <v>295</v>
      </c>
      <c r="B296" s="107"/>
      <c r="C296" s="108"/>
      <c r="D296" s="109"/>
      <c r="E296" s="108"/>
      <c r="F296" s="108"/>
      <c r="G296" s="110" t="str">
        <f t="shared" si="17"/>
        <v/>
      </c>
      <c r="H296" s="111"/>
      <c r="I296" s="112" t="str">
        <f t="shared" si="20"/>
        <v/>
      </c>
      <c r="J296" s="108"/>
      <c r="L296" s="197" t="str">
        <f t="shared" si="18"/>
        <v/>
      </c>
      <c r="M296" s="196" t="str">
        <f t="shared" si="19"/>
        <v/>
      </c>
    </row>
    <row r="297" spans="1:13" x14ac:dyDescent="0.35">
      <c r="A297" s="116">
        <v>296</v>
      </c>
      <c r="B297" s="113"/>
      <c r="C297" s="114"/>
      <c r="D297" s="115"/>
      <c r="E297" s="114"/>
      <c r="F297" s="114"/>
      <c r="G297" s="116" t="str">
        <f t="shared" si="17"/>
        <v/>
      </c>
      <c r="H297" s="117"/>
      <c r="I297" s="118" t="str">
        <f t="shared" si="20"/>
        <v/>
      </c>
      <c r="J297" s="114"/>
      <c r="L297" s="197" t="str">
        <f t="shared" si="18"/>
        <v/>
      </c>
      <c r="M297" s="196" t="str">
        <f t="shared" si="19"/>
        <v/>
      </c>
    </row>
    <row r="298" spans="1:13" x14ac:dyDescent="0.35">
      <c r="A298" s="110">
        <v>297</v>
      </c>
      <c r="B298" s="107"/>
      <c r="C298" s="108"/>
      <c r="D298" s="109"/>
      <c r="E298" s="108"/>
      <c r="F298" s="108"/>
      <c r="G298" s="110" t="str">
        <f t="shared" si="17"/>
        <v/>
      </c>
      <c r="H298" s="111"/>
      <c r="I298" s="112" t="str">
        <f t="shared" si="20"/>
        <v/>
      </c>
      <c r="J298" s="108"/>
      <c r="L298" s="197" t="str">
        <f t="shared" si="18"/>
        <v/>
      </c>
      <c r="M298" s="196" t="str">
        <f t="shared" si="19"/>
        <v/>
      </c>
    </row>
    <row r="299" spans="1:13" x14ac:dyDescent="0.35">
      <c r="A299" s="116">
        <v>298</v>
      </c>
      <c r="B299" s="113"/>
      <c r="C299" s="114"/>
      <c r="D299" s="115"/>
      <c r="E299" s="114"/>
      <c r="F299" s="114"/>
      <c r="G299" s="116" t="str">
        <f t="shared" si="17"/>
        <v/>
      </c>
      <c r="H299" s="117"/>
      <c r="I299" s="118" t="str">
        <f t="shared" si="20"/>
        <v/>
      </c>
      <c r="J299" s="114"/>
      <c r="L299" s="197" t="str">
        <f t="shared" si="18"/>
        <v/>
      </c>
      <c r="M299" s="196" t="str">
        <f t="shared" si="19"/>
        <v/>
      </c>
    </row>
    <row r="300" spans="1:13" x14ac:dyDescent="0.35">
      <c r="A300" s="110">
        <v>299</v>
      </c>
      <c r="B300" s="107"/>
      <c r="C300" s="108"/>
      <c r="D300" s="109"/>
      <c r="E300" s="108"/>
      <c r="F300" s="108"/>
      <c r="G300" s="110" t="str">
        <f t="shared" si="17"/>
        <v/>
      </c>
      <c r="H300" s="111"/>
      <c r="I300" s="112" t="str">
        <f t="shared" si="20"/>
        <v/>
      </c>
      <c r="J300" s="108"/>
      <c r="L300" s="197" t="str">
        <f t="shared" si="18"/>
        <v/>
      </c>
      <c r="M300" s="196" t="str">
        <f t="shared" si="19"/>
        <v/>
      </c>
    </row>
    <row r="301" spans="1:13" x14ac:dyDescent="0.35">
      <c r="A301" s="116">
        <v>300</v>
      </c>
      <c r="B301" s="113"/>
      <c r="C301" s="114"/>
      <c r="D301" s="115"/>
      <c r="E301" s="114"/>
      <c r="F301" s="114"/>
      <c r="G301" s="116" t="str">
        <f t="shared" si="17"/>
        <v/>
      </c>
      <c r="H301" s="117"/>
      <c r="I301" s="118" t="str">
        <f t="shared" si="20"/>
        <v/>
      </c>
      <c r="J301" s="114"/>
      <c r="L301" s="197" t="str">
        <f t="shared" si="18"/>
        <v/>
      </c>
      <c r="M301" s="196" t="str">
        <f t="shared" si="19"/>
        <v/>
      </c>
    </row>
    <row r="302" spans="1:13" x14ac:dyDescent="0.35">
      <c r="A302" s="110">
        <v>301</v>
      </c>
      <c r="B302" s="107"/>
      <c r="C302" s="108"/>
      <c r="D302" s="109"/>
      <c r="E302" s="108"/>
      <c r="F302" s="108"/>
      <c r="G302" s="110" t="str">
        <f t="shared" si="17"/>
        <v/>
      </c>
      <c r="H302" s="111"/>
      <c r="I302" s="112" t="str">
        <f t="shared" si="20"/>
        <v/>
      </c>
      <c r="J302" s="108"/>
      <c r="L302" s="197" t="str">
        <f t="shared" si="18"/>
        <v/>
      </c>
      <c r="M302" s="196" t="str">
        <f t="shared" si="19"/>
        <v/>
      </c>
    </row>
    <row r="303" spans="1:13" x14ac:dyDescent="0.35">
      <c r="A303" s="116">
        <v>302</v>
      </c>
      <c r="B303" s="113"/>
      <c r="C303" s="114"/>
      <c r="D303" s="115"/>
      <c r="E303" s="114"/>
      <c r="F303" s="114"/>
      <c r="G303" s="116" t="str">
        <f t="shared" si="17"/>
        <v/>
      </c>
      <c r="H303" s="117"/>
      <c r="I303" s="118" t="str">
        <f t="shared" si="20"/>
        <v/>
      </c>
      <c r="J303" s="114"/>
      <c r="L303" s="197" t="str">
        <f t="shared" si="18"/>
        <v/>
      </c>
      <c r="M303" s="196" t="str">
        <f t="shared" si="19"/>
        <v/>
      </c>
    </row>
    <row r="304" spans="1:13" x14ac:dyDescent="0.35">
      <c r="A304" s="110">
        <v>303</v>
      </c>
      <c r="B304" s="107"/>
      <c r="C304" s="108"/>
      <c r="D304" s="109"/>
      <c r="E304" s="108"/>
      <c r="F304" s="108"/>
      <c r="G304" s="110" t="str">
        <f t="shared" si="17"/>
        <v/>
      </c>
      <c r="H304" s="111"/>
      <c r="I304" s="112" t="str">
        <f t="shared" si="20"/>
        <v/>
      </c>
      <c r="J304" s="108"/>
      <c r="L304" s="197" t="str">
        <f t="shared" si="18"/>
        <v/>
      </c>
      <c r="M304" s="196" t="str">
        <f t="shared" si="19"/>
        <v/>
      </c>
    </row>
    <row r="305" spans="1:13" x14ac:dyDescent="0.35">
      <c r="A305" s="116">
        <v>304</v>
      </c>
      <c r="B305" s="113"/>
      <c r="C305" s="114"/>
      <c r="D305" s="115"/>
      <c r="E305" s="114"/>
      <c r="F305" s="114"/>
      <c r="G305" s="116" t="str">
        <f t="shared" si="17"/>
        <v/>
      </c>
      <c r="H305" s="117"/>
      <c r="I305" s="118" t="str">
        <f t="shared" si="20"/>
        <v/>
      </c>
      <c r="J305" s="114"/>
      <c r="L305" s="197" t="str">
        <f t="shared" si="18"/>
        <v/>
      </c>
      <c r="M305" s="196" t="str">
        <f t="shared" si="19"/>
        <v/>
      </c>
    </row>
    <row r="306" spans="1:13" x14ac:dyDescent="0.35">
      <c r="A306" s="110">
        <v>305</v>
      </c>
      <c r="B306" s="107"/>
      <c r="C306" s="108"/>
      <c r="D306" s="109"/>
      <c r="E306" s="108"/>
      <c r="F306" s="108"/>
      <c r="G306" s="110" t="str">
        <f t="shared" si="17"/>
        <v/>
      </c>
      <c r="H306" s="111"/>
      <c r="I306" s="112" t="str">
        <f t="shared" si="20"/>
        <v/>
      </c>
      <c r="J306" s="108"/>
      <c r="L306" s="197" t="str">
        <f t="shared" si="18"/>
        <v/>
      </c>
      <c r="M306" s="196" t="str">
        <f t="shared" si="19"/>
        <v/>
      </c>
    </row>
    <row r="307" spans="1:13" x14ac:dyDescent="0.35">
      <c r="A307" s="116">
        <v>306</v>
      </c>
      <c r="B307" s="113"/>
      <c r="C307" s="114"/>
      <c r="D307" s="115"/>
      <c r="E307" s="114"/>
      <c r="F307" s="114"/>
      <c r="G307" s="116" t="str">
        <f t="shared" si="17"/>
        <v/>
      </c>
      <c r="H307" s="117"/>
      <c r="I307" s="118" t="str">
        <f t="shared" si="20"/>
        <v/>
      </c>
      <c r="J307" s="114"/>
      <c r="L307" s="197" t="str">
        <f t="shared" si="18"/>
        <v/>
      </c>
      <c r="M307" s="196" t="str">
        <f t="shared" si="19"/>
        <v/>
      </c>
    </row>
    <row r="308" spans="1:13" x14ac:dyDescent="0.35">
      <c r="A308" s="110">
        <v>307</v>
      </c>
      <c r="B308" s="107"/>
      <c r="C308" s="108"/>
      <c r="D308" s="109"/>
      <c r="E308" s="108"/>
      <c r="F308" s="108"/>
      <c r="G308" s="110" t="str">
        <f t="shared" si="17"/>
        <v/>
      </c>
      <c r="H308" s="111"/>
      <c r="I308" s="112" t="str">
        <f t="shared" si="20"/>
        <v/>
      </c>
      <c r="J308" s="108"/>
      <c r="L308" s="197" t="str">
        <f t="shared" si="18"/>
        <v/>
      </c>
      <c r="M308" s="196" t="str">
        <f t="shared" si="19"/>
        <v/>
      </c>
    </row>
    <row r="309" spans="1:13" x14ac:dyDescent="0.35">
      <c r="A309" s="116">
        <v>308</v>
      </c>
      <c r="B309" s="113"/>
      <c r="C309" s="114"/>
      <c r="D309" s="115"/>
      <c r="E309" s="114"/>
      <c r="F309" s="114"/>
      <c r="G309" s="116" t="str">
        <f t="shared" si="17"/>
        <v/>
      </c>
      <c r="H309" s="117"/>
      <c r="I309" s="118" t="str">
        <f t="shared" si="20"/>
        <v/>
      </c>
      <c r="J309" s="114"/>
      <c r="L309" s="197" t="str">
        <f t="shared" si="18"/>
        <v/>
      </c>
      <c r="M309" s="196" t="str">
        <f t="shared" si="19"/>
        <v/>
      </c>
    </row>
    <row r="310" spans="1:13" x14ac:dyDescent="0.35">
      <c r="A310" s="110">
        <v>309</v>
      </c>
      <c r="B310" s="107"/>
      <c r="C310" s="108"/>
      <c r="D310" s="109"/>
      <c r="E310" s="108"/>
      <c r="F310" s="108"/>
      <c r="G310" s="110" t="str">
        <f t="shared" si="17"/>
        <v/>
      </c>
      <c r="H310" s="111"/>
      <c r="I310" s="112" t="str">
        <f t="shared" si="20"/>
        <v/>
      </c>
      <c r="J310" s="108"/>
      <c r="L310" s="197" t="str">
        <f t="shared" si="18"/>
        <v/>
      </c>
      <c r="M310" s="196" t="str">
        <f t="shared" si="19"/>
        <v/>
      </c>
    </row>
    <row r="311" spans="1:13" x14ac:dyDescent="0.35">
      <c r="A311" s="116">
        <v>310</v>
      </c>
      <c r="B311" s="113"/>
      <c r="C311" s="114"/>
      <c r="D311" s="115"/>
      <c r="E311" s="114"/>
      <c r="F311" s="114"/>
      <c r="G311" s="116" t="str">
        <f t="shared" si="17"/>
        <v/>
      </c>
      <c r="H311" s="117"/>
      <c r="I311" s="118" t="str">
        <f t="shared" si="20"/>
        <v/>
      </c>
      <c r="J311" s="114"/>
      <c r="L311" s="197" t="str">
        <f t="shared" si="18"/>
        <v/>
      </c>
      <c r="M311" s="196" t="str">
        <f t="shared" si="19"/>
        <v/>
      </c>
    </row>
    <row r="312" spans="1:13" x14ac:dyDescent="0.35">
      <c r="A312" s="110">
        <v>311</v>
      </c>
      <c r="B312" s="107"/>
      <c r="C312" s="108"/>
      <c r="D312" s="109"/>
      <c r="E312" s="108"/>
      <c r="F312" s="108"/>
      <c r="G312" s="110" t="str">
        <f t="shared" si="17"/>
        <v/>
      </c>
      <c r="H312" s="111"/>
      <c r="I312" s="112" t="str">
        <f t="shared" si="20"/>
        <v/>
      </c>
      <c r="J312" s="108"/>
      <c r="L312" s="197" t="str">
        <f t="shared" si="18"/>
        <v/>
      </c>
      <c r="M312" s="196" t="str">
        <f t="shared" si="19"/>
        <v/>
      </c>
    </row>
    <row r="313" spans="1:13" x14ac:dyDescent="0.35">
      <c r="A313" s="116">
        <v>312</v>
      </c>
      <c r="B313" s="113"/>
      <c r="C313" s="114"/>
      <c r="D313" s="115"/>
      <c r="E313" s="114"/>
      <c r="F313" s="114"/>
      <c r="G313" s="116" t="str">
        <f t="shared" si="17"/>
        <v/>
      </c>
      <c r="H313" s="117"/>
      <c r="I313" s="118" t="str">
        <f t="shared" si="20"/>
        <v/>
      </c>
      <c r="J313" s="114"/>
      <c r="L313" s="197" t="str">
        <f t="shared" si="18"/>
        <v/>
      </c>
      <c r="M313" s="196" t="str">
        <f t="shared" si="19"/>
        <v/>
      </c>
    </row>
    <row r="314" spans="1:13" x14ac:dyDescent="0.35">
      <c r="A314" s="110">
        <v>313</v>
      </c>
      <c r="B314" s="107"/>
      <c r="C314" s="108"/>
      <c r="D314" s="109"/>
      <c r="E314" s="108"/>
      <c r="F314" s="108"/>
      <c r="G314" s="110" t="str">
        <f t="shared" si="17"/>
        <v/>
      </c>
      <c r="H314" s="111"/>
      <c r="I314" s="112" t="str">
        <f t="shared" si="20"/>
        <v/>
      </c>
      <c r="J314" s="108"/>
      <c r="L314" s="197" t="str">
        <f t="shared" si="18"/>
        <v/>
      </c>
      <c r="M314" s="196" t="str">
        <f t="shared" si="19"/>
        <v/>
      </c>
    </row>
    <row r="315" spans="1:13" x14ac:dyDescent="0.35">
      <c r="A315" s="116">
        <v>314</v>
      </c>
      <c r="B315" s="113"/>
      <c r="C315" s="114"/>
      <c r="D315" s="115"/>
      <c r="E315" s="114"/>
      <c r="F315" s="114"/>
      <c r="G315" s="116" t="str">
        <f t="shared" si="17"/>
        <v/>
      </c>
      <c r="H315" s="117"/>
      <c r="I315" s="118" t="str">
        <f t="shared" si="20"/>
        <v/>
      </c>
      <c r="J315" s="114"/>
      <c r="L315" s="197" t="str">
        <f t="shared" si="18"/>
        <v/>
      </c>
      <c r="M315" s="196" t="str">
        <f t="shared" si="19"/>
        <v/>
      </c>
    </row>
    <row r="316" spans="1:13" x14ac:dyDescent="0.35">
      <c r="A316" s="110">
        <v>315</v>
      </c>
      <c r="B316" s="107"/>
      <c r="C316" s="108"/>
      <c r="D316" s="109"/>
      <c r="E316" s="108"/>
      <c r="F316" s="108"/>
      <c r="G316" s="110" t="str">
        <f t="shared" si="17"/>
        <v/>
      </c>
      <c r="H316" s="111"/>
      <c r="I316" s="112" t="str">
        <f t="shared" si="20"/>
        <v/>
      </c>
      <c r="J316" s="108"/>
      <c r="L316" s="197" t="str">
        <f t="shared" si="18"/>
        <v/>
      </c>
      <c r="M316" s="196" t="str">
        <f t="shared" si="19"/>
        <v/>
      </c>
    </row>
    <row r="317" spans="1:13" x14ac:dyDescent="0.35">
      <c r="A317" s="116">
        <v>316</v>
      </c>
      <c r="B317" s="113"/>
      <c r="C317" s="114"/>
      <c r="D317" s="115"/>
      <c r="E317" s="114"/>
      <c r="F317" s="114"/>
      <c r="G317" s="116" t="str">
        <f t="shared" si="17"/>
        <v/>
      </c>
      <c r="H317" s="117"/>
      <c r="I317" s="118" t="str">
        <f t="shared" si="20"/>
        <v/>
      </c>
      <c r="J317" s="114"/>
      <c r="L317" s="197" t="str">
        <f t="shared" si="18"/>
        <v/>
      </c>
      <c r="M317" s="196" t="str">
        <f t="shared" si="19"/>
        <v/>
      </c>
    </row>
    <row r="318" spans="1:13" x14ac:dyDescent="0.35">
      <c r="A318" s="110">
        <v>317</v>
      </c>
      <c r="B318" s="107"/>
      <c r="C318" s="108"/>
      <c r="D318" s="109"/>
      <c r="E318" s="108"/>
      <c r="F318" s="108"/>
      <c r="G318" s="110" t="str">
        <f t="shared" si="17"/>
        <v/>
      </c>
      <c r="H318" s="111"/>
      <c r="I318" s="112" t="str">
        <f t="shared" si="20"/>
        <v/>
      </c>
      <c r="J318" s="108"/>
      <c r="L318" s="197" t="str">
        <f t="shared" si="18"/>
        <v/>
      </c>
      <c r="M318" s="196" t="str">
        <f t="shared" si="19"/>
        <v/>
      </c>
    </row>
    <row r="319" spans="1:13" x14ac:dyDescent="0.35">
      <c r="A319" s="116">
        <v>318</v>
      </c>
      <c r="B319" s="113"/>
      <c r="C319" s="114"/>
      <c r="D319" s="115"/>
      <c r="E319" s="114"/>
      <c r="F319" s="114"/>
      <c r="G319" s="116" t="str">
        <f t="shared" si="17"/>
        <v/>
      </c>
      <c r="H319" s="117"/>
      <c r="I319" s="118" t="str">
        <f t="shared" si="20"/>
        <v/>
      </c>
      <c r="J319" s="114"/>
      <c r="L319" s="197" t="str">
        <f t="shared" si="18"/>
        <v/>
      </c>
      <c r="M319" s="196" t="str">
        <f t="shared" si="19"/>
        <v/>
      </c>
    </row>
    <row r="320" spans="1:13" x14ac:dyDescent="0.35">
      <c r="A320" s="110">
        <v>319</v>
      </c>
      <c r="B320" s="107"/>
      <c r="C320" s="108"/>
      <c r="D320" s="109"/>
      <c r="E320" s="108"/>
      <c r="F320" s="108"/>
      <c r="G320" s="110" t="str">
        <f t="shared" si="17"/>
        <v/>
      </c>
      <c r="H320" s="111"/>
      <c r="I320" s="112" t="str">
        <f t="shared" si="20"/>
        <v/>
      </c>
      <c r="J320" s="108"/>
      <c r="L320" s="197" t="str">
        <f t="shared" si="18"/>
        <v/>
      </c>
      <c r="M320" s="196" t="str">
        <f t="shared" si="19"/>
        <v/>
      </c>
    </row>
    <row r="321" spans="1:13" x14ac:dyDescent="0.35">
      <c r="A321" s="116">
        <v>320</v>
      </c>
      <c r="B321" s="113"/>
      <c r="C321" s="114"/>
      <c r="D321" s="115"/>
      <c r="E321" s="114"/>
      <c r="F321" s="114"/>
      <c r="G321" s="116" t="str">
        <f t="shared" si="17"/>
        <v/>
      </c>
      <c r="H321" s="117"/>
      <c r="I321" s="118" t="str">
        <f t="shared" si="20"/>
        <v/>
      </c>
      <c r="J321" s="114"/>
      <c r="L321" s="197" t="str">
        <f t="shared" si="18"/>
        <v/>
      </c>
      <c r="M321" s="196" t="str">
        <f t="shared" si="19"/>
        <v/>
      </c>
    </row>
    <row r="322" spans="1:13" x14ac:dyDescent="0.35">
      <c r="A322" s="110">
        <v>321</v>
      </c>
      <c r="B322" s="107"/>
      <c r="C322" s="108"/>
      <c r="D322" s="109"/>
      <c r="E322" s="108"/>
      <c r="F322" s="108"/>
      <c r="G322" s="110" t="str">
        <f t="shared" ref="G322:G385" si="21">IF(E322&amp;F322="","",IFERROR(VLOOKUP((E322&amp;F322),Checks,2,FALSE),"Not Valid"))</f>
        <v/>
      </c>
      <c r="H322" s="111"/>
      <c r="I322" s="112" t="str">
        <f t="shared" si="20"/>
        <v/>
      </c>
      <c r="J322" s="108"/>
      <c r="L322" s="197" t="str">
        <f t="shared" si="18"/>
        <v/>
      </c>
      <c r="M322" s="196" t="str">
        <f t="shared" si="19"/>
        <v/>
      </c>
    </row>
    <row r="323" spans="1:13" x14ac:dyDescent="0.35">
      <c r="A323" s="116">
        <v>322</v>
      </c>
      <c r="B323" s="113"/>
      <c r="C323" s="114"/>
      <c r="D323" s="115"/>
      <c r="E323" s="114"/>
      <c r="F323" s="114"/>
      <c r="G323" s="116" t="str">
        <f t="shared" si="21"/>
        <v/>
      </c>
      <c r="H323" s="117"/>
      <c r="I323" s="118" t="str">
        <f t="shared" si="20"/>
        <v/>
      </c>
      <c r="J323" s="114"/>
      <c r="L323" s="197" t="str">
        <f t="shared" ref="L323:L386" si="22">IF(H323="","",INT((((YEAR(D323)-YEAR($N$1))*12+MONTH(D323)-MONTH($N$1)+1)+2)/3))</f>
        <v/>
      </c>
      <c r="M323" s="196" t="str">
        <f t="shared" ref="M323:M386" si="23">IF(AND(L323&gt;0,H323&lt;&gt;"",I323&gt;=0.75),L323,"")</f>
        <v/>
      </c>
    </row>
    <row r="324" spans="1:13" x14ac:dyDescent="0.35">
      <c r="A324" s="110">
        <v>323</v>
      </c>
      <c r="B324" s="107"/>
      <c r="C324" s="108"/>
      <c r="D324" s="109"/>
      <c r="E324" s="108"/>
      <c r="F324" s="108"/>
      <c r="G324" s="110" t="str">
        <f t="shared" si="21"/>
        <v/>
      </c>
      <c r="H324" s="111"/>
      <c r="I324" s="112" t="str">
        <f t="shared" si="20"/>
        <v/>
      </c>
      <c r="J324" s="108"/>
      <c r="L324" s="197" t="str">
        <f t="shared" si="22"/>
        <v/>
      </c>
      <c r="M324" s="196" t="str">
        <f t="shared" si="23"/>
        <v/>
      </c>
    </row>
    <row r="325" spans="1:13" x14ac:dyDescent="0.35">
      <c r="A325" s="116">
        <v>324</v>
      </c>
      <c r="B325" s="113"/>
      <c r="C325" s="114"/>
      <c r="D325" s="115"/>
      <c r="E325" s="114"/>
      <c r="F325" s="114"/>
      <c r="G325" s="116" t="str">
        <f t="shared" si="21"/>
        <v/>
      </c>
      <c r="H325" s="117"/>
      <c r="I325" s="118" t="str">
        <f t="shared" si="20"/>
        <v/>
      </c>
      <c r="J325" s="114"/>
      <c r="L325" s="197" t="str">
        <f t="shared" si="22"/>
        <v/>
      </c>
      <c r="M325" s="196" t="str">
        <f t="shared" si="23"/>
        <v/>
      </c>
    </row>
    <row r="326" spans="1:13" x14ac:dyDescent="0.35">
      <c r="A326" s="110">
        <v>325</v>
      </c>
      <c r="B326" s="107"/>
      <c r="C326" s="108"/>
      <c r="D326" s="109"/>
      <c r="E326" s="108"/>
      <c r="F326" s="108"/>
      <c r="G326" s="110" t="str">
        <f t="shared" si="21"/>
        <v/>
      </c>
      <c r="H326" s="111"/>
      <c r="I326" s="112" t="str">
        <f t="shared" si="20"/>
        <v/>
      </c>
      <c r="J326" s="108"/>
      <c r="L326" s="197" t="str">
        <f t="shared" si="22"/>
        <v/>
      </c>
      <c r="M326" s="196" t="str">
        <f t="shared" si="23"/>
        <v/>
      </c>
    </row>
    <row r="327" spans="1:13" x14ac:dyDescent="0.35">
      <c r="A327" s="116">
        <v>326</v>
      </c>
      <c r="B327" s="113"/>
      <c r="C327" s="114"/>
      <c r="D327" s="115"/>
      <c r="E327" s="114"/>
      <c r="F327" s="114"/>
      <c r="G327" s="116" t="str">
        <f t="shared" si="21"/>
        <v/>
      </c>
      <c r="H327" s="117"/>
      <c r="I327" s="118" t="str">
        <f t="shared" si="20"/>
        <v/>
      </c>
      <c r="J327" s="114"/>
      <c r="L327" s="197" t="str">
        <f t="shared" si="22"/>
        <v/>
      </c>
      <c r="M327" s="196" t="str">
        <f t="shared" si="23"/>
        <v/>
      </c>
    </row>
    <row r="328" spans="1:13" x14ac:dyDescent="0.35">
      <c r="A328" s="110">
        <v>327</v>
      </c>
      <c r="B328" s="107"/>
      <c r="C328" s="108"/>
      <c r="D328" s="109"/>
      <c r="E328" s="108"/>
      <c r="F328" s="108"/>
      <c r="G328" s="110" t="str">
        <f t="shared" si="21"/>
        <v/>
      </c>
      <c r="H328" s="111"/>
      <c r="I328" s="112" t="str">
        <f t="shared" si="20"/>
        <v/>
      </c>
      <c r="J328" s="108"/>
      <c r="L328" s="197" t="str">
        <f t="shared" si="22"/>
        <v/>
      </c>
      <c r="M328" s="196" t="str">
        <f t="shared" si="23"/>
        <v/>
      </c>
    </row>
    <row r="329" spans="1:13" x14ac:dyDescent="0.35">
      <c r="A329" s="116">
        <v>328</v>
      </c>
      <c r="B329" s="113"/>
      <c r="C329" s="114"/>
      <c r="D329" s="115"/>
      <c r="E329" s="114"/>
      <c r="F329" s="114"/>
      <c r="G329" s="116" t="str">
        <f t="shared" si="21"/>
        <v/>
      </c>
      <c r="H329" s="117"/>
      <c r="I329" s="118" t="str">
        <f t="shared" si="20"/>
        <v/>
      </c>
      <c r="J329" s="114"/>
      <c r="L329" s="197" t="str">
        <f t="shared" si="22"/>
        <v/>
      </c>
      <c r="M329" s="196" t="str">
        <f t="shared" si="23"/>
        <v/>
      </c>
    </row>
    <row r="330" spans="1:13" x14ac:dyDescent="0.35">
      <c r="A330" s="110">
        <v>329</v>
      </c>
      <c r="B330" s="107"/>
      <c r="C330" s="108"/>
      <c r="D330" s="109"/>
      <c r="E330" s="108"/>
      <c r="F330" s="108"/>
      <c r="G330" s="110" t="str">
        <f t="shared" si="21"/>
        <v/>
      </c>
      <c r="H330" s="111"/>
      <c r="I330" s="112" t="str">
        <f t="shared" si="20"/>
        <v/>
      </c>
      <c r="J330" s="108"/>
      <c r="L330" s="197" t="str">
        <f t="shared" si="22"/>
        <v/>
      </c>
      <c r="M330" s="196" t="str">
        <f t="shared" si="23"/>
        <v/>
      </c>
    </row>
    <row r="331" spans="1:13" x14ac:dyDescent="0.35">
      <c r="A331" s="116">
        <v>330</v>
      </c>
      <c r="B331" s="113"/>
      <c r="C331" s="114"/>
      <c r="D331" s="115"/>
      <c r="E331" s="114"/>
      <c r="F331" s="114"/>
      <c r="G331" s="116" t="str">
        <f t="shared" si="21"/>
        <v/>
      </c>
      <c r="H331" s="117"/>
      <c r="I331" s="118" t="str">
        <f t="shared" si="20"/>
        <v/>
      </c>
      <c r="J331" s="114"/>
      <c r="L331" s="197" t="str">
        <f t="shared" si="22"/>
        <v/>
      </c>
      <c r="M331" s="196" t="str">
        <f t="shared" si="23"/>
        <v/>
      </c>
    </row>
    <row r="332" spans="1:13" x14ac:dyDescent="0.35">
      <c r="A332" s="110">
        <v>331</v>
      </c>
      <c r="B332" s="107"/>
      <c r="C332" s="108"/>
      <c r="D332" s="109"/>
      <c r="E332" s="108"/>
      <c r="F332" s="108"/>
      <c r="G332" s="110" t="str">
        <f t="shared" si="21"/>
        <v/>
      </c>
      <c r="H332" s="111"/>
      <c r="I332" s="112" t="str">
        <f t="shared" si="20"/>
        <v/>
      </c>
      <c r="J332" s="108"/>
      <c r="L332" s="197" t="str">
        <f t="shared" si="22"/>
        <v/>
      </c>
      <c r="M332" s="196" t="str">
        <f t="shared" si="23"/>
        <v/>
      </c>
    </row>
    <row r="333" spans="1:13" x14ac:dyDescent="0.35">
      <c r="A333" s="116">
        <v>332</v>
      </c>
      <c r="B333" s="113"/>
      <c r="C333" s="114"/>
      <c r="D333" s="115"/>
      <c r="E333" s="114"/>
      <c r="F333" s="114"/>
      <c r="G333" s="116" t="str">
        <f t="shared" si="21"/>
        <v/>
      </c>
      <c r="H333" s="117"/>
      <c r="I333" s="118" t="str">
        <f t="shared" si="20"/>
        <v/>
      </c>
      <c r="J333" s="114"/>
      <c r="L333" s="197" t="str">
        <f t="shared" si="22"/>
        <v/>
      </c>
      <c r="M333" s="196" t="str">
        <f t="shared" si="23"/>
        <v/>
      </c>
    </row>
    <row r="334" spans="1:13" x14ac:dyDescent="0.35">
      <c r="A334" s="110">
        <v>333</v>
      </c>
      <c r="B334" s="107"/>
      <c r="C334" s="108"/>
      <c r="D334" s="109"/>
      <c r="E334" s="108"/>
      <c r="F334" s="108"/>
      <c r="G334" s="110" t="str">
        <f t="shared" si="21"/>
        <v/>
      </c>
      <c r="H334" s="111"/>
      <c r="I334" s="112" t="str">
        <f t="shared" si="20"/>
        <v/>
      </c>
      <c r="J334" s="108"/>
      <c r="L334" s="197" t="str">
        <f t="shared" si="22"/>
        <v/>
      </c>
      <c r="M334" s="196" t="str">
        <f t="shared" si="23"/>
        <v/>
      </c>
    </row>
    <row r="335" spans="1:13" x14ac:dyDescent="0.35">
      <c r="A335" s="116">
        <v>334</v>
      </c>
      <c r="B335" s="113"/>
      <c r="C335" s="114"/>
      <c r="D335" s="115"/>
      <c r="E335" s="114"/>
      <c r="F335" s="114"/>
      <c r="G335" s="116" t="str">
        <f t="shared" si="21"/>
        <v/>
      </c>
      <c r="H335" s="117"/>
      <c r="I335" s="118" t="str">
        <f t="shared" si="20"/>
        <v/>
      </c>
      <c r="J335" s="114"/>
      <c r="L335" s="197" t="str">
        <f t="shared" si="22"/>
        <v/>
      </c>
      <c r="M335" s="196" t="str">
        <f t="shared" si="23"/>
        <v/>
      </c>
    </row>
    <row r="336" spans="1:13" x14ac:dyDescent="0.35">
      <c r="A336" s="110">
        <v>335</v>
      </c>
      <c r="B336" s="107"/>
      <c r="C336" s="108"/>
      <c r="D336" s="109"/>
      <c r="E336" s="108"/>
      <c r="F336" s="108"/>
      <c r="G336" s="110" t="str">
        <f t="shared" si="21"/>
        <v/>
      </c>
      <c r="H336" s="111"/>
      <c r="I336" s="112" t="str">
        <f t="shared" si="20"/>
        <v/>
      </c>
      <c r="J336" s="108"/>
      <c r="L336" s="197" t="str">
        <f t="shared" si="22"/>
        <v/>
      </c>
      <c r="M336" s="196" t="str">
        <f t="shared" si="23"/>
        <v/>
      </c>
    </row>
    <row r="337" spans="1:13" x14ac:dyDescent="0.35">
      <c r="A337" s="116">
        <v>336</v>
      </c>
      <c r="B337" s="113"/>
      <c r="C337" s="114"/>
      <c r="D337" s="115"/>
      <c r="E337" s="114"/>
      <c r="F337" s="114"/>
      <c r="G337" s="116" t="str">
        <f t="shared" si="21"/>
        <v/>
      </c>
      <c r="H337" s="117"/>
      <c r="I337" s="118" t="str">
        <f t="shared" si="20"/>
        <v/>
      </c>
      <c r="J337" s="114"/>
      <c r="L337" s="197" t="str">
        <f t="shared" si="22"/>
        <v/>
      </c>
      <c r="M337" s="196" t="str">
        <f t="shared" si="23"/>
        <v/>
      </c>
    </row>
    <row r="338" spans="1:13" x14ac:dyDescent="0.35">
      <c r="A338" s="110">
        <v>337</v>
      </c>
      <c r="B338" s="107"/>
      <c r="C338" s="108"/>
      <c r="D338" s="109"/>
      <c r="E338" s="108"/>
      <c r="F338" s="108"/>
      <c r="G338" s="110" t="str">
        <f t="shared" si="21"/>
        <v/>
      </c>
      <c r="H338" s="111"/>
      <c r="I338" s="112" t="str">
        <f t="shared" si="20"/>
        <v/>
      </c>
      <c r="J338" s="108"/>
      <c r="L338" s="197" t="str">
        <f t="shared" si="22"/>
        <v/>
      </c>
      <c r="M338" s="196" t="str">
        <f t="shared" si="23"/>
        <v/>
      </c>
    </row>
    <row r="339" spans="1:13" x14ac:dyDescent="0.35">
      <c r="A339" s="116">
        <v>338</v>
      </c>
      <c r="B339" s="113"/>
      <c r="C339" s="114"/>
      <c r="D339" s="115"/>
      <c r="E339" s="114"/>
      <c r="F339" s="114"/>
      <c r="G339" s="116" t="str">
        <f t="shared" si="21"/>
        <v/>
      </c>
      <c r="H339" s="117"/>
      <c r="I339" s="118" t="str">
        <f t="shared" si="20"/>
        <v/>
      </c>
      <c r="J339" s="114"/>
      <c r="L339" s="197" t="str">
        <f t="shared" si="22"/>
        <v/>
      </c>
      <c r="M339" s="196" t="str">
        <f t="shared" si="23"/>
        <v/>
      </c>
    </row>
    <row r="340" spans="1:13" x14ac:dyDescent="0.35">
      <c r="A340" s="110">
        <v>339</v>
      </c>
      <c r="B340" s="107"/>
      <c r="C340" s="108"/>
      <c r="D340" s="109"/>
      <c r="E340" s="108"/>
      <c r="F340" s="108"/>
      <c r="G340" s="110" t="str">
        <f t="shared" si="21"/>
        <v/>
      </c>
      <c r="H340" s="111"/>
      <c r="I340" s="112" t="str">
        <f t="shared" si="20"/>
        <v/>
      </c>
      <c r="J340" s="108"/>
      <c r="L340" s="197" t="str">
        <f t="shared" si="22"/>
        <v/>
      </c>
      <c r="M340" s="196" t="str">
        <f t="shared" si="23"/>
        <v/>
      </c>
    </row>
    <row r="341" spans="1:13" x14ac:dyDescent="0.35">
      <c r="A341" s="116">
        <v>340</v>
      </c>
      <c r="B341" s="113"/>
      <c r="C341" s="114"/>
      <c r="D341" s="115"/>
      <c r="E341" s="114"/>
      <c r="F341" s="114"/>
      <c r="G341" s="116" t="str">
        <f t="shared" si="21"/>
        <v/>
      </c>
      <c r="H341" s="117"/>
      <c r="I341" s="118" t="str">
        <f t="shared" si="20"/>
        <v/>
      </c>
      <c r="J341" s="114"/>
      <c r="L341" s="197" t="str">
        <f t="shared" si="22"/>
        <v/>
      </c>
      <c r="M341" s="196" t="str">
        <f t="shared" si="23"/>
        <v/>
      </c>
    </row>
    <row r="342" spans="1:13" x14ac:dyDescent="0.35">
      <c r="A342" s="110">
        <v>341</v>
      </c>
      <c r="B342" s="107"/>
      <c r="C342" s="108"/>
      <c r="D342" s="109"/>
      <c r="E342" s="108"/>
      <c r="F342" s="108"/>
      <c r="G342" s="110" t="str">
        <f t="shared" si="21"/>
        <v/>
      </c>
      <c r="H342" s="111"/>
      <c r="I342" s="112" t="str">
        <f t="shared" si="20"/>
        <v/>
      </c>
      <c r="J342" s="108"/>
      <c r="L342" s="197" t="str">
        <f t="shared" si="22"/>
        <v/>
      </c>
      <c r="M342" s="196" t="str">
        <f t="shared" si="23"/>
        <v/>
      </c>
    </row>
    <row r="343" spans="1:13" x14ac:dyDescent="0.35">
      <c r="A343" s="116">
        <v>342</v>
      </c>
      <c r="B343" s="113"/>
      <c r="C343" s="114"/>
      <c r="D343" s="115"/>
      <c r="E343" s="114"/>
      <c r="F343" s="114"/>
      <c r="G343" s="116" t="str">
        <f t="shared" si="21"/>
        <v/>
      </c>
      <c r="H343" s="117"/>
      <c r="I343" s="118" t="str">
        <f t="shared" si="20"/>
        <v/>
      </c>
      <c r="J343" s="114"/>
      <c r="L343" s="197" t="str">
        <f t="shared" si="22"/>
        <v/>
      </c>
      <c r="M343" s="196" t="str">
        <f t="shared" si="23"/>
        <v/>
      </c>
    </row>
    <row r="344" spans="1:13" x14ac:dyDescent="0.35">
      <c r="A344" s="110">
        <v>343</v>
      </c>
      <c r="B344" s="107"/>
      <c r="C344" s="108"/>
      <c r="D344" s="109"/>
      <c r="E344" s="108"/>
      <c r="F344" s="108"/>
      <c r="G344" s="110" t="str">
        <f t="shared" si="21"/>
        <v/>
      </c>
      <c r="H344" s="111"/>
      <c r="I344" s="112" t="str">
        <f t="shared" si="20"/>
        <v/>
      </c>
      <c r="J344" s="108"/>
      <c r="L344" s="197" t="str">
        <f t="shared" si="22"/>
        <v/>
      </c>
      <c r="M344" s="196" t="str">
        <f t="shared" si="23"/>
        <v/>
      </c>
    </row>
    <row r="345" spans="1:13" x14ac:dyDescent="0.35">
      <c r="A345" s="116">
        <v>344</v>
      </c>
      <c r="B345" s="113"/>
      <c r="C345" s="114"/>
      <c r="D345" s="115"/>
      <c r="E345" s="114"/>
      <c r="F345" s="114"/>
      <c r="G345" s="116" t="str">
        <f t="shared" si="21"/>
        <v/>
      </c>
      <c r="H345" s="117"/>
      <c r="I345" s="118" t="str">
        <f t="shared" si="20"/>
        <v/>
      </c>
      <c r="J345" s="114"/>
      <c r="L345" s="197" t="str">
        <f t="shared" si="22"/>
        <v/>
      </c>
      <c r="M345" s="196" t="str">
        <f t="shared" si="23"/>
        <v/>
      </c>
    </row>
    <row r="346" spans="1:13" x14ac:dyDescent="0.35">
      <c r="A346" s="110">
        <v>345</v>
      </c>
      <c r="B346" s="107"/>
      <c r="C346" s="108"/>
      <c r="D346" s="109"/>
      <c r="E346" s="108"/>
      <c r="F346" s="108"/>
      <c r="G346" s="110" t="str">
        <f t="shared" si="21"/>
        <v/>
      </c>
      <c r="H346" s="111"/>
      <c r="I346" s="112" t="str">
        <f t="shared" si="20"/>
        <v/>
      </c>
      <c r="J346" s="108"/>
      <c r="L346" s="197" t="str">
        <f t="shared" si="22"/>
        <v/>
      </c>
      <c r="M346" s="196" t="str">
        <f t="shared" si="23"/>
        <v/>
      </c>
    </row>
    <row r="347" spans="1:13" x14ac:dyDescent="0.35">
      <c r="A347" s="116">
        <v>346</v>
      </c>
      <c r="B347" s="113"/>
      <c r="C347" s="114"/>
      <c r="D347" s="115"/>
      <c r="E347" s="114"/>
      <c r="F347" s="114"/>
      <c r="G347" s="116" t="str">
        <f t="shared" si="21"/>
        <v/>
      </c>
      <c r="H347" s="117"/>
      <c r="I347" s="118" t="str">
        <f t="shared" si="20"/>
        <v/>
      </c>
      <c r="J347" s="114"/>
      <c r="L347" s="197" t="str">
        <f t="shared" si="22"/>
        <v/>
      </c>
      <c r="M347" s="196" t="str">
        <f t="shared" si="23"/>
        <v/>
      </c>
    </row>
    <row r="348" spans="1:13" x14ac:dyDescent="0.35">
      <c r="A348" s="110">
        <v>347</v>
      </c>
      <c r="B348" s="107"/>
      <c r="C348" s="108"/>
      <c r="D348" s="109"/>
      <c r="E348" s="108"/>
      <c r="F348" s="108"/>
      <c r="G348" s="110" t="str">
        <f t="shared" si="21"/>
        <v/>
      </c>
      <c r="H348" s="111"/>
      <c r="I348" s="112" t="str">
        <f t="shared" si="20"/>
        <v/>
      </c>
      <c r="J348" s="108"/>
      <c r="L348" s="197" t="str">
        <f t="shared" si="22"/>
        <v/>
      </c>
      <c r="M348" s="196" t="str">
        <f t="shared" si="23"/>
        <v/>
      </c>
    </row>
    <row r="349" spans="1:13" x14ac:dyDescent="0.35">
      <c r="A349" s="116">
        <v>348</v>
      </c>
      <c r="B349" s="113"/>
      <c r="C349" s="114"/>
      <c r="D349" s="115"/>
      <c r="E349" s="114"/>
      <c r="F349" s="114"/>
      <c r="G349" s="116" t="str">
        <f t="shared" si="21"/>
        <v/>
      </c>
      <c r="H349" s="117"/>
      <c r="I349" s="118" t="str">
        <f t="shared" si="20"/>
        <v/>
      </c>
      <c r="J349" s="114"/>
      <c r="L349" s="197" t="str">
        <f t="shared" si="22"/>
        <v/>
      </c>
      <c r="M349" s="196" t="str">
        <f t="shared" si="23"/>
        <v/>
      </c>
    </row>
    <row r="350" spans="1:13" x14ac:dyDescent="0.35">
      <c r="A350" s="110">
        <v>349</v>
      </c>
      <c r="B350" s="107"/>
      <c r="C350" s="108"/>
      <c r="D350" s="109"/>
      <c r="E350" s="108"/>
      <c r="F350" s="108"/>
      <c r="G350" s="110" t="str">
        <f t="shared" si="21"/>
        <v/>
      </c>
      <c r="H350" s="111"/>
      <c r="I350" s="112" t="str">
        <f t="shared" si="20"/>
        <v/>
      </c>
      <c r="J350" s="108"/>
      <c r="L350" s="197" t="str">
        <f t="shared" si="22"/>
        <v/>
      </c>
      <c r="M350" s="196" t="str">
        <f t="shared" si="23"/>
        <v/>
      </c>
    </row>
    <row r="351" spans="1:13" x14ac:dyDescent="0.35">
      <c r="A351" s="116">
        <v>350</v>
      </c>
      <c r="B351" s="113"/>
      <c r="C351" s="114"/>
      <c r="D351" s="115"/>
      <c r="E351" s="114"/>
      <c r="F351" s="114"/>
      <c r="G351" s="116" t="str">
        <f t="shared" si="21"/>
        <v/>
      </c>
      <c r="H351" s="117"/>
      <c r="I351" s="118" t="str">
        <f t="shared" si="20"/>
        <v/>
      </c>
      <c r="J351" s="114"/>
      <c r="L351" s="197" t="str">
        <f t="shared" si="22"/>
        <v/>
      </c>
      <c r="M351" s="196" t="str">
        <f t="shared" si="23"/>
        <v/>
      </c>
    </row>
    <row r="352" spans="1:13" x14ac:dyDescent="0.35">
      <c r="A352" s="110">
        <v>351</v>
      </c>
      <c r="B352" s="107"/>
      <c r="C352" s="108"/>
      <c r="D352" s="109"/>
      <c r="E352" s="108"/>
      <c r="F352" s="108"/>
      <c r="G352" s="110" t="str">
        <f t="shared" si="21"/>
        <v/>
      </c>
      <c r="H352" s="111"/>
      <c r="I352" s="112" t="str">
        <f t="shared" si="20"/>
        <v/>
      </c>
      <c r="J352" s="108"/>
      <c r="L352" s="197" t="str">
        <f t="shared" si="22"/>
        <v/>
      </c>
      <c r="M352" s="196" t="str">
        <f t="shared" si="23"/>
        <v/>
      </c>
    </row>
    <row r="353" spans="1:13" x14ac:dyDescent="0.35">
      <c r="A353" s="116">
        <v>352</v>
      </c>
      <c r="B353" s="113"/>
      <c r="C353" s="114"/>
      <c r="D353" s="115"/>
      <c r="E353" s="114"/>
      <c r="F353" s="114"/>
      <c r="G353" s="116" t="str">
        <f t="shared" si="21"/>
        <v/>
      </c>
      <c r="H353" s="117"/>
      <c r="I353" s="118" t="str">
        <f t="shared" si="20"/>
        <v/>
      </c>
      <c r="J353" s="114"/>
      <c r="L353" s="197" t="str">
        <f t="shared" si="22"/>
        <v/>
      </c>
      <c r="M353" s="196" t="str">
        <f t="shared" si="23"/>
        <v/>
      </c>
    </row>
    <row r="354" spans="1:13" x14ac:dyDescent="0.35">
      <c r="A354" s="110">
        <v>353</v>
      </c>
      <c r="B354" s="107"/>
      <c r="C354" s="108"/>
      <c r="D354" s="109"/>
      <c r="E354" s="108"/>
      <c r="F354" s="108"/>
      <c r="G354" s="110" t="str">
        <f t="shared" si="21"/>
        <v/>
      </c>
      <c r="H354" s="111"/>
      <c r="I354" s="112" t="str">
        <f t="shared" si="20"/>
        <v/>
      </c>
      <c r="J354" s="108"/>
      <c r="L354" s="197" t="str">
        <f t="shared" si="22"/>
        <v/>
      </c>
      <c r="M354" s="196" t="str">
        <f t="shared" si="23"/>
        <v/>
      </c>
    </row>
    <row r="355" spans="1:13" x14ac:dyDescent="0.35">
      <c r="A355" s="116">
        <v>354</v>
      </c>
      <c r="B355" s="113"/>
      <c r="C355" s="114"/>
      <c r="D355" s="115"/>
      <c r="E355" s="114"/>
      <c r="F355" s="114"/>
      <c r="G355" s="116" t="str">
        <f t="shared" si="21"/>
        <v/>
      </c>
      <c r="H355" s="117"/>
      <c r="I355" s="118" t="str">
        <f t="shared" si="20"/>
        <v/>
      </c>
      <c r="J355" s="114"/>
      <c r="L355" s="197" t="str">
        <f t="shared" si="22"/>
        <v/>
      </c>
      <c r="M355" s="196" t="str">
        <f t="shared" si="23"/>
        <v/>
      </c>
    </row>
    <row r="356" spans="1:13" x14ac:dyDescent="0.35">
      <c r="A356" s="110">
        <v>355</v>
      </c>
      <c r="B356" s="107"/>
      <c r="C356" s="108"/>
      <c r="D356" s="109"/>
      <c r="E356" s="108"/>
      <c r="F356" s="108"/>
      <c r="G356" s="110" t="str">
        <f t="shared" si="21"/>
        <v/>
      </c>
      <c r="H356" s="111"/>
      <c r="I356" s="112" t="str">
        <f t="shared" si="20"/>
        <v/>
      </c>
      <c r="J356" s="108"/>
      <c r="L356" s="197" t="str">
        <f t="shared" si="22"/>
        <v/>
      </c>
      <c r="M356" s="196" t="str">
        <f t="shared" si="23"/>
        <v/>
      </c>
    </row>
    <row r="357" spans="1:13" x14ac:dyDescent="0.35">
      <c r="A357" s="116">
        <v>356</v>
      </c>
      <c r="B357" s="113"/>
      <c r="C357" s="114"/>
      <c r="D357" s="115"/>
      <c r="E357" s="114"/>
      <c r="F357" s="114"/>
      <c r="G357" s="116" t="str">
        <f t="shared" si="21"/>
        <v/>
      </c>
      <c r="H357" s="117"/>
      <c r="I357" s="118" t="str">
        <f t="shared" ref="I357:I420" si="24">IF(H357="","",IFERROR(H357/G357,""))</f>
        <v/>
      </c>
      <c r="J357" s="114"/>
      <c r="L357" s="197" t="str">
        <f t="shared" si="22"/>
        <v/>
      </c>
      <c r="M357" s="196" t="str">
        <f t="shared" si="23"/>
        <v/>
      </c>
    </row>
    <row r="358" spans="1:13" x14ac:dyDescent="0.35">
      <c r="A358" s="110">
        <v>357</v>
      </c>
      <c r="B358" s="107"/>
      <c r="C358" s="108"/>
      <c r="D358" s="109"/>
      <c r="E358" s="108"/>
      <c r="F358" s="108"/>
      <c r="G358" s="110" t="str">
        <f t="shared" si="21"/>
        <v/>
      </c>
      <c r="H358" s="111"/>
      <c r="I358" s="112" t="str">
        <f t="shared" si="24"/>
        <v/>
      </c>
      <c r="J358" s="108"/>
      <c r="L358" s="197" t="str">
        <f t="shared" si="22"/>
        <v/>
      </c>
      <c r="M358" s="196" t="str">
        <f t="shared" si="23"/>
        <v/>
      </c>
    </row>
    <row r="359" spans="1:13" x14ac:dyDescent="0.35">
      <c r="A359" s="116">
        <v>358</v>
      </c>
      <c r="B359" s="113"/>
      <c r="C359" s="114"/>
      <c r="D359" s="115"/>
      <c r="E359" s="114"/>
      <c r="F359" s="114"/>
      <c r="G359" s="116" t="str">
        <f t="shared" si="21"/>
        <v/>
      </c>
      <c r="H359" s="117"/>
      <c r="I359" s="118" t="str">
        <f t="shared" si="24"/>
        <v/>
      </c>
      <c r="J359" s="114"/>
      <c r="L359" s="197" t="str">
        <f t="shared" si="22"/>
        <v/>
      </c>
      <c r="M359" s="196" t="str">
        <f t="shared" si="23"/>
        <v/>
      </c>
    </row>
    <row r="360" spans="1:13" x14ac:dyDescent="0.35">
      <c r="A360" s="110">
        <v>359</v>
      </c>
      <c r="B360" s="107"/>
      <c r="C360" s="108"/>
      <c r="D360" s="109"/>
      <c r="E360" s="108"/>
      <c r="F360" s="108"/>
      <c r="G360" s="110" t="str">
        <f t="shared" si="21"/>
        <v/>
      </c>
      <c r="H360" s="111"/>
      <c r="I360" s="112" t="str">
        <f t="shared" si="24"/>
        <v/>
      </c>
      <c r="J360" s="108"/>
      <c r="L360" s="197" t="str">
        <f t="shared" si="22"/>
        <v/>
      </c>
      <c r="M360" s="196" t="str">
        <f t="shared" si="23"/>
        <v/>
      </c>
    </row>
    <row r="361" spans="1:13" x14ac:dyDescent="0.35">
      <c r="A361" s="116">
        <v>360</v>
      </c>
      <c r="B361" s="113"/>
      <c r="C361" s="114"/>
      <c r="D361" s="115"/>
      <c r="E361" s="114"/>
      <c r="F361" s="114"/>
      <c r="G361" s="116" t="str">
        <f t="shared" si="21"/>
        <v/>
      </c>
      <c r="H361" s="117"/>
      <c r="I361" s="118" t="str">
        <f t="shared" si="24"/>
        <v/>
      </c>
      <c r="J361" s="114"/>
      <c r="L361" s="197" t="str">
        <f t="shared" si="22"/>
        <v/>
      </c>
      <c r="M361" s="196" t="str">
        <f t="shared" si="23"/>
        <v/>
      </c>
    </row>
    <row r="362" spans="1:13" x14ac:dyDescent="0.35">
      <c r="A362" s="110">
        <v>361</v>
      </c>
      <c r="B362" s="107"/>
      <c r="C362" s="108"/>
      <c r="D362" s="109"/>
      <c r="E362" s="108"/>
      <c r="F362" s="108"/>
      <c r="G362" s="110" t="str">
        <f t="shared" si="21"/>
        <v/>
      </c>
      <c r="H362" s="111"/>
      <c r="I362" s="112" t="str">
        <f t="shared" si="24"/>
        <v/>
      </c>
      <c r="J362" s="108"/>
      <c r="L362" s="197" t="str">
        <f t="shared" si="22"/>
        <v/>
      </c>
      <c r="M362" s="196" t="str">
        <f t="shared" si="23"/>
        <v/>
      </c>
    </row>
    <row r="363" spans="1:13" x14ac:dyDescent="0.35">
      <c r="A363" s="116">
        <v>362</v>
      </c>
      <c r="B363" s="113"/>
      <c r="C363" s="114"/>
      <c r="D363" s="115"/>
      <c r="E363" s="114"/>
      <c r="F363" s="114"/>
      <c r="G363" s="116" t="str">
        <f t="shared" si="21"/>
        <v/>
      </c>
      <c r="H363" s="117"/>
      <c r="I363" s="118" t="str">
        <f t="shared" si="24"/>
        <v/>
      </c>
      <c r="J363" s="114"/>
      <c r="L363" s="197" t="str">
        <f t="shared" si="22"/>
        <v/>
      </c>
      <c r="M363" s="196" t="str">
        <f t="shared" si="23"/>
        <v/>
      </c>
    </row>
    <row r="364" spans="1:13" x14ac:dyDescent="0.35">
      <c r="A364" s="110">
        <v>363</v>
      </c>
      <c r="B364" s="107"/>
      <c r="C364" s="108"/>
      <c r="D364" s="109"/>
      <c r="E364" s="108"/>
      <c r="F364" s="108"/>
      <c r="G364" s="110" t="str">
        <f t="shared" si="21"/>
        <v/>
      </c>
      <c r="H364" s="111"/>
      <c r="I364" s="112" t="str">
        <f t="shared" si="24"/>
        <v/>
      </c>
      <c r="J364" s="108"/>
      <c r="L364" s="197" t="str">
        <f t="shared" si="22"/>
        <v/>
      </c>
      <c r="M364" s="196" t="str">
        <f t="shared" si="23"/>
        <v/>
      </c>
    </row>
    <row r="365" spans="1:13" x14ac:dyDescent="0.35">
      <c r="A365" s="116">
        <v>364</v>
      </c>
      <c r="B365" s="113"/>
      <c r="C365" s="114"/>
      <c r="D365" s="115"/>
      <c r="E365" s="114"/>
      <c r="F365" s="114"/>
      <c r="G365" s="116" t="str">
        <f t="shared" si="21"/>
        <v/>
      </c>
      <c r="H365" s="117"/>
      <c r="I365" s="118" t="str">
        <f t="shared" si="24"/>
        <v/>
      </c>
      <c r="J365" s="114"/>
      <c r="L365" s="197" t="str">
        <f t="shared" si="22"/>
        <v/>
      </c>
      <c r="M365" s="196" t="str">
        <f t="shared" si="23"/>
        <v/>
      </c>
    </row>
    <row r="366" spans="1:13" x14ac:dyDescent="0.35">
      <c r="A366" s="110">
        <v>365</v>
      </c>
      <c r="B366" s="107"/>
      <c r="C366" s="108"/>
      <c r="D366" s="109"/>
      <c r="E366" s="108"/>
      <c r="F366" s="108"/>
      <c r="G366" s="110" t="str">
        <f t="shared" si="21"/>
        <v/>
      </c>
      <c r="H366" s="111"/>
      <c r="I366" s="112" t="str">
        <f t="shared" si="24"/>
        <v/>
      </c>
      <c r="J366" s="108"/>
      <c r="L366" s="197" t="str">
        <f t="shared" si="22"/>
        <v/>
      </c>
      <c r="M366" s="196" t="str">
        <f t="shared" si="23"/>
        <v/>
      </c>
    </row>
    <row r="367" spans="1:13" x14ac:dyDescent="0.35">
      <c r="A367" s="116">
        <v>366</v>
      </c>
      <c r="B367" s="113"/>
      <c r="C367" s="114"/>
      <c r="D367" s="115"/>
      <c r="E367" s="114"/>
      <c r="F367" s="114"/>
      <c r="G367" s="116" t="str">
        <f t="shared" si="21"/>
        <v/>
      </c>
      <c r="H367" s="117"/>
      <c r="I367" s="118" t="str">
        <f t="shared" si="24"/>
        <v/>
      </c>
      <c r="J367" s="114"/>
      <c r="L367" s="197" t="str">
        <f t="shared" si="22"/>
        <v/>
      </c>
      <c r="M367" s="196" t="str">
        <f t="shared" si="23"/>
        <v/>
      </c>
    </row>
    <row r="368" spans="1:13" x14ac:dyDescent="0.35">
      <c r="A368" s="110">
        <v>367</v>
      </c>
      <c r="B368" s="107"/>
      <c r="C368" s="108"/>
      <c r="D368" s="109"/>
      <c r="E368" s="108"/>
      <c r="F368" s="108"/>
      <c r="G368" s="110" t="str">
        <f t="shared" si="21"/>
        <v/>
      </c>
      <c r="H368" s="111"/>
      <c r="I368" s="112" t="str">
        <f t="shared" si="24"/>
        <v/>
      </c>
      <c r="J368" s="108"/>
      <c r="L368" s="197" t="str">
        <f t="shared" si="22"/>
        <v/>
      </c>
      <c r="M368" s="196" t="str">
        <f t="shared" si="23"/>
        <v/>
      </c>
    </row>
    <row r="369" spans="1:13" x14ac:dyDescent="0.35">
      <c r="A369" s="116">
        <v>368</v>
      </c>
      <c r="B369" s="113"/>
      <c r="C369" s="114"/>
      <c r="D369" s="115"/>
      <c r="E369" s="114"/>
      <c r="F369" s="114"/>
      <c r="G369" s="116" t="str">
        <f t="shared" si="21"/>
        <v/>
      </c>
      <c r="H369" s="117"/>
      <c r="I369" s="118" t="str">
        <f t="shared" si="24"/>
        <v/>
      </c>
      <c r="J369" s="114"/>
      <c r="L369" s="197" t="str">
        <f t="shared" si="22"/>
        <v/>
      </c>
      <c r="M369" s="196" t="str">
        <f t="shared" si="23"/>
        <v/>
      </c>
    </row>
    <row r="370" spans="1:13" x14ac:dyDescent="0.35">
      <c r="A370" s="110">
        <v>369</v>
      </c>
      <c r="B370" s="107"/>
      <c r="C370" s="108"/>
      <c r="D370" s="109"/>
      <c r="E370" s="108"/>
      <c r="F370" s="108"/>
      <c r="G370" s="110" t="str">
        <f t="shared" si="21"/>
        <v/>
      </c>
      <c r="H370" s="111"/>
      <c r="I370" s="112" t="str">
        <f t="shared" si="24"/>
        <v/>
      </c>
      <c r="J370" s="108"/>
      <c r="L370" s="197" t="str">
        <f t="shared" si="22"/>
        <v/>
      </c>
      <c r="M370" s="196" t="str">
        <f t="shared" si="23"/>
        <v/>
      </c>
    </row>
    <row r="371" spans="1:13" x14ac:dyDescent="0.35">
      <c r="A371" s="116">
        <v>370</v>
      </c>
      <c r="B371" s="113"/>
      <c r="C371" s="114"/>
      <c r="D371" s="115"/>
      <c r="E371" s="114"/>
      <c r="F371" s="114"/>
      <c r="G371" s="116" t="str">
        <f t="shared" si="21"/>
        <v/>
      </c>
      <c r="H371" s="117"/>
      <c r="I371" s="118" t="str">
        <f t="shared" si="24"/>
        <v/>
      </c>
      <c r="J371" s="114"/>
      <c r="L371" s="197" t="str">
        <f t="shared" si="22"/>
        <v/>
      </c>
      <c r="M371" s="196" t="str">
        <f t="shared" si="23"/>
        <v/>
      </c>
    </row>
    <row r="372" spans="1:13" x14ac:dyDescent="0.35">
      <c r="A372" s="110">
        <v>371</v>
      </c>
      <c r="B372" s="107"/>
      <c r="C372" s="108"/>
      <c r="D372" s="109"/>
      <c r="E372" s="108"/>
      <c r="F372" s="108"/>
      <c r="G372" s="110" t="str">
        <f t="shared" si="21"/>
        <v/>
      </c>
      <c r="H372" s="111"/>
      <c r="I372" s="112" t="str">
        <f t="shared" si="24"/>
        <v/>
      </c>
      <c r="J372" s="108"/>
      <c r="L372" s="197" t="str">
        <f t="shared" si="22"/>
        <v/>
      </c>
      <c r="M372" s="196" t="str">
        <f t="shared" si="23"/>
        <v/>
      </c>
    </row>
    <row r="373" spans="1:13" x14ac:dyDescent="0.35">
      <c r="A373" s="116">
        <v>372</v>
      </c>
      <c r="B373" s="113"/>
      <c r="C373" s="114"/>
      <c r="D373" s="115"/>
      <c r="E373" s="114"/>
      <c r="F373" s="114"/>
      <c r="G373" s="116" t="str">
        <f t="shared" si="21"/>
        <v/>
      </c>
      <c r="H373" s="117"/>
      <c r="I373" s="118" t="str">
        <f t="shared" si="24"/>
        <v/>
      </c>
      <c r="J373" s="114"/>
      <c r="L373" s="197" t="str">
        <f t="shared" si="22"/>
        <v/>
      </c>
      <c r="M373" s="196" t="str">
        <f t="shared" si="23"/>
        <v/>
      </c>
    </row>
    <row r="374" spans="1:13" x14ac:dyDescent="0.35">
      <c r="A374" s="110">
        <v>373</v>
      </c>
      <c r="B374" s="107"/>
      <c r="C374" s="108"/>
      <c r="D374" s="109"/>
      <c r="E374" s="108"/>
      <c r="F374" s="108"/>
      <c r="G374" s="110" t="str">
        <f t="shared" si="21"/>
        <v/>
      </c>
      <c r="H374" s="111"/>
      <c r="I374" s="112" t="str">
        <f t="shared" si="24"/>
        <v/>
      </c>
      <c r="J374" s="108"/>
      <c r="L374" s="197" t="str">
        <f t="shared" si="22"/>
        <v/>
      </c>
      <c r="M374" s="196" t="str">
        <f t="shared" si="23"/>
        <v/>
      </c>
    </row>
    <row r="375" spans="1:13" x14ac:dyDescent="0.35">
      <c r="A375" s="116">
        <v>374</v>
      </c>
      <c r="B375" s="113"/>
      <c r="C375" s="114"/>
      <c r="D375" s="115"/>
      <c r="E375" s="114"/>
      <c r="F375" s="114"/>
      <c r="G375" s="116" t="str">
        <f t="shared" si="21"/>
        <v/>
      </c>
      <c r="H375" s="117"/>
      <c r="I375" s="118" t="str">
        <f t="shared" si="24"/>
        <v/>
      </c>
      <c r="J375" s="114"/>
      <c r="L375" s="197" t="str">
        <f t="shared" si="22"/>
        <v/>
      </c>
      <c r="M375" s="196" t="str">
        <f t="shared" si="23"/>
        <v/>
      </c>
    </row>
    <row r="376" spans="1:13" x14ac:dyDescent="0.35">
      <c r="A376" s="110">
        <v>375</v>
      </c>
      <c r="B376" s="107"/>
      <c r="C376" s="108"/>
      <c r="D376" s="109"/>
      <c r="E376" s="108"/>
      <c r="F376" s="108"/>
      <c r="G376" s="110" t="str">
        <f t="shared" si="21"/>
        <v/>
      </c>
      <c r="H376" s="111"/>
      <c r="I376" s="112" t="str">
        <f t="shared" si="24"/>
        <v/>
      </c>
      <c r="J376" s="108"/>
      <c r="L376" s="197" t="str">
        <f t="shared" si="22"/>
        <v/>
      </c>
      <c r="M376" s="196" t="str">
        <f t="shared" si="23"/>
        <v/>
      </c>
    </row>
    <row r="377" spans="1:13" x14ac:dyDescent="0.35">
      <c r="A377" s="116">
        <v>376</v>
      </c>
      <c r="B377" s="113"/>
      <c r="C377" s="114"/>
      <c r="D377" s="115"/>
      <c r="E377" s="114"/>
      <c r="F377" s="114"/>
      <c r="G377" s="116" t="str">
        <f t="shared" si="21"/>
        <v/>
      </c>
      <c r="H377" s="117"/>
      <c r="I377" s="118" t="str">
        <f t="shared" si="24"/>
        <v/>
      </c>
      <c r="J377" s="114"/>
      <c r="L377" s="197" t="str">
        <f t="shared" si="22"/>
        <v/>
      </c>
      <c r="M377" s="196" t="str">
        <f t="shared" si="23"/>
        <v/>
      </c>
    </row>
    <row r="378" spans="1:13" x14ac:dyDescent="0.35">
      <c r="A378" s="110">
        <v>377</v>
      </c>
      <c r="B378" s="107"/>
      <c r="C378" s="108"/>
      <c r="D378" s="109"/>
      <c r="E378" s="108"/>
      <c r="F378" s="108"/>
      <c r="G378" s="110" t="str">
        <f t="shared" si="21"/>
        <v/>
      </c>
      <c r="H378" s="111"/>
      <c r="I378" s="112" t="str">
        <f t="shared" si="24"/>
        <v/>
      </c>
      <c r="J378" s="108"/>
      <c r="L378" s="197" t="str">
        <f t="shared" si="22"/>
        <v/>
      </c>
      <c r="M378" s="196" t="str">
        <f t="shared" si="23"/>
        <v/>
      </c>
    </row>
    <row r="379" spans="1:13" x14ac:dyDescent="0.35">
      <c r="A379" s="116">
        <v>378</v>
      </c>
      <c r="B379" s="113"/>
      <c r="C379" s="114"/>
      <c r="D379" s="115"/>
      <c r="E379" s="114"/>
      <c r="F379" s="114"/>
      <c r="G379" s="116" t="str">
        <f t="shared" si="21"/>
        <v/>
      </c>
      <c r="H379" s="117"/>
      <c r="I379" s="118" t="str">
        <f t="shared" si="24"/>
        <v/>
      </c>
      <c r="J379" s="114"/>
      <c r="L379" s="197" t="str">
        <f t="shared" si="22"/>
        <v/>
      </c>
      <c r="M379" s="196" t="str">
        <f t="shared" si="23"/>
        <v/>
      </c>
    </row>
    <row r="380" spans="1:13" x14ac:dyDescent="0.35">
      <c r="A380" s="110">
        <v>379</v>
      </c>
      <c r="B380" s="107"/>
      <c r="C380" s="108"/>
      <c r="D380" s="109"/>
      <c r="E380" s="108"/>
      <c r="F380" s="108"/>
      <c r="G380" s="110" t="str">
        <f t="shared" si="21"/>
        <v/>
      </c>
      <c r="H380" s="111"/>
      <c r="I380" s="112" t="str">
        <f t="shared" si="24"/>
        <v/>
      </c>
      <c r="J380" s="108"/>
      <c r="L380" s="197" t="str">
        <f t="shared" si="22"/>
        <v/>
      </c>
      <c r="M380" s="196" t="str">
        <f t="shared" si="23"/>
        <v/>
      </c>
    </row>
    <row r="381" spans="1:13" x14ac:dyDescent="0.35">
      <c r="A381" s="116">
        <v>380</v>
      </c>
      <c r="B381" s="113"/>
      <c r="C381" s="114"/>
      <c r="D381" s="115"/>
      <c r="E381" s="114"/>
      <c r="F381" s="114"/>
      <c r="G381" s="116" t="str">
        <f t="shared" si="21"/>
        <v/>
      </c>
      <c r="H381" s="117"/>
      <c r="I381" s="118" t="str">
        <f t="shared" si="24"/>
        <v/>
      </c>
      <c r="J381" s="114"/>
      <c r="L381" s="197" t="str">
        <f t="shared" si="22"/>
        <v/>
      </c>
      <c r="M381" s="196" t="str">
        <f t="shared" si="23"/>
        <v/>
      </c>
    </row>
    <row r="382" spans="1:13" x14ac:dyDescent="0.35">
      <c r="A382" s="110">
        <v>381</v>
      </c>
      <c r="B382" s="107"/>
      <c r="C382" s="108"/>
      <c r="D382" s="109"/>
      <c r="E382" s="108"/>
      <c r="F382" s="108"/>
      <c r="G382" s="110" t="str">
        <f t="shared" si="21"/>
        <v/>
      </c>
      <c r="H382" s="111"/>
      <c r="I382" s="112" t="str">
        <f t="shared" si="24"/>
        <v/>
      </c>
      <c r="J382" s="108"/>
      <c r="L382" s="197" t="str">
        <f t="shared" si="22"/>
        <v/>
      </c>
      <c r="M382" s="196" t="str">
        <f t="shared" si="23"/>
        <v/>
      </c>
    </row>
    <row r="383" spans="1:13" x14ac:dyDescent="0.35">
      <c r="A383" s="116">
        <v>382</v>
      </c>
      <c r="B383" s="113"/>
      <c r="C383" s="114"/>
      <c r="D383" s="115"/>
      <c r="E383" s="114"/>
      <c r="F383" s="114"/>
      <c r="G383" s="116" t="str">
        <f t="shared" si="21"/>
        <v/>
      </c>
      <c r="H383" s="117"/>
      <c r="I383" s="118" t="str">
        <f t="shared" si="24"/>
        <v/>
      </c>
      <c r="J383" s="114"/>
      <c r="L383" s="197" t="str">
        <f t="shared" si="22"/>
        <v/>
      </c>
      <c r="M383" s="196" t="str">
        <f t="shared" si="23"/>
        <v/>
      </c>
    </row>
    <row r="384" spans="1:13" x14ac:dyDescent="0.35">
      <c r="A384" s="110">
        <v>383</v>
      </c>
      <c r="B384" s="107"/>
      <c r="C384" s="108"/>
      <c r="D384" s="109"/>
      <c r="E384" s="108"/>
      <c r="F384" s="108"/>
      <c r="G384" s="110" t="str">
        <f t="shared" si="21"/>
        <v/>
      </c>
      <c r="H384" s="111"/>
      <c r="I384" s="112" t="str">
        <f t="shared" si="24"/>
        <v/>
      </c>
      <c r="J384" s="108"/>
      <c r="L384" s="197" t="str">
        <f t="shared" si="22"/>
        <v/>
      </c>
      <c r="M384" s="196" t="str">
        <f t="shared" si="23"/>
        <v/>
      </c>
    </row>
    <row r="385" spans="1:13" x14ac:dyDescent="0.35">
      <c r="A385" s="116">
        <v>384</v>
      </c>
      <c r="B385" s="113"/>
      <c r="C385" s="114"/>
      <c r="D385" s="115"/>
      <c r="E385" s="114"/>
      <c r="F385" s="114"/>
      <c r="G385" s="116" t="str">
        <f t="shared" si="21"/>
        <v/>
      </c>
      <c r="H385" s="117"/>
      <c r="I385" s="118" t="str">
        <f t="shared" si="24"/>
        <v/>
      </c>
      <c r="J385" s="114"/>
      <c r="L385" s="197" t="str">
        <f t="shared" si="22"/>
        <v/>
      </c>
      <c r="M385" s="196" t="str">
        <f t="shared" si="23"/>
        <v/>
      </c>
    </row>
    <row r="386" spans="1:13" x14ac:dyDescent="0.35">
      <c r="A386" s="110">
        <v>385</v>
      </c>
      <c r="B386" s="107"/>
      <c r="C386" s="108"/>
      <c r="D386" s="109"/>
      <c r="E386" s="108"/>
      <c r="F386" s="108"/>
      <c r="G386" s="110" t="str">
        <f t="shared" ref="G386:G449" si="25">IF(E386&amp;F386="","",IFERROR(VLOOKUP((E386&amp;F386),Checks,2,FALSE),"Not Valid"))</f>
        <v/>
      </c>
      <c r="H386" s="111"/>
      <c r="I386" s="112" t="str">
        <f t="shared" si="24"/>
        <v/>
      </c>
      <c r="J386" s="108"/>
      <c r="L386" s="197" t="str">
        <f t="shared" si="22"/>
        <v/>
      </c>
      <c r="M386" s="196" t="str">
        <f t="shared" si="23"/>
        <v/>
      </c>
    </row>
    <row r="387" spans="1:13" x14ac:dyDescent="0.35">
      <c r="A387" s="116">
        <v>386</v>
      </c>
      <c r="B387" s="113"/>
      <c r="C387" s="114"/>
      <c r="D387" s="115"/>
      <c r="E387" s="114"/>
      <c r="F387" s="114"/>
      <c r="G387" s="116" t="str">
        <f t="shared" si="25"/>
        <v/>
      </c>
      <c r="H387" s="117"/>
      <c r="I387" s="118" t="str">
        <f t="shared" si="24"/>
        <v/>
      </c>
      <c r="J387" s="114"/>
      <c r="L387" s="197" t="str">
        <f t="shared" ref="L387:L450" si="26">IF(H387="","",INT((((YEAR(D387)-YEAR($N$1))*12+MONTH(D387)-MONTH($N$1)+1)+2)/3))</f>
        <v/>
      </c>
      <c r="M387" s="196" t="str">
        <f t="shared" ref="M387:M450" si="27">IF(AND(L387&gt;0,H387&lt;&gt;"",I387&gt;=0.75),L387,"")</f>
        <v/>
      </c>
    </row>
    <row r="388" spans="1:13" x14ac:dyDescent="0.35">
      <c r="A388" s="110">
        <v>387</v>
      </c>
      <c r="B388" s="107"/>
      <c r="C388" s="108"/>
      <c r="D388" s="109"/>
      <c r="E388" s="108"/>
      <c r="F388" s="108"/>
      <c r="G388" s="110" t="str">
        <f t="shared" si="25"/>
        <v/>
      </c>
      <c r="H388" s="111"/>
      <c r="I388" s="112" t="str">
        <f t="shared" si="24"/>
        <v/>
      </c>
      <c r="J388" s="108"/>
      <c r="L388" s="197" t="str">
        <f t="shared" si="26"/>
        <v/>
      </c>
      <c r="M388" s="196" t="str">
        <f t="shared" si="27"/>
        <v/>
      </c>
    </row>
    <row r="389" spans="1:13" x14ac:dyDescent="0.35">
      <c r="A389" s="116">
        <v>388</v>
      </c>
      <c r="B389" s="113"/>
      <c r="C389" s="114"/>
      <c r="D389" s="115"/>
      <c r="E389" s="114"/>
      <c r="F389" s="114"/>
      <c r="G389" s="116" t="str">
        <f t="shared" si="25"/>
        <v/>
      </c>
      <c r="H389" s="117"/>
      <c r="I389" s="118" t="str">
        <f t="shared" si="24"/>
        <v/>
      </c>
      <c r="J389" s="114"/>
      <c r="L389" s="197" t="str">
        <f t="shared" si="26"/>
        <v/>
      </c>
      <c r="M389" s="196" t="str">
        <f t="shared" si="27"/>
        <v/>
      </c>
    </row>
    <row r="390" spans="1:13" x14ac:dyDescent="0.35">
      <c r="A390" s="110">
        <v>389</v>
      </c>
      <c r="B390" s="107"/>
      <c r="C390" s="108"/>
      <c r="D390" s="109"/>
      <c r="E390" s="108"/>
      <c r="F390" s="108"/>
      <c r="G390" s="110" t="str">
        <f t="shared" si="25"/>
        <v/>
      </c>
      <c r="H390" s="111"/>
      <c r="I390" s="112" t="str">
        <f t="shared" si="24"/>
        <v/>
      </c>
      <c r="J390" s="108"/>
      <c r="L390" s="197" t="str">
        <f t="shared" si="26"/>
        <v/>
      </c>
      <c r="M390" s="196" t="str">
        <f t="shared" si="27"/>
        <v/>
      </c>
    </row>
    <row r="391" spans="1:13" x14ac:dyDescent="0.35">
      <c r="A391" s="116">
        <v>390</v>
      </c>
      <c r="B391" s="113"/>
      <c r="C391" s="114"/>
      <c r="D391" s="115"/>
      <c r="E391" s="114"/>
      <c r="F391" s="114"/>
      <c r="G391" s="116" t="str">
        <f t="shared" si="25"/>
        <v/>
      </c>
      <c r="H391" s="117"/>
      <c r="I391" s="118" t="str">
        <f t="shared" si="24"/>
        <v/>
      </c>
      <c r="J391" s="114"/>
      <c r="L391" s="197" t="str">
        <f t="shared" si="26"/>
        <v/>
      </c>
      <c r="M391" s="196" t="str">
        <f t="shared" si="27"/>
        <v/>
      </c>
    </row>
    <row r="392" spans="1:13" x14ac:dyDescent="0.35">
      <c r="A392" s="110">
        <v>391</v>
      </c>
      <c r="B392" s="107"/>
      <c r="C392" s="108"/>
      <c r="D392" s="109"/>
      <c r="E392" s="108"/>
      <c r="F392" s="108"/>
      <c r="G392" s="110" t="str">
        <f t="shared" si="25"/>
        <v/>
      </c>
      <c r="H392" s="111"/>
      <c r="I392" s="112" t="str">
        <f t="shared" si="24"/>
        <v/>
      </c>
      <c r="J392" s="108"/>
      <c r="L392" s="197" t="str">
        <f t="shared" si="26"/>
        <v/>
      </c>
      <c r="M392" s="196" t="str">
        <f t="shared" si="27"/>
        <v/>
      </c>
    </row>
    <row r="393" spans="1:13" x14ac:dyDescent="0.35">
      <c r="A393" s="116">
        <v>392</v>
      </c>
      <c r="B393" s="113"/>
      <c r="C393" s="114"/>
      <c r="D393" s="115"/>
      <c r="E393" s="114"/>
      <c r="F393" s="114"/>
      <c r="G393" s="116" t="str">
        <f t="shared" si="25"/>
        <v/>
      </c>
      <c r="H393" s="117"/>
      <c r="I393" s="118" t="str">
        <f t="shared" si="24"/>
        <v/>
      </c>
      <c r="J393" s="114"/>
      <c r="L393" s="197" t="str">
        <f t="shared" si="26"/>
        <v/>
      </c>
      <c r="M393" s="196" t="str">
        <f t="shared" si="27"/>
        <v/>
      </c>
    </row>
    <row r="394" spans="1:13" x14ac:dyDescent="0.35">
      <c r="A394" s="110">
        <v>393</v>
      </c>
      <c r="B394" s="107"/>
      <c r="C394" s="108"/>
      <c r="D394" s="109"/>
      <c r="E394" s="108"/>
      <c r="F394" s="108"/>
      <c r="G394" s="110" t="str">
        <f t="shared" si="25"/>
        <v/>
      </c>
      <c r="H394" s="111"/>
      <c r="I394" s="112" t="str">
        <f t="shared" si="24"/>
        <v/>
      </c>
      <c r="J394" s="108"/>
      <c r="L394" s="197" t="str">
        <f t="shared" si="26"/>
        <v/>
      </c>
      <c r="M394" s="196" t="str">
        <f t="shared" si="27"/>
        <v/>
      </c>
    </row>
    <row r="395" spans="1:13" x14ac:dyDescent="0.35">
      <c r="A395" s="116">
        <v>394</v>
      </c>
      <c r="B395" s="113"/>
      <c r="C395" s="114"/>
      <c r="D395" s="115"/>
      <c r="E395" s="114"/>
      <c r="F395" s="114"/>
      <c r="G395" s="116" t="str">
        <f t="shared" si="25"/>
        <v/>
      </c>
      <c r="H395" s="117"/>
      <c r="I395" s="118" t="str">
        <f t="shared" si="24"/>
        <v/>
      </c>
      <c r="J395" s="114"/>
      <c r="L395" s="197" t="str">
        <f t="shared" si="26"/>
        <v/>
      </c>
      <c r="M395" s="196" t="str">
        <f t="shared" si="27"/>
        <v/>
      </c>
    </row>
    <row r="396" spans="1:13" x14ac:dyDescent="0.35">
      <c r="A396" s="110">
        <v>395</v>
      </c>
      <c r="B396" s="107"/>
      <c r="C396" s="108"/>
      <c r="D396" s="109"/>
      <c r="E396" s="108"/>
      <c r="F396" s="108"/>
      <c r="G396" s="110" t="str">
        <f t="shared" si="25"/>
        <v/>
      </c>
      <c r="H396" s="111"/>
      <c r="I396" s="112" t="str">
        <f t="shared" si="24"/>
        <v/>
      </c>
      <c r="J396" s="108"/>
      <c r="L396" s="197" t="str">
        <f t="shared" si="26"/>
        <v/>
      </c>
      <c r="M396" s="196" t="str">
        <f t="shared" si="27"/>
        <v/>
      </c>
    </row>
    <row r="397" spans="1:13" x14ac:dyDescent="0.35">
      <c r="A397" s="116">
        <v>396</v>
      </c>
      <c r="B397" s="113"/>
      <c r="C397" s="114"/>
      <c r="D397" s="115"/>
      <c r="E397" s="114"/>
      <c r="F397" s="114"/>
      <c r="G397" s="116" t="str">
        <f t="shared" si="25"/>
        <v/>
      </c>
      <c r="H397" s="117"/>
      <c r="I397" s="118" t="str">
        <f t="shared" si="24"/>
        <v/>
      </c>
      <c r="J397" s="114"/>
      <c r="L397" s="197" t="str">
        <f t="shared" si="26"/>
        <v/>
      </c>
      <c r="M397" s="196" t="str">
        <f t="shared" si="27"/>
        <v/>
      </c>
    </row>
    <row r="398" spans="1:13" x14ac:dyDescent="0.35">
      <c r="A398" s="110">
        <v>397</v>
      </c>
      <c r="B398" s="107"/>
      <c r="C398" s="108"/>
      <c r="D398" s="109"/>
      <c r="E398" s="108"/>
      <c r="F398" s="108"/>
      <c r="G398" s="110" t="str">
        <f t="shared" si="25"/>
        <v/>
      </c>
      <c r="H398" s="111"/>
      <c r="I398" s="112" t="str">
        <f t="shared" si="24"/>
        <v/>
      </c>
      <c r="J398" s="108"/>
      <c r="L398" s="197" t="str">
        <f t="shared" si="26"/>
        <v/>
      </c>
      <c r="M398" s="196" t="str">
        <f t="shared" si="27"/>
        <v/>
      </c>
    </row>
    <row r="399" spans="1:13" x14ac:dyDescent="0.35">
      <c r="A399" s="116">
        <v>398</v>
      </c>
      <c r="B399" s="113"/>
      <c r="C399" s="114"/>
      <c r="D399" s="115"/>
      <c r="E399" s="114"/>
      <c r="F399" s="114"/>
      <c r="G399" s="116" t="str">
        <f t="shared" si="25"/>
        <v/>
      </c>
      <c r="H399" s="117"/>
      <c r="I399" s="118" t="str">
        <f t="shared" si="24"/>
        <v/>
      </c>
      <c r="J399" s="114"/>
      <c r="L399" s="197" t="str">
        <f t="shared" si="26"/>
        <v/>
      </c>
      <c r="M399" s="196" t="str">
        <f t="shared" si="27"/>
        <v/>
      </c>
    </row>
    <row r="400" spans="1:13" x14ac:dyDescent="0.35">
      <c r="A400" s="110">
        <v>399</v>
      </c>
      <c r="B400" s="107"/>
      <c r="C400" s="108"/>
      <c r="D400" s="109"/>
      <c r="E400" s="108"/>
      <c r="F400" s="108"/>
      <c r="G400" s="110" t="str">
        <f t="shared" si="25"/>
        <v/>
      </c>
      <c r="H400" s="111"/>
      <c r="I400" s="112" t="str">
        <f t="shared" si="24"/>
        <v/>
      </c>
      <c r="J400" s="108"/>
      <c r="L400" s="197" t="str">
        <f t="shared" si="26"/>
        <v/>
      </c>
      <c r="M400" s="196" t="str">
        <f t="shared" si="27"/>
        <v/>
      </c>
    </row>
    <row r="401" spans="1:13" x14ac:dyDescent="0.35">
      <c r="A401" s="116">
        <v>400</v>
      </c>
      <c r="B401" s="113"/>
      <c r="C401" s="114"/>
      <c r="D401" s="115"/>
      <c r="E401" s="114"/>
      <c r="F401" s="114"/>
      <c r="G401" s="116" t="str">
        <f t="shared" si="25"/>
        <v/>
      </c>
      <c r="H401" s="117"/>
      <c r="I401" s="118" t="str">
        <f t="shared" si="24"/>
        <v/>
      </c>
      <c r="J401" s="114"/>
      <c r="L401" s="197" t="str">
        <f t="shared" si="26"/>
        <v/>
      </c>
      <c r="M401" s="196" t="str">
        <f t="shared" si="27"/>
        <v/>
      </c>
    </row>
    <row r="402" spans="1:13" x14ac:dyDescent="0.35">
      <c r="A402" s="110">
        <v>401</v>
      </c>
      <c r="B402" s="107"/>
      <c r="C402" s="108"/>
      <c r="D402" s="109"/>
      <c r="E402" s="108"/>
      <c r="F402" s="108"/>
      <c r="G402" s="110" t="str">
        <f t="shared" si="25"/>
        <v/>
      </c>
      <c r="H402" s="111"/>
      <c r="I402" s="112" t="str">
        <f t="shared" si="24"/>
        <v/>
      </c>
      <c r="J402" s="108"/>
      <c r="L402" s="197" t="str">
        <f t="shared" si="26"/>
        <v/>
      </c>
      <c r="M402" s="196" t="str">
        <f t="shared" si="27"/>
        <v/>
      </c>
    </row>
    <row r="403" spans="1:13" x14ac:dyDescent="0.35">
      <c r="A403" s="116">
        <v>402</v>
      </c>
      <c r="B403" s="113"/>
      <c r="C403" s="114"/>
      <c r="D403" s="115"/>
      <c r="E403" s="114"/>
      <c r="F403" s="114"/>
      <c r="G403" s="116" t="str">
        <f t="shared" si="25"/>
        <v/>
      </c>
      <c r="H403" s="117"/>
      <c r="I403" s="118" t="str">
        <f t="shared" si="24"/>
        <v/>
      </c>
      <c r="J403" s="114"/>
      <c r="L403" s="197" t="str">
        <f t="shared" si="26"/>
        <v/>
      </c>
      <c r="M403" s="196" t="str">
        <f t="shared" si="27"/>
        <v/>
      </c>
    </row>
    <row r="404" spans="1:13" x14ac:dyDescent="0.35">
      <c r="A404" s="110">
        <v>403</v>
      </c>
      <c r="B404" s="107"/>
      <c r="C404" s="108"/>
      <c r="D404" s="109"/>
      <c r="E404" s="108"/>
      <c r="F404" s="108"/>
      <c r="G404" s="110" t="str">
        <f t="shared" si="25"/>
        <v/>
      </c>
      <c r="H404" s="111"/>
      <c r="I404" s="112" t="str">
        <f t="shared" si="24"/>
        <v/>
      </c>
      <c r="J404" s="108"/>
      <c r="L404" s="197" t="str">
        <f t="shared" si="26"/>
        <v/>
      </c>
      <c r="M404" s="196" t="str">
        <f t="shared" si="27"/>
        <v/>
      </c>
    </row>
    <row r="405" spans="1:13" x14ac:dyDescent="0.35">
      <c r="A405" s="116">
        <v>404</v>
      </c>
      <c r="B405" s="113"/>
      <c r="C405" s="114"/>
      <c r="D405" s="115"/>
      <c r="E405" s="114"/>
      <c r="F405" s="114"/>
      <c r="G405" s="116" t="str">
        <f t="shared" si="25"/>
        <v/>
      </c>
      <c r="H405" s="117"/>
      <c r="I405" s="118" t="str">
        <f t="shared" si="24"/>
        <v/>
      </c>
      <c r="J405" s="114"/>
      <c r="L405" s="197" t="str">
        <f t="shared" si="26"/>
        <v/>
      </c>
      <c r="M405" s="196" t="str">
        <f t="shared" si="27"/>
        <v/>
      </c>
    </row>
    <row r="406" spans="1:13" x14ac:dyDescent="0.35">
      <c r="A406" s="110">
        <v>405</v>
      </c>
      <c r="B406" s="107"/>
      <c r="C406" s="108"/>
      <c r="D406" s="109"/>
      <c r="E406" s="108"/>
      <c r="F406" s="108"/>
      <c r="G406" s="110" t="str">
        <f t="shared" si="25"/>
        <v/>
      </c>
      <c r="H406" s="111"/>
      <c r="I406" s="112" t="str">
        <f t="shared" si="24"/>
        <v/>
      </c>
      <c r="J406" s="108"/>
      <c r="L406" s="197" t="str">
        <f t="shared" si="26"/>
        <v/>
      </c>
      <c r="M406" s="196" t="str">
        <f t="shared" si="27"/>
        <v/>
      </c>
    </row>
    <row r="407" spans="1:13" x14ac:dyDescent="0.35">
      <c r="A407" s="116">
        <v>406</v>
      </c>
      <c r="B407" s="113"/>
      <c r="C407" s="114"/>
      <c r="D407" s="115"/>
      <c r="E407" s="114"/>
      <c r="F407" s="114"/>
      <c r="G407" s="116" t="str">
        <f t="shared" si="25"/>
        <v/>
      </c>
      <c r="H407" s="117"/>
      <c r="I407" s="118" t="str">
        <f t="shared" si="24"/>
        <v/>
      </c>
      <c r="J407" s="114"/>
      <c r="L407" s="197" t="str">
        <f t="shared" si="26"/>
        <v/>
      </c>
      <c r="M407" s="196" t="str">
        <f t="shared" si="27"/>
        <v/>
      </c>
    </row>
    <row r="408" spans="1:13" x14ac:dyDescent="0.35">
      <c r="A408" s="110">
        <v>407</v>
      </c>
      <c r="B408" s="107"/>
      <c r="C408" s="108"/>
      <c r="D408" s="109"/>
      <c r="E408" s="108"/>
      <c r="F408" s="108"/>
      <c r="G408" s="110" t="str">
        <f t="shared" si="25"/>
        <v/>
      </c>
      <c r="H408" s="111"/>
      <c r="I408" s="112" t="str">
        <f t="shared" si="24"/>
        <v/>
      </c>
      <c r="J408" s="108"/>
      <c r="L408" s="197" t="str">
        <f t="shared" si="26"/>
        <v/>
      </c>
      <c r="M408" s="196" t="str">
        <f t="shared" si="27"/>
        <v/>
      </c>
    </row>
    <row r="409" spans="1:13" x14ac:dyDescent="0.35">
      <c r="A409" s="116">
        <v>408</v>
      </c>
      <c r="B409" s="113"/>
      <c r="C409" s="114"/>
      <c r="D409" s="115"/>
      <c r="E409" s="114"/>
      <c r="F409" s="114"/>
      <c r="G409" s="116" t="str">
        <f t="shared" si="25"/>
        <v/>
      </c>
      <c r="H409" s="117"/>
      <c r="I409" s="118" t="str">
        <f t="shared" si="24"/>
        <v/>
      </c>
      <c r="J409" s="114"/>
      <c r="L409" s="197" t="str">
        <f t="shared" si="26"/>
        <v/>
      </c>
      <c r="M409" s="196" t="str">
        <f t="shared" si="27"/>
        <v/>
      </c>
    </row>
    <row r="410" spans="1:13" x14ac:dyDescent="0.35">
      <c r="A410" s="110">
        <v>409</v>
      </c>
      <c r="B410" s="107"/>
      <c r="C410" s="108"/>
      <c r="D410" s="109"/>
      <c r="E410" s="108"/>
      <c r="F410" s="108"/>
      <c r="G410" s="110" t="str">
        <f t="shared" si="25"/>
        <v/>
      </c>
      <c r="H410" s="111"/>
      <c r="I410" s="112" t="str">
        <f t="shared" si="24"/>
        <v/>
      </c>
      <c r="J410" s="108"/>
      <c r="L410" s="197" t="str">
        <f t="shared" si="26"/>
        <v/>
      </c>
      <c r="M410" s="196" t="str">
        <f t="shared" si="27"/>
        <v/>
      </c>
    </row>
    <row r="411" spans="1:13" x14ac:dyDescent="0.35">
      <c r="A411" s="116">
        <v>410</v>
      </c>
      <c r="B411" s="113"/>
      <c r="C411" s="114"/>
      <c r="D411" s="115"/>
      <c r="E411" s="114"/>
      <c r="F411" s="114"/>
      <c r="G411" s="116" t="str">
        <f t="shared" si="25"/>
        <v/>
      </c>
      <c r="H411" s="117"/>
      <c r="I411" s="118" t="str">
        <f t="shared" si="24"/>
        <v/>
      </c>
      <c r="J411" s="114"/>
      <c r="L411" s="197" t="str">
        <f t="shared" si="26"/>
        <v/>
      </c>
      <c r="M411" s="196" t="str">
        <f t="shared" si="27"/>
        <v/>
      </c>
    </row>
    <row r="412" spans="1:13" x14ac:dyDescent="0.35">
      <c r="A412" s="110">
        <v>411</v>
      </c>
      <c r="B412" s="107"/>
      <c r="C412" s="108"/>
      <c r="D412" s="109"/>
      <c r="E412" s="108"/>
      <c r="F412" s="108"/>
      <c r="G412" s="110" t="str">
        <f t="shared" si="25"/>
        <v/>
      </c>
      <c r="H412" s="111"/>
      <c r="I412" s="112" t="str">
        <f t="shared" si="24"/>
        <v/>
      </c>
      <c r="J412" s="108"/>
      <c r="L412" s="197" t="str">
        <f t="shared" si="26"/>
        <v/>
      </c>
      <c r="M412" s="196" t="str">
        <f t="shared" si="27"/>
        <v/>
      </c>
    </row>
    <row r="413" spans="1:13" x14ac:dyDescent="0.35">
      <c r="A413" s="116">
        <v>412</v>
      </c>
      <c r="B413" s="113"/>
      <c r="C413" s="114"/>
      <c r="D413" s="115"/>
      <c r="E413" s="114"/>
      <c r="F413" s="114"/>
      <c r="G413" s="116" t="str">
        <f t="shared" si="25"/>
        <v/>
      </c>
      <c r="H413" s="117"/>
      <c r="I413" s="118" t="str">
        <f t="shared" si="24"/>
        <v/>
      </c>
      <c r="J413" s="114"/>
      <c r="L413" s="197" t="str">
        <f t="shared" si="26"/>
        <v/>
      </c>
      <c r="M413" s="196" t="str">
        <f t="shared" si="27"/>
        <v/>
      </c>
    </row>
    <row r="414" spans="1:13" x14ac:dyDescent="0.35">
      <c r="A414" s="110">
        <v>413</v>
      </c>
      <c r="B414" s="107"/>
      <c r="C414" s="108"/>
      <c r="D414" s="109"/>
      <c r="E414" s="108"/>
      <c r="F414" s="108"/>
      <c r="G414" s="110" t="str">
        <f t="shared" si="25"/>
        <v/>
      </c>
      <c r="H414" s="111"/>
      <c r="I414" s="112" t="str">
        <f t="shared" si="24"/>
        <v/>
      </c>
      <c r="J414" s="108"/>
      <c r="L414" s="197" t="str">
        <f t="shared" si="26"/>
        <v/>
      </c>
      <c r="M414" s="196" t="str">
        <f t="shared" si="27"/>
        <v/>
      </c>
    </row>
    <row r="415" spans="1:13" x14ac:dyDescent="0.35">
      <c r="A415" s="116">
        <v>414</v>
      </c>
      <c r="B415" s="113"/>
      <c r="C415" s="114"/>
      <c r="D415" s="115"/>
      <c r="E415" s="114"/>
      <c r="F415" s="114"/>
      <c r="G415" s="116" t="str">
        <f t="shared" si="25"/>
        <v/>
      </c>
      <c r="H415" s="117"/>
      <c r="I415" s="118" t="str">
        <f t="shared" si="24"/>
        <v/>
      </c>
      <c r="J415" s="114"/>
      <c r="L415" s="197" t="str">
        <f t="shared" si="26"/>
        <v/>
      </c>
      <c r="M415" s="196" t="str">
        <f t="shared" si="27"/>
        <v/>
      </c>
    </row>
    <row r="416" spans="1:13" x14ac:dyDescent="0.35">
      <c r="A416" s="110">
        <v>415</v>
      </c>
      <c r="B416" s="107"/>
      <c r="C416" s="108"/>
      <c r="D416" s="109"/>
      <c r="E416" s="108"/>
      <c r="F416" s="108"/>
      <c r="G416" s="110" t="str">
        <f t="shared" si="25"/>
        <v/>
      </c>
      <c r="H416" s="111"/>
      <c r="I416" s="112" t="str">
        <f t="shared" si="24"/>
        <v/>
      </c>
      <c r="J416" s="108"/>
      <c r="L416" s="197" t="str">
        <f t="shared" si="26"/>
        <v/>
      </c>
      <c r="M416" s="196" t="str">
        <f t="shared" si="27"/>
        <v/>
      </c>
    </row>
    <row r="417" spans="1:13" x14ac:dyDescent="0.35">
      <c r="A417" s="116">
        <v>416</v>
      </c>
      <c r="B417" s="113"/>
      <c r="C417" s="114"/>
      <c r="D417" s="115"/>
      <c r="E417" s="114"/>
      <c r="F417" s="114"/>
      <c r="G417" s="116" t="str">
        <f t="shared" si="25"/>
        <v/>
      </c>
      <c r="H417" s="117"/>
      <c r="I417" s="118" t="str">
        <f t="shared" si="24"/>
        <v/>
      </c>
      <c r="J417" s="114"/>
      <c r="L417" s="197" t="str">
        <f t="shared" si="26"/>
        <v/>
      </c>
      <c r="M417" s="196" t="str">
        <f t="shared" si="27"/>
        <v/>
      </c>
    </row>
    <row r="418" spans="1:13" x14ac:dyDescent="0.35">
      <c r="A418" s="110">
        <v>417</v>
      </c>
      <c r="B418" s="107"/>
      <c r="C418" s="108"/>
      <c r="D418" s="109"/>
      <c r="E418" s="108"/>
      <c r="F418" s="108"/>
      <c r="G418" s="110" t="str">
        <f t="shared" si="25"/>
        <v/>
      </c>
      <c r="H418" s="111"/>
      <c r="I418" s="112" t="str">
        <f t="shared" si="24"/>
        <v/>
      </c>
      <c r="J418" s="108"/>
      <c r="L418" s="197" t="str">
        <f t="shared" si="26"/>
        <v/>
      </c>
      <c r="M418" s="196" t="str">
        <f t="shared" si="27"/>
        <v/>
      </c>
    </row>
    <row r="419" spans="1:13" x14ac:dyDescent="0.35">
      <c r="A419" s="116">
        <v>418</v>
      </c>
      <c r="B419" s="113"/>
      <c r="C419" s="114"/>
      <c r="D419" s="115"/>
      <c r="E419" s="114"/>
      <c r="F419" s="114"/>
      <c r="G419" s="116" t="str">
        <f t="shared" si="25"/>
        <v/>
      </c>
      <c r="H419" s="117"/>
      <c r="I419" s="118" t="str">
        <f t="shared" si="24"/>
        <v/>
      </c>
      <c r="J419" s="114"/>
      <c r="L419" s="197" t="str">
        <f t="shared" si="26"/>
        <v/>
      </c>
      <c r="M419" s="196" t="str">
        <f t="shared" si="27"/>
        <v/>
      </c>
    </row>
    <row r="420" spans="1:13" x14ac:dyDescent="0.35">
      <c r="A420" s="110">
        <v>419</v>
      </c>
      <c r="B420" s="107"/>
      <c r="C420" s="108"/>
      <c r="D420" s="109"/>
      <c r="E420" s="108"/>
      <c r="F420" s="108"/>
      <c r="G420" s="110" t="str">
        <f t="shared" si="25"/>
        <v/>
      </c>
      <c r="H420" s="111"/>
      <c r="I420" s="112" t="str">
        <f t="shared" si="24"/>
        <v/>
      </c>
      <c r="J420" s="108"/>
      <c r="L420" s="197" t="str">
        <f t="shared" si="26"/>
        <v/>
      </c>
      <c r="M420" s="196" t="str">
        <f t="shared" si="27"/>
        <v/>
      </c>
    </row>
    <row r="421" spans="1:13" x14ac:dyDescent="0.35">
      <c r="A421" s="116">
        <v>420</v>
      </c>
      <c r="B421" s="113"/>
      <c r="C421" s="114"/>
      <c r="D421" s="115"/>
      <c r="E421" s="114"/>
      <c r="F421" s="114"/>
      <c r="G421" s="116" t="str">
        <f t="shared" si="25"/>
        <v/>
      </c>
      <c r="H421" s="117"/>
      <c r="I421" s="118" t="str">
        <f t="shared" ref="I421:I484" si="28">IF(H421="","",IFERROR(H421/G421,""))</f>
        <v/>
      </c>
      <c r="J421" s="114"/>
      <c r="L421" s="197" t="str">
        <f t="shared" si="26"/>
        <v/>
      </c>
      <c r="M421" s="196" t="str">
        <f t="shared" si="27"/>
        <v/>
      </c>
    </row>
    <row r="422" spans="1:13" x14ac:dyDescent="0.35">
      <c r="A422" s="110">
        <v>421</v>
      </c>
      <c r="B422" s="107"/>
      <c r="C422" s="108"/>
      <c r="D422" s="109"/>
      <c r="E422" s="108"/>
      <c r="F422" s="108"/>
      <c r="G422" s="110" t="str">
        <f t="shared" si="25"/>
        <v/>
      </c>
      <c r="H422" s="111"/>
      <c r="I422" s="112" t="str">
        <f t="shared" si="28"/>
        <v/>
      </c>
      <c r="J422" s="108"/>
      <c r="L422" s="197" t="str">
        <f t="shared" si="26"/>
        <v/>
      </c>
      <c r="M422" s="196" t="str">
        <f t="shared" si="27"/>
        <v/>
      </c>
    </row>
    <row r="423" spans="1:13" x14ac:dyDescent="0.35">
      <c r="A423" s="116">
        <v>422</v>
      </c>
      <c r="B423" s="113"/>
      <c r="C423" s="114"/>
      <c r="D423" s="115"/>
      <c r="E423" s="114"/>
      <c r="F423" s="114"/>
      <c r="G423" s="116" t="str">
        <f t="shared" si="25"/>
        <v/>
      </c>
      <c r="H423" s="117"/>
      <c r="I423" s="118" t="str">
        <f t="shared" si="28"/>
        <v/>
      </c>
      <c r="J423" s="114"/>
      <c r="L423" s="197" t="str">
        <f t="shared" si="26"/>
        <v/>
      </c>
      <c r="M423" s="196" t="str">
        <f t="shared" si="27"/>
        <v/>
      </c>
    </row>
    <row r="424" spans="1:13" x14ac:dyDescent="0.35">
      <c r="A424" s="110">
        <v>423</v>
      </c>
      <c r="B424" s="107"/>
      <c r="C424" s="108"/>
      <c r="D424" s="109"/>
      <c r="E424" s="108"/>
      <c r="F424" s="108"/>
      <c r="G424" s="110" t="str">
        <f t="shared" si="25"/>
        <v/>
      </c>
      <c r="H424" s="111"/>
      <c r="I424" s="112" t="str">
        <f t="shared" si="28"/>
        <v/>
      </c>
      <c r="J424" s="108"/>
      <c r="L424" s="197" t="str">
        <f t="shared" si="26"/>
        <v/>
      </c>
      <c r="M424" s="196" t="str">
        <f t="shared" si="27"/>
        <v/>
      </c>
    </row>
    <row r="425" spans="1:13" x14ac:dyDescent="0.35">
      <c r="A425" s="116">
        <v>424</v>
      </c>
      <c r="B425" s="113"/>
      <c r="C425" s="114"/>
      <c r="D425" s="115"/>
      <c r="E425" s="114"/>
      <c r="F425" s="114"/>
      <c r="G425" s="116" t="str">
        <f t="shared" si="25"/>
        <v/>
      </c>
      <c r="H425" s="117"/>
      <c r="I425" s="118" t="str">
        <f t="shared" si="28"/>
        <v/>
      </c>
      <c r="J425" s="114"/>
      <c r="L425" s="197" t="str">
        <f t="shared" si="26"/>
        <v/>
      </c>
      <c r="M425" s="196" t="str">
        <f t="shared" si="27"/>
        <v/>
      </c>
    </row>
    <row r="426" spans="1:13" x14ac:dyDescent="0.35">
      <c r="A426" s="110">
        <v>425</v>
      </c>
      <c r="B426" s="107"/>
      <c r="C426" s="108"/>
      <c r="D426" s="109"/>
      <c r="E426" s="108"/>
      <c r="F426" s="108"/>
      <c r="G426" s="110" t="str">
        <f t="shared" si="25"/>
        <v/>
      </c>
      <c r="H426" s="111"/>
      <c r="I426" s="112" t="str">
        <f t="shared" si="28"/>
        <v/>
      </c>
      <c r="J426" s="108"/>
      <c r="L426" s="197" t="str">
        <f t="shared" si="26"/>
        <v/>
      </c>
      <c r="M426" s="196" t="str">
        <f t="shared" si="27"/>
        <v/>
      </c>
    </row>
    <row r="427" spans="1:13" x14ac:dyDescent="0.35">
      <c r="A427" s="116">
        <v>426</v>
      </c>
      <c r="B427" s="113"/>
      <c r="C427" s="114"/>
      <c r="D427" s="115"/>
      <c r="E427" s="114"/>
      <c r="F427" s="114"/>
      <c r="G427" s="116" t="str">
        <f t="shared" si="25"/>
        <v/>
      </c>
      <c r="H427" s="117"/>
      <c r="I427" s="118" t="str">
        <f t="shared" si="28"/>
        <v/>
      </c>
      <c r="J427" s="114"/>
      <c r="L427" s="197" t="str">
        <f t="shared" si="26"/>
        <v/>
      </c>
      <c r="M427" s="196" t="str">
        <f t="shared" si="27"/>
        <v/>
      </c>
    </row>
    <row r="428" spans="1:13" x14ac:dyDescent="0.35">
      <c r="A428" s="110">
        <v>427</v>
      </c>
      <c r="B428" s="107"/>
      <c r="C428" s="108"/>
      <c r="D428" s="109"/>
      <c r="E428" s="108"/>
      <c r="F428" s="108"/>
      <c r="G428" s="110" t="str">
        <f t="shared" si="25"/>
        <v/>
      </c>
      <c r="H428" s="111"/>
      <c r="I428" s="112" t="str">
        <f t="shared" si="28"/>
        <v/>
      </c>
      <c r="J428" s="108"/>
      <c r="L428" s="197" t="str">
        <f t="shared" si="26"/>
        <v/>
      </c>
      <c r="M428" s="196" t="str">
        <f t="shared" si="27"/>
        <v/>
      </c>
    </row>
    <row r="429" spans="1:13" x14ac:dyDescent="0.35">
      <c r="A429" s="116">
        <v>428</v>
      </c>
      <c r="B429" s="113"/>
      <c r="C429" s="114"/>
      <c r="D429" s="115"/>
      <c r="E429" s="114"/>
      <c r="F429" s="114"/>
      <c r="G429" s="116" t="str">
        <f t="shared" si="25"/>
        <v/>
      </c>
      <c r="H429" s="117"/>
      <c r="I429" s="118" t="str">
        <f t="shared" si="28"/>
        <v/>
      </c>
      <c r="J429" s="114"/>
      <c r="L429" s="197" t="str">
        <f t="shared" si="26"/>
        <v/>
      </c>
      <c r="M429" s="196" t="str">
        <f t="shared" si="27"/>
        <v/>
      </c>
    </row>
    <row r="430" spans="1:13" x14ac:dyDescent="0.35">
      <c r="A430" s="110">
        <v>429</v>
      </c>
      <c r="B430" s="107"/>
      <c r="C430" s="108"/>
      <c r="D430" s="109"/>
      <c r="E430" s="108"/>
      <c r="F430" s="108"/>
      <c r="G430" s="110" t="str">
        <f t="shared" si="25"/>
        <v/>
      </c>
      <c r="H430" s="111"/>
      <c r="I430" s="112" t="str">
        <f t="shared" si="28"/>
        <v/>
      </c>
      <c r="J430" s="108"/>
      <c r="L430" s="197" t="str">
        <f t="shared" si="26"/>
        <v/>
      </c>
      <c r="M430" s="196" t="str">
        <f t="shared" si="27"/>
        <v/>
      </c>
    </row>
    <row r="431" spans="1:13" x14ac:dyDescent="0.35">
      <c r="A431" s="116">
        <v>430</v>
      </c>
      <c r="B431" s="113"/>
      <c r="C431" s="114"/>
      <c r="D431" s="115"/>
      <c r="E431" s="114"/>
      <c r="F431" s="114"/>
      <c r="G431" s="116" t="str">
        <f t="shared" si="25"/>
        <v/>
      </c>
      <c r="H431" s="117"/>
      <c r="I431" s="118" t="str">
        <f t="shared" si="28"/>
        <v/>
      </c>
      <c r="J431" s="114"/>
      <c r="L431" s="197" t="str">
        <f t="shared" si="26"/>
        <v/>
      </c>
      <c r="M431" s="196" t="str">
        <f t="shared" si="27"/>
        <v/>
      </c>
    </row>
    <row r="432" spans="1:13" x14ac:dyDescent="0.35">
      <c r="A432" s="110">
        <v>431</v>
      </c>
      <c r="B432" s="107"/>
      <c r="C432" s="108"/>
      <c r="D432" s="109"/>
      <c r="E432" s="108"/>
      <c r="F432" s="108"/>
      <c r="G432" s="110" t="str">
        <f t="shared" si="25"/>
        <v/>
      </c>
      <c r="H432" s="111"/>
      <c r="I432" s="112" t="str">
        <f t="shared" si="28"/>
        <v/>
      </c>
      <c r="J432" s="108"/>
      <c r="L432" s="197" t="str">
        <f t="shared" si="26"/>
        <v/>
      </c>
      <c r="M432" s="196" t="str">
        <f t="shared" si="27"/>
        <v/>
      </c>
    </row>
    <row r="433" spans="1:13" x14ac:dyDescent="0.35">
      <c r="A433" s="116">
        <v>432</v>
      </c>
      <c r="B433" s="113"/>
      <c r="C433" s="114"/>
      <c r="D433" s="115"/>
      <c r="E433" s="114"/>
      <c r="F433" s="114"/>
      <c r="G433" s="116" t="str">
        <f t="shared" si="25"/>
        <v/>
      </c>
      <c r="H433" s="117"/>
      <c r="I433" s="118" t="str">
        <f t="shared" si="28"/>
        <v/>
      </c>
      <c r="J433" s="114"/>
      <c r="L433" s="197" t="str">
        <f t="shared" si="26"/>
        <v/>
      </c>
      <c r="M433" s="196" t="str">
        <f t="shared" si="27"/>
        <v/>
      </c>
    </row>
    <row r="434" spans="1:13" x14ac:dyDescent="0.35">
      <c r="A434" s="110">
        <v>433</v>
      </c>
      <c r="B434" s="107"/>
      <c r="C434" s="108"/>
      <c r="D434" s="109"/>
      <c r="E434" s="108"/>
      <c r="F434" s="108"/>
      <c r="G434" s="110" t="str">
        <f t="shared" si="25"/>
        <v/>
      </c>
      <c r="H434" s="111"/>
      <c r="I434" s="112" t="str">
        <f t="shared" si="28"/>
        <v/>
      </c>
      <c r="J434" s="108"/>
      <c r="L434" s="197" t="str">
        <f t="shared" si="26"/>
        <v/>
      </c>
      <c r="M434" s="196" t="str">
        <f t="shared" si="27"/>
        <v/>
      </c>
    </row>
    <row r="435" spans="1:13" x14ac:dyDescent="0.35">
      <c r="A435" s="116">
        <v>434</v>
      </c>
      <c r="B435" s="113"/>
      <c r="C435" s="114"/>
      <c r="D435" s="115"/>
      <c r="E435" s="114"/>
      <c r="F435" s="114"/>
      <c r="G435" s="116" t="str">
        <f t="shared" si="25"/>
        <v/>
      </c>
      <c r="H435" s="117"/>
      <c r="I435" s="118" t="str">
        <f t="shared" si="28"/>
        <v/>
      </c>
      <c r="J435" s="114"/>
      <c r="L435" s="197" t="str">
        <f t="shared" si="26"/>
        <v/>
      </c>
      <c r="M435" s="196" t="str">
        <f t="shared" si="27"/>
        <v/>
      </c>
    </row>
    <row r="436" spans="1:13" x14ac:dyDescent="0.35">
      <c r="A436" s="110">
        <v>435</v>
      </c>
      <c r="B436" s="107"/>
      <c r="C436" s="108"/>
      <c r="D436" s="109"/>
      <c r="E436" s="108"/>
      <c r="F436" s="108"/>
      <c r="G436" s="110" t="str">
        <f t="shared" si="25"/>
        <v/>
      </c>
      <c r="H436" s="111"/>
      <c r="I436" s="112" t="str">
        <f t="shared" si="28"/>
        <v/>
      </c>
      <c r="J436" s="108"/>
      <c r="L436" s="197" t="str">
        <f t="shared" si="26"/>
        <v/>
      </c>
      <c r="M436" s="196" t="str">
        <f t="shared" si="27"/>
        <v/>
      </c>
    </row>
    <row r="437" spans="1:13" x14ac:dyDescent="0.35">
      <c r="A437" s="116">
        <v>436</v>
      </c>
      <c r="B437" s="113"/>
      <c r="C437" s="114"/>
      <c r="D437" s="115"/>
      <c r="E437" s="114"/>
      <c r="F437" s="114"/>
      <c r="G437" s="116" t="str">
        <f t="shared" si="25"/>
        <v/>
      </c>
      <c r="H437" s="117"/>
      <c r="I437" s="118" t="str">
        <f t="shared" si="28"/>
        <v/>
      </c>
      <c r="J437" s="114"/>
      <c r="L437" s="197" t="str">
        <f t="shared" si="26"/>
        <v/>
      </c>
      <c r="M437" s="196" t="str">
        <f t="shared" si="27"/>
        <v/>
      </c>
    </row>
    <row r="438" spans="1:13" x14ac:dyDescent="0.35">
      <c r="A438" s="110">
        <v>437</v>
      </c>
      <c r="B438" s="107"/>
      <c r="C438" s="108"/>
      <c r="D438" s="109"/>
      <c r="E438" s="108"/>
      <c r="F438" s="108"/>
      <c r="G438" s="110" t="str">
        <f t="shared" si="25"/>
        <v/>
      </c>
      <c r="H438" s="111"/>
      <c r="I438" s="112" t="str">
        <f t="shared" si="28"/>
        <v/>
      </c>
      <c r="J438" s="108"/>
      <c r="L438" s="197" t="str">
        <f t="shared" si="26"/>
        <v/>
      </c>
      <c r="M438" s="196" t="str">
        <f t="shared" si="27"/>
        <v/>
      </c>
    </row>
    <row r="439" spans="1:13" x14ac:dyDescent="0.35">
      <c r="A439" s="116">
        <v>438</v>
      </c>
      <c r="B439" s="113"/>
      <c r="C439" s="114"/>
      <c r="D439" s="115"/>
      <c r="E439" s="114"/>
      <c r="F439" s="114"/>
      <c r="G439" s="116" t="str">
        <f t="shared" si="25"/>
        <v/>
      </c>
      <c r="H439" s="117"/>
      <c r="I439" s="118" t="str">
        <f t="shared" si="28"/>
        <v/>
      </c>
      <c r="J439" s="114"/>
      <c r="L439" s="197" t="str">
        <f t="shared" si="26"/>
        <v/>
      </c>
      <c r="M439" s="196" t="str">
        <f t="shared" si="27"/>
        <v/>
      </c>
    </row>
    <row r="440" spans="1:13" x14ac:dyDescent="0.35">
      <c r="A440" s="110">
        <v>439</v>
      </c>
      <c r="B440" s="107"/>
      <c r="C440" s="108"/>
      <c r="D440" s="109"/>
      <c r="E440" s="108"/>
      <c r="F440" s="108"/>
      <c r="G440" s="110" t="str">
        <f t="shared" si="25"/>
        <v/>
      </c>
      <c r="H440" s="111"/>
      <c r="I440" s="112" t="str">
        <f t="shared" si="28"/>
        <v/>
      </c>
      <c r="J440" s="108"/>
      <c r="L440" s="197" t="str">
        <f t="shared" si="26"/>
        <v/>
      </c>
      <c r="M440" s="196" t="str">
        <f t="shared" si="27"/>
        <v/>
      </c>
    </row>
    <row r="441" spans="1:13" x14ac:dyDescent="0.35">
      <c r="A441" s="116">
        <v>440</v>
      </c>
      <c r="B441" s="113"/>
      <c r="C441" s="114"/>
      <c r="D441" s="115"/>
      <c r="E441" s="114"/>
      <c r="F441" s="114"/>
      <c r="G441" s="116" t="str">
        <f t="shared" si="25"/>
        <v/>
      </c>
      <c r="H441" s="117"/>
      <c r="I441" s="118" t="str">
        <f t="shared" si="28"/>
        <v/>
      </c>
      <c r="J441" s="114"/>
      <c r="L441" s="197" t="str">
        <f t="shared" si="26"/>
        <v/>
      </c>
      <c r="M441" s="196" t="str">
        <f t="shared" si="27"/>
        <v/>
      </c>
    </row>
    <row r="442" spans="1:13" x14ac:dyDescent="0.35">
      <c r="A442" s="110">
        <v>441</v>
      </c>
      <c r="B442" s="107"/>
      <c r="C442" s="108"/>
      <c r="D442" s="109"/>
      <c r="E442" s="108"/>
      <c r="F442" s="108"/>
      <c r="G442" s="110" t="str">
        <f t="shared" si="25"/>
        <v/>
      </c>
      <c r="H442" s="111"/>
      <c r="I442" s="112" t="str">
        <f t="shared" si="28"/>
        <v/>
      </c>
      <c r="J442" s="108"/>
      <c r="L442" s="197" t="str">
        <f t="shared" si="26"/>
        <v/>
      </c>
      <c r="M442" s="196" t="str">
        <f t="shared" si="27"/>
        <v/>
      </c>
    </row>
    <row r="443" spans="1:13" x14ac:dyDescent="0.35">
      <c r="A443" s="116">
        <v>442</v>
      </c>
      <c r="B443" s="113"/>
      <c r="C443" s="114"/>
      <c r="D443" s="115"/>
      <c r="E443" s="114"/>
      <c r="F443" s="114"/>
      <c r="G443" s="116" t="str">
        <f t="shared" si="25"/>
        <v/>
      </c>
      <c r="H443" s="117"/>
      <c r="I443" s="118" t="str">
        <f t="shared" si="28"/>
        <v/>
      </c>
      <c r="J443" s="114"/>
      <c r="L443" s="197" t="str">
        <f t="shared" si="26"/>
        <v/>
      </c>
      <c r="M443" s="196" t="str">
        <f t="shared" si="27"/>
        <v/>
      </c>
    </row>
    <row r="444" spans="1:13" x14ac:dyDescent="0.35">
      <c r="A444" s="110">
        <v>443</v>
      </c>
      <c r="B444" s="107"/>
      <c r="C444" s="108"/>
      <c r="D444" s="109"/>
      <c r="E444" s="108"/>
      <c r="F444" s="108"/>
      <c r="G444" s="110" t="str">
        <f t="shared" si="25"/>
        <v/>
      </c>
      <c r="H444" s="111"/>
      <c r="I444" s="112" t="str">
        <f t="shared" si="28"/>
        <v/>
      </c>
      <c r="J444" s="108"/>
      <c r="L444" s="197" t="str">
        <f t="shared" si="26"/>
        <v/>
      </c>
      <c r="M444" s="196" t="str">
        <f t="shared" si="27"/>
        <v/>
      </c>
    </row>
    <row r="445" spans="1:13" x14ac:dyDescent="0.35">
      <c r="A445" s="116">
        <v>444</v>
      </c>
      <c r="B445" s="113"/>
      <c r="C445" s="114"/>
      <c r="D445" s="115"/>
      <c r="E445" s="114"/>
      <c r="F445" s="114"/>
      <c r="G445" s="116" t="str">
        <f t="shared" si="25"/>
        <v/>
      </c>
      <c r="H445" s="117"/>
      <c r="I445" s="118" t="str">
        <f t="shared" si="28"/>
        <v/>
      </c>
      <c r="J445" s="114"/>
      <c r="L445" s="197" t="str">
        <f t="shared" si="26"/>
        <v/>
      </c>
      <c r="M445" s="196" t="str">
        <f t="shared" si="27"/>
        <v/>
      </c>
    </row>
    <row r="446" spans="1:13" x14ac:dyDescent="0.35">
      <c r="A446" s="110">
        <v>445</v>
      </c>
      <c r="B446" s="107"/>
      <c r="C446" s="108"/>
      <c r="D446" s="109"/>
      <c r="E446" s="108"/>
      <c r="F446" s="108"/>
      <c r="G446" s="110" t="str">
        <f t="shared" si="25"/>
        <v/>
      </c>
      <c r="H446" s="111"/>
      <c r="I446" s="112" t="str">
        <f t="shared" si="28"/>
        <v/>
      </c>
      <c r="J446" s="108"/>
      <c r="L446" s="197" t="str">
        <f t="shared" si="26"/>
        <v/>
      </c>
      <c r="M446" s="196" t="str">
        <f t="shared" si="27"/>
        <v/>
      </c>
    </row>
    <row r="447" spans="1:13" x14ac:dyDescent="0.35">
      <c r="A447" s="116">
        <v>446</v>
      </c>
      <c r="B447" s="113"/>
      <c r="C447" s="114"/>
      <c r="D447" s="115"/>
      <c r="E447" s="114"/>
      <c r="F447" s="114"/>
      <c r="G447" s="116" t="str">
        <f t="shared" si="25"/>
        <v/>
      </c>
      <c r="H447" s="117"/>
      <c r="I447" s="118" t="str">
        <f t="shared" si="28"/>
        <v/>
      </c>
      <c r="J447" s="114"/>
      <c r="L447" s="197" t="str">
        <f t="shared" si="26"/>
        <v/>
      </c>
      <c r="M447" s="196" t="str">
        <f t="shared" si="27"/>
        <v/>
      </c>
    </row>
    <row r="448" spans="1:13" x14ac:dyDescent="0.35">
      <c r="A448" s="110">
        <v>447</v>
      </c>
      <c r="B448" s="107"/>
      <c r="C448" s="108"/>
      <c r="D448" s="109"/>
      <c r="E448" s="108"/>
      <c r="F448" s="108"/>
      <c r="G448" s="110" t="str">
        <f t="shared" si="25"/>
        <v/>
      </c>
      <c r="H448" s="111"/>
      <c r="I448" s="112" t="str">
        <f t="shared" si="28"/>
        <v/>
      </c>
      <c r="J448" s="108"/>
      <c r="L448" s="197" t="str">
        <f t="shared" si="26"/>
        <v/>
      </c>
      <c r="M448" s="196" t="str">
        <f t="shared" si="27"/>
        <v/>
      </c>
    </row>
    <row r="449" spans="1:13" x14ac:dyDescent="0.35">
      <c r="A449" s="116">
        <v>448</v>
      </c>
      <c r="B449" s="113"/>
      <c r="C449" s="114"/>
      <c r="D449" s="115"/>
      <c r="E449" s="114"/>
      <c r="F449" s="114"/>
      <c r="G449" s="116" t="str">
        <f t="shared" si="25"/>
        <v/>
      </c>
      <c r="H449" s="117"/>
      <c r="I449" s="118" t="str">
        <f t="shared" si="28"/>
        <v/>
      </c>
      <c r="J449" s="114"/>
      <c r="L449" s="197" t="str">
        <f t="shared" si="26"/>
        <v/>
      </c>
      <c r="M449" s="196" t="str">
        <f t="shared" si="27"/>
        <v/>
      </c>
    </row>
    <row r="450" spans="1:13" x14ac:dyDescent="0.35">
      <c r="A450" s="110">
        <v>449</v>
      </c>
      <c r="B450" s="107"/>
      <c r="C450" s="108"/>
      <c r="D450" s="109"/>
      <c r="E450" s="108"/>
      <c r="F450" s="108"/>
      <c r="G450" s="110" t="str">
        <f t="shared" ref="G450:G501" si="29">IF(E450&amp;F450="","",IFERROR(VLOOKUP((E450&amp;F450),Checks,2,FALSE),"Not Valid"))</f>
        <v/>
      </c>
      <c r="H450" s="111"/>
      <c r="I450" s="112" t="str">
        <f t="shared" si="28"/>
        <v/>
      </c>
      <c r="J450" s="108"/>
      <c r="L450" s="197" t="str">
        <f t="shared" si="26"/>
        <v/>
      </c>
      <c r="M450" s="196" t="str">
        <f t="shared" si="27"/>
        <v/>
      </c>
    </row>
    <row r="451" spans="1:13" x14ac:dyDescent="0.35">
      <c r="A451" s="116">
        <v>450</v>
      </c>
      <c r="B451" s="113"/>
      <c r="C451" s="114"/>
      <c r="D451" s="115"/>
      <c r="E451" s="114"/>
      <c r="F451" s="114"/>
      <c r="G451" s="116" t="str">
        <f t="shared" si="29"/>
        <v/>
      </c>
      <c r="H451" s="117"/>
      <c r="I451" s="118" t="str">
        <f t="shared" si="28"/>
        <v/>
      </c>
      <c r="J451" s="114"/>
      <c r="L451" s="197" t="str">
        <f t="shared" ref="L451:L501" si="30">IF(H451="","",INT((((YEAR(D451)-YEAR($N$1))*12+MONTH(D451)-MONTH($N$1)+1)+2)/3))</f>
        <v/>
      </c>
      <c r="M451" s="196" t="str">
        <f t="shared" ref="M451:M501" si="31">IF(AND(L451&gt;0,H451&lt;&gt;"",I451&gt;=0.75),L451,"")</f>
        <v/>
      </c>
    </row>
    <row r="452" spans="1:13" x14ac:dyDescent="0.35">
      <c r="A452" s="110">
        <v>451</v>
      </c>
      <c r="B452" s="107"/>
      <c r="C452" s="108"/>
      <c r="D452" s="109"/>
      <c r="E452" s="108"/>
      <c r="F452" s="108"/>
      <c r="G452" s="110" t="str">
        <f t="shared" si="29"/>
        <v/>
      </c>
      <c r="H452" s="111"/>
      <c r="I452" s="112" t="str">
        <f t="shared" si="28"/>
        <v/>
      </c>
      <c r="J452" s="108"/>
      <c r="L452" s="197" t="str">
        <f t="shared" si="30"/>
        <v/>
      </c>
      <c r="M452" s="196" t="str">
        <f t="shared" si="31"/>
        <v/>
      </c>
    </row>
    <row r="453" spans="1:13" x14ac:dyDescent="0.35">
      <c r="A453" s="116">
        <v>452</v>
      </c>
      <c r="B453" s="113"/>
      <c r="C453" s="114"/>
      <c r="D453" s="115"/>
      <c r="E453" s="114"/>
      <c r="F453" s="114"/>
      <c r="G453" s="116" t="str">
        <f t="shared" si="29"/>
        <v/>
      </c>
      <c r="H453" s="117"/>
      <c r="I453" s="118" t="str">
        <f t="shared" si="28"/>
        <v/>
      </c>
      <c r="J453" s="114"/>
      <c r="L453" s="197" t="str">
        <f t="shared" si="30"/>
        <v/>
      </c>
      <c r="M453" s="196" t="str">
        <f t="shared" si="31"/>
        <v/>
      </c>
    </row>
    <row r="454" spans="1:13" x14ac:dyDescent="0.35">
      <c r="A454" s="110">
        <v>453</v>
      </c>
      <c r="B454" s="107"/>
      <c r="C454" s="108"/>
      <c r="D454" s="109"/>
      <c r="E454" s="108"/>
      <c r="F454" s="108"/>
      <c r="G454" s="110" t="str">
        <f t="shared" si="29"/>
        <v/>
      </c>
      <c r="H454" s="111"/>
      <c r="I454" s="112" t="str">
        <f t="shared" si="28"/>
        <v/>
      </c>
      <c r="J454" s="108"/>
      <c r="L454" s="197" t="str">
        <f t="shared" si="30"/>
        <v/>
      </c>
      <c r="M454" s="196" t="str">
        <f t="shared" si="31"/>
        <v/>
      </c>
    </row>
    <row r="455" spans="1:13" x14ac:dyDescent="0.35">
      <c r="A455" s="116">
        <v>454</v>
      </c>
      <c r="B455" s="113"/>
      <c r="C455" s="114"/>
      <c r="D455" s="115"/>
      <c r="E455" s="114"/>
      <c r="F455" s="114"/>
      <c r="G455" s="116" t="str">
        <f t="shared" si="29"/>
        <v/>
      </c>
      <c r="H455" s="117"/>
      <c r="I455" s="118" t="str">
        <f t="shared" si="28"/>
        <v/>
      </c>
      <c r="J455" s="114"/>
      <c r="L455" s="197" t="str">
        <f t="shared" si="30"/>
        <v/>
      </c>
      <c r="M455" s="196" t="str">
        <f t="shared" si="31"/>
        <v/>
      </c>
    </row>
    <row r="456" spans="1:13" x14ac:dyDescent="0.35">
      <c r="A456" s="110">
        <v>455</v>
      </c>
      <c r="B456" s="107"/>
      <c r="C456" s="108"/>
      <c r="D456" s="109"/>
      <c r="E456" s="108"/>
      <c r="F456" s="108"/>
      <c r="G456" s="110" t="str">
        <f t="shared" si="29"/>
        <v/>
      </c>
      <c r="H456" s="111"/>
      <c r="I456" s="112" t="str">
        <f t="shared" si="28"/>
        <v/>
      </c>
      <c r="J456" s="108"/>
      <c r="L456" s="197" t="str">
        <f t="shared" si="30"/>
        <v/>
      </c>
      <c r="M456" s="196" t="str">
        <f t="shared" si="31"/>
        <v/>
      </c>
    </row>
    <row r="457" spans="1:13" x14ac:dyDescent="0.35">
      <c r="A457" s="116">
        <v>456</v>
      </c>
      <c r="B457" s="113"/>
      <c r="C457" s="114"/>
      <c r="D457" s="115"/>
      <c r="E457" s="114"/>
      <c r="F457" s="114"/>
      <c r="G457" s="116" t="str">
        <f t="shared" si="29"/>
        <v/>
      </c>
      <c r="H457" s="117"/>
      <c r="I457" s="118" t="str">
        <f t="shared" si="28"/>
        <v/>
      </c>
      <c r="J457" s="114"/>
      <c r="L457" s="197" t="str">
        <f t="shared" si="30"/>
        <v/>
      </c>
      <c r="M457" s="196" t="str">
        <f t="shared" si="31"/>
        <v/>
      </c>
    </row>
    <row r="458" spans="1:13" x14ac:dyDescent="0.35">
      <c r="A458" s="110">
        <v>457</v>
      </c>
      <c r="B458" s="107"/>
      <c r="C458" s="108"/>
      <c r="D458" s="109"/>
      <c r="E458" s="108"/>
      <c r="F458" s="108"/>
      <c r="G458" s="110" t="str">
        <f t="shared" si="29"/>
        <v/>
      </c>
      <c r="H458" s="111"/>
      <c r="I458" s="112" t="str">
        <f t="shared" si="28"/>
        <v/>
      </c>
      <c r="J458" s="108"/>
      <c r="L458" s="197" t="str">
        <f t="shared" si="30"/>
        <v/>
      </c>
      <c r="M458" s="196" t="str">
        <f t="shared" si="31"/>
        <v/>
      </c>
    </row>
    <row r="459" spans="1:13" x14ac:dyDescent="0.35">
      <c r="A459" s="116">
        <v>458</v>
      </c>
      <c r="B459" s="113"/>
      <c r="C459" s="114"/>
      <c r="D459" s="115"/>
      <c r="E459" s="114"/>
      <c r="F459" s="114"/>
      <c r="G459" s="116" t="str">
        <f t="shared" si="29"/>
        <v/>
      </c>
      <c r="H459" s="117"/>
      <c r="I459" s="118" t="str">
        <f t="shared" si="28"/>
        <v/>
      </c>
      <c r="J459" s="114"/>
      <c r="L459" s="197" t="str">
        <f t="shared" si="30"/>
        <v/>
      </c>
      <c r="M459" s="196" t="str">
        <f t="shared" si="31"/>
        <v/>
      </c>
    </row>
    <row r="460" spans="1:13" x14ac:dyDescent="0.35">
      <c r="A460" s="110">
        <v>459</v>
      </c>
      <c r="B460" s="107"/>
      <c r="C460" s="108"/>
      <c r="D460" s="109"/>
      <c r="E460" s="108"/>
      <c r="F460" s="108"/>
      <c r="G460" s="110" t="str">
        <f t="shared" si="29"/>
        <v/>
      </c>
      <c r="H460" s="111"/>
      <c r="I460" s="112" t="str">
        <f t="shared" si="28"/>
        <v/>
      </c>
      <c r="J460" s="108"/>
      <c r="L460" s="197" t="str">
        <f t="shared" si="30"/>
        <v/>
      </c>
      <c r="M460" s="196" t="str">
        <f t="shared" si="31"/>
        <v/>
      </c>
    </row>
    <row r="461" spans="1:13" x14ac:dyDescent="0.35">
      <c r="A461" s="116">
        <v>460</v>
      </c>
      <c r="B461" s="113"/>
      <c r="C461" s="114"/>
      <c r="D461" s="115"/>
      <c r="E461" s="114"/>
      <c r="F461" s="114"/>
      <c r="G461" s="116" t="str">
        <f t="shared" si="29"/>
        <v/>
      </c>
      <c r="H461" s="117"/>
      <c r="I461" s="118" t="str">
        <f t="shared" si="28"/>
        <v/>
      </c>
      <c r="J461" s="114"/>
      <c r="L461" s="197" t="str">
        <f t="shared" si="30"/>
        <v/>
      </c>
      <c r="M461" s="196" t="str">
        <f t="shared" si="31"/>
        <v/>
      </c>
    </row>
    <row r="462" spans="1:13" x14ac:dyDescent="0.35">
      <c r="A462" s="110">
        <v>461</v>
      </c>
      <c r="B462" s="107"/>
      <c r="C462" s="108"/>
      <c r="D462" s="109"/>
      <c r="E462" s="108"/>
      <c r="F462" s="108"/>
      <c r="G462" s="110" t="str">
        <f t="shared" si="29"/>
        <v/>
      </c>
      <c r="H462" s="111"/>
      <c r="I462" s="112" t="str">
        <f t="shared" si="28"/>
        <v/>
      </c>
      <c r="J462" s="108"/>
      <c r="L462" s="197" t="str">
        <f t="shared" si="30"/>
        <v/>
      </c>
      <c r="M462" s="196" t="str">
        <f t="shared" si="31"/>
        <v/>
      </c>
    </row>
    <row r="463" spans="1:13" x14ac:dyDescent="0.35">
      <c r="A463" s="116">
        <v>462</v>
      </c>
      <c r="B463" s="113"/>
      <c r="C463" s="114"/>
      <c r="D463" s="115"/>
      <c r="E463" s="114"/>
      <c r="F463" s="114"/>
      <c r="G463" s="116" t="str">
        <f t="shared" si="29"/>
        <v/>
      </c>
      <c r="H463" s="117"/>
      <c r="I463" s="118" t="str">
        <f t="shared" si="28"/>
        <v/>
      </c>
      <c r="J463" s="114"/>
      <c r="L463" s="197" t="str">
        <f t="shared" si="30"/>
        <v/>
      </c>
      <c r="M463" s="196" t="str">
        <f t="shared" si="31"/>
        <v/>
      </c>
    </row>
    <row r="464" spans="1:13" x14ac:dyDescent="0.35">
      <c r="A464" s="110">
        <v>463</v>
      </c>
      <c r="B464" s="107"/>
      <c r="C464" s="108"/>
      <c r="D464" s="109"/>
      <c r="E464" s="108"/>
      <c r="F464" s="108"/>
      <c r="G464" s="110" t="str">
        <f t="shared" si="29"/>
        <v/>
      </c>
      <c r="H464" s="111"/>
      <c r="I464" s="112" t="str">
        <f t="shared" si="28"/>
        <v/>
      </c>
      <c r="J464" s="108"/>
      <c r="L464" s="197" t="str">
        <f t="shared" si="30"/>
        <v/>
      </c>
      <c r="M464" s="196" t="str">
        <f t="shared" si="31"/>
        <v/>
      </c>
    </row>
    <row r="465" spans="1:13" x14ac:dyDescent="0.35">
      <c r="A465" s="116">
        <v>464</v>
      </c>
      <c r="B465" s="113"/>
      <c r="C465" s="114"/>
      <c r="D465" s="115"/>
      <c r="E465" s="114"/>
      <c r="F465" s="114"/>
      <c r="G465" s="116" t="str">
        <f t="shared" si="29"/>
        <v/>
      </c>
      <c r="H465" s="117"/>
      <c r="I465" s="118" t="str">
        <f t="shared" si="28"/>
        <v/>
      </c>
      <c r="J465" s="114"/>
      <c r="L465" s="197" t="str">
        <f t="shared" si="30"/>
        <v/>
      </c>
      <c r="M465" s="196" t="str">
        <f t="shared" si="31"/>
        <v/>
      </c>
    </row>
    <row r="466" spans="1:13" x14ac:dyDescent="0.35">
      <c r="A466" s="110">
        <v>465</v>
      </c>
      <c r="B466" s="107"/>
      <c r="C466" s="108"/>
      <c r="D466" s="109"/>
      <c r="E466" s="108"/>
      <c r="F466" s="108"/>
      <c r="G466" s="110" t="str">
        <f t="shared" si="29"/>
        <v/>
      </c>
      <c r="H466" s="111"/>
      <c r="I466" s="112" t="str">
        <f t="shared" si="28"/>
        <v/>
      </c>
      <c r="J466" s="108"/>
      <c r="L466" s="197" t="str">
        <f t="shared" si="30"/>
        <v/>
      </c>
      <c r="M466" s="196" t="str">
        <f t="shared" si="31"/>
        <v/>
      </c>
    </row>
    <row r="467" spans="1:13" x14ac:dyDescent="0.35">
      <c r="A467" s="116">
        <v>466</v>
      </c>
      <c r="B467" s="113"/>
      <c r="C467" s="114"/>
      <c r="D467" s="115"/>
      <c r="E467" s="114"/>
      <c r="F467" s="114"/>
      <c r="G467" s="116" t="str">
        <f t="shared" si="29"/>
        <v/>
      </c>
      <c r="H467" s="117"/>
      <c r="I467" s="118" t="str">
        <f t="shared" si="28"/>
        <v/>
      </c>
      <c r="J467" s="114"/>
      <c r="L467" s="197" t="str">
        <f t="shared" si="30"/>
        <v/>
      </c>
      <c r="M467" s="196" t="str">
        <f t="shared" si="31"/>
        <v/>
      </c>
    </row>
    <row r="468" spans="1:13" x14ac:dyDescent="0.35">
      <c r="A468" s="110">
        <v>467</v>
      </c>
      <c r="B468" s="107"/>
      <c r="C468" s="108"/>
      <c r="D468" s="109"/>
      <c r="E468" s="108"/>
      <c r="F468" s="108"/>
      <c r="G468" s="110" t="str">
        <f t="shared" si="29"/>
        <v/>
      </c>
      <c r="H468" s="111"/>
      <c r="I468" s="112" t="str">
        <f t="shared" si="28"/>
        <v/>
      </c>
      <c r="J468" s="108"/>
      <c r="L468" s="197" t="str">
        <f t="shared" si="30"/>
        <v/>
      </c>
      <c r="M468" s="196" t="str">
        <f t="shared" si="31"/>
        <v/>
      </c>
    </row>
    <row r="469" spans="1:13" x14ac:dyDescent="0.35">
      <c r="A469" s="116">
        <v>468</v>
      </c>
      <c r="B469" s="113"/>
      <c r="C469" s="114"/>
      <c r="D469" s="115"/>
      <c r="E469" s="114"/>
      <c r="F469" s="114"/>
      <c r="G469" s="116" t="str">
        <f t="shared" si="29"/>
        <v/>
      </c>
      <c r="H469" s="117"/>
      <c r="I469" s="118" t="str">
        <f t="shared" si="28"/>
        <v/>
      </c>
      <c r="J469" s="114"/>
      <c r="L469" s="197" t="str">
        <f t="shared" si="30"/>
        <v/>
      </c>
      <c r="M469" s="196" t="str">
        <f t="shared" si="31"/>
        <v/>
      </c>
    </row>
    <row r="470" spans="1:13" x14ac:dyDescent="0.35">
      <c r="A470" s="110">
        <v>469</v>
      </c>
      <c r="B470" s="107"/>
      <c r="C470" s="108"/>
      <c r="D470" s="109"/>
      <c r="E470" s="108"/>
      <c r="F470" s="108"/>
      <c r="G470" s="110" t="str">
        <f t="shared" si="29"/>
        <v/>
      </c>
      <c r="H470" s="111"/>
      <c r="I470" s="112" t="str">
        <f t="shared" si="28"/>
        <v/>
      </c>
      <c r="J470" s="108"/>
      <c r="L470" s="197" t="str">
        <f t="shared" si="30"/>
        <v/>
      </c>
      <c r="M470" s="196" t="str">
        <f t="shared" si="31"/>
        <v/>
      </c>
    </row>
    <row r="471" spans="1:13" x14ac:dyDescent="0.35">
      <c r="A471" s="116">
        <v>470</v>
      </c>
      <c r="B471" s="113"/>
      <c r="C471" s="114"/>
      <c r="D471" s="115"/>
      <c r="E471" s="114"/>
      <c r="F471" s="114"/>
      <c r="G471" s="116" t="str">
        <f t="shared" si="29"/>
        <v/>
      </c>
      <c r="H471" s="117"/>
      <c r="I471" s="118" t="str">
        <f t="shared" si="28"/>
        <v/>
      </c>
      <c r="J471" s="114"/>
      <c r="L471" s="197" t="str">
        <f t="shared" si="30"/>
        <v/>
      </c>
      <c r="M471" s="196" t="str">
        <f t="shared" si="31"/>
        <v/>
      </c>
    </row>
    <row r="472" spans="1:13" x14ac:dyDescent="0.35">
      <c r="A472" s="110">
        <v>471</v>
      </c>
      <c r="B472" s="107"/>
      <c r="C472" s="108"/>
      <c r="D472" s="109"/>
      <c r="E472" s="108"/>
      <c r="F472" s="108"/>
      <c r="G472" s="110" t="str">
        <f t="shared" si="29"/>
        <v/>
      </c>
      <c r="H472" s="111"/>
      <c r="I472" s="112" t="str">
        <f t="shared" si="28"/>
        <v/>
      </c>
      <c r="J472" s="108"/>
      <c r="L472" s="197" t="str">
        <f t="shared" si="30"/>
        <v/>
      </c>
      <c r="M472" s="196" t="str">
        <f t="shared" si="31"/>
        <v/>
      </c>
    </row>
    <row r="473" spans="1:13" x14ac:dyDescent="0.35">
      <c r="A473" s="116">
        <v>472</v>
      </c>
      <c r="B473" s="113"/>
      <c r="C473" s="114"/>
      <c r="D473" s="115"/>
      <c r="E473" s="114"/>
      <c r="F473" s="114"/>
      <c r="G473" s="116" t="str">
        <f t="shared" si="29"/>
        <v/>
      </c>
      <c r="H473" s="117"/>
      <c r="I473" s="118" t="str">
        <f t="shared" si="28"/>
        <v/>
      </c>
      <c r="J473" s="114"/>
      <c r="L473" s="197" t="str">
        <f t="shared" si="30"/>
        <v/>
      </c>
      <c r="M473" s="196" t="str">
        <f t="shared" si="31"/>
        <v/>
      </c>
    </row>
    <row r="474" spans="1:13" x14ac:dyDescent="0.35">
      <c r="A474" s="110">
        <v>473</v>
      </c>
      <c r="B474" s="107"/>
      <c r="C474" s="108"/>
      <c r="D474" s="109"/>
      <c r="E474" s="108"/>
      <c r="F474" s="108"/>
      <c r="G474" s="110" t="str">
        <f t="shared" si="29"/>
        <v/>
      </c>
      <c r="H474" s="111"/>
      <c r="I474" s="112" t="str">
        <f t="shared" si="28"/>
        <v/>
      </c>
      <c r="J474" s="108"/>
      <c r="L474" s="197" t="str">
        <f t="shared" si="30"/>
        <v/>
      </c>
      <c r="M474" s="196" t="str">
        <f t="shared" si="31"/>
        <v/>
      </c>
    </row>
    <row r="475" spans="1:13" x14ac:dyDescent="0.35">
      <c r="A475" s="116">
        <v>474</v>
      </c>
      <c r="B475" s="113"/>
      <c r="C475" s="114"/>
      <c r="D475" s="115"/>
      <c r="E475" s="114"/>
      <c r="F475" s="114"/>
      <c r="G475" s="116" t="str">
        <f t="shared" si="29"/>
        <v/>
      </c>
      <c r="H475" s="117"/>
      <c r="I475" s="118" t="str">
        <f t="shared" si="28"/>
        <v/>
      </c>
      <c r="J475" s="114"/>
      <c r="L475" s="197" t="str">
        <f t="shared" si="30"/>
        <v/>
      </c>
      <c r="M475" s="196" t="str">
        <f t="shared" si="31"/>
        <v/>
      </c>
    </row>
    <row r="476" spans="1:13" x14ac:dyDescent="0.35">
      <c r="A476" s="110">
        <v>475</v>
      </c>
      <c r="B476" s="107"/>
      <c r="C476" s="108"/>
      <c r="D476" s="109"/>
      <c r="E476" s="108"/>
      <c r="F476" s="108"/>
      <c r="G476" s="110" t="str">
        <f t="shared" si="29"/>
        <v/>
      </c>
      <c r="H476" s="111"/>
      <c r="I476" s="112" t="str">
        <f t="shared" si="28"/>
        <v/>
      </c>
      <c r="J476" s="108"/>
      <c r="L476" s="197" t="str">
        <f t="shared" si="30"/>
        <v/>
      </c>
      <c r="M476" s="196" t="str">
        <f t="shared" si="31"/>
        <v/>
      </c>
    </row>
    <row r="477" spans="1:13" x14ac:dyDescent="0.35">
      <c r="A477" s="116">
        <v>476</v>
      </c>
      <c r="B477" s="113"/>
      <c r="C477" s="114"/>
      <c r="D477" s="115"/>
      <c r="E477" s="114"/>
      <c r="F477" s="114"/>
      <c r="G477" s="116" t="str">
        <f t="shared" si="29"/>
        <v/>
      </c>
      <c r="H477" s="117"/>
      <c r="I477" s="118" t="str">
        <f t="shared" si="28"/>
        <v/>
      </c>
      <c r="J477" s="114"/>
      <c r="L477" s="197" t="str">
        <f t="shared" si="30"/>
        <v/>
      </c>
      <c r="M477" s="196" t="str">
        <f t="shared" si="31"/>
        <v/>
      </c>
    </row>
    <row r="478" spans="1:13" x14ac:dyDescent="0.35">
      <c r="A478" s="110">
        <v>477</v>
      </c>
      <c r="B478" s="107"/>
      <c r="C478" s="108"/>
      <c r="D478" s="109"/>
      <c r="E478" s="108"/>
      <c r="F478" s="108"/>
      <c r="G478" s="110" t="str">
        <f t="shared" si="29"/>
        <v/>
      </c>
      <c r="H478" s="111"/>
      <c r="I478" s="112" t="str">
        <f t="shared" si="28"/>
        <v/>
      </c>
      <c r="J478" s="108"/>
      <c r="L478" s="197" t="str">
        <f t="shared" si="30"/>
        <v/>
      </c>
      <c r="M478" s="196" t="str">
        <f t="shared" si="31"/>
        <v/>
      </c>
    </row>
    <row r="479" spans="1:13" x14ac:dyDescent="0.35">
      <c r="A479" s="116">
        <v>478</v>
      </c>
      <c r="B479" s="113"/>
      <c r="C479" s="114"/>
      <c r="D479" s="115"/>
      <c r="E479" s="114"/>
      <c r="F479" s="114"/>
      <c r="G479" s="116" t="str">
        <f t="shared" si="29"/>
        <v/>
      </c>
      <c r="H479" s="117"/>
      <c r="I479" s="118" t="str">
        <f t="shared" si="28"/>
        <v/>
      </c>
      <c r="J479" s="114"/>
      <c r="L479" s="197" t="str">
        <f t="shared" si="30"/>
        <v/>
      </c>
      <c r="M479" s="196" t="str">
        <f t="shared" si="31"/>
        <v/>
      </c>
    </row>
    <row r="480" spans="1:13" x14ac:dyDescent="0.35">
      <c r="A480" s="110">
        <v>479</v>
      </c>
      <c r="B480" s="107"/>
      <c r="C480" s="108"/>
      <c r="D480" s="109"/>
      <c r="E480" s="108"/>
      <c r="F480" s="108"/>
      <c r="G480" s="110" t="str">
        <f t="shared" si="29"/>
        <v/>
      </c>
      <c r="H480" s="111"/>
      <c r="I480" s="112" t="str">
        <f t="shared" si="28"/>
        <v/>
      </c>
      <c r="J480" s="108"/>
      <c r="L480" s="197" t="str">
        <f t="shared" si="30"/>
        <v/>
      </c>
      <c r="M480" s="196" t="str">
        <f t="shared" si="31"/>
        <v/>
      </c>
    </row>
    <row r="481" spans="1:13" x14ac:dyDescent="0.35">
      <c r="A481" s="116">
        <v>480</v>
      </c>
      <c r="B481" s="113"/>
      <c r="C481" s="114"/>
      <c r="D481" s="115"/>
      <c r="E481" s="114"/>
      <c r="F481" s="114"/>
      <c r="G481" s="116" t="str">
        <f t="shared" si="29"/>
        <v/>
      </c>
      <c r="H481" s="117"/>
      <c r="I481" s="118" t="str">
        <f t="shared" si="28"/>
        <v/>
      </c>
      <c r="J481" s="114"/>
      <c r="L481" s="197" t="str">
        <f t="shared" si="30"/>
        <v/>
      </c>
      <c r="M481" s="196" t="str">
        <f t="shared" si="31"/>
        <v/>
      </c>
    </row>
    <row r="482" spans="1:13" x14ac:dyDescent="0.35">
      <c r="A482" s="110">
        <v>481</v>
      </c>
      <c r="B482" s="107"/>
      <c r="C482" s="108"/>
      <c r="D482" s="109"/>
      <c r="E482" s="108"/>
      <c r="F482" s="108"/>
      <c r="G482" s="110" t="str">
        <f t="shared" si="29"/>
        <v/>
      </c>
      <c r="H482" s="111"/>
      <c r="I482" s="112" t="str">
        <f t="shared" si="28"/>
        <v/>
      </c>
      <c r="J482" s="108"/>
      <c r="L482" s="197" t="str">
        <f t="shared" si="30"/>
        <v/>
      </c>
      <c r="M482" s="196" t="str">
        <f t="shared" si="31"/>
        <v/>
      </c>
    </row>
    <row r="483" spans="1:13" x14ac:dyDescent="0.35">
      <c r="A483" s="116">
        <v>482</v>
      </c>
      <c r="B483" s="113"/>
      <c r="C483" s="114"/>
      <c r="D483" s="115"/>
      <c r="E483" s="114"/>
      <c r="F483" s="114"/>
      <c r="G483" s="116" t="str">
        <f t="shared" si="29"/>
        <v/>
      </c>
      <c r="H483" s="117"/>
      <c r="I483" s="118" t="str">
        <f t="shared" si="28"/>
        <v/>
      </c>
      <c r="J483" s="114"/>
      <c r="L483" s="197" t="str">
        <f t="shared" si="30"/>
        <v/>
      </c>
      <c r="M483" s="196" t="str">
        <f t="shared" si="31"/>
        <v/>
      </c>
    </row>
    <row r="484" spans="1:13" x14ac:dyDescent="0.35">
      <c r="A484" s="110">
        <v>483</v>
      </c>
      <c r="B484" s="107"/>
      <c r="C484" s="108"/>
      <c r="D484" s="109"/>
      <c r="E484" s="108"/>
      <c r="F484" s="108"/>
      <c r="G484" s="110" t="str">
        <f t="shared" si="29"/>
        <v/>
      </c>
      <c r="H484" s="111"/>
      <c r="I484" s="112" t="str">
        <f t="shared" si="28"/>
        <v/>
      </c>
      <c r="J484" s="108"/>
      <c r="L484" s="197" t="str">
        <f t="shared" si="30"/>
        <v/>
      </c>
      <c r="M484" s="196" t="str">
        <f t="shared" si="31"/>
        <v/>
      </c>
    </row>
    <row r="485" spans="1:13" x14ac:dyDescent="0.35">
      <c r="A485" s="116">
        <v>484</v>
      </c>
      <c r="B485" s="113"/>
      <c r="C485" s="114"/>
      <c r="D485" s="115"/>
      <c r="E485" s="114"/>
      <c r="F485" s="114"/>
      <c r="G485" s="116" t="str">
        <f t="shared" si="29"/>
        <v/>
      </c>
      <c r="H485" s="117"/>
      <c r="I485" s="118" t="str">
        <f t="shared" ref="I485:I501" si="32">IF(H485="","",IFERROR(H485/G485,""))</f>
        <v/>
      </c>
      <c r="J485" s="114"/>
      <c r="L485" s="197" t="str">
        <f t="shared" si="30"/>
        <v/>
      </c>
      <c r="M485" s="196" t="str">
        <f t="shared" si="31"/>
        <v/>
      </c>
    </row>
    <row r="486" spans="1:13" x14ac:dyDescent="0.35">
      <c r="A486" s="110">
        <v>485</v>
      </c>
      <c r="B486" s="107"/>
      <c r="C486" s="108"/>
      <c r="D486" s="109"/>
      <c r="E486" s="108"/>
      <c r="F486" s="108"/>
      <c r="G486" s="110" t="str">
        <f t="shared" si="29"/>
        <v/>
      </c>
      <c r="H486" s="111"/>
      <c r="I486" s="112" t="str">
        <f t="shared" si="32"/>
        <v/>
      </c>
      <c r="J486" s="108"/>
      <c r="L486" s="197" t="str">
        <f t="shared" si="30"/>
        <v/>
      </c>
      <c r="M486" s="196" t="str">
        <f t="shared" si="31"/>
        <v/>
      </c>
    </row>
    <row r="487" spans="1:13" x14ac:dyDescent="0.35">
      <c r="A487" s="116">
        <v>486</v>
      </c>
      <c r="B487" s="113"/>
      <c r="C487" s="114"/>
      <c r="D487" s="115"/>
      <c r="E487" s="114"/>
      <c r="F487" s="114"/>
      <c r="G487" s="116" t="str">
        <f t="shared" si="29"/>
        <v/>
      </c>
      <c r="H487" s="117"/>
      <c r="I487" s="118" t="str">
        <f t="shared" si="32"/>
        <v/>
      </c>
      <c r="J487" s="114"/>
      <c r="L487" s="197" t="str">
        <f t="shared" si="30"/>
        <v/>
      </c>
      <c r="M487" s="196" t="str">
        <f t="shared" si="31"/>
        <v/>
      </c>
    </row>
    <row r="488" spans="1:13" x14ac:dyDescent="0.35">
      <c r="A488" s="110">
        <v>487</v>
      </c>
      <c r="B488" s="107"/>
      <c r="C488" s="108"/>
      <c r="D488" s="109"/>
      <c r="E488" s="108"/>
      <c r="F488" s="108"/>
      <c r="G488" s="110" t="str">
        <f t="shared" si="29"/>
        <v/>
      </c>
      <c r="H488" s="111"/>
      <c r="I488" s="112" t="str">
        <f t="shared" si="32"/>
        <v/>
      </c>
      <c r="J488" s="108"/>
      <c r="L488" s="197" t="str">
        <f t="shared" si="30"/>
        <v/>
      </c>
      <c r="M488" s="196" t="str">
        <f t="shared" si="31"/>
        <v/>
      </c>
    </row>
    <row r="489" spans="1:13" x14ac:dyDescent="0.35">
      <c r="A489" s="116">
        <v>488</v>
      </c>
      <c r="B489" s="113"/>
      <c r="C489" s="114"/>
      <c r="D489" s="115"/>
      <c r="E489" s="114"/>
      <c r="F489" s="114"/>
      <c r="G489" s="116" t="str">
        <f t="shared" si="29"/>
        <v/>
      </c>
      <c r="H489" s="117"/>
      <c r="I489" s="118" t="str">
        <f t="shared" si="32"/>
        <v/>
      </c>
      <c r="J489" s="114"/>
      <c r="L489" s="197" t="str">
        <f t="shared" si="30"/>
        <v/>
      </c>
      <c r="M489" s="196" t="str">
        <f t="shared" si="31"/>
        <v/>
      </c>
    </row>
    <row r="490" spans="1:13" x14ac:dyDescent="0.35">
      <c r="A490" s="110">
        <v>489</v>
      </c>
      <c r="B490" s="107"/>
      <c r="C490" s="108"/>
      <c r="D490" s="109"/>
      <c r="E490" s="108"/>
      <c r="F490" s="108"/>
      <c r="G490" s="110" t="str">
        <f t="shared" si="29"/>
        <v/>
      </c>
      <c r="H490" s="111"/>
      <c r="I490" s="112" t="str">
        <f t="shared" si="32"/>
        <v/>
      </c>
      <c r="J490" s="108"/>
      <c r="L490" s="197" t="str">
        <f t="shared" si="30"/>
        <v/>
      </c>
      <c r="M490" s="196" t="str">
        <f t="shared" si="31"/>
        <v/>
      </c>
    </row>
    <row r="491" spans="1:13" x14ac:dyDescent="0.35">
      <c r="A491" s="116">
        <v>490</v>
      </c>
      <c r="B491" s="113"/>
      <c r="C491" s="114"/>
      <c r="D491" s="115"/>
      <c r="E491" s="114"/>
      <c r="F491" s="114"/>
      <c r="G491" s="116" t="str">
        <f t="shared" si="29"/>
        <v/>
      </c>
      <c r="H491" s="117"/>
      <c r="I491" s="118" t="str">
        <f t="shared" si="32"/>
        <v/>
      </c>
      <c r="J491" s="114"/>
      <c r="L491" s="197" t="str">
        <f t="shared" si="30"/>
        <v/>
      </c>
      <c r="M491" s="196" t="str">
        <f t="shared" si="31"/>
        <v/>
      </c>
    </row>
    <row r="492" spans="1:13" x14ac:dyDescent="0.35">
      <c r="A492" s="110">
        <v>491</v>
      </c>
      <c r="B492" s="107"/>
      <c r="C492" s="108"/>
      <c r="D492" s="109"/>
      <c r="E492" s="108"/>
      <c r="F492" s="108"/>
      <c r="G492" s="110" t="str">
        <f t="shared" si="29"/>
        <v/>
      </c>
      <c r="H492" s="111"/>
      <c r="I492" s="112" t="str">
        <f t="shared" si="32"/>
        <v/>
      </c>
      <c r="J492" s="108"/>
      <c r="L492" s="197" t="str">
        <f t="shared" si="30"/>
        <v/>
      </c>
      <c r="M492" s="196" t="str">
        <f t="shared" si="31"/>
        <v/>
      </c>
    </row>
    <row r="493" spans="1:13" x14ac:dyDescent="0.35">
      <c r="A493" s="116">
        <v>492</v>
      </c>
      <c r="B493" s="113"/>
      <c r="C493" s="114"/>
      <c r="D493" s="115"/>
      <c r="E493" s="114"/>
      <c r="F493" s="114"/>
      <c r="G493" s="116" t="str">
        <f t="shared" si="29"/>
        <v/>
      </c>
      <c r="H493" s="117"/>
      <c r="I493" s="118" t="str">
        <f t="shared" si="32"/>
        <v/>
      </c>
      <c r="J493" s="114"/>
      <c r="L493" s="197" t="str">
        <f t="shared" si="30"/>
        <v/>
      </c>
      <c r="M493" s="196" t="str">
        <f t="shared" si="31"/>
        <v/>
      </c>
    </row>
    <row r="494" spans="1:13" x14ac:dyDescent="0.35">
      <c r="A494" s="110">
        <v>493</v>
      </c>
      <c r="B494" s="107"/>
      <c r="C494" s="108"/>
      <c r="D494" s="109"/>
      <c r="E494" s="108"/>
      <c r="F494" s="108"/>
      <c r="G494" s="110" t="str">
        <f t="shared" si="29"/>
        <v/>
      </c>
      <c r="H494" s="111"/>
      <c r="I494" s="112" t="str">
        <f t="shared" si="32"/>
        <v/>
      </c>
      <c r="J494" s="108"/>
      <c r="L494" s="197" t="str">
        <f t="shared" si="30"/>
        <v/>
      </c>
      <c r="M494" s="196" t="str">
        <f t="shared" si="31"/>
        <v/>
      </c>
    </row>
    <row r="495" spans="1:13" x14ac:dyDescent="0.35">
      <c r="A495" s="116">
        <v>494</v>
      </c>
      <c r="B495" s="113"/>
      <c r="C495" s="114"/>
      <c r="D495" s="115"/>
      <c r="E495" s="114"/>
      <c r="F495" s="114"/>
      <c r="G495" s="116" t="str">
        <f t="shared" si="29"/>
        <v/>
      </c>
      <c r="H495" s="117"/>
      <c r="I495" s="118" t="str">
        <f t="shared" si="32"/>
        <v/>
      </c>
      <c r="J495" s="114"/>
      <c r="L495" s="197" t="str">
        <f t="shared" si="30"/>
        <v/>
      </c>
      <c r="M495" s="196" t="str">
        <f t="shared" si="31"/>
        <v/>
      </c>
    </row>
    <row r="496" spans="1:13" x14ac:dyDescent="0.35">
      <c r="A496" s="110">
        <v>495</v>
      </c>
      <c r="B496" s="107"/>
      <c r="C496" s="108"/>
      <c r="D496" s="109"/>
      <c r="E496" s="108"/>
      <c r="F496" s="108"/>
      <c r="G496" s="110" t="str">
        <f t="shared" si="29"/>
        <v/>
      </c>
      <c r="H496" s="111"/>
      <c r="I496" s="112" t="str">
        <f t="shared" si="32"/>
        <v/>
      </c>
      <c r="J496" s="108"/>
      <c r="L496" s="197" t="str">
        <f t="shared" si="30"/>
        <v/>
      </c>
      <c r="M496" s="196" t="str">
        <f t="shared" si="31"/>
        <v/>
      </c>
    </row>
    <row r="497" spans="1:13" x14ac:dyDescent="0.35">
      <c r="A497" s="116">
        <v>496</v>
      </c>
      <c r="B497" s="113"/>
      <c r="C497" s="114"/>
      <c r="D497" s="115"/>
      <c r="E497" s="114"/>
      <c r="F497" s="114"/>
      <c r="G497" s="116" t="str">
        <f t="shared" si="29"/>
        <v/>
      </c>
      <c r="H497" s="117"/>
      <c r="I497" s="118" t="str">
        <f t="shared" si="32"/>
        <v/>
      </c>
      <c r="J497" s="114"/>
      <c r="L497" s="197" t="str">
        <f t="shared" si="30"/>
        <v/>
      </c>
      <c r="M497" s="196" t="str">
        <f t="shared" si="31"/>
        <v/>
      </c>
    </row>
    <row r="498" spans="1:13" x14ac:dyDescent="0.35">
      <c r="A498" s="110">
        <v>497</v>
      </c>
      <c r="B498" s="107"/>
      <c r="C498" s="108"/>
      <c r="D498" s="109"/>
      <c r="E498" s="108"/>
      <c r="F498" s="108"/>
      <c r="G498" s="110" t="str">
        <f t="shared" si="29"/>
        <v/>
      </c>
      <c r="H498" s="111"/>
      <c r="I498" s="112" t="str">
        <f t="shared" si="32"/>
        <v/>
      </c>
      <c r="J498" s="108"/>
      <c r="L498" s="197" t="str">
        <f t="shared" si="30"/>
        <v/>
      </c>
      <c r="M498" s="196" t="str">
        <f t="shared" si="31"/>
        <v/>
      </c>
    </row>
    <row r="499" spans="1:13" x14ac:dyDescent="0.35">
      <c r="A499" s="116">
        <v>498</v>
      </c>
      <c r="B499" s="113"/>
      <c r="C499" s="114"/>
      <c r="D499" s="115"/>
      <c r="E499" s="114"/>
      <c r="F499" s="114"/>
      <c r="G499" s="116" t="str">
        <f t="shared" si="29"/>
        <v/>
      </c>
      <c r="H499" s="117"/>
      <c r="I499" s="118" t="str">
        <f t="shared" si="32"/>
        <v/>
      </c>
      <c r="J499" s="114"/>
      <c r="L499" s="197" t="str">
        <f t="shared" si="30"/>
        <v/>
      </c>
      <c r="M499" s="196" t="str">
        <f t="shared" si="31"/>
        <v/>
      </c>
    </row>
    <row r="500" spans="1:13" x14ac:dyDescent="0.35">
      <c r="A500" s="110">
        <v>499</v>
      </c>
      <c r="B500" s="107"/>
      <c r="C500" s="108"/>
      <c r="D500" s="109"/>
      <c r="E500" s="108"/>
      <c r="F500" s="108"/>
      <c r="G500" s="110" t="str">
        <f t="shared" si="29"/>
        <v/>
      </c>
      <c r="H500" s="111"/>
      <c r="I500" s="112" t="str">
        <f t="shared" si="32"/>
        <v/>
      </c>
      <c r="J500" s="108"/>
      <c r="L500" s="197" t="str">
        <f t="shared" si="30"/>
        <v/>
      </c>
      <c r="M500" s="196" t="str">
        <f t="shared" si="31"/>
        <v/>
      </c>
    </row>
    <row r="501" spans="1:13" x14ac:dyDescent="0.35">
      <c r="A501" s="116">
        <v>500</v>
      </c>
      <c r="B501" s="113"/>
      <c r="C501" s="114"/>
      <c r="D501" s="115"/>
      <c r="E501" s="114"/>
      <c r="F501" s="114"/>
      <c r="G501" s="116" t="str">
        <f t="shared" si="29"/>
        <v/>
      </c>
      <c r="H501" s="117"/>
      <c r="I501" s="118" t="str">
        <f t="shared" si="32"/>
        <v/>
      </c>
      <c r="J501" s="114"/>
      <c r="L501" s="197" t="str">
        <f t="shared" si="30"/>
        <v/>
      </c>
      <c r="M501" s="196" t="str">
        <f t="shared" si="31"/>
        <v/>
      </c>
    </row>
  </sheetData>
  <sheetProtection password="F3E3" sheet="1" objects="1" scenarios="1"/>
  <mergeCells count="1">
    <mergeCell ref="N1:O1"/>
  </mergeCells>
  <dataValidations count="2">
    <dataValidation type="list" allowBlank="1" showInputMessage="1" showErrorMessage="1" sqref="E2:E501" xr:uid="{00000000-0002-0000-0500-000000000000}">
      <formula1>LCourse</formula1>
    </dataValidation>
    <dataValidation type="list" allowBlank="1" showInputMessage="1" showErrorMessage="1" sqref="F2:F501" xr:uid="{00000000-0002-0000-0500-000001000000}">
      <formula1>Sessions</formula1>
    </dataValidation>
  </dataValidations>
  <hyperlinks>
    <hyperlink ref="A1" location="Navigate!A1" display="&lt;Navigate&gt;" xr:uid="{00000000-0004-0000-0500-000000000000}"/>
  </hyperlinks>
  <pageMargins left="0.25" right="0.25" top="0.5" bottom="0.5" header="0.3" footer="0.3"/>
  <pageSetup scale="7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14FAC-3AEA-421D-A287-AF37505FE353}">
  <sheetPr codeName="Sheet12">
    <pageSetUpPr fitToPage="1"/>
  </sheetPr>
  <dimension ref="A1:I72"/>
  <sheetViews>
    <sheetView workbookViewId="0"/>
  </sheetViews>
  <sheetFormatPr defaultRowHeight="14.5" x14ac:dyDescent="0.35"/>
  <cols>
    <col min="1" max="1" width="17.6328125" customWidth="1"/>
    <col min="2" max="2" width="23.6328125" style="325" customWidth="1"/>
    <col min="3" max="4" width="5.6328125" style="324" customWidth="1"/>
    <col min="5" max="5" width="2.90625" customWidth="1"/>
    <col min="6" max="6" width="17.6328125" customWidth="1"/>
    <col min="7" max="7" width="23.6328125" style="325" customWidth="1"/>
    <col min="8" max="9" width="5.6328125" customWidth="1"/>
  </cols>
  <sheetData>
    <row r="1" spans="1:9" x14ac:dyDescent="0.35">
      <c r="A1" s="329" t="s">
        <v>384</v>
      </c>
      <c r="B1" s="330"/>
      <c r="C1" s="331" t="s">
        <v>383</v>
      </c>
      <c r="D1" s="332" t="s">
        <v>188</v>
      </c>
      <c r="F1" s="329" t="s">
        <v>385</v>
      </c>
      <c r="G1" s="330"/>
      <c r="H1" s="331" t="s">
        <v>383</v>
      </c>
      <c r="I1" s="332" t="s">
        <v>188</v>
      </c>
    </row>
    <row r="2" spans="1:9" x14ac:dyDescent="0.35">
      <c r="A2" s="333" t="s">
        <v>306</v>
      </c>
      <c r="B2" s="345" t="s">
        <v>338</v>
      </c>
      <c r="C2" s="346">
        <f>COUNTIF('Session Tracking'!Q:Q,B2)</f>
        <v>0</v>
      </c>
      <c r="D2" s="347" t="str">
        <f>IFERROR(C2/SUM(C$2:C$4),"")</f>
        <v/>
      </c>
      <c r="E2" s="326"/>
      <c r="F2" s="333" t="s">
        <v>306</v>
      </c>
      <c r="G2" s="345" t="s">
        <v>338</v>
      </c>
      <c r="H2" s="346">
        <f>COUNTIF('Session Tracking'!AB:AB,G2)</f>
        <v>0</v>
      </c>
      <c r="I2" s="347" t="str">
        <f>IFERROR(H2/SUM(H$2:H$4),"")</f>
        <v/>
      </c>
    </row>
    <row r="3" spans="1:9" x14ac:dyDescent="0.35">
      <c r="A3" s="340"/>
      <c r="B3" s="348" t="s">
        <v>339</v>
      </c>
      <c r="C3" s="349">
        <f>COUNTIF('Session Tracking'!Q:Q,B3)</f>
        <v>0</v>
      </c>
      <c r="D3" s="350" t="str">
        <f t="shared" ref="D3:D4" si="0">IFERROR(C3/SUM(C$2:C$4),"")</f>
        <v/>
      </c>
      <c r="E3" s="326"/>
      <c r="F3" s="340"/>
      <c r="G3" s="348" t="s">
        <v>339</v>
      </c>
      <c r="H3" s="349">
        <f>COUNTIF('Session Tracking'!AB:AB,G3)</f>
        <v>0</v>
      </c>
      <c r="I3" s="350" t="str">
        <f t="shared" ref="I3:I4" si="1">IFERROR(H3/SUM(H$2:H$4),"")</f>
        <v/>
      </c>
    </row>
    <row r="4" spans="1:9" x14ac:dyDescent="0.35">
      <c r="A4" s="342"/>
      <c r="B4" s="351" t="s">
        <v>211</v>
      </c>
      <c r="C4" s="352">
        <f>COUNTIF('Session Tracking'!Q:Q,B4)</f>
        <v>0</v>
      </c>
      <c r="D4" s="353" t="str">
        <f t="shared" si="0"/>
        <v/>
      </c>
      <c r="E4" s="326"/>
      <c r="F4" s="342"/>
      <c r="G4" s="351" t="s">
        <v>211</v>
      </c>
      <c r="H4" s="352">
        <f>COUNTIF('Session Tracking'!AB:AB,G4)</f>
        <v>0</v>
      </c>
      <c r="I4" s="353" t="str">
        <f t="shared" si="1"/>
        <v/>
      </c>
    </row>
    <row r="5" spans="1:9" ht="29" x14ac:dyDescent="0.35">
      <c r="A5" s="336" t="s">
        <v>304</v>
      </c>
      <c r="B5" s="354" t="s">
        <v>310</v>
      </c>
      <c r="C5" s="355">
        <f>COUNTIF('Session Tracking'!V:V,B5)</f>
        <v>0</v>
      </c>
      <c r="D5" s="356" t="str">
        <f>IFERROR(C5/SUM(C$5:C$10),"")</f>
        <v/>
      </c>
      <c r="E5" s="326"/>
      <c r="F5" s="336" t="s">
        <v>304</v>
      </c>
      <c r="G5" s="354" t="s">
        <v>310</v>
      </c>
      <c r="H5" s="355">
        <f>COUNTIF('Session Tracking'!AF:AF,G5)</f>
        <v>0</v>
      </c>
      <c r="I5" s="356" t="str">
        <f>IFERROR(H5/SUM(H$5:H$10),"")</f>
        <v/>
      </c>
    </row>
    <row r="6" spans="1:9" x14ac:dyDescent="0.35">
      <c r="A6" s="338"/>
      <c r="B6" s="357" t="s">
        <v>311</v>
      </c>
      <c r="C6" s="358">
        <f>COUNTIF('Session Tracking'!V:V,B6)</f>
        <v>0</v>
      </c>
      <c r="D6" s="359" t="str">
        <f t="shared" ref="D6:D10" si="2">IFERROR(C6/SUM(C$5:C$10),"")</f>
        <v/>
      </c>
      <c r="E6" s="326"/>
      <c r="F6" s="338"/>
      <c r="G6" s="357" t="s">
        <v>311</v>
      </c>
      <c r="H6" s="358">
        <f>COUNTIF('Session Tracking'!AF:AF,G6)</f>
        <v>0</v>
      </c>
      <c r="I6" s="359" t="str">
        <f t="shared" ref="I6:I10" si="3">IFERROR(H6/SUM(H$5:H$10),"")</f>
        <v/>
      </c>
    </row>
    <row r="7" spans="1:9" ht="15" customHeight="1" x14ac:dyDescent="0.35">
      <c r="A7" s="338"/>
      <c r="B7" s="357" t="s">
        <v>312</v>
      </c>
      <c r="C7" s="358">
        <f>COUNTIF('Session Tracking'!V:V,B7)</f>
        <v>0</v>
      </c>
      <c r="D7" s="359" t="str">
        <f t="shared" si="2"/>
        <v/>
      </c>
      <c r="E7" s="326"/>
      <c r="F7" s="338"/>
      <c r="G7" s="357" t="s">
        <v>312</v>
      </c>
      <c r="H7" s="358">
        <f>COUNTIF('Session Tracking'!AF:AF,G7)</f>
        <v>0</v>
      </c>
      <c r="I7" s="359" t="str">
        <f t="shared" si="3"/>
        <v/>
      </c>
    </row>
    <row r="8" spans="1:9" ht="29" x14ac:dyDescent="0.35">
      <c r="A8" s="337"/>
      <c r="B8" s="357" t="s">
        <v>313</v>
      </c>
      <c r="C8" s="358">
        <f>COUNTIF('Session Tracking'!V:V,B8)</f>
        <v>0</v>
      </c>
      <c r="D8" s="359" t="str">
        <f t="shared" si="2"/>
        <v/>
      </c>
      <c r="E8" s="326"/>
      <c r="F8" s="337"/>
      <c r="G8" s="357" t="s">
        <v>313</v>
      </c>
      <c r="H8" s="358">
        <f>COUNTIF('Session Tracking'!AF:AF,G8)</f>
        <v>0</v>
      </c>
      <c r="I8" s="359" t="str">
        <f t="shared" si="3"/>
        <v/>
      </c>
    </row>
    <row r="9" spans="1:9" x14ac:dyDescent="0.35">
      <c r="A9" s="338"/>
      <c r="B9" s="357" t="s">
        <v>314</v>
      </c>
      <c r="C9" s="358">
        <f>COUNTIF('Session Tracking'!V:V,B9)</f>
        <v>0</v>
      </c>
      <c r="D9" s="359" t="str">
        <f t="shared" si="2"/>
        <v/>
      </c>
      <c r="E9" s="326"/>
      <c r="F9" s="338"/>
      <c r="G9" s="357" t="s">
        <v>314</v>
      </c>
      <c r="H9" s="358">
        <f>COUNTIF('Session Tracking'!AF:AF,G9)</f>
        <v>0</v>
      </c>
      <c r="I9" s="359" t="str">
        <f t="shared" si="3"/>
        <v/>
      </c>
    </row>
    <row r="10" spans="1:9" x14ac:dyDescent="0.35">
      <c r="A10" s="343"/>
      <c r="B10" s="360" t="s">
        <v>211</v>
      </c>
      <c r="C10" s="361">
        <f>COUNTIF('Session Tracking'!V:V,B10)</f>
        <v>0</v>
      </c>
      <c r="D10" s="362" t="str">
        <f t="shared" si="2"/>
        <v/>
      </c>
      <c r="E10" s="326"/>
      <c r="F10" s="343"/>
      <c r="G10" s="360" t="s">
        <v>211</v>
      </c>
      <c r="H10" s="361">
        <f>COUNTIF('Session Tracking'!AF:AF,G10)</f>
        <v>0</v>
      </c>
      <c r="I10" s="362" t="str">
        <f t="shared" si="3"/>
        <v/>
      </c>
    </row>
    <row r="11" spans="1:9" x14ac:dyDescent="0.35">
      <c r="A11" s="333" t="s">
        <v>309</v>
      </c>
      <c r="B11" s="345" t="s">
        <v>37</v>
      </c>
      <c r="C11" s="346">
        <f>COUNTIF('Session Tracking'!X:X,B11)</f>
        <v>0</v>
      </c>
      <c r="D11" s="347" t="str">
        <f>IFERROR(C11/SUM(C$11:C$12),"")</f>
        <v/>
      </c>
      <c r="E11" s="326"/>
      <c r="F11" s="333" t="s">
        <v>309</v>
      </c>
      <c r="G11" s="345" t="s">
        <v>37</v>
      </c>
      <c r="H11" s="346">
        <f>COUNTIF('Session Tracking'!AH:AH,G11)</f>
        <v>0</v>
      </c>
      <c r="I11" s="347" t="str">
        <f>IFERROR(H11/SUM(H$11:H$12),"")</f>
        <v/>
      </c>
    </row>
    <row r="12" spans="1:9" x14ac:dyDescent="0.35">
      <c r="A12" s="342"/>
      <c r="B12" s="351" t="s">
        <v>39</v>
      </c>
      <c r="C12" s="352">
        <f>COUNTIF('Session Tracking'!X:X,B12)</f>
        <v>0</v>
      </c>
      <c r="D12" s="353" t="str">
        <f>IFERROR(C12/SUM(C$11:C$12),"")</f>
        <v/>
      </c>
      <c r="E12" s="326"/>
      <c r="F12" s="342"/>
      <c r="G12" s="351" t="s">
        <v>39</v>
      </c>
      <c r="H12" s="352">
        <f>COUNTIF('Session Tracking'!AH:AH,G12)</f>
        <v>0</v>
      </c>
      <c r="I12" s="353" t="str">
        <f>IFERROR(H12/SUM(H$11:H$12),"")</f>
        <v/>
      </c>
    </row>
    <row r="13" spans="1:9" x14ac:dyDescent="0.35">
      <c r="A13" s="336" t="s">
        <v>303</v>
      </c>
      <c r="B13" s="354" t="s">
        <v>332</v>
      </c>
      <c r="C13" s="355">
        <f>COUNTIF('Session Tracking'!S:S,B13)</f>
        <v>0</v>
      </c>
      <c r="D13" s="356" t="str">
        <f>IFERROR(C13/SUM(C$13:C$18),"")</f>
        <v/>
      </c>
      <c r="E13" s="326"/>
      <c r="F13" s="336" t="s">
        <v>308</v>
      </c>
      <c r="G13" s="354" t="s">
        <v>317</v>
      </c>
      <c r="H13" s="369">
        <f>COUNTIF('Session Tracking'!AD:AD,G13)</f>
        <v>0</v>
      </c>
      <c r="I13" s="356" t="str">
        <f>IFERROR(H13/SUM(H$13:H$16),"")</f>
        <v/>
      </c>
    </row>
    <row r="14" spans="1:9" x14ac:dyDescent="0.35">
      <c r="A14" s="338"/>
      <c r="B14" s="357" t="s">
        <v>333</v>
      </c>
      <c r="C14" s="358">
        <f>COUNTIF('Session Tracking'!S:S,B14)</f>
        <v>0</v>
      </c>
      <c r="D14" s="359" t="str">
        <f t="shared" ref="D14:D18" si="4">IFERROR(C14/SUM(C$13:C$18),"")</f>
        <v/>
      </c>
      <c r="E14" s="326"/>
      <c r="F14" s="337"/>
      <c r="G14" s="357" t="s">
        <v>318</v>
      </c>
      <c r="H14" s="370">
        <f>COUNTIF('Session Tracking'!AD:AD,G14)</f>
        <v>0</v>
      </c>
      <c r="I14" s="359" t="str">
        <f t="shared" ref="I14:I16" si="5">IFERROR(H14/SUM(H$13:H$16),"")</f>
        <v/>
      </c>
    </row>
    <row r="15" spans="1:9" ht="29" x14ac:dyDescent="0.35">
      <c r="A15" s="338"/>
      <c r="B15" s="357" t="s">
        <v>334</v>
      </c>
      <c r="C15" s="358">
        <f>COUNTIF('Session Tracking'!S:S,B15)</f>
        <v>0</v>
      </c>
      <c r="D15" s="359" t="str">
        <f t="shared" si="4"/>
        <v/>
      </c>
      <c r="E15" s="326"/>
      <c r="F15" s="338"/>
      <c r="G15" s="357" t="s">
        <v>319</v>
      </c>
      <c r="H15" s="370">
        <f>COUNTIF('Session Tracking'!AD:AD,G15)</f>
        <v>0</v>
      </c>
      <c r="I15" s="359" t="str">
        <f t="shared" si="5"/>
        <v/>
      </c>
    </row>
    <row r="16" spans="1:9" x14ac:dyDescent="0.35">
      <c r="A16" s="338"/>
      <c r="B16" s="357" t="s">
        <v>335</v>
      </c>
      <c r="C16" s="358">
        <f>COUNTIF('Session Tracking'!S:S,B16)</f>
        <v>0</v>
      </c>
      <c r="D16" s="359" t="str">
        <f t="shared" si="4"/>
        <v/>
      </c>
      <c r="E16" s="326"/>
      <c r="F16" s="339"/>
      <c r="G16" s="360" t="s">
        <v>211</v>
      </c>
      <c r="H16" s="374">
        <f>COUNTIF('Session Tracking'!AD:AD,G16)</f>
        <v>0</v>
      </c>
      <c r="I16" s="362" t="str">
        <f t="shared" si="5"/>
        <v/>
      </c>
    </row>
    <row r="17" spans="1:9" x14ac:dyDescent="0.35">
      <c r="A17" s="338"/>
      <c r="B17" s="357" t="s">
        <v>336</v>
      </c>
      <c r="C17" s="358">
        <f>COUNTIF('Session Tracking'!S:S,B17)</f>
        <v>0</v>
      </c>
      <c r="D17" s="359" t="str">
        <f t="shared" si="4"/>
        <v/>
      </c>
      <c r="E17" s="326"/>
      <c r="F17" s="333" t="s">
        <v>307</v>
      </c>
      <c r="G17" s="348">
        <v>0</v>
      </c>
      <c r="H17" s="366">
        <f>COUNTIF('Session Tracking'!Z:Z,G17)</f>
        <v>0</v>
      </c>
      <c r="I17" s="350" t="str">
        <f t="shared" ref="I17:I22" si="6">IFERROR(H17/SUM(H$17:H$36),"")</f>
        <v/>
      </c>
    </row>
    <row r="18" spans="1:9" x14ac:dyDescent="0.35">
      <c r="A18" s="339"/>
      <c r="B18" s="360" t="s">
        <v>337</v>
      </c>
      <c r="C18" s="361">
        <f>COUNTIF('Session Tracking'!S:S,B18)</f>
        <v>0</v>
      </c>
      <c r="D18" s="362" t="str">
        <f t="shared" si="4"/>
        <v/>
      </c>
      <c r="E18" s="326"/>
      <c r="F18" s="340"/>
      <c r="G18" s="348">
        <v>1</v>
      </c>
      <c r="H18" s="366">
        <f>COUNTIF('Session Tracking'!Z:Z,G18)</f>
        <v>0</v>
      </c>
      <c r="I18" s="350" t="str">
        <f t="shared" si="6"/>
        <v/>
      </c>
    </row>
    <row r="19" spans="1:9" x14ac:dyDescent="0.35">
      <c r="A19" s="333" t="s">
        <v>174</v>
      </c>
      <c r="B19" s="345" t="s">
        <v>207</v>
      </c>
      <c r="C19" s="346">
        <f>COUNTIF('Session Tracking'!T:T,B19)</f>
        <v>0</v>
      </c>
      <c r="D19" s="347" t="str">
        <f>IFERROR(C19/SUM(C$19:C$27),"")</f>
        <v/>
      </c>
      <c r="E19" s="326"/>
      <c r="F19" s="340"/>
      <c r="G19" s="348">
        <v>2</v>
      </c>
      <c r="H19" s="366">
        <f>COUNTIF('Session Tracking'!Z:Z,G19)</f>
        <v>0</v>
      </c>
      <c r="I19" s="350" t="str">
        <f t="shared" si="6"/>
        <v/>
      </c>
    </row>
    <row r="20" spans="1:9" x14ac:dyDescent="0.35">
      <c r="A20" s="334"/>
      <c r="B20" s="348" t="s">
        <v>208</v>
      </c>
      <c r="C20" s="349">
        <f>COUNTIF('Session Tracking'!T:T,B20)</f>
        <v>0</v>
      </c>
      <c r="D20" s="350" t="str">
        <f t="shared" ref="D20:D27" si="7">IFERROR(C20/SUM(C$19:C$27),"")</f>
        <v/>
      </c>
      <c r="E20" s="326"/>
      <c r="F20" s="340"/>
      <c r="G20" s="348">
        <v>3</v>
      </c>
      <c r="H20" s="366">
        <f>COUNTIF('Session Tracking'!Z:Z,G20)</f>
        <v>0</v>
      </c>
      <c r="I20" s="350" t="str">
        <f t="shared" si="6"/>
        <v/>
      </c>
    </row>
    <row r="21" spans="1:9" x14ac:dyDescent="0.35">
      <c r="A21" s="334"/>
      <c r="B21" s="348" t="s">
        <v>209</v>
      </c>
      <c r="C21" s="349">
        <f>COUNTIF('Session Tracking'!T:T,B21)</f>
        <v>0</v>
      </c>
      <c r="D21" s="350" t="str">
        <f t="shared" si="7"/>
        <v/>
      </c>
      <c r="E21" s="326"/>
      <c r="F21" s="340"/>
      <c r="G21" s="348">
        <v>4</v>
      </c>
      <c r="H21" s="366">
        <f>COUNTIF('Session Tracking'!Z:Z,G21)</f>
        <v>0</v>
      </c>
      <c r="I21" s="350" t="str">
        <f t="shared" si="6"/>
        <v/>
      </c>
    </row>
    <row r="22" spans="1:9" x14ac:dyDescent="0.35">
      <c r="A22" s="334"/>
      <c r="B22" s="348" t="s">
        <v>210</v>
      </c>
      <c r="C22" s="349">
        <f>COUNTIF('Session Tracking'!T:T,B22)</f>
        <v>0</v>
      </c>
      <c r="D22" s="350" t="str">
        <f t="shared" si="7"/>
        <v/>
      </c>
      <c r="E22" s="326"/>
      <c r="F22" s="340"/>
      <c r="G22" s="348">
        <v>5</v>
      </c>
      <c r="H22" s="366">
        <f>COUNTIF('Session Tracking'!Z:Z,G22)</f>
        <v>0</v>
      </c>
      <c r="I22" s="350" t="str">
        <f t="shared" si="6"/>
        <v/>
      </c>
    </row>
    <row r="23" spans="1:9" x14ac:dyDescent="0.35">
      <c r="A23" s="334"/>
      <c r="B23" s="348" t="s">
        <v>356</v>
      </c>
      <c r="C23" s="349">
        <f>COUNTIF('Session Tracking'!T:T,B23)</f>
        <v>0</v>
      </c>
      <c r="D23" s="350" t="str">
        <f t="shared" si="7"/>
        <v/>
      </c>
      <c r="E23" s="326"/>
      <c r="F23" s="334"/>
      <c r="G23" s="348">
        <v>6</v>
      </c>
      <c r="H23" s="366">
        <f>COUNTIF('Session Tracking'!Z:Z,G23)</f>
        <v>0</v>
      </c>
      <c r="I23" s="350" t="str">
        <f t="shared" ref="I23:I36" si="8">IFERROR(H23/SUM(H$17:H$36),"")</f>
        <v/>
      </c>
    </row>
    <row r="24" spans="1:9" x14ac:dyDescent="0.35">
      <c r="A24" s="334"/>
      <c r="B24" s="348" t="s">
        <v>357</v>
      </c>
      <c r="C24" s="349">
        <f>COUNTIF('Session Tracking'!T:T,B24)</f>
        <v>0</v>
      </c>
      <c r="D24" s="350" t="str">
        <f t="shared" si="7"/>
        <v/>
      </c>
      <c r="E24" s="326"/>
      <c r="F24" s="334"/>
      <c r="G24" s="348">
        <v>7</v>
      </c>
      <c r="H24" s="366">
        <f>COUNTIF('Session Tracking'!Z:Z,G24)</f>
        <v>0</v>
      </c>
      <c r="I24" s="350" t="str">
        <f t="shared" si="8"/>
        <v/>
      </c>
    </row>
    <row r="25" spans="1:9" x14ac:dyDescent="0.35">
      <c r="A25" s="334"/>
      <c r="B25" s="348" t="s">
        <v>358</v>
      </c>
      <c r="C25" s="349">
        <f>COUNTIF('Session Tracking'!T:T,B25)</f>
        <v>0</v>
      </c>
      <c r="D25" s="350" t="str">
        <f t="shared" si="7"/>
        <v/>
      </c>
      <c r="E25" s="326"/>
      <c r="F25" s="334"/>
      <c r="G25" s="348">
        <v>8</v>
      </c>
      <c r="H25" s="366">
        <f>COUNTIF('Session Tracking'!Z:Z,G25)</f>
        <v>0</v>
      </c>
      <c r="I25" s="350" t="str">
        <f t="shared" si="8"/>
        <v/>
      </c>
    </row>
    <row r="26" spans="1:9" x14ac:dyDescent="0.35">
      <c r="A26" s="334"/>
      <c r="B26" s="348" t="s">
        <v>359</v>
      </c>
      <c r="C26" s="349">
        <f>COUNTIF('Session Tracking'!T:T,B26)</f>
        <v>0</v>
      </c>
      <c r="D26" s="350" t="str">
        <f t="shared" si="7"/>
        <v/>
      </c>
      <c r="E26" s="326"/>
      <c r="F26" s="334"/>
      <c r="G26" s="348">
        <v>9</v>
      </c>
      <c r="H26" s="366">
        <f>COUNTIF('Session Tracking'!Z:Z,G26)</f>
        <v>0</v>
      </c>
      <c r="I26" s="350" t="str">
        <f t="shared" si="8"/>
        <v/>
      </c>
    </row>
    <row r="27" spans="1:9" ht="15" thickBot="1" x14ac:dyDescent="0.4">
      <c r="A27" s="344"/>
      <c r="B27" s="363" t="s">
        <v>211</v>
      </c>
      <c r="C27" s="364">
        <f>COUNTIF('Session Tracking'!T:T,B27)</f>
        <v>0</v>
      </c>
      <c r="D27" s="365" t="str">
        <f t="shared" si="7"/>
        <v/>
      </c>
      <c r="E27" s="326"/>
      <c r="F27" s="334"/>
      <c r="G27" s="348">
        <v>10</v>
      </c>
      <c r="H27" s="366">
        <f>COUNTIF('Session Tracking'!Z:Z,G27)</f>
        <v>0</v>
      </c>
      <c r="I27" s="350" t="str">
        <f t="shared" si="8"/>
        <v/>
      </c>
    </row>
    <row r="28" spans="1:9" x14ac:dyDescent="0.35">
      <c r="A28" s="336" t="s">
        <v>360</v>
      </c>
      <c r="B28" s="368" t="s">
        <v>390</v>
      </c>
      <c r="C28" s="369">
        <f>COUNTIF('Session Tracking'!AA:AA,B28)</f>
        <v>0</v>
      </c>
      <c r="D28" s="356" t="str">
        <f t="shared" ref="D28:D41" si="9">IFERROR(C28/SUM(C$28:C$41),"")</f>
        <v/>
      </c>
      <c r="E28" s="326"/>
      <c r="F28" s="334"/>
      <c r="G28" s="348">
        <v>11</v>
      </c>
      <c r="H28" s="366">
        <f>COUNTIF('Session Tracking'!Z:Z,G28)</f>
        <v>0</v>
      </c>
      <c r="I28" s="350" t="str">
        <f t="shared" si="8"/>
        <v/>
      </c>
    </row>
    <row r="29" spans="1:9" x14ac:dyDescent="0.35">
      <c r="A29" s="338"/>
      <c r="B29" s="376" t="s">
        <v>361</v>
      </c>
      <c r="C29" s="370">
        <f>COUNTIF('Session Tracking'!AA:AA,B29)</f>
        <v>0</v>
      </c>
      <c r="D29" s="359" t="str">
        <f t="shared" si="9"/>
        <v/>
      </c>
      <c r="E29" s="326"/>
      <c r="F29" s="334"/>
      <c r="G29" s="348">
        <v>12</v>
      </c>
      <c r="H29" s="366">
        <f>COUNTIF('Session Tracking'!Z:Z,G29)</f>
        <v>0</v>
      </c>
      <c r="I29" s="350" t="str">
        <f t="shared" si="8"/>
        <v/>
      </c>
    </row>
    <row r="30" spans="1:9" x14ac:dyDescent="0.35">
      <c r="A30" s="338"/>
      <c r="B30" s="357">
        <v>1</v>
      </c>
      <c r="C30" s="370">
        <f>COUNTIF('Session Tracking'!AA:AA,B30)</f>
        <v>0</v>
      </c>
      <c r="D30" s="359" t="str">
        <f t="shared" si="9"/>
        <v/>
      </c>
      <c r="E30" s="326"/>
      <c r="F30" s="334"/>
      <c r="G30" s="348">
        <v>13</v>
      </c>
      <c r="H30" s="366">
        <f>COUNTIF('Session Tracking'!Z:Z,G30)</f>
        <v>0</v>
      </c>
      <c r="I30" s="350" t="str">
        <f t="shared" si="8"/>
        <v/>
      </c>
    </row>
    <row r="31" spans="1:9" x14ac:dyDescent="0.35">
      <c r="A31" s="338"/>
      <c r="B31" s="357">
        <v>2</v>
      </c>
      <c r="C31" s="370">
        <f>COUNTIF('Session Tracking'!AA:AA,B31)</f>
        <v>0</v>
      </c>
      <c r="D31" s="359" t="str">
        <f t="shared" si="9"/>
        <v/>
      </c>
      <c r="E31" s="326"/>
      <c r="F31" s="334"/>
      <c r="G31" s="348">
        <v>14</v>
      </c>
      <c r="H31" s="366">
        <f>COUNTIF('Session Tracking'!Z:Z,G31)</f>
        <v>0</v>
      </c>
      <c r="I31" s="350" t="str">
        <f t="shared" si="8"/>
        <v/>
      </c>
    </row>
    <row r="32" spans="1:9" x14ac:dyDescent="0.35">
      <c r="A32" s="338"/>
      <c r="B32" s="357">
        <v>3</v>
      </c>
      <c r="C32" s="370">
        <f>COUNTIF('Session Tracking'!AA:AA,B32)</f>
        <v>0</v>
      </c>
      <c r="D32" s="359" t="str">
        <f t="shared" si="9"/>
        <v/>
      </c>
      <c r="E32" s="326"/>
      <c r="F32" s="334"/>
      <c r="G32" s="348">
        <v>15</v>
      </c>
      <c r="H32" s="366">
        <f>COUNTIF('Session Tracking'!Z:Z,G32)</f>
        <v>0</v>
      </c>
      <c r="I32" s="350" t="str">
        <f t="shared" si="8"/>
        <v/>
      </c>
    </row>
    <row r="33" spans="1:9" x14ac:dyDescent="0.35">
      <c r="A33" s="338"/>
      <c r="B33" s="357">
        <v>4</v>
      </c>
      <c r="C33" s="370">
        <f>COUNTIF('Session Tracking'!AA:AA,B33)</f>
        <v>0</v>
      </c>
      <c r="D33" s="359" t="str">
        <f t="shared" si="9"/>
        <v/>
      </c>
      <c r="E33" s="326"/>
      <c r="F33" s="334"/>
      <c r="G33" s="348">
        <v>16</v>
      </c>
      <c r="H33" s="366">
        <f>COUNTIF('Session Tracking'!Z:Z,G33)</f>
        <v>0</v>
      </c>
      <c r="I33" s="350" t="str">
        <f t="shared" si="8"/>
        <v/>
      </c>
    </row>
    <row r="34" spans="1:9" x14ac:dyDescent="0.35">
      <c r="A34" s="338"/>
      <c r="B34" s="357">
        <v>5</v>
      </c>
      <c r="C34" s="370">
        <f>COUNTIF('Session Tracking'!AA:AA,B34)</f>
        <v>0</v>
      </c>
      <c r="D34" s="359" t="str">
        <f t="shared" si="9"/>
        <v/>
      </c>
      <c r="E34" s="326"/>
      <c r="F34" s="334"/>
      <c r="G34" s="348">
        <v>17</v>
      </c>
      <c r="H34" s="366">
        <f>COUNTIF('Session Tracking'!Z:Z,G34)</f>
        <v>0</v>
      </c>
      <c r="I34" s="350" t="str">
        <f t="shared" si="8"/>
        <v/>
      </c>
    </row>
    <row r="35" spans="1:9" x14ac:dyDescent="0.35">
      <c r="A35" s="338"/>
      <c r="B35" s="357">
        <v>6</v>
      </c>
      <c r="C35" s="370">
        <f>COUNTIF('Session Tracking'!AA:AA,B35)</f>
        <v>0</v>
      </c>
      <c r="D35" s="359" t="str">
        <f t="shared" si="9"/>
        <v/>
      </c>
      <c r="E35" s="326"/>
      <c r="F35" s="340"/>
      <c r="G35" s="348">
        <v>18</v>
      </c>
      <c r="H35" s="366">
        <f>COUNTIF('Session Tracking'!Z:Z,G35)</f>
        <v>0</v>
      </c>
      <c r="I35" s="350" t="str">
        <f t="shared" si="8"/>
        <v/>
      </c>
    </row>
    <row r="36" spans="1:9" x14ac:dyDescent="0.35">
      <c r="A36" s="338"/>
      <c r="B36" s="357">
        <v>7</v>
      </c>
      <c r="C36" s="370">
        <f>COUNTIF('Session Tracking'!AA:AA,B36)</f>
        <v>0</v>
      </c>
      <c r="D36" s="359" t="str">
        <f t="shared" si="9"/>
        <v/>
      </c>
      <c r="E36" s="326"/>
      <c r="F36" s="335"/>
      <c r="G36" s="351">
        <v>19</v>
      </c>
      <c r="H36" s="367">
        <f>COUNTIF('Session Tracking'!Z:Z,G36)</f>
        <v>0</v>
      </c>
      <c r="I36" s="353" t="str">
        <f t="shared" si="8"/>
        <v/>
      </c>
    </row>
    <row r="37" spans="1:9" x14ac:dyDescent="0.35">
      <c r="A37" s="338"/>
      <c r="B37" s="357">
        <v>8</v>
      </c>
      <c r="C37" s="370">
        <f>COUNTIF('Session Tracking'!AA:AA,B37)</f>
        <v>0</v>
      </c>
      <c r="D37" s="359" t="str">
        <f t="shared" si="9"/>
        <v/>
      </c>
      <c r="E37" s="326"/>
    </row>
    <row r="38" spans="1:9" x14ac:dyDescent="0.35">
      <c r="A38" s="338"/>
      <c r="B38" s="357">
        <v>9</v>
      </c>
      <c r="C38" s="370">
        <f>COUNTIF('Session Tracking'!AA:AA,B38)</f>
        <v>0</v>
      </c>
      <c r="D38" s="359" t="str">
        <f t="shared" si="9"/>
        <v/>
      </c>
      <c r="E38" s="326"/>
    </row>
    <row r="39" spans="1:9" x14ac:dyDescent="0.35">
      <c r="A39" s="338"/>
      <c r="B39" s="357">
        <v>10</v>
      </c>
      <c r="C39" s="370">
        <f>COUNTIF('Session Tracking'!AA:AA,B39)</f>
        <v>0</v>
      </c>
      <c r="D39" s="359" t="str">
        <f t="shared" si="9"/>
        <v/>
      </c>
      <c r="E39" s="326"/>
    </row>
    <row r="40" spans="1:9" x14ac:dyDescent="0.35">
      <c r="A40" s="338"/>
      <c r="B40" s="375">
        <v>11</v>
      </c>
      <c r="C40" s="370">
        <f>COUNTIF('Session Tracking'!AA:AA,B40)</f>
        <v>0</v>
      </c>
      <c r="D40" s="359" t="str">
        <f t="shared" si="9"/>
        <v/>
      </c>
      <c r="E40" s="326"/>
    </row>
    <row r="41" spans="1:9" ht="15" thickBot="1" x14ac:dyDescent="0.4">
      <c r="A41" s="341"/>
      <c r="B41" s="371">
        <v>12</v>
      </c>
      <c r="C41" s="372">
        <f>COUNTIF('Session Tracking'!AA:AA,B41)</f>
        <v>0</v>
      </c>
      <c r="D41" s="373" t="str">
        <f t="shared" si="9"/>
        <v/>
      </c>
      <c r="E41" s="326"/>
    </row>
    <row r="42" spans="1:9" x14ac:dyDescent="0.35">
      <c r="A42" s="326"/>
      <c r="B42" s="327"/>
      <c r="C42" s="328"/>
      <c r="D42" s="328"/>
      <c r="E42" s="326"/>
    </row>
    <row r="43" spans="1:9" x14ac:dyDescent="0.35">
      <c r="A43" s="326"/>
      <c r="B43" s="327"/>
      <c r="C43" s="328"/>
      <c r="D43" s="328"/>
      <c r="E43" s="326"/>
    </row>
    <row r="44" spans="1:9" x14ac:dyDescent="0.35">
      <c r="A44" s="326"/>
      <c r="B44" s="327"/>
      <c r="C44" s="328"/>
      <c r="D44" s="328"/>
      <c r="E44" s="326"/>
    </row>
    <row r="45" spans="1:9" x14ac:dyDescent="0.35">
      <c r="A45" s="326"/>
      <c r="B45" s="327"/>
      <c r="C45" s="328"/>
      <c r="D45" s="328"/>
      <c r="E45" s="326"/>
    </row>
    <row r="72" spans="1:1" x14ac:dyDescent="0.35">
      <c r="A72" s="96"/>
    </row>
  </sheetData>
  <sheetProtection password="F3E3" sheet="1" objects="1" scenarios="1"/>
  <pageMargins left="0.25" right="0.25" top="0.75" bottom="0.75" header="0.3" footer="0.3"/>
  <pageSetup scale="93" fitToHeight="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Instructions</vt:lpstr>
      <vt:lpstr>Process PMs</vt:lpstr>
      <vt:lpstr>Outcome PMs</vt:lpstr>
      <vt:lpstr>Session Tracking</vt:lpstr>
      <vt:lpstr>PAFAS Pre-Post</vt:lpstr>
      <vt:lpstr>SDQ Pre-Post</vt:lpstr>
      <vt:lpstr>SDQs</vt:lpstr>
      <vt:lpstr>Fidelity</vt:lpstr>
      <vt:lpstr>Demographics</vt:lpstr>
      <vt:lpstr>calcs</vt:lpstr>
      <vt:lpstr>Navigate</vt:lpstr>
      <vt:lpstr>dbRecords</vt:lpstr>
      <vt:lpstr>lists</vt:lpstr>
      <vt:lpstr>absent</vt:lpstr>
      <vt:lpstr>Checks</vt:lpstr>
      <vt:lpstr>Course3to5</vt:lpstr>
      <vt:lpstr>gender</vt:lpstr>
      <vt:lpstr>grades</vt:lpstr>
      <vt:lpstr>hispanic</vt:lpstr>
      <vt:lpstr>LCourse</vt:lpstr>
      <vt:lpstr>liveswith</vt:lpstr>
      <vt:lpstr>marital</vt:lpstr>
      <vt:lpstr>'PAFAS Pre-Post'!Print_Titles</vt:lpstr>
      <vt:lpstr>'SDQ Pre-Post'!Print_Titles</vt:lpstr>
      <vt:lpstr>race</vt:lpstr>
      <vt:lpstr>RelToChild</vt:lpstr>
      <vt:lpstr>Sessions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2020-09-02T18:36:37Z</cp:lastPrinted>
  <dcterms:created xsi:type="dcterms:W3CDTF">2015-08-10T16:50:21Z</dcterms:created>
  <dcterms:modified xsi:type="dcterms:W3CDTF">2023-05-15T20:23:14Z</dcterms:modified>
</cp:coreProperties>
</file>